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xiaoshu_lin_yale_edu/Documents/研究生学习存档（把握最后当学生的机会）/🐟/Data &amp; Analysis/"/>
    </mc:Choice>
  </mc:AlternateContent>
  <xr:revisionPtr revIDLastSave="996" documentId="11_F25DC773A252ABDACC1048E7B19F7C7C5BDE58EF" xr6:coauthVersionLast="47" xr6:coauthVersionMax="47" xr10:uidLastSave="{383CFD20-25C4-4679-B7F7-78ECFFA6A42E}"/>
  <bookViews>
    <workbookView xWindow="2940" yWindow="2940" windowWidth="16200" windowHeight="9982" activeTab="3" xr2:uid="{00000000-000D-0000-FFFF-FFFF00000000}"/>
  </bookViews>
  <sheets>
    <sheet name="Policy documents" sheetId="3" r:id="rId1"/>
    <sheet name="Policy CVAs" sheetId="4" r:id="rId2"/>
    <sheet name="Academic CVAs" sheetId="5" r:id="rId3"/>
    <sheet name="Cleaning" sheetId="2" r:id="rId4"/>
  </sheets>
  <externalReferences>
    <externalReference r:id="rId5"/>
  </externalReferences>
  <definedNames>
    <definedName name="_xlnm._FilterDatabase" localSheetId="3" hidden="1">Cleaning!$A$1:$J$47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3" i="2" a="1"/>
  <c r="K33" i="2" s="1"/>
  <c r="K34" i="2" a="1"/>
  <c r="K34" i="2" s="1"/>
  <c r="K35" i="2" a="1"/>
  <c r="K35" i="2" s="1"/>
  <c r="K36" i="2" a="1"/>
  <c r="K36" i="2"/>
  <c r="K37" i="2" a="1"/>
  <c r="K37" i="2" s="1"/>
  <c r="K38" i="2" a="1"/>
  <c r="K38" i="2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2" i="2" a="1"/>
  <c r="K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7" i="2" a="1"/>
  <c r="G17" i="2" s="1"/>
  <c r="G18" i="2" a="1"/>
  <c r="G18" i="2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6" i="2" a="1"/>
  <c r="G26" i="2" s="1"/>
  <c r="G27" i="2" a="1"/>
  <c r="G27" i="2" s="1"/>
  <c r="G28" i="2" a="1"/>
  <c r="G28" i="2" s="1"/>
  <c r="G29" i="2" a="1"/>
  <c r="G29" i="2"/>
  <c r="G30" i="2" a="1"/>
  <c r="G30" i="2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5" i="2" a="1"/>
  <c r="G45" i="2" s="1"/>
  <c r="G46" i="2" a="1"/>
  <c r="G46" i="2" s="1"/>
  <c r="G47" i="2" a="1"/>
  <c r="G47" i="2" s="1"/>
  <c r="G2" i="2" a="1"/>
  <c r="G2" i="2" s="1"/>
  <c r="F3" i="2"/>
  <c r="F29" i="2"/>
  <c r="F39" i="2"/>
  <c r="F40" i="2"/>
  <c r="F41" i="2"/>
  <c r="F42" i="2"/>
  <c r="F43" i="2"/>
  <c r="F44" i="2"/>
  <c r="F45" i="2"/>
  <c r="F46" i="2"/>
  <c r="F47" i="2"/>
  <c r="F38" i="2"/>
  <c r="F37" i="2"/>
  <c r="F36" i="2"/>
  <c r="F35" i="2"/>
  <c r="E42" i="5"/>
  <c r="F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4" i="2"/>
  <c r="F25" i="2"/>
  <c r="F26" i="2"/>
  <c r="F27" i="2"/>
  <c r="F28" i="2"/>
  <c r="F30" i="2"/>
  <c r="F31" i="2"/>
  <c r="F32" i="2"/>
  <c r="F33" i="2"/>
  <c r="F34" i="2"/>
  <c r="E41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27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<sst xmlns="http://schemas.openxmlformats.org/spreadsheetml/2006/main" count="387" uniqueCount="236">
  <si>
    <t>Article Title</t>
  </si>
  <si>
    <t>Publication Year</t>
  </si>
  <si>
    <t>citation</t>
  </si>
  <si>
    <t>age</t>
  </si>
  <si>
    <t>socioeconomic</t>
  </si>
  <si>
    <t>quantitative</t>
  </si>
  <si>
    <t>NOAA_affiliation</t>
  </si>
  <si>
    <t>Ocean acidification risk assessment for Alaska's fishery sector</t>
  </si>
  <si>
    <t>community</t>
  </si>
  <si>
    <t>The Role of Temperature in Determining Species' Vulnerability to Ocean Acidification: A Case Study Using Mytilus galloprovincialis</t>
  </si>
  <si>
    <t>communities</t>
  </si>
  <si>
    <t>A Vulnerability Assessment of Fish and Invertebrates to Climate Change on the Northeast US Continental Shelf</t>
  </si>
  <si>
    <t>fisheries</t>
  </si>
  <si>
    <t>Evaluating Social and Ecological Vulnerability of Coral Reef Fisheries to Climate Change</t>
  </si>
  <si>
    <t>fishery</t>
  </si>
  <si>
    <t>Thermal Reaction Norms and the Scale of Temperature Variation: Latitudinal Vulnerability of Intertidal Nacellid Limpets to Climate Change</t>
  </si>
  <si>
    <t>fisher</t>
  </si>
  <si>
    <t>Climate Envelope Modeling and Dispersal Simulations Show Little Risk of Range Extension of the Shipworm, Teredo navalis (L.), in the Baltic Sea</t>
  </si>
  <si>
    <t>social</t>
  </si>
  <si>
    <t>Moving into Protected Areas? Setting Conservation Priorities for Romanian Reptiles and Amphibians at Risk from Climate Change</t>
  </si>
  <si>
    <t>A Climate Change Vulnerability Assessment of California's At-Risk Birds</t>
  </si>
  <si>
    <t>Predicting Vulnerabilities of North American Shorebirds to Climate Change</t>
  </si>
  <si>
    <t>Climate Change Vulnerability of Native and Alien Freshwater Fishes of California: A Systematic Assessment Approach</t>
  </si>
  <si>
    <t>Local Variability Mediates Vulnerability of Trout Populations to Land Use and Climate Change</t>
  </si>
  <si>
    <t>Vulnerability to climate change of marine and coastal fisheries in Mexico</t>
  </si>
  <si>
    <t>Overview of West African fisheries under climate change: Impacts, vulnerabilities and adaptive responses of the artisanal and industrial sectors</t>
  </si>
  <si>
    <t>Indicators of climate change and social vulnerability in fishing dependent communities along the Eastern and Gulf Coasts of the United States</t>
  </si>
  <si>
    <t>Assessing and reducing vulnerability to climate change: Moving from theory to practical decision-support</t>
  </si>
  <si>
    <t>Social indicators of vulnerability for fishing communities in the Northern Gulf of California, Mexico: Implications for climate change</t>
  </si>
  <si>
    <t>Communicating climate change: Climate change risk perceptions and rock lobster fishers, Tasmania</t>
  </si>
  <si>
    <t>Trends in landings and vulnerability to climate change in different fleet components in the Portuguese coast</t>
  </si>
  <si>
    <t>A framework for vulnerability assessment of coastal fisheries ecosystems to climate change-Tool for understanding resilience of fisheries (VA-TURF)</t>
  </si>
  <si>
    <t>Assessing climate change vulnerability in Alaska's fishing communities</t>
  </si>
  <si>
    <t>Methodology for Assessing the Vulnerability of Marine and Anadromous Fish Stocks in a Changing Climate</t>
  </si>
  <si>
    <t>Evaluating and ranking the vulnerability of global marine ecosystems to anthropogenic threats</t>
  </si>
  <si>
    <t>Exposure of coastal built assets in the South Pacific to climate risks</t>
  </si>
  <si>
    <t>Risk maps for Antarctic krill under projected Southern Ocean acidification</t>
  </si>
  <si>
    <t>Vulnerability and adaptation of US shellfisheries to ocean acidification</t>
  </si>
  <si>
    <t>Overestimation of marsh vulnerability to sea level rise</t>
  </si>
  <si>
    <t>Sea-level rise scenarios and coastal risk management</t>
  </si>
  <si>
    <t>A global standard for monitoring coastal wetland vulnerability to accelerated sea-level rise</t>
  </si>
  <si>
    <t>Assessing species vulnerability to climate change</t>
  </si>
  <si>
    <t>A risk-based approach to evaluating northeast US fish community vulnerability to climate change</t>
  </si>
  <si>
    <t>A framework for assessing the vulnerability of communities in the Canadian Arctic to risks associated with climate change</t>
    <phoneticPr fontId="1" type="noConversion"/>
  </si>
  <si>
    <t>Identifying the world's most climate change vulnerable species: a systematic trait-based assessment of all birds, amphibians and corals</t>
    <phoneticPr fontId="1" type="noConversion"/>
  </si>
  <si>
    <t>Predicting sea-level rise vulnerability of terrestrial habitat and wildlife of the Northwestern Hawaiian Islands</t>
  </si>
  <si>
    <t>Number</t>
  </si>
  <si>
    <t>Document</t>
  </si>
  <si>
    <t>Years published</t>
    <phoneticPr fontId="1" type="noConversion"/>
  </si>
  <si>
    <t>Authors</t>
  </si>
  <si>
    <t>Alaska Regional Action Plan for the southeastern Bering Sea NOAA Fisheries Climate Science Strategy</t>
  </si>
  <si>
    <t>Gulf Of Mexico Regional Action Plan to implement the NOAA Fisheries Climate Science Strategy</t>
    <phoneticPr fontId="1" type="noConversion"/>
  </si>
  <si>
    <t>Pacific Islands Fisheries Science Center Pacific Islands Regional Action Plan  NOAA Fisheries Climate Science Strategy</t>
  </si>
  <si>
    <t>Western Regional Action Plan (WRAP) NOAA Fisheries climate science strategy</t>
  </si>
  <si>
    <t>Northeast Regional Action Plan - NOAA Fisheries Climate Science Strategy</t>
  </si>
  <si>
    <t>NOAA Fisheries Climate Science Strategies</t>
    <phoneticPr fontId="1" type="noConversion"/>
  </si>
  <si>
    <t>Geographies</t>
    <phoneticPr fontId="1" type="noConversion"/>
  </si>
  <si>
    <t>Year Published</t>
  </si>
  <si>
    <t>Jouranl</t>
  </si>
  <si>
    <t>DOI</t>
  </si>
  <si>
    <t>Note</t>
  </si>
  <si>
    <t>Mathis, J.T., Cooley, S.R., Lucey, N., Colt, S., Ekstrom, J., Hurst, T., Hauri, C., Evans, W., Cross, J.N., and Feely, R.A</t>
  </si>
  <si>
    <t>Ocean acidification risk assessment for Alaska’s fishery sector</t>
  </si>
  <si>
    <t>US-regional</t>
    <phoneticPr fontId="1" type="noConversion"/>
  </si>
  <si>
    <t>Progress in Oceanography</t>
  </si>
  <si>
    <t xml:space="preserve">Hare JA, Morrison WE, Nelson MW, Stachura MM, Teeters EJ, Griffis RB, Alexander MA, Scott JD, Alade L, Bell RJ, Chute AS. </t>
  </si>
  <si>
    <t>A vulnerability assessment of fish and invertebrates to climate change on the Northeast US Continental Shelf</t>
  </si>
  <si>
    <t>PloS one</t>
  </si>
  <si>
    <t>Arroyo AM, Naim SM, Hidalgo JZ</t>
  </si>
  <si>
    <t>Mexico</t>
    <phoneticPr fontId="1" type="noConversion"/>
  </si>
  <si>
    <t>Atmosfera</t>
  </si>
  <si>
    <t>Colburn, LL, Jepson M, Weng C, Seara T, Weiss JL, and Hare JA</t>
  </si>
  <si>
    <t>Indicators of climate change and social vulnerability in fishing dependent communities along the Eastern and Gulf Coasts of the U.S.: An emerging methodology</t>
  </si>
  <si>
    <t>Marine Policy</t>
  </si>
  <si>
    <t>10.1016/j.marpol.2016.04.030</t>
  </si>
  <si>
    <t>Himes-Cornell A, and Kasperski S</t>
  </si>
  <si>
    <t xml:space="preserve">Fish. Res. </t>
  </si>
  <si>
    <t>Morrison WE, Nelson MW, Howard JF, Teeters EJ, Hare JA, Griffis RB, Scott JD, and Alexander MA</t>
  </si>
  <si>
    <t>Methodology for Assessing the Vulnerability of Marine Fish and Shellfish Species to a Changing Climate</t>
  </si>
  <si>
    <t>Methodology</t>
    <phoneticPr fontId="1" type="noConversion"/>
  </si>
  <si>
    <t>Department of Commerce, NOAA Technical Memorandum NMFS-OSF-3</t>
  </si>
  <si>
    <t>Halpern, B. S., K. A. Selkoe, F. Micheli, and C. V. Kappel</t>
  </si>
  <si>
    <t>Global</t>
    <phoneticPr fontId="1" type="noConversion"/>
  </si>
  <si>
    <t>Conservation Biology</t>
  </si>
  <si>
    <t>Reynolds, M. H., P. Berkowitz, K. N. Courtot, and C. M. Krause, eds.</t>
  </si>
  <si>
    <t xml:space="preserve">U.S. Geological Survey Open-File Report </t>
  </si>
  <si>
    <t>Foden WB, Butchart SH, Stuart SN, Vié JC Akçakaya HR, Angulo A, et al</t>
  </si>
  <si>
    <t>PLoS ONE</t>
  </si>
  <si>
    <t>10.1371/journal.pone.0065427 PMID: 23950785</t>
  </si>
  <si>
    <t>Ford JD, Smit B</t>
  </si>
  <si>
    <t>Canada</t>
    <phoneticPr fontId="1" type="noConversion"/>
  </si>
  <si>
    <t>Arctic</t>
  </si>
  <si>
    <t>Kirwan ML, Temmerman S, Skeehan EE, Guntenspergen GR, Fagherazzi S</t>
  </si>
  <si>
    <t xml:space="preserve">Nature Climate Change </t>
  </si>
  <si>
    <t>10.1038/nclimate2909</t>
  </si>
  <si>
    <t>Gaichas SK, Link JS, Hare JA</t>
  </si>
  <si>
    <t>A risk-based approach to evaluating Northeast U.S. fish community vulnerability to climate change</t>
  </si>
  <si>
    <t>ICES Journal of Marine Science: Journal du Consell, fsu048</t>
    <phoneticPr fontId="1" type="noConversion"/>
  </si>
  <si>
    <t>Mathis, J. T.; Cooley, S. R.; Lucey, N.; Colt, S.; Ekstrom, J.; Hurst, T.; Hauri, C.; Evans, W.; Cross, J. N.; Feely, R. A.</t>
  </si>
  <si>
    <t>PROGRESS IN OCEANOGRAPHY</t>
  </si>
  <si>
    <t>CONSERVATION BIOLOGY</t>
  </si>
  <si>
    <t>Kawaguchi, S.; Ishida, A.; King, R.; Raymond, B.; Waller, N.; Constable, A.; Nicol, S.; Wakita, M.; Ishimatsu, A.</t>
  </si>
  <si>
    <t>NATURE CLIMATE CHANGE</t>
  </si>
  <si>
    <t>Ekstrom, Julia A.; Suatoni, Lisa; Cooley, Sarah R.; Pendleton, Linwood H.; Waldbusser, George G.; Cinner, Josh E.; Ritter, Jessica; Langdon, Chris; van Hooidonk, Ruben; Gledhill, Dwight; Wellman, Katharine; Beck, Michael W.; Brander, Luke M.; Rittschof, Dan; Doherty, Carolyn; Edwards, Peter E. T.; Portela, Rosimeiry</t>
  </si>
  <si>
    <t>Martinez Arroyo, A.; Manzanilla Naim, S.; Zavala Hidalgo, J.</t>
  </si>
  <si>
    <t>ATMOSFERA</t>
  </si>
  <si>
    <t>Kroeker, Kristy J.; Gaylord, Brian; Hill, Tessa M.; Hosfelt, Jessica D.; Miller, Seth H.; Sanford, Eric</t>
  </si>
  <si>
    <t>PLOS ONE</t>
  </si>
  <si>
    <t>Gamito, Rita; Pita, Cristina; Teixeira, Celia; Costa, Maria J.; Cabral, Henrique N.</t>
  </si>
  <si>
    <t>FISHERIES RESEARCH</t>
  </si>
  <si>
    <t>Belhabib, Dyhia; Lam, Vicky W. Y.; Cheung, William W. L.</t>
  </si>
  <si>
    <t>MARINE POLICY</t>
  </si>
  <si>
    <t>Colburn, Lisa L.; Jepson, Michael; Weng, Changhua; Seara, Tarsila; Weiss, Jeremy; Hare, Jonathan A.</t>
  </si>
  <si>
    <t>Morrison, Wendy E.; Nelson, Mark W.; Griffis, Roger B.; Hare, Jonathan A.</t>
  </si>
  <si>
    <t>FISHERIES</t>
  </si>
  <si>
    <t>Gaichas, S. K.; Link, J. S.; Hare, J. A.</t>
  </si>
  <si>
    <t>ICES JOURNAL OF MARINE SCIENCE</t>
  </si>
  <si>
    <t>Hare, Jonathan A.; Morrison, Wendy E.; Nelson, Mark W.; Stachura, Megan M.; Teeters, Eric J.; Griffis, Roger B.; Alexander, Michael A.; Scott, James D.; Alade, Larry; Bell, Richard J.; Chute, Antonie S.; Curti, Kiersten L.; Curtis, Tobey H.; Kircheis, Daniel; Kocik, John F.; Lucey, Sean M.; McCandless, Camilla T.; Milke, Lisa M.; Richardson, David E.; Robillard, Eric; Walsh, Harvey J.; McManus, M. Conor; Marancik, Katrin E.; Griswold, Carolyn A.</t>
  </si>
  <si>
    <t>Johnson, Johanna E.; Welch, David J.; Maynard, Jeffrey A.; Bell, Johann D.; Pecl, Gretta; Robins, Julie; Saunders, Thor</t>
  </si>
  <si>
    <t>Mamauag, Samuel S.; Alino, Porfirio M.; Martinez, Renmar Jun S.; Muallil, Richard N.; Doctor, Maria Victoria A.; Dizon, Emerlinda C.; Geronimo, Rollan C.; Panga, Fleurdeliz M.; Cabral, Reniel B.</t>
  </si>
  <si>
    <t>Nalini Morzaria-Luna, Hem; Turk-Boyer, Peggy; Moreno-Baez, Marcia</t>
  </si>
  <si>
    <t>Kumar, Lalit; Taylor, Subhashni</t>
  </si>
  <si>
    <t>Kirwan, Matthew L.; Temmerman, Stijn; Skeehan, Emily E.; Guntenspergen, Glenn R.; Fagherazzi, Sergio</t>
  </si>
  <si>
    <t>Nursey-Bray, Melissa; Pecl, G. T.; Frusher, S.; Gardner, C.; Haward, M.; Hobday, A. J.; Jennings, S.; Punt, A. E.; Revill, H.; van Putten, I.</t>
  </si>
  <si>
    <t>Himes-Cornell, Amber; Kasperski, Stephen</t>
  </si>
  <si>
    <t>Cinner, Joshua E.; Huchery, Cindy; Darling, Emily S.; Humphries, Austin T.; Graham, Nicholas A. J.; Hicks, Christina C.; Marshall, Nadine; McClanahan, Tim R.</t>
  </si>
  <si>
    <t>Hinkel, Jochen; Jaeger, Carlo; Nicholls, Robert J.; Lowe, Jason; Renn, Ortwin; Shi Peijun</t>
  </si>
  <si>
    <t>Morley, Simon A.; Martin, Stephanie M.; Day, Robert W.; Ericson, Jess; Lai, Chien-Houng; Lamare, Miles; Tan, Koh-Siang; Thorne, Michael A. S.; Peck, Lloyd S.</t>
  </si>
  <si>
    <t>Webb, Edward L.; Friess, Daniel A.; Krauss, Ken W.; Cahoon, Donald R.; Guntenspergen, Glenn R.; Phelps, Jacob</t>
  </si>
  <si>
    <t>A coupled physical and economic model of the response of coastal real estate to climate risk</t>
  </si>
  <si>
    <t>McNamara, Dylan E.; Keeler, Andrew</t>
  </si>
  <si>
    <t>Millions projected to be at risk from sea-level rise in the continental United States</t>
  </si>
  <si>
    <t>Hauer, Mathew E.; Evans, Jason M.; Mishra, Deepak R.</t>
  </si>
  <si>
    <t>Salt Intake and Health Risk in Climate Change Vulnerable Coastal Bangladesh: What Role Do Beliefs and Practices Play?</t>
  </si>
  <si>
    <t>Rasheed, Sabrina; Siddique, A. K.; Sharmin, Tamanna; Hasan, A. M. R.; Hanifi, S. M. A.; Iqbal, M.; Bhuiya, Abbas</t>
  </si>
  <si>
    <t>Vulnerability of coastal aquifers to groundwater use and climate change</t>
  </si>
  <si>
    <t>Ferguson, Grant; Gleeson, Tom</t>
  </si>
  <si>
    <t>Appelqvist, Christin; Al-Hamdani, Zyad K.; Jonsson, Per R.; Havenhand, Jon N.</t>
  </si>
  <si>
    <t>Popescu, Viorel D.; Rozylowicz, Laurentiu; Cogalniceanu, Dan; Niculae, Iulian Mihaita; Cucu, Adina Livia</t>
  </si>
  <si>
    <t>Gardali, Thomas; Seavy, Nathaniel E.; DiGaudio, Ryan T.; Comrack, Lyann A.</t>
  </si>
  <si>
    <t>Biotic and Climatic Velocity Identify Contrasting Areas of Vulnerability to Climate Change</t>
  </si>
  <si>
    <t>Carroll, Carlos; Lawler, Joshua J.; Roberts, David R.; Hamann, Andreas</t>
  </si>
  <si>
    <t>Forecasting the Future Risk of Barmah Forest Virus Disease under Climate Change Scenarios in Queensland, Australia</t>
  </si>
  <si>
    <t>Naish, Suchithra; Mengersen, Kerrie; Hu, Wenbiao; Tong, Shilu</t>
  </si>
  <si>
    <t>A Geographic Mosaic of Climate Change Impacts on Terrestrial Vegetation: Which Areas Are Most at Risk?</t>
  </si>
  <si>
    <t>Ackerly, David D.; Cornwell, William K.; Weiss, Stuart B.; Flint, Lorraine E.; Flint, Alan L.</t>
  </si>
  <si>
    <t>Climate Change Influences Potential Distribution of Infected Aedes aegypti Co-Occurrence with Dengue Epidemics Risk Areas in Tanzania</t>
  </si>
  <si>
    <t>Mweya, Clement N.; Kimera, Sharadhuli I.; Stanley, Grades; Misinzo, Gerald; Mboera, Leonard E. G.</t>
  </si>
  <si>
    <t>Galbraith, Hector; DesRochers, David W.; Brown, Stephen; Reed, J. Michael</t>
  </si>
  <si>
    <t>Moyle, Peter B.; Kiernan, Joseph D.; Crain, Patrick K.; Quinones, Rebecca M.</t>
  </si>
  <si>
    <t>Pacifici, Michela; Foden, Wendy B.; Visconti, Piero; Watson, James E. M.; Butchart, Stuart H. M.; Kovacs, Kit M.; Scheffers, Brett R.; Hole, David G.; Martin, Tara G.; Akcakaya, H. Resit; Corlett, Richard T.; Huntley, Brian; Bickford, David; Carr, Jamie A.; Hoffmann, Ary A.; Midgley, Guy F.; Pearce-Kelly, Paul; Pearson, Richard G.; Williams, Stephen E.; Willis, Stephen G.; Young, Bruce; Rondinini, Carlo</t>
  </si>
  <si>
    <t>Penaluna, Brooke E.; Dunham, Jason B.; Railsback, Steve F.; Arismendi, Ivan; Johnson, Sherri L.; Bilby, Robert E.; Safeeq, Mohammad; Skaugset, Arne E.</t>
  </si>
  <si>
    <t>Source Title</t>
  </si>
  <si>
    <t>Note: highlighted in yellow ones are ones also in the policy sample; highlight in green ones are ones in the policy sample but not in academic samples</t>
  </si>
  <si>
    <t>US_focused</t>
  </si>
  <si>
    <t>Incorporating Climate and Ocean Change into Extinction Risk Assessments for 82 Coral Species</t>
  </si>
  <si>
    <t>Russell E. Brainard, Mariska Weijerman, C. Mark Eakin, Paul Mcelhany, Margaret W. Miller, Matt Patterson, Gregory A. Piniak, Matthew J. Dunlap, Charles Birkeland</t>
  </si>
  <si>
    <t>Pollnac R, Seara T, Colburn L, Jepson M</t>
  </si>
  <si>
    <t>Taxonomy of USA East Coast Fishing Communities in Terms of Social Vulnerability and Resilience</t>
  </si>
  <si>
    <t>Environmental Impact Assessment Review</t>
  </si>
  <si>
    <t>The social values at risk from sea-level rise</t>
  </si>
  <si>
    <t>Graham, Sonia; Barnett, Jon; Fincher, Ruth; Hurlimann, Anna; Mortreux, Colette; Waters, Elissa</t>
  </si>
  <si>
    <t>ENVIRONMENTAL IMPACT ASSESSMENT REVIEW</t>
  </si>
  <si>
    <t>Taxonomy of USA east coast fishing communities in terms of social vulnerability and resilience</t>
  </si>
  <si>
    <t>Jepson M and Colburn LL</t>
  </si>
  <si>
    <t>Development of Social Indicators of Fishing Community Vulnerability and Resilience in the U.S. Southeast and Northeast Regions</t>
    <phoneticPr fontId="1" type="noConversion"/>
  </si>
  <si>
    <t>U.S. Dept. of Commerce, NOAA Technical Memorandum NMFS-F/SPO-129</t>
  </si>
  <si>
    <t>Methodology for Assessing the Vulnerability of Marine Fish and Shellfish Species to a Changing Climate</t>
    <phoneticPr fontId="0" type="noConversion"/>
  </si>
  <si>
    <t>Wendy E. Morrison, Mark W. Nelson, Roger B. Griffis &amp; Jonathan A. Hare</t>
  </si>
  <si>
    <t>Fisheries</t>
  </si>
  <si>
    <t>10.1080/03632415.2016.1182507</t>
  </si>
  <si>
    <t>Development of Social Indicators of Fishing Community Vulnerability and Resilience in the U.S. Southeast and Northeast Regions</t>
  </si>
  <si>
    <t>citation_binary</t>
  </si>
  <si>
    <t>Climate change implications for Torres Strait fisheries: assessing vulnerability to inform adaptation</t>
  </si>
  <si>
    <t>Johnson, Johanna E.; Welch, David J.</t>
  </si>
  <si>
    <t>CLIMATIC CHANGE</t>
  </si>
  <si>
    <t>Modeling sea-level rise vulnerability of coastal environments using ranked management concerns</t>
  </si>
  <si>
    <t>Kane, Haunani H.; Fletcher, Charles H.; Frazer, L. Neil; Anderson, Tiffany R.; Barbee, Matthew M.</t>
  </si>
  <si>
    <t>An updated assessment of the risks from climate change based on research published since the IPCC Fourth Assessment Report</t>
  </si>
  <si>
    <t>Fuessel, Hans-Martin</t>
  </si>
  <si>
    <t>Geoengineering climate by stratospheric sulfur injections: Earth system vulnerability to technological failure</t>
  </si>
  <si>
    <t>Brovkin, Victor; Petoukhov, Vladimir; Claussen, Martin; Bauer, Eva; Archer, David; Jaeger, Carlo</t>
  </si>
  <si>
    <t>Assessing vulnerability due to sea-level rise in Maui, Hawai'i using LiDAR remote sensing and GIS</t>
  </si>
  <si>
    <t>Cooper, Hannah M.; Chen, Qi; Fletcher, Charles H.; Barbee, Matthew M.</t>
  </si>
  <si>
    <t>Allowances for evolving coastal flood risk under uncertain local sea-level rise</t>
  </si>
  <si>
    <t>Buchanan, Maya K.; Kopp, Robert E.; Oppenheimer, Michael; Tebaldi, Claudia</t>
  </si>
  <si>
    <t>The risk of sea level rise</t>
  </si>
  <si>
    <t>Titus, JG; Narayanan, V</t>
  </si>
  <si>
    <t>Evaluation of the combined risk of sea level rise, land subsidence, and storm surges on the coastal areas of Shanghai, China</t>
  </si>
  <si>
    <t>Wang, Jun; Gao, Wei; Xu, Shiyuan; Yu, Lizhong</t>
  </si>
  <si>
    <t>Incorporating uncertainty of future sea-level rise estimates into vulnerability assessment: A case study in Kahului, Maui</t>
  </si>
  <si>
    <t>Cooper, Hannah M.; Chen, Qi</t>
  </si>
  <si>
    <t>Climate change risks to US infrastructure: impacts on roads, bridges, coastal development, and urban drainage</t>
  </si>
  <si>
    <t>Neumann, James E.; Price, Jason; Chinowsky, Paul; Wright, Leonard; Ludwig, Lindsay; Streeter, Richard; Jones, Russell; Smith, Joel B.; Perkins, William; Jantarasami, Lesley; Martinich, Jeremy</t>
  </si>
  <si>
    <t>Risk-based reanalysis of the effects of climate change on US cold-water habitat</t>
  </si>
  <si>
    <t>Preston, Benjamin L.</t>
  </si>
  <si>
    <t>Climate change vulnerability and response strategies for the coastal zone of Poland</t>
  </si>
  <si>
    <t>Zeidler, RB</t>
  </si>
  <si>
    <t>Assessment of social vulnerability to climate change in the eastern coast of India</t>
  </si>
  <si>
    <t>Maiti, Sanjit; Jha, Sujeet Kumar; Garai, Sanchita; Nag, Arindam; Chakravarty, R.; Kadian, K. S.; Chandel, B. S.; Datta, K. K.; Upadhyay, R. C.</t>
  </si>
  <si>
    <t>Risk management tools for sustainable fisheries management under changing climate: a sea cucumber example</t>
  </si>
  <si>
    <t>Plaganyi, Eva E.; Skewes, Timothy D.; Dowling, Natalie A.; Haddon, Malcolm</t>
  </si>
  <si>
    <t>Culture, law, risk and governance: contexts of traditional knowledge in climate change adaptation</t>
  </si>
  <si>
    <t>Williams, Terry; Hardison, Preston</t>
  </si>
  <si>
    <t>Drinking water vulnerability to climate change and alternatives for adaptation in coastal South and South East Asia</t>
  </si>
  <si>
    <t>Hoque, M. A.; Scheelbeek, P. F. D.; Vineis, P.; Khan, A. E.; Ahmed, K. M.; Butler, A. P.</t>
  </si>
  <si>
    <t>Vulnerability of island tropical montane cloud forests to climate change, with special reference to East Maui, Hawaii</t>
  </si>
  <si>
    <t>Loope, LL; Giambelluca, TW</t>
  </si>
  <si>
    <t>Uncertainty and risk in climate projections for the 21st century: comparing mitigation to non-intervention scenarios</t>
  </si>
  <si>
    <t>Tomassini, Lorenzo; Knutti, Reto; Plattner, Gian-Kasper; van Vuuren, Detlef P.; Stocker, Thomas F.; Howarth, Richard B.; Borsuk, Mark E.</t>
  </si>
  <si>
    <t>Reducing vulnerability of agriculture and forestry to climate variability and change: Workshop summary and recommendations</t>
  </si>
  <si>
    <t>Salinger, MJ; Sivakumar, MVK; Motha, R</t>
  </si>
  <si>
    <t>Public health impacts of climate change in Washington State: projected mortality risks due to heat events and air pollution</t>
  </si>
  <si>
    <t>Jackson, J. Elizabeth; Yost, Michael G.; Karr, Catherine; Fitzpatrick, Cole; Lamb, Brian K.; Chung, Serena H.; Chen, Jack; Avise, Jeremy; Rosenblatt, Roger A.; Fenske, Richard A.</t>
  </si>
  <si>
    <t>Managing climate risks in California: the need to engage resource managers for successful adaptation to change</t>
  </si>
  <si>
    <t>Moser, Susanne C.; Luers, Amy Lynd</t>
  </si>
  <si>
    <t>Climate change, agriculture and wetlands in Eastern Europe: Vulnerability, adaptation and policy</t>
  </si>
  <si>
    <t>Hartig, EK; Grozev, O; Rosenzweig, C</t>
  </si>
  <si>
    <t>Identifying hot spots of security vulnerability associated with climate change in Africa</t>
  </si>
  <si>
    <t>Busby, Joshua W.; Cook, Kerry H.; Vizy, Edward K.; Smith, Todd G.; Bekalo, Mesfin</t>
  </si>
  <si>
    <t>Theory and practice in assessing vulnerability to climate change and facilitating adaptation</t>
  </si>
  <si>
    <t>Kelly, PM; Adger, WN</t>
  </si>
  <si>
    <t>Vulnerability of the oil and gas sector to climate change and extreme weather events</t>
  </si>
  <si>
    <t>Cruz, Ana Maria; Krausmann, Elisabeth</t>
  </si>
  <si>
    <t>Correlates of vulnerability to climate-induced distribution changes in European avifauna: habitat, migration and endemism</t>
  </si>
  <si>
    <t>Goodenough, Anne E.; Hart, Adam G.</t>
  </si>
  <si>
    <t>Expert assessment of vulnerability of permafrost carbon to climate change</t>
  </si>
  <si>
    <t>Schuur, E. A. G.; Abbott, B. W.; Bowden, W. B.; Brovkin, V.; Camill, P.; Canadell, J. G.; Chanton, J. P.; Chapin, F. S., III; Christensen, T. R.; Ciais, P.; Crosby, B. T.; Czimczik, C. I.; Grosse, G.; Harden, J.; Hayes, D. J.; Hugelius, G.; Jastrow, J. D.; Jones, J. B.; Kleinen, T.; Koven, C. D.; Krinner, G.; Kuhry, P.; Lawrence, D. M.; McGuire, A. D.; Natali, S. M.; O'Donnell, J. A.; Ping, C. L.; Riley, W. J.; Rinke, A.; Romanovsky, V. E.; Sannel, A. B. K.; Schaedel, C.; Schaefer, K.; Sky, J.; Subin, Z. M.; Tarnocai, C.; Turetsky, M. R.; Waldrop, M. P.; Anthony, K. M. Walter; Wickland, K. P.; Wilson, C. J.; Zimov, S. A.</t>
  </si>
  <si>
    <t/>
  </si>
  <si>
    <t>theory</t>
  </si>
  <si>
    <t>people</t>
  </si>
  <si>
    <t>framework</t>
  </si>
  <si>
    <t>method</t>
  </si>
  <si>
    <t>theor</t>
  </si>
  <si>
    <t>approach</t>
  </si>
  <si>
    <t>Note: Highlighted in light green are the policy sample; highlighted in dark green are academic sample comparable to second degree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</si>
</sst>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17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0" xfId="0" applyFont="1" applyFill="1"/>
    <xf numFmtId="0" fontId="4" fillId="3" borderId="0" xfId="1" applyFont="1" applyFill="1" applyAlignment="1"/>
    <xf numFmtId="0" fontId="0" fillId="3" borderId="0" xfId="0" applyFill="1"/>
    <xf numFmtId="0" fontId="6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Normal 2" xfId="1" xr:uid="{C2FA1440-5A96-4FCE-8BEE-72C0E6BFB8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yaleedu-my.sharepoint.com/personal/xiaoshu_lin_yale_edu/Documents/&#30740;&#31350;&#29983;&#23398;&#20064;&#23384;&#26723;&#65288;&#25226;&#25569;&#26368;&#21518;&#24403;&#23398;&#29983;&#30340;&#26426;&#20250;&#65289;/&#128031;/Data%20&amp;%20Analysis/Old/Academic%20CVAs.xlsx" TargetMode="External"/><Relationship Id="rId1" Type="http://schemas.openxmlformats.org/officeDocument/2006/relationships/externalLinkPath" Target="Old/Academic%20CV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lled off results from WoS"/>
      <sheetName val="CVAs from the same journal_trim"/>
      <sheetName val="narrowest defined policy CVAs"/>
      <sheetName val="CVAs most cited by researchers"/>
    </sheetNames>
    <sheetDataSet>
      <sheetData sheetId="0"/>
      <sheetData sheetId="1"/>
      <sheetData sheetId="2">
        <row r="1">
          <cell r="A1" t="str">
            <v>Article title</v>
          </cell>
        </row>
        <row r="2">
          <cell r="A2" t="str">
            <v>A framework for assessing the vulnerability of communities in the Canadian Arctic to risks associated with climate change</v>
          </cell>
        </row>
        <row r="3">
          <cell r="A3" t="str">
            <v>A risk-based approach to evaluating Northeast U.S. fish community vulnerability to climate change</v>
          </cell>
        </row>
        <row r="4">
          <cell r="A4" t="str">
            <v>A vulnerability assessment of fish and invertebrates to climate change on the Northeast US Continental Shelf</v>
          </cell>
        </row>
        <row r="5">
          <cell r="A5" t="str">
            <v>Assessing climate change vulnerability in Alaska's fishing communities</v>
          </cell>
        </row>
        <row r="6">
          <cell r="A6" t="str">
            <v>Evaluating and ranking the vulnerability of global marine ecosystems to anthropogenic threats</v>
          </cell>
        </row>
        <row r="7">
          <cell r="A7" t="str">
            <v>Identifying the world's most climate change vulnerable species: a systematic trait-based assessment of all birds, amphibians and corals</v>
          </cell>
        </row>
        <row r="8">
          <cell r="A8" t="str">
            <v>Indicators of climate change and social vulnerability in fishing dependent communities along the Eastern and Gulf Coasts of the U.S.: An emerging methodology</v>
          </cell>
        </row>
        <row r="9">
          <cell r="A9" t="str">
            <v>Methodology for Assessing the Vulnerability of Marine Fish and Shellfish Species to a Changing Climate</v>
          </cell>
        </row>
        <row r="10">
          <cell r="A10" t="str">
            <v>Ocean acidification risk assessment for Alaska’s fishery sector</v>
          </cell>
        </row>
        <row r="11">
          <cell r="A11" t="str">
            <v>Overestimation of marsh vulnerability to sea level rise</v>
          </cell>
        </row>
        <row r="12">
          <cell r="A12" t="str">
            <v>Predicting sea-level rise vulnerability of terrestrial habitat and wildlife of the Northwestern Hawaiian Islands</v>
          </cell>
        </row>
        <row r="13">
          <cell r="A13" t="str">
            <v>Vulnerability to climate change of marine and coastal fisheries in Mexico</v>
          </cell>
        </row>
      </sheetData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F501-9FB9-47CD-9CA4-47DB16E8F5F9}">
  <dimension ref="A1:C7"/>
  <sheetViews>
    <sheetView workbookViewId="0">
      <selection activeCell="B24" sqref="B24"/>
    </sheetView>
  </sheetViews>
  <sheetFormatPr defaultRowHeight="14.25"/>
  <cols>
    <col min="1" max="1" width="2.59765625" customWidth="1"/>
    <col min="2" max="2" width="88.1328125" customWidth="1"/>
    <col min="3" max="3" width="13.86328125" bestFit="1" customWidth="1"/>
    <col min="4" max="4" width="7.265625" bestFit="1" customWidth="1"/>
  </cols>
  <sheetData>
    <row r="1" spans="1:3" s="1" customFormat="1">
      <c r="A1" s="1" t="s">
        <v>46</v>
      </c>
      <c r="B1" s="1" t="s">
        <v>47</v>
      </c>
      <c r="C1" s="1" t="s">
        <v>48</v>
      </c>
    </row>
    <row r="2" spans="1:3">
      <c r="A2">
        <v>1</v>
      </c>
      <c r="B2" t="s">
        <v>50</v>
      </c>
      <c r="C2" s="3">
        <v>42614</v>
      </c>
    </row>
    <row r="3" spans="1:3">
      <c r="A3">
        <v>2</v>
      </c>
      <c r="B3" t="s">
        <v>51</v>
      </c>
      <c r="C3" s="3">
        <v>42705</v>
      </c>
    </row>
    <row r="4" spans="1:3">
      <c r="A4">
        <v>3</v>
      </c>
      <c r="B4" t="s">
        <v>52</v>
      </c>
      <c r="C4" s="3">
        <v>42705</v>
      </c>
    </row>
    <row r="5" spans="1:3">
      <c r="A5">
        <v>4</v>
      </c>
      <c r="B5" t="s">
        <v>53</v>
      </c>
      <c r="C5" s="3">
        <v>42675</v>
      </c>
    </row>
    <row r="6" spans="1:3">
      <c r="A6">
        <v>5</v>
      </c>
      <c r="B6" t="s">
        <v>54</v>
      </c>
      <c r="C6" s="3">
        <v>42705</v>
      </c>
    </row>
    <row r="7" spans="1:3">
      <c r="A7">
        <v>6</v>
      </c>
      <c r="B7" t="s">
        <v>55</v>
      </c>
      <c r="C7" s="3">
        <v>42217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21BB-934D-426B-8F20-B29638A3C66F}">
  <dimension ref="A1:G16"/>
  <sheetViews>
    <sheetView workbookViewId="0">
      <selection activeCell="C11" sqref="C11"/>
    </sheetView>
  </sheetViews>
  <sheetFormatPr defaultRowHeight="14.25"/>
  <cols>
    <col min="2" max="2" width="127.86328125" bestFit="1" customWidth="1"/>
  </cols>
  <sheetData>
    <row r="1" spans="1:7" s="1" customFormat="1">
      <c r="A1" s="4" t="s">
        <v>49</v>
      </c>
      <c r="B1" s="4" t="s">
        <v>0</v>
      </c>
      <c r="C1" s="4" t="s">
        <v>56</v>
      </c>
      <c r="D1" s="4" t="s">
        <v>57</v>
      </c>
      <c r="E1" s="4" t="s">
        <v>58</v>
      </c>
      <c r="F1" s="4" t="s">
        <v>59</v>
      </c>
      <c r="G1" s="5" t="s">
        <v>60</v>
      </c>
    </row>
    <row r="2" spans="1:7">
      <c r="A2" t="s">
        <v>61</v>
      </c>
      <c r="B2" s="9" t="s">
        <v>62</v>
      </c>
      <c r="C2" t="s">
        <v>63</v>
      </c>
      <c r="D2">
        <v>2015</v>
      </c>
      <c r="E2" t="s">
        <v>64</v>
      </c>
    </row>
    <row r="3" spans="1:7">
      <c r="A3" t="s">
        <v>65</v>
      </c>
      <c r="B3" s="9" t="s">
        <v>66</v>
      </c>
      <c r="C3" t="s">
        <v>63</v>
      </c>
      <c r="D3">
        <v>2016</v>
      </c>
      <c r="E3" t="s">
        <v>67</v>
      </c>
    </row>
    <row r="4" spans="1:7">
      <c r="A4" t="s">
        <v>68</v>
      </c>
      <c r="B4" s="9" t="s">
        <v>24</v>
      </c>
      <c r="C4" t="s">
        <v>69</v>
      </c>
      <c r="D4">
        <v>2011</v>
      </c>
      <c r="E4" t="s">
        <v>70</v>
      </c>
    </row>
    <row r="5" spans="1:7">
      <c r="A5" t="s">
        <v>71</v>
      </c>
      <c r="B5" s="9" t="s">
        <v>72</v>
      </c>
      <c r="C5" t="s">
        <v>63</v>
      </c>
      <c r="D5">
        <v>2016</v>
      </c>
      <c r="E5" t="s">
        <v>73</v>
      </c>
      <c r="F5" t="s">
        <v>74</v>
      </c>
    </row>
    <row r="6" spans="1:7">
      <c r="A6" t="s">
        <v>75</v>
      </c>
      <c r="B6" s="9" t="s">
        <v>32</v>
      </c>
      <c r="C6" t="s">
        <v>63</v>
      </c>
      <c r="D6">
        <v>2015</v>
      </c>
      <c r="E6" t="s">
        <v>76</v>
      </c>
    </row>
    <row r="7" spans="1:7">
      <c r="A7" t="s">
        <v>77</v>
      </c>
      <c r="B7" s="9" t="s">
        <v>78</v>
      </c>
      <c r="C7" t="s">
        <v>79</v>
      </c>
      <c r="D7">
        <v>2015</v>
      </c>
      <c r="E7" t="s">
        <v>80</v>
      </c>
    </row>
    <row r="8" spans="1:7">
      <c r="A8" t="s">
        <v>81</v>
      </c>
      <c r="B8" s="9" t="s">
        <v>34</v>
      </c>
      <c r="C8" t="s">
        <v>82</v>
      </c>
      <c r="D8">
        <v>2007</v>
      </c>
      <c r="E8" t="s">
        <v>83</v>
      </c>
    </row>
    <row r="9" spans="1:7">
      <c r="A9" t="s">
        <v>84</v>
      </c>
      <c r="B9" t="s">
        <v>45</v>
      </c>
      <c r="C9" t="s">
        <v>63</v>
      </c>
      <c r="D9">
        <v>2012</v>
      </c>
      <c r="E9" t="s">
        <v>85</v>
      </c>
    </row>
    <row r="10" spans="1:7">
      <c r="A10" t="s">
        <v>86</v>
      </c>
      <c r="B10" s="9" t="s">
        <v>44</v>
      </c>
      <c r="C10" t="s">
        <v>82</v>
      </c>
      <c r="D10">
        <v>2013</v>
      </c>
      <c r="E10" t="s">
        <v>87</v>
      </c>
      <c r="F10" t="s">
        <v>88</v>
      </c>
    </row>
    <row r="11" spans="1:7">
      <c r="A11" t="s">
        <v>89</v>
      </c>
      <c r="B11" s="9" t="s">
        <v>43</v>
      </c>
      <c r="C11" t="s">
        <v>90</v>
      </c>
      <c r="D11">
        <v>2004</v>
      </c>
      <c r="E11" t="s">
        <v>91</v>
      </c>
    </row>
    <row r="12" spans="1:7">
      <c r="A12" t="s">
        <v>92</v>
      </c>
      <c r="B12" s="9" t="s">
        <v>38</v>
      </c>
      <c r="C12" t="s">
        <v>82</v>
      </c>
      <c r="D12">
        <v>2016</v>
      </c>
      <c r="E12" t="s">
        <v>93</v>
      </c>
      <c r="F12" t="s">
        <v>94</v>
      </c>
    </row>
    <row r="13" spans="1:7">
      <c r="A13" t="s">
        <v>95</v>
      </c>
      <c r="B13" s="9" t="s">
        <v>96</v>
      </c>
      <c r="C13" t="s">
        <v>63</v>
      </c>
      <c r="D13">
        <v>2014</v>
      </c>
      <c r="E13" t="s">
        <v>97</v>
      </c>
    </row>
    <row r="14" spans="1:7">
      <c r="A14" t="s">
        <v>157</v>
      </c>
      <c r="B14" t="s">
        <v>158</v>
      </c>
      <c r="C14" t="s">
        <v>63</v>
      </c>
      <c r="D14">
        <v>2015</v>
      </c>
      <c r="E14" t="s">
        <v>159</v>
      </c>
    </row>
    <row r="15" spans="1:7">
      <c r="A15" t="s">
        <v>164</v>
      </c>
      <c r="B15" t="s">
        <v>165</v>
      </c>
      <c r="C15" t="s">
        <v>63</v>
      </c>
      <c r="D15">
        <v>2013</v>
      </c>
      <c r="E15" t="s">
        <v>166</v>
      </c>
    </row>
    <row r="16" spans="1:7">
      <c r="A16" t="s">
        <v>168</v>
      </c>
      <c r="B16" s="9" t="s">
        <v>33</v>
      </c>
      <c r="C16" t="s">
        <v>79</v>
      </c>
      <c r="D16">
        <v>2016</v>
      </c>
      <c r="E16" t="s">
        <v>169</v>
      </c>
      <c r="F1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E906-7FEE-4C86-96DA-BB35D65E6CFE}">
  <dimension ref="A1:F70"/>
  <sheetViews>
    <sheetView topLeftCell="A44" workbookViewId="0">
      <selection activeCell="A35" sqref="A35"/>
    </sheetView>
  </sheetViews>
  <sheetFormatPr defaultRowHeight="14.25"/>
  <cols>
    <col min="1" max="1" width="127.1328125" bestFit="1" customWidth="1"/>
    <col min="3" max="3" width="28.265625" customWidth="1"/>
  </cols>
  <sheetData>
    <row r="1" spans="1:6">
      <c r="A1" s="1" t="s">
        <v>0</v>
      </c>
      <c r="B1" s="1" t="s">
        <v>49</v>
      </c>
      <c r="C1" s="1" t="s">
        <v>152</v>
      </c>
      <c r="D1" s="1" t="s">
        <v>1</v>
      </c>
    </row>
    <row r="2" spans="1:6" s="2" customFormat="1">
      <c r="A2" s="2" t="s">
        <v>7</v>
      </c>
      <c r="B2" s="2" t="s">
        <v>98</v>
      </c>
      <c r="C2" s="2" t="s">
        <v>99</v>
      </c>
      <c r="D2" s="2">
        <v>2015</v>
      </c>
      <c r="E2" s="2" t="str">
        <f>IFERROR(INDEX('Policy CVAs'!$B$2:$B$13, MATCH(A2,'Policy CVAs'!$B$2:$B$13, 0)), "")</f>
        <v/>
      </c>
      <c r="F2" s="6" t="s">
        <v>153</v>
      </c>
    </row>
    <row r="3" spans="1:6" s="2" customFormat="1">
      <c r="A3" s="2" t="s">
        <v>11</v>
      </c>
      <c r="B3" s="2" t="s">
        <v>117</v>
      </c>
      <c r="C3" s="2" t="s">
        <v>107</v>
      </c>
      <c r="D3" s="2">
        <v>2016</v>
      </c>
      <c r="E3" s="2" t="str">
        <f>IFERROR(INDEX('Policy CVAs'!$B$2:$B$13, MATCH(A3,'Policy CVAs'!$B$2:$B$13, 0)), "")</f>
        <v>A vulnerability assessment of fish and invertebrates to climate change on the Northeast US Continental Shelf</v>
      </c>
    </row>
    <row r="4" spans="1:6">
      <c r="A4" t="s">
        <v>9</v>
      </c>
      <c r="B4" t="s">
        <v>106</v>
      </c>
      <c r="C4" t="s">
        <v>107</v>
      </c>
      <c r="D4">
        <v>2014</v>
      </c>
      <c r="E4" s="2" t="str">
        <f>IFERROR(INDEX('Policy CVAs'!$B$2:$B$13, MATCH(A4,'Policy CVAs'!$B$2:$B$13, 0)), "")</f>
        <v/>
      </c>
    </row>
    <row r="5" spans="1:6">
      <c r="A5" t="s">
        <v>13</v>
      </c>
      <c r="B5" t="s">
        <v>125</v>
      </c>
      <c r="C5" t="s">
        <v>107</v>
      </c>
      <c r="D5">
        <v>2013</v>
      </c>
      <c r="E5" s="2" t="str">
        <f>IFERROR(INDEX('Policy CVAs'!$B$2:$B$13, MATCH(A5,'Policy CVAs'!$B$2:$B$13, 0)), "")</f>
        <v/>
      </c>
    </row>
    <row r="6" spans="1:6">
      <c r="A6" t="s">
        <v>15</v>
      </c>
      <c r="B6" t="s">
        <v>127</v>
      </c>
      <c r="C6" t="s">
        <v>107</v>
      </c>
      <c r="D6">
        <v>2012</v>
      </c>
      <c r="E6" s="2" t="str">
        <f>IFERROR(INDEX('Policy CVAs'!$B$2:$B$13, MATCH(A6,'Policy CVAs'!$B$2:$B$13, 0)), "")</f>
        <v/>
      </c>
    </row>
    <row r="7" spans="1:6">
      <c r="A7" t="s">
        <v>133</v>
      </c>
      <c r="B7" t="s">
        <v>134</v>
      </c>
      <c r="C7" t="s">
        <v>107</v>
      </c>
      <c r="D7">
        <v>2016</v>
      </c>
      <c r="E7" s="2" t="str">
        <f>IFERROR(INDEX('Policy CVAs'!$B$2:$B$13, MATCH(A7,'Policy CVAs'!$B$2:$B$13, 0)), "")</f>
        <v/>
      </c>
    </row>
    <row r="8" spans="1:6">
      <c r="A8" t="s">
        <v>17</v>
      </c>
      <c r="B8" t="s">
        <v>137</v>
      </c>
      <c r="C8" t="s">
        <v>107</v>
      </c>
      <c r="D8">
        <v>2015</v>
      </c>
      <c r="E8" s="2" t="str">
        <f>IFERROR(INDEX('Policy CVAs'!$B$2:$B$13, MATCH(A8,'Policy CVAs'!$B$2:$B$13, 0)), "")</f>
        <v/>
      </c>
    </row>
    <row r="9" spans="1:6">
      <c r="A9" t="s">
        <v>19</v>
      </c>
      <c r="B9" t="s">
        <v>138</v>
      </c>
      <c r="C9" t="s">
        <v>107</v>
      </c>
      <c r="D9">
        <v>2013</v>
      </c>
      <c r="E9" s="2" t="str">
        <f>IFERROR(INDEX('Policy CVAs'!$B$2:$B$13, MATCH(A9,'Policy CVAs'!$B$2:$B$13, 0)), "")</f>
        <v/>
      </c>
    </row>
    <row r="10" spans="1:6">
      <c r="A10" t="s">
        <v>20</v>
      </c>
      <c r="B10" t="s">
        <v>139</v>
      </c>
      <c r="C10" t="s">
        <v>107</v>
      </c>
      <c r="D10">
        <v>2012</v>
      </c>
      <c r="E10" s="2" t="str">
        <f>IFERROR(INDEX('Policy CVAs'!$B$2:$B$13, MATCH(A10,'Policy CVAs'!$B$2:$B$13, 0)), "")</f>
        <v/>
      </c>
    </row>
    <row r="11" spans="1:6">
      <c r="A11" t="s">
        <v>140</v>
      </c>
      <c r="B11" t="s">
        <v>141</v>
      </c>
      <c r="C11" t="s">
        <v>107</v>
      </c>
      <c r="D11">
        <v>2015</v>
      </c>
      <c r="E11" s="2" t="str">
        <f>IFERROR(INDEX('Policy CVAs'!$B$2:$B$13, MATCH(A11,'Policy CVAs'!$B$2:$B$13, 0)), "")</f>
        <v/>
      </c>
    </row>
    <row r="12" spans="1:6">
      <c r="A12" t="s">
        <v>142</v>
      </c>
      <c r="B12" t="s">
        <v>143</v>
      </c>
      <c r="C12" t="s">
        <v>107</v>
      </c>
      <c r="D12">
        <v>2013</v>
      </c>
      <c r="E12" s="2" t="str">
        <f>IFERROR(INDEX('Policy CVAs'!$B$2:$B$13, MATCH(A12,'Policy CVAs'!$B$2:$B$13, 0)), "")</f>
        <v/>
      </c>
    </row>
    <row r="13" spans="1:6">
      <c r="A13" t="s">
        <v>144</v>
      </c>
      <c r="B13" t="s">
        <v>145</v>
      </c>
      <c r="C13" t="s">
        <v>107</v>
      </c>
      <c r="D13">
        <v>2015</v>
      </c>
      <c r="E13" s="2" t="str">
        <f>IFERROR(INDEX('Policy CVAs'!$B$2:$B$13, MATCH(A13,'Policy CVAs'!$B$2:$B$13, 0)), "")</f>
        <v/>
      </c>
    </row>
    <row r="14" spans="1:6">
      <c r="A14" t="s">
        <v>146</v>
      </c>
      <c r="B14" t="s">
        <v>147</v>
      </c>
      <c r="C14" t="s">
        <v>107</v>
      </c>
      <c r="D14">
        <v>2016</v>
      </c>
      <c r="E14" s="2" t="str">
        <f>IFERROR(INDEX('Policy CVAs'!$B$2:$B$13, MATCH(A14,'Policy CVAs'!$B$2:$B$13, 0)), "")</f>
        <v/>
      </c>
    </row>
    <row r="15" spans="1:6">
      <c r="A15" t="s">
        <v>21</v>
      </c>
      <c r="B15" t="s">
        <v>148</v>
      </c>
      <c r="C15" t="s">
        <v>107</v>
      </c>
      <c r="D15">
        <v>2014</v>
      </c>
      <c r="E15" s="2" t="str">
        <f>IFERROR(INDEX('Policy CVAs'!$B$2:$B$13, MATCH(A15,'Policy CVAs'!$B$2:$B$13, 0)), "")</f>
        <v/>
      </c>
    </row>
    <row r="16" spans="1:6">
      <c r="A16" t="s">
        <v>22</v>
      </c>
      <c r="B16" t="s">
        <v>149</v>
      </c>
      <c r="C16" t="s">
        <v>107</v>
      </c>
      <c r="D16">
        <v>2013</v>
      </c>
      <c r="E16" s="2" t="str">
        <f>IFERROR(INDEX('Policy CVAs'!$B$2:$B$13, MATCH(A16,'Policy CVAs'!$B$2:$B$13, 0)), "")</f>
        <v/>
      </c>
    </row>
    <row r="17" spans="1:5">
      <c r="A17" t="s">
        <v>23</v>
      </c>
      <c r="B17" t="s">
        <v>151</v>
      </c>
      <c r="C17" t="s">
        <v>107</v>
      </c>
      <c r="D17">
        <v>2015</v>
      </c>
      <c r="E17" s="2" t="str">
        <f>IFERROR(INDEX('Policy CVAs'!$B$2:$B$13, MATCH(A17,'Policy CVAs'!$B$2:$B$13, 0)), "")</f>
        <v/>
      </c>
    </row>
    <row r="18" spans="1:5" s="2" customFormat="1">
      <c r="A18" s="2" t="s">
        <v>24</v>
      </c>
      <c r="B18" s="2" t="s">
        <v>104</v>
      </c>
      <c r="C18" s="2" t="s">
        <v>105</v>
      </c>
      <c r="D18" s="2">
        <v>2011</v>
      </c>
      <c r="E18" s="2" t="str">
        <f>IFERROR(INDEX('Policy CVAs'!$B$2:$B$13, MATCH(A18,'Policy CVAs'!$B$2:$B$13, 0)), "")</f>
        <v>Vulnerability to climate change of marine and coastal fisheries in Mexico</v>
      </c>
    </row>
    <row r="19" spans="1:5" s="2" customFormat="1">
      <c r="A19" s="2" t="s">
        <v>26</v>
      </c>
      <c r="B19" s="2" t="s">
        <v>112</v>
      </c>
      <c r="C19" s="2" t="s">
        <v>111</v>
      </c>
      <c r="D19" s="2">
        <v>2016</v>
      </c>
      <c r="E19" s="2" t="str">
        <f>IFERROR(INDEX('Policy CVAs'!$B$2:$B$13, MATCH(A19,'Policy CVAs'!$B$2:$B$13, 0)), "")</f>
        <v/>
      </c>
    </row>
    <row r="20" spans="1:5">
      <c r="A20" t="s">
        <v>25</v>
      </c>
      <c r="B20" t="s">
        <v>110</v>
      </c>
      <c r="C20" t="s">
        <v>111</v>
      </c>
      <c r="D20">
        <v>2016</v>
      </c>
      <c r="E20" s="2" t="str">
        <f>IFERROR(INDEX('Policy CVAs'!$B$2:$B$13, MATCH(A20,'Policy CVAs'!$B$2:$B$13, 0)), "")</f>
        <v/>
      </c>
    </row>
    <row r="21" spans="1:5">
      <c r="A21" t="s">
        <v>27</v>
      </c>
      <c r="B21" t="s">
        <v>118</v>
      </c>
      <c r="C21" t="s">
        <v>111</v>
      </c>
      <c r="D21">
        <v>2016</v>
      </c>
      <c r="E21" s="2" t="str">
        <f>IFERROR(INDEX('Policy CVAs'!$B$2:$B$13, MATCH(A21,'Policy CVAs'!$B$2:$B$13, 0)), "")</f>
        <v/>
      </c>
    </row>
    <row r="22" spans="1:5">
      <c r="A22" t="s">
        <v>28</v>
      </c>
      <c r="B22" t="s">
        <v>120</v>
      </c>
      <c r="C22" t="s">
        <v>111</v>
      </c>
      <c r="D22">
        <v>2014</v>
      </c>
      <c r="E22" s="2" t="str">
        <f>IFERROR(INDEX('Policy CVAs'!$B$2:$B$13, MATCH(A22,'Policy CVAs'!$B$2:$B$13, 0)), "")</f>
        <v/>
      </c>
    </row>
    <row r="23" spans="1:5">
      <c r="A23" t="s">
        <v>29</v>
      </c>
      <c r="B23" t="s">
        <v>123</v>
      </c>
      <c r="C23" t="s">
        <v>111</v>
      </c>
      <c r="D23">
        <v>2012</v>
      </c>
      <c r="E23" s="2" t="str">
        <f>IFERROR(INDEX('Policy CVAs'!$B$2:$B$13, MATCH(A23,'Policy CVAs'!$B$2:$B$13, 0)), "")</f>
        <v/>
      </c>
    </row>
    <row r="24" spans="1:5">
      <c r="A24" t="s">
        <v>30</v>
      </c>
      <c r="B24" t="s">
        <v>108</v>
      </c>
      <c r="C24" t="s">
        <v>109</v>
      </c>
      <c r="D24">
        <v>2016</v>
      </c>
      <c r="E24" s="2" t="str">
        <f>IFERROR(INDEX('Policy CVAs'!$B$2:$B$13, MATCH(A24,'Policy CVAs'!$B$2:$B$13, 0)), "")</f>
        <v/>
      </c>
    </row>
    <row r="25" spans="1:5">
      <c r="A25" t="s">
        <v>31</v>
      </c>
      <c r="B25" t="s">
        <v>119</v>
      </c>
      <c r="C25" t="s">
        <v>109</v>
      </c>
      <c r="D25">
        <v>2013</v>
      </c>
      <c r="E25" s="2" t="str">
        <f>IFERROR(INDEX('Policy CVAs'!$B$2:$B$13, MATCH(A25,'Policy CVAs'!$B$2:$B$13, 0)), "")</f>
        <v/>
      </c>
    </row>
    <row r="26" spans="1:5" s="2" customFormat="1">
      <c r="A26" s="2" t="s">
        <v>32</v>
      </c>
      <c r="B26" s="2" t="s">
        <v>124</v>
      </c>
      <c r="C26" s="2" t="s">
        <v>109</v>
      </c>
      <c r="D26" s="2">
        <v>2015</v>
      </c>
      <c r="E26" s="2" t="str">
        <f>IFERROR(INDEX('Policy CVAs'!$B$2:$B$13, MATCH(A26,'Policy CVAs'!$B$2:$B$13, 0)), "")</f>
        <v>Assessing climate change vulnerability in Alaska's fishing communities</v>
      </c>
    </row>
    <row r="27" spans="1:5" s="2" customFormat="1">
      <c r="A27" s="2" t="s">
        <v>33</v>
      </c>
      <c r="B27" s="2" t="s">
        <v>113</v>
      </c>
      <c r="C27" s="2" t="s">
        <v>114</v>
      </c>
      <c r="D27" s="2">
        <v>2016</v>
      </c>
      <c r="E27" s="2" t="str">
        <f>IFERROR(INDEX('Policy CVAs'!$B$2:$B$13, MATCH(A27,'Policy CVAs'!$B$2:$B$13, 0)), "")</f>
        <v/>
      </c>
    </row>
    <row r="28" spans="1:5">
      <c r="A28" t="s">
        <v>155</v>
      </c>
      <c r="B28" t="s">
        <v>156</v>
      </c>
      <c r="C28" t="s">
        <v>100</v>
      </c>
      <c r="D28">
        <v>2013</v>
      </c>
      <c r="E28" s="2" t="str">
        <f>IFERROR(INDEX('Policy CVAs'!$B$2:$B$13, MATCH(A28,'Policy CVAs'!$B$2:$B$13, 0)), "")</f>
        <v/>
      </c>
    </row>
    <row r="29" spans="1:5">
      <c r="A29" s="12" t="s">
        <v>34</v>
      </c>
      <c r="B29" t="s">
        <v>81</v>
      </c>
      <c r="C29" t="s">
        <v>100</v>
      </c>
      <c r="D29">
        <v>2007</v>
      </c>
      <c r="E29" s="2" t="str">
        <f>IFERROR(INDEX('Policy CVAs'!$B$2:$B$13, MATCH(A29,'Policy CVAs'!$B$2:$B$13, 0)), "")</f>
        <v>Evaluating and ranking the vulnerability of global marine ecosystems to anthropogenic threats</v>
      </c>
    </row>
    <row r="30" spans="1:5" s="2" customFormat="1">
      <c r="A30" s="2" t="s">
        <v>38</v>
      </c>
      <c r="B30" s="2" t="s">
        <v>122</v>
      </c>
      <c r="C30" s="2" t="s">
        <v>102</v>
      </c>
      <c r="D30" s="2">
        <v>2016</v>
      </c>
      <c r="E30" s="2" t="str">
        <f>IFERROR(INDEX('Policy CVAs'!$B$2:$B$13, MATCH(A30,'Policy CVAs'!$B$2:$B$13, 0)), "")</f>
        <v>Overestimation of marsh vulnerability to sea level rise</v>
      </c>
    </row>
    <row r="31" spans="1:5">
      <c r="A31" t="s">
        <v>35</v>
      </c>
      <c r="B31" t="s">
        <v>121</v>
      </c>
      <c r="C31" t="s">
        <v>102</v>
      </c>
      <c r="D31">
        <v>2015</v>
      </c>
      <c r="E31" s="2" t="str">
        <f>IFERROR(INDEX('Policy CVAs'!$B$2:$B$13, MATCH(A31,'Policy CVAs'!$B$2:$B$13, 0)), "")</f>
        <v/>
      </c>
    </row>
    <row r="32" spans="1:5">
      <c r="A32" t="s">
        <v>36</v>
      </c>
      <c r="B32" t="s">
        <v>101</v>
      </c>
      <c r="C32" t="s">
        <v>102</v>
      </c>
      <c r="D32">
        <v>2013</v>
      </c>
      <c r="E32" s="2" t="str">
        <f>IFERROR(INDEX('Policy CVAs'!$B$2:$B$13, MATCH(A32,'Policy CVAs'!$B$2:$B$13, 0)), "")</f>
        <v/>
      </c>
    </row>
    <row r="33" spans="1:5">
      <c r="A33" t="s">
        <v>37</v>
      </c>
      <c r="B33" t="s">
        <v>103</v>
      </c>
      <c r="C33" t="s">
        <v>102</v>
      </c>
      <c r="D33">
        <v>2015</v>
      </c>
      <c r="E33" s="2" t="str">
        <f>IFERROR(INDEX('Policy CVAs'!$B$2:$B$13, MATCH(A33,'Policy CVAs'!$B$2:$B$13, 0)), "")</f>
        <v/>
      </c>
    </row>
    <row r="34" spans="1:5">
      <c r="A34" t="s">
        <v>35</v>
      </c>
      <c r="B34" t="s">
        <v>121</v>
      </c>
      <c r="C34" t="s">
        <v>102</v>
      </c>
      <c r="D34">
        <v>2015</v>
      </c>
      <c r="E34" s="2" t="str">
        <f>IFERROR(INDEX('Policy CVAs'!$B$2:$B$13, MATCH(A34,'Policy CVAs'!$B$2:$B$13, 0)), "")</f>
        <v/>
      </c>
    </row>
    <row r="35" spans="1:5">
      <c r="A35" t="s">
        <v>39</v>
      </c>
      <c r="B35" t="s">
        <v>126</v>
      </c>
      <c r="C35" t="s">
        <v>102</v>
      </c>
      <c r="D35">
        <v>2015</v>
      </c>
      <c r="E35" s="2" t="str">
        <f>IFERROR(INDEX('Policy CVAs'!$B$2:$B$13, MATCH(A35,'Policy CVAs'!$B$2:$B$13, 0)), "")</f>
        <v/>
      </c>
    </row>
    <row r="36" spans="1:5">
      <c r="A36" t="s">
        <v>40</v>
      </c>
      <c r="B36" t="s">
        <v>128</v>
      </c>
      <c r="C36" t="s">
        <v>102</v>
      </c>
      <c r="D36">
        <v>2013</v>
      </c>
      <c r="E36" s="2" t="str">
        <f>IFERROR(INDEX('Policy CVAs'!$B$2:$B$13, MATCH(A36,'Policy CVAs'!$B$2:$B$13, 0)), "")</f>
        <v/>
      </c>
    </row>
    <row r="37" spans="1:5">
      <c r="A37" t="s">
        <v>129</v>
      </c>
      <c r="B37" t="s">
        <v>130</v>
      </c>
      <c r="C37" t="s">
        <v>102</v>
      </c>
      <c r="D37">
        <v>2013</v>
      </c>
      <c r="E37" s="2" t="str">
        <f>IFERROR(INDEX('Policy CVAs'!$B$2:$B$13, MATCH(A37,'Policy CVAs'!$B$2:$B$13, 0)), "")</f>
        <v/>
      </c>
    </row>
    <row r="38" spans="1:5">
      <c r="A38" t="s">
        <v>131</v>
      </c>
      <c r="B38" t="s">
        <v>132</v>
      </c>
      <c r="C38" t="s">
        <v>102</v>
      </c>
      <c r="D38">
        <v>2016</v>
      </c>
      <c r="E38" s="2" t="str">
        <f>IFERROR(INDEX('Policy CVAs'!$B$2:$B$13, MATCH(A38,'Policy CVAs'!$B$2:$B$13, 0)), "")</f>
        <v/>
      </c>
    </row>
    <row r="39" spans="1:5">
      <c r="A39" t="s">
        <v>135</v>
      </c>
      <c r="B39" t="s">
        <v>136</v>
      </c>
      <c r="C39" t="s">
        <v>102</v>
      </c>
      <c r="D39">
        <v>2012</v>
      </c>
      <c r="E39" s="2" t="str">
        <f>IFERROR(INDEX('Policy CVAs'!$B$2:$B$13, MATCH(A39,'Policy CVAs'!$B$2:$B$13, 0)), "")</f>
        <v/>
      </c>
    </row>
    <row r="40" spans="1:5">
      <c r="A40" t="s">
        <v>41</v>
      </c>
      <c r="B40" t="s">
        <v>150</v>
      </c>
      <c r="C40" t="s">
        <v>102</v>
      </c>
      <c r="D40">
        <v>2015</v>
      </c>
      <c r="E40" s="2" t="str">
        <f>IFERROR(INDEX('Policy CVAs'!$B$2:$B$13, MATCH(A40,'Policy CVAs'!$B$2:$B$13, 0)), "")</f>
        <v/>
      </c>
    </row>
    <row r="41" spans="1:5" s="2" customFormat="1">
      <c r="A41" s="2" t="s">
        <v>42</v>
      </c>
      <c r="B41" s="2" t="s">
        <v>115</v>
      </c>
      <c r="C41" s="2" t="s">
        <v>116</v>
      </c>
      <c r="D41" s="2">
        <v>2014</v>
      </c>
      <c r="E41" s="2" t="str">
        <f>IFERROR(INDEX('Policy CVAs'!$B$2:$B$13, MATCH(A41,'Policy CVAs'!$B$2:$B$13, 0)), "")</f>
        <v/>
      </c>
    </row>
    <row r="42" spans="1:5">
      <c r="A42" t="s">
        <v>160</v>
      </c>
      <c r="B42" t="s">
        <v>161</v>
      </c>
      <c r="C42" t="s">
        <v>162</v>
      </c>
      <c r="D42">
        <v>2013</v>
      </c>
      <c r="E42" t="str">
        <f>IFERROR(INDEX('[1]narrowest defined policy CVAs'!A:A, MATCH(A42, '[1]narrowest defined policy CVAs'!$A:A, 0)), "")</f>
        <v/>
      </c>
    </row>
    <row r="43" spans="1:5">
      <c r="A43" s="12" t="s">
        <v>158</v>
      </c>
      <c r="B43" t="s">
        <v>157</v>
      </c>
      <c r="C43" t="s">
        <v>159</v>
      </c>
      <c r="D43">
        <v>2015</v>
      </c>
    </row>
    <row r="44" spans="1:5">
      <c r="A44" t="s">
        <v>173</v>
      </c>
      <c r="B44" t="s">
        <v>174</v>
      </c>
      <c r="C44" t="s">
        <v>175</v>
      </c>
      <c r="D44">
        <v>2016</v>
      </c>
      <c r="E44" t="s">
        <v>228</v>
      </c>
    </row>
    <row r="45" spans="1:5">
      <c r="A45" t="s">
        <v>176</v>
      </c>
      <c r="B45" t="s">
        <v>177</v>
      </c>
      <c r="C45" t="s">
        <v>175</v>
      </c>
      <c r="D45">
        <v>2015</v>
      </c>
      <c r="E45" t="s">
        <v>228</v>
      </c>
    </row>
    <row r="46" spans="1:5">
      <c r="A46" t="s">
        <v>178</v>
      </c>
      <c r="B46" t="s">
        <v>179</v>
      </c>
      <c r="C46" t="s">
        <v>175</v>
      </c>
      <c r="D46">
        <v>2009</v>
      </c>
      <c r="E46" t="s">
        <v>228</v>
      </c>
    </row>
    <row r="47" spans="1:5">
      <c r="A47" t="s">
        <v>180</v>
      </c>
      <c r="B47" t="s">
        <v>181</v>
      </c>
      <c r="C47" t="s">
        <v>175</v>
      </c>
      <c r="D47">
        <v>2009</v>
      </c>
      <c r="E47" t="s">
        <v>228</v>
      </c>
    </row>
    <row r="48" spans="1:5">
      <c r="A48" t="s">
        <v>182</v>
      </c>
      <c r="B48" t="s">
        <v>183</v>
      </c>
      <c r="C48" t="s">
        <v>175</v>
      </c>
      <c r="D48">
        <v>2013</v>
      </c>
      <c r="E48" t="s">
        <v>228</v>
      </c>
    </row>
    <row r="49" spans="1:5">
      <c r="A49" t="s">
        <v>184</v>
      </c>
      <c r="B49" t="s">
        <v>185</v>
      </c>
      <c r="C49" t="s">
        <v>175</v>
      </c>
      <c r="D49">
        <v>2016</v>
      </c>
      <c r="E49" t="s">
        <v>228</v>
      </c>
    </row>
    <row r="50" spans="1:5">
      <c r="A50" t="s">
        <v>186</v>
      </c>
      <c r="B50" t="s">
        <v>187</v>
      </c>
      <c r="C50" t="s">
        <v>175</v>
      </c>
      <c r="D50">
        <v>1996</v>
      </c>
      <c r="E50" t="s">
        <v>228</v>
      </c>
    </row>
    <row r="51" spans="1:5">
      <c r="A51" t="s">
        <v>188</v>
      </c>
      <c r="B51" t="s">
        <v>189</v>
      </c>
      <c r="C51" t="s">
        <v>175</v>
      </c>
      <c r="D51">
        <v>2012</v>
      </c>
      <c r="E51" t="s">
        <v>228</v>
      </c>
    </row>
    <row r="52" spans="1:5">
      <c r="A52" t="s">
        <v>190</v>
      </c>
      <c r="B52" t="s">
        <v>191</v>
      </c>
      <c r="C52" t="s">
        <v>175</v>
      </c>
      <c r="D52">
        <v>2013</v>
      </c>
      <c r="E52" t="s">
        <v>228</v>
      </c>
    </row>
    <row r="53" spans="1:5">
      <c r="A53" t="s">
        <v>192</v>
      </c>
      <c r="B53" t="s">
        <v>193</v>
      </c>
      <c r="C53" t="s">
        <v>175</v>
      </c>
      <c r="D53">
        <v>2015</v>
      </c>
      <c r="E53" t="s">
        <v>228</v>
      </c>
    </row>
    <row r="54" spans="1:5">
      <c r="A54" t="s">
        <v>194</v>
      </c>
      <c r="B54" t="s">
        <v>195</v>
      </c>
      <c r="C54" t="s">
        <v>175</v>
      </c>
      <c r="D54">
        <v>2006</v>
      </c>
      <c r="E54" t="s">
        <v>228</v>
      </c>
    </row>
    <row r="55" spans="1:5">
      <c r="A55" t="s">
        <v>196</v>
      </c>
      <c r="B55" t="s">
        <v>197</v>
      </c>
      <c r="C55" t="s">
        <v>175</v>
      </c>
      <c r="D55">
        <v>1997</v>
      </c>
      <c r="E55" t="s">
        <v>196</v>
      </c>
    </row>
    <row r="56" spans="1:5">
      <c r="A56" t="s">
        <v>198</v>
      </c>
      <c r="B56" t="s">
        <v>199</v>
      </c>
      <c r="C56" t="s">
        <v>175</v>
      </c>
      <c r="D56">
        <v>2015</v>
      </c>
      <c r="E56" t="s">
        <v>228</v>
      </c>
    </row>
    <row r="57" spans="1:5">
      <c r="A57" t="s">
        <v>200</v>
      </c>
      <c r="B57" t="s">
        <v>201</v>
      </c>
      <c r="C57" t="s">
        <v>175</v>
      </c>
      <c r="D57">
        <v>2013</v>
      </c>
      <c r="E57" t="s">
        <v>228</v>
      </c>
    </row>
    <row r="58" spans="1:5">
      <c r="A58" t="s">
        <v>202</v>
      </c>
      <c r="B58" t="s">
        <v>203</v>
      </c>
      <c r="C58" t="s">
        <v>175</v>
      </c>
      <c r="D58">
        <v>2013</v>
      </c>
      <c r="E58" t="s">
        <v>228</v>
      </c>
    </row>
    <row r="59" spans="1:5">
      <c r="A59" t="s">
        <v>204</v>
      </c>
      <c r="B59" t="s">
        <v>205</v>
      </c>
      <c r="C59" t="s">
        <v>175</v>
      </c>
      <c r="D59">
        <v>2016</v>
      </c>
      <c r="E59" t="s">
        <v>228</v>
      </c>
    </row>
    <row r="60" spans="1:5">
      <c r="A60" t="s">
        <v>206</v>
      </c>
      <c r="B60" t="s">
        <v>207</v>
      </c>
      <c r="C60" t="s">
        <v>175</v>
      </c>
      <c r="D60">
        <v>1998</v>
      </c>
      <c r="E60" t="s">
        <v>228</v>
      </c>
    </row>
    <row r="61" spans="1:5">
      <c r="A61" t="s">
        <v>208</v>
      </c>
      <c r="B61" t="s">
        <v>209</v>
      </c>
      <c r="C61" t="s">
        <v>175</v>
      </c>
      <c r="D61">
        <v>2010</v>
      </c>
      <c r="E61" t="s">
        <v>228</v>
      </c>
    </row>
    <row r="62" spans="1:5">
      <c r="A62" t="s">
        <v>210</v>
      </c>
      <c r="B62" t="s">
        <v>211</v>
      </c>
      <c r="C62" t="s">
        <v>175</v>
      </c>
      <c r="D62">
        <v>2005</v>
      </c>
      <c r="E62" t="s">
        <v>228</v>
      </c>
    </row>
    <row r="63" spans="1:5">
      <c r="A63" t="s">
        <v>212</v>
      </c>
      <c r="B63" t="s">
        <v>213</v>
      </c>
      <c r="C63" t="s">
        <v>175</v>
      </c>
      <c r="D63">
        <v>2010</v>
      </c>
      <c r="E63" t="s">
        <v>228</v>
      </c>
    </row>
    <row r="64" spans="1:5">
      <c r="A64" t="s">
        <v>214</v>
      </c>
      <c r="B64" t="s">
        <v>215</v>
      </c>
      <c r="C64" t="s">
        <v>175</v>
      </c>
      <c r="D64">
        <v>2008</v>
      </c>
      <c r="E64" t="s">
        <v>228</v>
      </c>
    </row>
    <row r="65" spans="1:5">
      <c r="A65" t="s">
        <v>216</v>
      </c>
      <c r="B65" t="s">
        <v>217</v>
      </c>
      <c r="C65" t="s">
        <v>175</v>
      </c>
      <c r="D65">
        <v>1997</v>
      </c>
      <c r="E65" t="s">
        <v>228</v>
      </c>
    </row>
    <row r="66" spans="1:5">
      <c r="A66" t="s">
        <v>218</v>
      </c>
      <c r="B66" t="s">
        <v>219</v>
      </c>
      <c r="C66" t="s">
        <v>175</v>
      </c>
      <c r="D66">
        <v>2014</v>
      </c>
      <c r="E66" t="s">
        <v>228</v>
      </c>
    </row>
    <row r="67" spans="1:5">
      <c r="A67" t="s">
        <v>220</v>
      </c>
      <c r="B67" t="s">
        <v>221</v>
      </c>
      <c r="C67" t="s">
        <v>175</v>
      </c>
      <c r="D67">
        <v>2000</v>
      </c>
      <c r="E67" t="s">
        <v>220</v>
      </c>
    </row>
    <row r="68" spans="1:5">
      <c r="A68" t="s">
        <v>222</v>
      </c>
      <c r="B68" t="s">
        <v>223</v>
      </c>
      <c r="C68" t="s">
        <v>175</v>
      </c>
      <c r="D68">
        <v>2013</v>
      </c>
      <c r="E68" t="s">
        <v>228</v>
      </c>
    </row>
    <row r="69" spans="1:5">
      <c r="A69" t="s">
        <v>224</v>
      </c>
      <c r="B69" t="s">
        <v>225</v>
      </c>
      <c r="C69" t="s">
        <v>175</v>
      </c>
      <c r="D69">
        <v>2013</v>
      </c>
      <c r="E69" t="s">
        <v>228</v>
      </c>
    </row>
    <row r="70" spans="1:5">
      <c r="A70" t="s">
        <v>226</v>
      </c>
      <c r="B70" t="s">
        <v>227</v>
      </c>
      <c r="C70" t="s">
        <v>175</v>
      </c>
      <c r="D70">
        <v>2013</v>
      </c>
      <c r="E70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723E-420C-4703-94A2-20B83C7EA3A0}">
  <dimension ref="A1:M47"/>
  <sheetViews>
    <sheetView tabSelected="1" zoomScaleNormal="100" workbookViewId="0">
      <pane xSplit="1" ySplit="1" topLeftCell="G34" activePane="bottomRight" state="frozen"/>
      <selection pane="topRight" activeCell="B1" sqref="B1"/>
      <selection pane="bottomLeft" activeCell="A2" sqref="A2"/>
      <selection pane="bottomRight" activeCell="G52" sqref="G52"/>
    </sheetView>
  </sheetViews>
  <sheetFormatPr defaultRowHeight="14.25"/>
  <cols>
    <col min="1" max="1" width="67.46484375" customWidth="1"/>
    <col min="6" max="6" width="8.265625" customWidth="1"/>
    <col min="7" max="7" width="15.265625" customWidth="1"/>
    <col min="8" max="8" width="12.265625" customWidth="1"/>
  </cols>
  <sheetData>
    <row r="1" spans="1:13">
      <c r="A1" s="1" t="s">
        <v>0</v>
      </c>
      <c r="C1" s="1" t="s">
        <v>1</v>
      </c>
      <c r="D1" s="1" t="s">
        <v>2</v>
      </c>
      <c r="E1" s="1" t="s">
        <v>172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154</v>
      </c>
      <c r="K1" s="1" t="s">
        <v>229</v>
      </c>
      <c r="L1" t="s">
        <v>235</v>
      </c>
    </row>
    <row r="2" spans="1:13">
      <c r="A2" s="8" t="s">
        <v>7</v>
      </c>
      <c r="C2">
        <v>2015</v>
      </c>
      <c r="D2">
        <v>1</v>
      </c>
      <c r="E2">
        <v>1</v>
      </c>
      <c r="F2">
        <f>2016-C2</f>
        <v>1</v>
      </c>
      <c r="G2" cm="1">
        <f t="array" ref="G2">IF(SUMPRODUCT(--ISNUMBER(SEARCH($L$2:$L$8,A2)))&gt;0, 1, 0)</f>
        <v>1</v>
      </c>
      <c r="H2">
        <v>1</v>
      </c>
      <c r="I2">
        <v>1</v>
      </c>
      <c r="J2">
        <v>1</v>
      </c>
      <c r="K2" cm="1">
        <f t="array" ref="K2">IF(SUMPRODUCT(--ISNUMBER(SEARCH($M$2:$M$5,A2)))&gt;0, 1, 0)</f>
        <v>0</v>
      </c>
      <c r="L2" t="s">
        <v>8</v>
      </c>
      <c r="M2" t="s">
        <v>231</v>
      </c>
    </row>
    <row r="3" spans="1:13">
      <c r="A3" t="s">
        <v>9</v>
      </c>
      <c r="C3">
        <v>2014</v>
      </c>
      <c r="D3">
        <v>0</v>
      </c>
      <c r="E3">
        <v>0</v>
      </c>
      <c r="F3">
        <f t="shared" ref="F3:F47" si="0">2016-C3</f>
        <v>2</v>
      </c>
      <c r="G3" cm="1">
        <f t="array" ref="G3">IF(SUMPRODUCT(--ISNUMBER(SEARCH($L$2:$L$8,A3)))&gt;0, 1, 0)</f>
        <v>0</v>
      </c>
      <c r="H3">
        <v>1</v>
      </c>
      <c r="I3">
        <v>0</v>
      </c>
      <c r="J3">
        <v>0</v>
      </c>
      <c r="K3" cm="1">
        <f t="array" ref="K3">IF(SUMPRODUCT(--ISNUMBER(SEARCH($M$2:$M$5,A3)))&gt;0, 1, 0)</f>
        <v>0</v>
      </c>
      <c r="L3" t="s">
        <v>10</v>
      </c>
      <c r="M3" t="s">
        <v>232</v>
      </c>
    </row>
    <row r="4" spans="1:13">
      <c r="A4" s="8" t="s">
        <v>11</v>
      </c>
      <c r="C4">
        <v>2016</v>
      </c>
      <c r="D4">
        <v>3</v>
      </c>
      <c r="E4">
        <v>1</v>
      </c>
      <c r="F4">
        <f t="shared" si="0"/>
        <v>0</v>
      </c>
      <c r="G4" cm="1">
        <f t="array" ref="G4">IF(SUMPRODUCT(--ISNUMBER(SEARCH($L$2:$L$8,A4)))&gt;0, 1, 0)</f>
        <v>0</v>
      </c>
      <c r="H4">
        <v>1</v>
      </c>
      <c r="I4">
        <v>1</v>
      </c>
      <c r="J4">
        <v>1</v>
      </c>
      <c r="K4" cm="1">
        <f t="array" ref="K4">IF(SUMPRODUCT(--ISNUMBER(SEARCH($M$2:$M$5,A4)))&gt;0, 1, 0)</f>
        <v>0</v>
      </c>
      <c r="L4" t="s">
        <v>12</v>
      </c>
      <c r="M4" t="s">
        <v>233</v>
      </c>
    </row>
    <row r="5" spans="1:13">
      <c r="A5" t="s">
        <v>13</v>
      </c>
      <c r="C5">
        <v>2013</v>
      </c>
      <c r="D5">
        <v>0</v>
      </c>
      <c r="E5">
        <v>0</v>
      </c>
      <c r="F5">
        <f t="shared" si="0"/>
        <v>3</v>
      </c>
      <c r="G5" cm="1">
        <f t="array" ref="G5">IF(SUMPRODUCT(--ISNUMBER(SEARCH($L$2:$L$8,A5)))&gt;0, 1, 0)</f>
        <v>1</v>
      </c>
      <c r="H5">
        <v>1</v>
      </c>
      <c r="I5">
        <v>0</v>
      </c>
      <c r="J5">
        <v>0</v>
      </c>
      <c r="K5" cm="1">
        <f t="array" ref="K5">IF(SUMPRODUCT(--ISNUMBER(SEARCH($M$2:$M$5,A5)))&gt;0, 1, 0)</f>
        <v>0</v>
      </c>
      <c r="L5" t="s">
        <v>14</v>
      </c>
      <c r="M5" t="s">
        <v>234</v>
      </c>
    </row>
    <row r="6" spans="1:13">
      <c r="A6" t="s">
        <v>15</v>
      </c>
      <c r="C6">
        <v>2012</v>
      </c>
      <c r="D6">
        <v>0</v>
      </c>
      <c r="E6">
        <v>0</v>
      </c>
      <c r="F6">
        <f t="shared" si="0"/>
        <v>4</v>
      </c>
      <c r="G6" cm="1">
        <f t="array" ref="G6">IF(SUMPRODUCT(--ISNUMBER(SEARCH($L$2:$L$8,A6)))&gt;0, 1, 0)</f>
        <v>0</v>
      </c>
      <c r="H6">
        <v>1</v>
      </c>
      <c r="I6">
        <v>0</v>
      </c>
      <c r="J6">
        <v>0</v>
      </c>
      <c r="K6" cm="1">
        <f t="array" ref="K6">IF(SUMPRODUCT(--ISNUMBER(SEARCH($M$2:$M$5,A6)))&gt;0, 1, 0)</f>
        <v>0</v>
      </c>
      <c r="L6" t="s">
        <v>16</v>
      </c>
    </row>
    <row r="7" spans="1:13">
      <c r="A7" t="s">
        <v>17</v>
      </c>
      <c r="C7">
        <v>2015</v>
      </c>
      <c r="D7">
        <v>0</v>
      </c>
      <c r="E7">
        <v>0</v>
      </c>
      <c r="F7">
        <f t="shared" si="0"/>
        <v>1</v>
      </c>
      <c r="G7" cm="1">
        <f t="array" ref="G7">IF(SUMPRODUCT(--ISNUMBER(SEARCH($L$2:$L$8,A7)))&gt;0, 1, 0)</f>
        <v>0</v>
      </c>
      <c r="H7">
        <v>1</v>
      </c>
      <c r="I7">
        <v>0</v>
      </c>
      <c r="J7">
        <v>0</v>
      </c>
      <c r="K7" cm="1">
        <f t="array" ref="K7">IF(SUMPRODUCT(--ISNUMBER(SEARCH($M$2:$M$5,A7)))&gt;0, 1, 0)</f>
        <v>0</v>
      </c>
      <c r="L7" t="s">
        <v>230</v>
      </c>
    </row>
    <row r="8" spans="1:13">
      <c r="A8" t="s">
        <v>19</v>
      </c>
      <c r="C8">
        <v>2013</v>
      </c>
      <c r="D8">
        <v>0</v>
      </c>
      <c r="E8">
        <v>0</v>
      </c>
      <c r="F8">
        <f t="shared" si="0"/>
        <v>3</v>
      </c>
      <c r="G8" cm="1">
        <f t="array" ref="G8">IF(SUMPRODUCT(--ISNUMBER(SEARCH($L$2:$L$8,A8)))&gt;0, 1, 0)</f>
        <v>0</v>
      </c>
      <c r="H8">
        <v>1</v>
      </c>
      <c r="I8">
        <v>0</v>
      </c>
      <c r="J8">
        <v>0</v>
      </c>
      <c r="K8" cm="1">
        <f t="array" ref="K8">IF(SUMPRODUCT(--ISNUMBER(SEARCH($M$2:$M$5,A8)))&gt;0, 1, 0)</f>
        <v>0</v>
      </c>
      <c r="L8" t="s">
        <v>18</v>
      </c>
    </row>
    <row r="9" spans="1:13">
      <c r="A9" t="s">
        <v>20</v>
      </c>
      <c r="C9">
        <v>2012</v>
      </c>
      <c r="D9">
        <v>0</v>
      </c>
      <c r="E9">
        <v>0</v>
      </c>
      <c r="F9">
        <f t="shared" si="0"/>
        <v>4</v>
      </c>
      <c r="G9" cm="1">
        <f t="array" ref="G9">IF(SUMPRODUCT(--ISNUMBER(SEARCH($L$2:$L$8,A9)))&gt;0, 1, 0)</f>
        <v>0</v>
      </c>
      <c r="H9">
        <v>1</v>
      </c>
      <c r="I9">
        <v>0</v>
      </c>
      <c r="J9">
        <v>1</v>
      </c>
      <c r="K9" cm="1">
        <f t="array" ref="K9">IF(SUMPRODUCT(--ISNUMBER(SEARCH($M$2:$M$5,A9)))&gt;0, 1, 0)</f>
        <v>0</v>
      </c>
    </row>
    <row r="10" spans="1:13">
      <c r="A10" t="s">
        <v>21</v>
      </c>
      <c r="C10">
        <v>2014</v>
      </c>
      <c r="D10">
        <v>0</v>
      </c>
      <c r="E10">
        <v>0</v>
      </c>
      <c r="F10">
        <f t="shared" si="0"/>
        <v>2</v>
      </c>
      <c r="G10" cm="1">
        <f t="array" ref="G10">IF(SUMPRODUCT(--ISNUMBER(SEARCH($L$2:$L$8,A10)))&gt;0, 1, 0)</f>
        <v>0</v>
      </c>
      <c r="H10">
        <v>1</v>
      </c>
      <c r="I10">
        <v>0</v>
      </c>
      <c r="J10">
        <v>1</v>
      </c>
      <c r="K10" cm="1">
        <f t="array" ref="K10">IF(SUMPRODUCT(--ISNUMBER(SEARCH($M$2:$M$5,A10)))&gt;0, 1, 0)</f>
        <v>0</v>
      </c>
    </row>
    <row r="11" spans="1:13">
      <c r="A11" t="s">
        <v>22</v>
      </c>
      <c r="C11">
        <v>2013</v>
      </c>
      <c r="D11">
        <v>0</v>
      </c>
      <c r="E11">
        <v>0</v>
      </c>
      <c r="F11">
        <f t="shared" si="0"/>
        <v>3</v>
      </c>
      <c r="G11" cm="1">
        <f t="array" ref="G11">IF(SUMPRODUCT(--ISNUMBER(SEARCH($L$2:$L$8,A11)))&gt;0, 1, 0)</f>
        <v>0</v>
      </c>
      <c r="H11">
        <v>1</v>
      </c>
      <c r="I11">
        <v>0</v>
      </c>
      <c r="J11">
        <v>1</v>
      </c>
      <c r="K11" s="13">
        <v>0</v>
      </c>
    </row>
    <row r="12" spans="1:13">
      <c r="A12" t="s">
        <v>23</v>
      </c>
      <c r="C12">
        <v>2015</v>
      </c>
      <c r="D12">
        <v>0</v>
      </c>
      <c r="E12">
        <v>0</v>
      </c>
      <c r="F12">
        <f t="shared" si="0"/>
        <v>1</v>
      </c>
      <c r="G12" cm="1">
        <f t="array" ref="G12">IF(SUMPRODUCT(--ISNUMBER(SEARCH($L$2:$L$8,A12)))&gt;0, 1, 0)</f>
        <v>0</v>
      </c>
      <c r="H12">
        <v>1</v>
      </c>
      <c r="I12">
        <v>0</v>
      </c>
      <c r="J12">
        <v>1</v>
      </c>
      <c r="K12" cm="1">
        <f t="array" ref="K12">IF(SUMPRODUCT(--ISNUMBER(SEARCH($M$2:$M$5,A12)))&gt;0, 1, 0)</f>
        <v>0</v>
      </c>
    </row>
    <row r="13" spans="1:13">
      <c r="A13" s="8" t="s">
        <v>24</v>
      </c>
      <c r="C13">
        <v>2011</v>
      </c>
      <c r="D13">
        <v>1</v>
      </c>
      <c r="E13">
        <v>1</v>
      </c>
      <c r="F13">
        <f t="shared" si="0"/>
        <v>5</v>
      </c>
      <c r="G13" cm="1">
        <f t="array" ref="G13">IF(SUMPRODUCT(--ISNUMBER(SEARCH($L$2:$L$8,A13)))&gt;0, 1, 0)</f>
        <v>1</v>
      </c>
      <c r="H13">
        <v>0</v>
      </c>
      <c r="I13">
        <v>0</v>
      </c>
      <c r="J13">
        <v>0</v>
      </c>
      <c r="K13" cm="1">
        <f t="array" ref="K13">IF(SUMPRODUCT(--ISNUMBER(SEARCH($M$2:$M$5,A13)))&gt;0, 1, 0)</f>
        <v>0</v>
      </c>
    </row>
    <row r="14" spans="1:13">
      <c r="A14" t="s">
        <v>25</v>
      </c>
      <c r="C14">
        <v>2016</v>
      </c>
      <c r="D14">
        <v>0</v>
      </c>
      <c r="E14">
        <v>0</v>
      </c>
      <c r="F14">
        <f t="shared" si="0"/>
        <v>0</v>
      </c>
      <c r="G14" cm="1">
        <f t="array" ref="G14">IF(SUMPRODUCT(--ISNUMBER(SEARCH($L$2:$L$8,A14)))&gt;0, 1, 0)</f>
        <v>1</v>
      </c>
      <c r="H14">
        <v>0</v>
      </c>
      <c r="I14">
        <v>0</v>
      </c>
      <c r="J14">
        <v>0</v>
      </c>
      <c r="K14" cm="1">
        <f t="array" ref="K14">IF(SUMPRODUCT(--ISNUMBER(SEARCH($M$2:$M$5,A14)))&gt;0, 1, 0)</f>
        <v>0</v>
      </c>
    </row>
    <row r="15" spans="1:13">
      <c r="A15" s="8" t="s">
        <v>26</v>
      </c>
      <c r="C15">
        <v>2016</v>
      </c>
      <c r="D15">
        <v>2</v>
      </c>
      <c r="E15">
        <v>1</v>
      </c>
      <c r="F15">
        <f t="shared" si="0"/>
        <v>0</v>
      </c>
      <c r="G15" cm="1">
        <f t="array" ref="G15">IF(SUMPRODUCT(--ISNUMBER(SEARCH($L$2:$L$8,A15)))&gt;0, 1, 0)</f>
        <v>1</v>
      </c>
      <c r="H15">
        <v>1</v>
      </c>
      <c r="I15">
        <v>1</v>
      </c>
      <c r="J15">
        <v>1</v>
      </c>
      <c r="K15" cm="1">
        <f t="array" ref="K15">IF(SUMPRODUCT(--ISNUMBER(SEARCH($M$2:$M$5,A15)))&gt;0, 1, 0)</f>
        <v>0</v>
      </c>
    </row>
    <row r="16" spans="1:13">
      <c r="A16" t="s">
        <v>27</v>
      </c>
      <c r="C16">
        <v>2016</v>
      </c>
      <c r="D16">
        <v>0</v>
      </c>
      <c r="E16">
        <v>0</v>
      </c>
      <c r="F16">
        <f t="shared" si="0"/>
        <v>0</v>
      </c>
      <c r="G16" s="11">
        <v>1</v>
      </c>
      <c r="H16">
        <v>1</v>
      </c>
      <c r="I16">
        <v>0</v>
      </c>
      <c r="J16">
        <v>0</v>
      </c>
      <c r="K16" cm="1">
        <f t="array" ref="K16">IF(SUMPRODUCT(--ISNUMBER(SEARCH($M$2:$M$5,A16)))&gt;0, 1, 0)</f>
        <v>1</v>
      </c>
    </row>
    <row r="17" spans="1:11">
      <c r="A17" t="s">
        <v>28</v>
      </c>
      <c r="C17">
        <v>2014</v>
      </c>
      <c r="D17">
        <v>0</v>
      </c>
      <c r="E17">
        <v>0</v>
      </c>
      <c r="F17">
        <f t="shared" si="0"/>
        <v>2</v>
      </c>
      <c r="G17" cm="1">
        <f t="array" ref="G17">IF(SUMPRODUCT(--ISNUMBER(SEARCH($L$2:$L$8,A17)))&gt;0, 1, 0)</f>
        <v>1</v>
      </c>
      <c r="H17">
        <v>1</v>
      </c>
      <c r="I17">
        <v>0</v>
      </c>
      <c r="J17">
        <v>0</v>
      </c>
      <c r="K17" cm="1">
        <f t="array" ref="K17">IF(SUMPRODUCT(--ISNUMBER(SEARCH($M$2:$M$5,A17)))&gt;0, 1, 0)</f>
        <v>0</v>
      </c>
    </row>
    <row r="18" spans="1:11">
      <c r="A18" t="s">
        <v>29</v>
      </c>
      <c r="C18">
        <v>2012</v>
      </c>
      <c r="D18">
        <v>0</v>
      </c>
      <c r="E18">
        <v>0</v>
      </c>
      <c r="F18">
        <f t="shared" si="0"/>
        <v>4</v>
      </c>
      <c r="G18" cm="1">
        <f t="array" ref="G18">IF(SUMPRODUCT(--ISNUMBER(SEARCH($L$2:$L$8,A18)))&gt;0, 1, 0)</f>
        <v>1</v>
      </c>
      <c r="H18">
        <v>0</v>
      </c>
      <c r="I18">
        <v>0</v>
      </c>
      <c r="J18">
        <v>0</v>
      </c>
      <c r="K18" cm="1">
        <f t="array" ref="K18">IF(SUMPRODUCT(--ISNUMBER(SEARCH($M$2:$M$5,A18)))&gt;0, 1, 0)</f>
        <v>0</v>
      </c>
    </row>
    <row r="19" spans="1:11">
      <c r="A19" t="s">
        <v>30</v>
      </c>
      <c r="C19">
        <v>2016</v>
      </c>
      <c r="D19">
        <v>0</v>
      </c>
      <c r="E19">
        <v>0</v>
      </c>
      <c r="F19">
        <f t="shared" si="0"/>
        <v>0</v>
      </c>
      <c r="G19" s="11">
        <v>1</v>
      </c>
      <c r="H19">
        <v>1</v>
      </c>
      <c r="I19">
        <v>0</v>
      </c>
      <c r="J19">
        <v>0</v>
      </c>
      <c r="K19" cm="1">
        <f t="array" ref="K19">IF(SUMPRODUCT(--ISNUMBER(SEARCH($M$2:$M$5,A19)))&gt;0, 1, 0)</f>
        <v>0</v>
      </c>
    </row>
    <row r="20" spans="1:11">
      <c r="A20" t="s">
        <v>31</v>
      </c>
      <c r="C20">
        <v>2013</v>
      </c>
      <c r="D20">
        <v>0</v>
      </c>
      <c r="E20">
        <v>0</v>
      </c>
      <c r="F20">
        <f t="shared" si="0"/>
        <v>3</v>
      </c>
      <c r="G20" cm="1">
        <f t="array" ref="G20">IF(SUMPRODUCT(--ISNUMBER(SEARCH($L$2:$L$8,A20)))&gt;0, 1, 0)</f>
        <v>1</v>
      </c>
      <c r="H20">
        <v>0</v>
      </c>
      <c r="I20">
        <v>0</v>
      </c>
      <c r="J20">
        <v>0</v>
      </c>
      <c r="K20" cm="1">
        <f t="array" ref="K20">IF(SUMPRODUCT(--ISNUMBER(SEARCH($M$2:$M$5,A20)))&gt;0, 1, 0)</f>
        <v>1</v>
      </c>
    </row>
    <row r="21" spans="1:11">
      <c r="A21" s="8" t="s">
        <v>32</v>
      </c>
      <c r="C21">
        <v>2015</v>
      </c>
      <c r="D21">
        <v>1</v>
      </c>
      <c r="E21">
        <v>1</v>
      </c>
      <c r="F21">
        <f t="shared" si="0"/>
        <v>1</v>
      </c>
      <c r="G21" cm="1">
        <f t="array" ref="G21">IF(SUMPRODUCT(--ISNUMBER(SEARCH($L$2:$L$8,A21)))&gt;0, 1, 0)</f>
        <v>1</v>
      </c>
      <c r="H21">
        <v>1</v>
      </c>
      <c r="I21">
        <v>1</v>
      </c>
      <c r="J21">
        <v>1</v>
      </c>
      <c r="K21" cm="1">
        <f t="array" ref="K21">IF(SUMPRODUCT(--ISNUMBER(SEARCH($M$2:$M$5,A21)))&gt;0, 1, 0)</f>
        <v>0</v>
      </c>
    </row>
    <row r="22" spans="1:11">
      <c r="A22" s="8" t="s">
        <v>33</v>
      </c>
      <c r="C22">
        <v>2016</v>
      </c>
      <c r="D22">
        <v>3</v>
      </c>
      <c r="E22">
        <v>1</v>
      </c>
      <c r="F22">
        <f t="shared" si="0"/>
        <v>0</v>
      </c>
      <c r="G22" cm="1">
        <f t="array" ref="G22">IF(SUMPRODUCT(--ISNUMBER(SEARCH($L$2:$L$8,A22)))&gt;0, 1, 0)</f>
        <v>0</v>
      </c>
      <c r="H22">
        <v>0</v>
      </c>
      <c r="I22">
        <v>1</v>
      </c>
      <c r="J22">
        <v>1</v>
      </c>
      <c r="K22" cm="1">
        <f t="array" ref="K22">IF(SUMPRODUCT(--ISNUMBER(SEARCH($M$2:$M$5,A22)))&gt;0, 1, 0)</f>
        <v>1</v>
      </c>
    </row>
    <row r="23" spans="1:11">
      <c r="A23" t="s">
        <v>155</v>
      </c>
      <c r="C23">
        <v>2013</v>
      </c>
      <c r="D23">
        <v>0</v>
      </c>
      <c r="E23">
        <v>0</v>
      </c>
      <c r="F23">
        <v>3</v>
      </c>
      <c r="G23" cm="1">
        <f t="array" ref="G23">IF(SUMPRODUCT(--ISNUMBER(SEARCH($L$2:$L$8,A23)))&gt;0, 1, 0)</f>
        <v>0</v>
      </c>
      <c r="H23">
        <v>1</v>
      </c>
      <c r="I23">
        <v>1</v>
      </c>
      <c r="J23">
        <v>1</v>
      </c>
      <c r="K23" cm="1">
        <f t="array" ref="K23">IF(SUMPRODUCT(--ISNUMBER(SEARCH($M$2:$M$5,A23)))&gt;0, 1, 0)</f>
        <v>0</v>
      </c>
    </row>
    <row r="24" spans="1:11">
      <c r="A24" s="8" t="s">
        <v>34</v>
      </c>
      <c r="C24">
        <v>2007</v>
      </c>
      <c r="D24">
        <v>1</v>
      </c>
      <c r="E24">
        <v>1</v>
      </c>
      <c r="F24">
        <f t="shared" si="0"/>
        <v>9</v>
      </c>
      <c r="G24" cm="1">
        <f t="array" ref="G24">IF(SUMPRODUCT(--ISNUMBER(SEARCH($L$2:$L$8,A24)))&gt;0, 1, 0)</f>
        <v>0</v>
      </c>
      <c r="H24">
        <v>1</v>
      </c>
      <c r="I24">
        <v>0</v>
      </c>
      <c r="J24">
        <v>0</v>
      </c>
      <c r="K24" cm="1">
        <f t="array" ref="K24">IF(SUMPRODUCT(--ISNUMBER(SEARCH($M$2:$M$5,A24)))&gt;0, 1, 0)</f>
        <v>0</v>
      </c>
    </row>
    <row r="25" spans="1:11">
      <c r="A25" t="s">
        <v>35</v>
      </c>
      <c r="C25">
        <v>2015</v>
      </c>
      <c r="D25">
        <v>0</v>
      </c>
      <c r="E25">
        <v>0</v>
      </c>
      <c r="F25">
        <f t="shared" si="0"/>
        <v>1</v>
      </c>
      <c r="G25" s="11">
        <v>1</v>
      </c>
      <c r="H25">
        <v>1</v>
      </c>
      <c r="I25">
        <v>0</v>
      </c>
      <c r="J25">
        <v>0</v>
      </c>
      <c r="K25" cm="1">
        <f t="array" ref="K25">IF(SUMPRODUCT(--ISNUMBER(SEARCH($M$2:$M$5,A25)))&gt;0, 1, 0)</f>
        <v>0</v>
      </c>
    </row>
    <row r="26" spans="1:11">
      <c r="A26" t="s">
        <v>36</v>
      </c>
      <c r="C26">
        <v>2013</v>
      </c>
      <c r="D26">
        <v>0</v>
      </c>
      <c r="E26">
        <v>0</v>
      </c>
      <c r="F26">
        <f t="shared" si="0"/>
        <v>3</v>
      </c>
      <c r="G26" cm="1">
        <f t="array" ref="G26">IF(SUMPRODUCT(--ISNUMBER(SEARCH($L$2:$L$8,A26)))&gt;0, 1, 0)</f>
        <v>0</v>
      </c>
      <c r="H26">
        <v>1</v>
      </c>
      <c r="I26">
        <v>0</v>
      </c>
      <c r="J26">
        <v>0</v>
      </c>
      <c r="K26" cm="1">
        <f t="array" ref="K26">IF(SUMPRODUCT(--ISNUMBER(SEARCH($M$2:$M$5,A26)))&gt;0, 1, 0)</f>
        <v>0</v>
      </c>
    </row>
    <row r="27" spans="1:11">
      <c r="A27" s="8" t="s">
        <v>38</v>
      </c>
      <c r="C27">
        <v>2016</v>
      </c>
      <c r="D27">
        <v>1</v>
      </c>
      <c r="E27">
        <v>1</v>
      </c>
      <c r="F27">
        <f t="shared" si="0"/>
        <v>0</v>
      </c>
      <c r="G27" cm="1">
        <f t="array" ref="G27">IF(SUMPRODUCT(--ISNUMBER(SEARCH($L$2:$L$8,A27)))&gt;0, 1, 0)</f>
        <v>0</v>
      </c>
      <c r="H27">
        <v>1</v>
      </c>
      <c r="I27">
        <v>0</v>
      </c>
      <c r="J27">
        <v>0</v>
      </c>
      <c r="K27" cm="1">
        <f t="array" ref="K27">IF(SUMPRODUCT(--ISNUMBER(SEARCH($M$2:$M$5,A27)))&gt;0, 1, 0)</f>
        <v>0</v>
      </c>
    </row>
    <row r="28" spans="1:11">
      <c r="A28" t="s">
        <v>39</v>
      </c>
      <c r="C28">
        <v>2015</v>
      </c>
      <c r="D28">
        <v>0</v>
      </c>
      <c r="E28">
        <v>0</v>
      </c>
      <c r="F28">
        <f t="shared" si="0"/>
        <v>1</v>
      </c>
      <c r="G28" cm="1">
        <f t="array" ref="G28">IF(SUMPRODUCT(--ISNUMBER(SEARCH($L$2:$L$8,A28)))&gt;0, 1, 0)</f>
        <v>0</v>
      </c>
      <c r="H28">
        <v>0</v>
      </c>
      <c r="I28">
        <v>0</v>
      </c>
      <c r="J28">
        <v>0</v>
      </c>
      <c r="K28" cm="1">
        <f t="array" ref="K28">IF(SUMPRODUCT(--ISNUMBER(SEARCH($M$2:$M$5,A28)))&gt;0, 1, 0)</f>
        <v>0</v>
      </c>
    </row>
    <row r="29" spans="1:11">
      <c r="A29" t="s">
        <v>40</v>
      </c>
      <c r="C29">
        <v>2015</v>
      </c>
      <c r="D29">
        <v>0</v>
      </c>
      <c r="E29">
        <v>0</v>
      </c>
      <c r="F29">
        <f t="shared" si="0"/>
        <v>1</v>
      </c>
      <c r="G29" cm="1">
        <f t="array" ref="G29">IF(SUMPRODUCT(--ISNUMBER(SEARCH($L$2:$L$8,A29)))&gt;0, 1, 0)</f>
        <v>0</v>
      </c>
      <c r="H29">
        <v>0</v>
      </c>
      <c r="I29">
        <v>0</v>
      </c>
      <c r="J29">
        <v>0</v>
      </c>
      <c r="K29" cm="1">
        <f t="array" ref="K29">IF(SUMPRODUCT(--ISNUMBER(SEARCH($M$2:$M$5,A29)))&gt;0, 1, 0)</f>
        <v>0</v>
      </c>
    </row>
    <row r="30" spans="1:11">
      <c r="A30" t="s">
        <v>41</v>
      </c>
      <c r="C30">
        <v>2015</v>
      </c>
      <c r="D30">
        <v>0</v>
      </c>
      <c r="E30">
        <v>0</v>
      </c>
      <c r="F30">
        <f t="shared" si="0"/>
        <v>1</v>
      </c>
      <c r="G30" cm="1">
        <f t="array" ref="G30">IF(SUMPRODUCT(--ISNUMBER(SEARCH($L$2:$L$8,A30)))&gt;0, 1, 0)</f>
        <v>0</v>
      </c>
      <c r="H30">
        <v>0</v>
      </c>
      <c r="I30">
        <v>0</v>
      </c>
      <c r="J30">
        <v>0</v>
      </c>
      <c r="K30" cm="1">
        <f t="array" ref="K30">IF(SUMPRODUCT(--ISNUMBER(SEARCH($M$2:$M$5,A30)))&gt;0, 1, 0)</f>
        <v>0</v>
      </c>
    </row>
    <row r="31" spans="1:11">
      <c r="A31" s="8" t="s">
        <v>96</v>
      </c>
      <c r="C31">
        <v>2014</v>
      </c>
      <c r="D31">
        <v>1</v>
      </c>
      <c r="E31">
        <v>1</v>
      </c>
      <c r="F31">
        <f t="shared" si="0"/>
        <v>2</v>
      </c>
      <c r="G31" s="11">
        <v>0</v>
      </c>
      <c r="H31">
        <v>1</v>
      </c>
      <c r="I31">
        <v>1</v>
      </c>
      <c r="J31">
        <v>1</v>
      </c>
      <c r="K31" s="13">
        <v>0</v>
      </c>
    </row>
    <row r="32" spans="1:11">
      <c r="A32" s="7" t="s">
        <v>43</v>
      </c>
      <c r="C32">
        <v>2004</v>
      </c>
      <c r="D32">
        <v>1</v>
      </c>
      <c r="E32">
        <v>1</v>
      </c>
      <c r="F32">
        <f t="shared" si="0"/>
        <v>12</v>
      </c>
      <c r="G32" cm="1">
        <f t="array" ref="G32">IF(SUMPRODUCT(--ISNUMBER(SEARCH($L$2:$L$8,A32)))&gt;0, 1, 0)</f>
        <v>1</v>
      </c>
      <c r="H32">
        <v>0</v>
      </c>
      <c r="I32">
        <v>0</v>
      </c>
      <c r="J32">
        <v>0</v>
      </c>
      <c r="K32" s="13">
        <v>0</v>
      </c>
    </row>
    <row r="33" spans="1:11">
      <c r="A33" s="7" t="s">
        <v>44</v>
      </c>
      <c r="C33">
        <v>2016</v>
      </c>
      <c r="D33">
        <v>1</v>
      </c>
      <c r="E33">
        <v>1</v>
      </c>
      <c r="F33">
        <f t="shared" si="0"/>
        <v>0</v>
      </c>
      <c r="G33" cm="1">
        <f t="array" ref="G33">IF(SUMPRODUCT(--ISNUMBER(SEARCH($L$2:$L$8,A33)))&gt;0, 1, 0)</f>
        <v>0</v>
      </c>
      <c r="H33">
        <v>1</v>
      </c>
      <c r="I33">
        <v>0</v>
      </c>
      <c r="J33">
        <v>0</v>
      </c>
      <c r="K33" cm="1">
        <f t="array" ref="K33">IF(SUMPRODUCT(--ISNUMBER(SEARCH($M$2:$M$5,A33)))&gt;0, 1, 0)</f>
        <v>0</v>
      </c>
    </row>
    <row r="34" spans="1:11">
      <c r="A34" s="7" t="s">
        <v>45</v>
      </c>
      <c r="C34">
        <v>2012</v>
      </c>
      <c r="D34">
        <v>1</v>
      </c>
      <c r="E34">
        <v>1</v>
      </c>
      <c r="F34">
        <f t="shared" si="0"/>
        <v>4</v>
      </c>
      <c r="G34" cm="1">
        <f t="array" ref="G34">IF(SUMPRODUCT(--ISNUMBER(SEARCH($L$2:$L$8,A34)))&gt;0, 1, 0)</f>
        <v>0</v>
      </c>
      <c r="H34">
        <v>1</v>
      </c>
      <c r="I34">
        <v>0</v>
      </c>
      <c r="J34">
        <v>1</v>
      </c>
      <c r="K34" cm="1">
        <f t="array" ref="K34">IF(SUMPRODUCT(--ISNUMBER(SEARCH($M$2:$M$5,A34)))&gt;0, 1, 0)</f>
        <v>0</v>
      </c>
    </row>
    <row r="35" spans="1:11">
      <c r="A35" s="7" t="s">
        <v>163</v>
      </c>
      <c r="C35">
        <v>2015</v>
      </c>
      <c r="D35">
        <v>1</v>
      </c>
      <c r="E35">
        <v>1</v>
      </c>
      <c r="F35">
        <f t="shared" si="0"/>
        <v>1</v>
      </c>
      <c r="G35" cm="1">
        <f t="array" ref="G35">IF(SUMPRODUCT(--ISNUMBER(SEARCH($L$2:$L$8,A35)))&gt;0, 1, 0)</f>
        <v>1</v>
      </c>
      <c r="H35">
        <v>0</v>
      </c>
      <c r="I35">
        <v>1</v>
      </c>
      <c r="J35">
        <v>1</v>
      </c>
      <c r="K35" cm="1">
        <f t="array" ref="K35">IF(SUMPRODUCT(--ISNUMBER(SEARCH($M$2:$M$5,A35)))&gt;0, 1, 0)</f>
        <v>0</v>
      </c>
    </row>
    <row r="36" spans="1:11">
      <c r="A36" t="s">
        <v>160</v>
      </c>
      <c r="C36">
        <v>2013</v>
      </c>
      <c r="D36">
        <v>0</v>
      </c>
      <c r="E36">
        <v>0</v>
      </c>
      <c r="F36">
        <f t="shared" si="0"/>
        <v>3</v>
      </c>
      <c r="G36" cm="1">
        <f t="array" ref="G36">IF(SUMPRODUCT(--ISNUMBER(SEARCH($L$2:$L$8,A36)))&gt;0, 1, 0)</f>
        <v>1</v>
      </c>
      <c r="H36">
        <v>0</v>
      </c>
      <c r="I36">
        <v>0</v>
      </c>
      <c r="J36">
        <v>0</v>
      </c>
      <c r="K36" cm="1">
        <f t="array" ref="K36">IF(SUMPRODUCT(--ISNUMBER(SEARCH($M$2:$M$5,A36)))&gt;0, 1, 0)</f>
        <v>0</v>
      </c>
    </row>
    <row r="37" spans="1:11">
      <c r="A37" s="7" t="s">
        <v>171</v>
      </c>
      <c r="C37">
        <v>2013</v>
      </c>
      <c r="D37">
        <v>2</v>
      </c>
      <c r="E37">
        <v>1</v>
      </c>
      <c r="F37">
        <f t="shared" si="0"/>
        <v>3</v>
      </c>
      <c r="G37" cm="1">
        <f t="array" ref="G37">IF(SUMPRODUCT(--ISNUMBER(SEARCH($L$2:$L$8,A37)))&gt;0, 1, 0)</f>
        <v>1</v>
      </c>
      <c r="H37">
        <v>1</v>
      </c>
      <c r="I37">
        <v>1</v>
      </c>
      <c r="J37">
        <v>1</v>
      </c>
      <c r="K37" cm="1">
        <f t="array" ref="K37">IF(SUMPRODUCT(--ISNUMBER(SEARCH($M$2:$M$5,A37)))&gt;0, 1, 0)</f>
        <v>0</v>
      </c>
    </row>
    <row r="38" spans="1:11">
      <c r="A38" s="7" t="s">
        <v>167</v>
      </c>
      <c r="C38">
        <v>2015</v>
      </c>
      <c r="D38">
        <v>1</v>
      </c>
      <c r="E38">
        <v>1</v>
      </c>
      <c r="F38">
        <f t="shared" si="0"/>
        <v>1</v>
      </c>
      <c r="G38" cm="1">
        <f t="array" ref="G38">IF(SUMPRODUCT(--ISNUMBER(SEARCH($L$2:$L$8,A38)))&gt;0, 1, 0)</f>
        <v>0</v>
      </c>
      <c r="H38">
        <v>0</v>
      </c>
      <c r="I38">
        <v>1</v>
      </c>
      <c r="J38">
        <v>0</v>
      </c>
      <c r="K38" cm="1">
        <f t="array" ref="K38">IF(SUMPRODUCT(--ISNUMBER(SEARCH($M$2:$M$5,A38)))&gt;0, 1, 0)</f>
        <v>1</v>
      </c>
    </row>
    <row r="39" spans="1:11">
      <c r="A39" s="10" t="s">
        <v>173</v>
      </c>
      <c r="C39">
        <v>2016</v>
      </c>
      <c r="D39">
        <v>0</v>
      </c>
      <c r="E39">
        <v>0</v>
      </c>
      <c r="F39">
        <f t="shared" si="0"/>
        <v>0</v>
      </c>
      <c r="G39" cm="1">
        <f t="array" ref="G39">IF(SUMPRODUCT(--ISNUMBER(SEARCH($L$2:$L$8,A39)))&gt;0, 1, 0)</f>
        <v>1</v>
      </c>
      <c r="H39">
        <v>1</v>
      </c>
      <c r="I39">
        <v>0</v>
      </c>
      <c r="J39">
        <v>0</v>
      </c>
      <c r="K39" cm="1">
        <f t="array" ref="K39">IF(SUMPRODUCT(--ISNUMBER(SEARCH($M$2:$M$5,A39)))&gt;0, 1, 0)</f>
        <v>0</v>
      </c>
    </row>
    <row r="40" spans="1:11">
      <c r="A40" s="10" t="s">
        <v>176</v>
      </c>
      <c r="C40">
        <v>2015</v>
      </c>
      <c r="D40">
        <v>0</v>
      </c>
      <c r="E40">
        <v>0</v>
      </c>
      <c r="F40">
        <f t="shared" si="0"/>
        <v>1</v>
      </c>
      <c r="G40" cm="1">
        <f t="array" ref="G40">IF(SUMPRODUCT(--ISNUMBER(SEARCH($L$2:$L$8,A40)))&gt;0, 1, 0)</f>
        <v>0</v>
      </c>
      <c r="H40">
        <v>1</v>
      </c>
      <c r="I40">
        <v>0</v>
      </c>
      <c r="J40">
        <v>1</v>
      </c>
      <c r="K40" cm="1">
        <f t="array" ref="K40">IF(SUMPRODUCT(--ISNUMBER(SEARCH($M$2:$M$5,A40)))&gt;0, 1, 0)</f>
        <v>0</v>
      </c>
    </row>
    <row r="41" spans="1:11">
      <c r="A41" s="10" t="s">
        <v>182</v>
      </c>
      <c r="C41">
        <v>2013</v>
      </c>
      <c r="D41">
        <v>0</v>
      </c>
      <c r="E41">
        <v>0</v>
      </c>
      <c r="F41">
        <f t="shared" si="0"/>
        <v>3</v>
      </c>
      <c r="G41" cm="1">
        <f t="array" ref="G41">IF(SUMPRODUCT(--ISNUMBER(SEARCH($L$2:$L$8,A41)))&gt;0, 1, 0)</f>
        <v>0</v>
      </c>
      <c r="H41">
        <v>1</v>
      </c>
      <c r="I41">
        <v>0</v>
      </c>
      <c r="J41">
        <v>1</v>
      </c>
      <c r="K41" cm="1">
        <f t="array" ref="K41">IF(SUMPRODUCT(--ISNUMBER(SEARCH($M$2:$M$5,A41)))&gt;0, 1, 0)</f>
        <v>0</v>
      </c>
    </row>
    <row r="42" spans="1:11">
      <c r="A42" s="10" t="s">
        <v>188</v>
      </c>
      <c r="C42">
        <v>2012</v>
      </c>
      <c r="D42">
        <v>0</v>
      </c>
      <c r="E42">
        <v>0</v>
      </c>
      <c r="F42">
        <f t="shared" si="0"/>
        <v>4</v>
      </c>
      <c r="G42" cm="1">
        <f t="array" ref="G42">IF(SUMPRODUCT(--ISNUMBER(SEARCH($L$2:$L$8,A42)))&gt;0, 1, 0)</f>
        <v>0</v>
      </c>
      <c r="H42">
        <v>1</v>
      </c>
      <c r="I42">
        <v>0</v>
      </c>
      <c r="J42">
        <v>0</v>
      </c>
      <c r="K42" cm="1">
        <f t="array" ref="K42">IF(SUMPRODUCT(--ISNUMBER(SEARCH($M$2:$M$5,A42)))&gt;0, 1, 0)</f>
        <v>0</v>
      </c>
    </row>
    <row r="43" spans="1:11">
      <c r="A43" s="10" t="s">
        <v>190</v>
      </c>
      <c r="C43">
        <v>2013</v>
      </c>
      <c r="D43">
        <v>0</v>
      </c>
      <c r="E43">
        <v>0</v>
      </c>
      <c r="F43">
        <f t="shared" si="0"/>
        <v>3</v>
      </c>
      <c r="G43" cm="1">
        <f t="array" ref="G43">IF(SUMPRODUCT(--ISNUMBER(SEARCH($L$2:$L$8,A43)))&gt;0, 1, 0)</f>
        <v>0</v>
      </c>
      <c r="H43">
        <v>1</v>
      </c>
      <c r="I43">
        <v>0</v>
      </c>
      <c r="J43">
        <v>1</v>
      </c>
      <c r="K43" cm="1">
        <f t="array" ref="K43">IF(SUMPRODUCT(--ISNUMBER(SEARCH($M$2:$M$5,A43)))&gt;0, 1, 0)</f>
        <v>0</v>
      </c>
    </row>
    <row r="44" spans="1:11">
      <c r="A44" s="10" t="s">
        <v>192</v>
      </c>
      <c r="C44">
        <v>2015</v>
      </c>
      <c r="D44">
        <v>0</v>
      </c>
      <c r="E44">
        <v>0</v>
      </c>
      <c r="F44">
        <f t="shared" si="0"/>
        <v>1</v>
      </c>
      <c r="G44" s="11">
        <v>1</v>
      </c>
      <c r="H44">
        <v>0</v>
      </c>
      <c r="I44">
        <v>0</v>
      </c>
      <c r="J44">
        <v>1</v>
      </c>
      <c r="K44" cm="1">
        <f t="array" ref="K44">IF(SUMPRODUCT(--ISNUMBER(SEARCH($M$2:$M$5,A44)))&gt;0, 1, 0)</f>
        <v>0</v>
      </c>
    </row>
    <row r="45" spans="1:11">
      <c r="A45" s="10" t="s">
        <v>198</v>
      </c>
      <c r="C45">
        <v>2015</v>
      </c>
      <c r="D45">
        <v>0</v>
      </c>
      <c r="E45">
        <v>0</v>
      </c>
      <c r="F45">
        <f t="shared" si="0"/>
        <v>1</v>
      </c>
      <c r="G45" cm="1">
        <f t="array" ref="G45">IF(SUMPRODUCT(--ISNUMBER(SEARCH($L$2:$L$8,A45)))&gt;0, 1, 0)</f>
        <v>1</v>
      </c>
      <c r="H45">
        <v>1</v>
      </c>
      <c r="I45">
        <v>0</v>
      </c>
      <c r="J45">
        <v>0</v>
      </c>
      <c r="K45" cm="1">
        <f t="array" ref="K45">IF(SUMPRODUCT(--ISNUMBER(SEARCH($M$2:$M$5,A45)))&gt;0, 1, 0)</f>
        <v>0</v>
      </c>
    </row>
    <row r="46" spans="1:11">
      <c r="A46" s="10" t="s">
        <v>200</v>
      </c>
      <c r="C46">
        <v>2013</v>
      </c>
      <c r="D46">
        <v>0</v>
      </c>
      <c r="E46">
        <v>0</v>
      </c>
      <c r="F46">
        <f t="shared" si="0"/>
        <v>3</v>
      </c>
      <c r="G46" cm="1">
        <f t="array" ref="G46">IF(SUMPRODUCT(--ISNUMBER(SEARCH($L$2:$L$8,A46)))&gt;0, 1, 0)</f>
        <v>1</v>
      </c>
      <c r="H46">
        <v>1</v>
      </c>
      <c r="I46">
        <v>0</v>
      </c>
      <c r="J46">
        <v>0</v>
      </c>
      <c r="K46" cm="1">
        <f t="array" ref="K46">IF(SUMPRODUCT(--ISNUMBER(SEARCH($M$2:$M$5,A46)))&gt;0, 1, 0)</f>
        <v>0</v>
      </c>
    </row>
    <row r="47" spans="1:11">
      <c r="A47" s="10" t="s">
        <v>224</v>
      </c>
      <c r="C47">
        <v>2013</v>
      </c>
      <c r="D47">
        <v>0</v>
      </c>
      <c r="E47">
        <v>0</v>
      </c>
      <c r="F47">
        <f t="shared" si="0"/>
        <v>3</v>
      </c>
      <c r="G47" cm="1">
        <f t="array" ref="G47">IF(SUMPRODUCT(--ISNUMBER(SEARCH($L$2:$L$8,A47)))&gt;0, 1, 0)</f>
        <v>0</v>
      </c>
      <c r="H47">
        <v>1</v>
      </c>
      <c r="I47">
        <v>0</v>
      </c>
      <c r="J47">
        <v>0</v>
      </c>
      <c r="K47" cm="1">
        <f t="array" ref="K47">IF(SUMPRODUCT(--ISNUMBER(SEARCH($M$2:$M$5,A47)))&gt;0, 1, 0)</f>
        <v>0</v>
      </c>
    </row>
  </sheetData>
  <autoFilter ref="A1:J47" xr:uid="{D8C8723E-420C-4703-94A2-20B83C7EA3A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 documents</vt:lpstr>
      <vt:lpstr>Policy CVAs</vt:lpstr>
      <vt:lpstr>Academic CVAs</vt:lpstr>
      <vt:lpstr>Cleaning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Lin, Xiaoshu</dc:creator>
  <cp:keywords/>
  <dc:description/>
  <cp:lastModifiedBy>Lin, Xiaoshu</cp:lastModifiedBy>
  <cp:revision/>
  <dcterms:created xsi:type="dcterms:W3CDTF">2015-06-05T18:17:20Z</dcterms:created>
  <dcterms:modified xsi:type="dcterms:W3CDTF">2025-01-15T16:12:12Z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1e3eb851d4304255a69dd846c9c7a8a1</vt:lpwstr>
  </property>
</Properties>
</file>