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xiaoshu_lin_yale_edu/Documents/研究生学习存档（把握最后当学生的机会）/🐟/Data &amp; Analysis/"/>
    </mc:Choice>
  </mc:AlternateContent>
  <xr:revisionPtr revIDLastSave="1692" documentId="13_ncr:1_{4C42C822-9C56-40BB-B533-6E040F19C604}" xr6:coauthVersionLast="47" xr6:coauthVersionMax="47" xr10:uidLastSave="{B256DA29-1F6E-44C2-83FC-4D472CF0106E}"/>
  <bookViews>
    <workbookView xWindow="-98" yWindow="-98" windowWidth="21795" windowHeight="13875" tabRatio="861" activeTab="2" xr2:uid="{00000000-000D-0000-FFFF-FFFF00000000}"/>
  </bookViews>
  <sheets>
    <sheet name="from_to_" sheetId="7" r:id="rId1"/>
    <sheet name="Mapping article title to number" sheetId="1" r:id="rId2"/>
    <sheet name="Cleaning" sheetId="6" r:id="rId3"/>
    <sheet name="from_to_(NOAA)" sheetId="10" r:id="rId4"/>
    <sheet name="Lump" sheetId="8" r:id="rId5"/>
    <sheet name="Mapping article title to (NOAA)" sheetId="11" r:id="rId6"/>
    <sheet name="Pure Second Degree Science" sheetId="14" r:id="rId7"/>
  </sheets>
  <definedNames>
    <definedName name="_xlnm._FilterDatabase" localSheetId="0" hidden="1">from_to_!$A$1:$A$84</definedName>
    <definedName name="_xlnm._FilterDatabase" localSheetId="3" hidden="1">'from_to_(NOAA)'!$A$1:$A$84</definedName>
    <definedName name="_xlnm._FilterDatabase" localSheetId="5" hidden="1">'Mapping article title to (NOAA)'!$A$2:$A$62</definedName>
    <definedName name="_xlnm._FilterDatabase" localSheetId="1" hidden="1">'Mapping article title to number'!$A$2:$A$62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4" l="1" a="1"/>
  <c r="I49" i="14" s="1"/>
  <c r="I45" i="14" a="1"/>
  <c r="I45" i="14"/>
  <c r="I46" i="14" a="1"/>
  <c r="I46" i="14" s="1"/>
  <c r="I44" i="14" a="1"/>
  <c r="I44" i="14" s="1"/>
  <c r="I41" i="14" a="1"/>
  <c r="I41" i="14" s="1"/>
  <c r="I39" i="14" a="1"/>
  <c r="I39" i="14" s="1"/>
  <c r="I36" i="14" a="1"/>
  <c r="I36" i="14" s="1"/>
  <c r="I37" i="14" a="1"/>
  <c r="I37" i="14" s="1"/>
  <c r="I35" i="14" a="1"/>
  <c r="I35" i="14" s="1"/>
  <c r="I32" i="14" a="1"/>
  <c r="I32" i="14" s="1"/>
  <c r="I33" i="14" a="1"/>
  <c r="I33" i="14" s="1"/>
  <c r="I31" i="14" a="1"/>
  <c r="I31" i="14" s="1"/>
  <c r="I26" i="14" a="1"/>
  <c r="I26" i="14" s="1"/>
  <c r="I27" i="14" a="1"/>
  <c r="I27" i="14" s="1"/>
  <c r="I25" i="14" a="1"/>
  <c r="I25" i="14" s="1"/>
  <c r="I16" i="14" a="1"/>
  <c r="I16" i="14"/>
  <c r="I17" i="14" a="1"/>
  <c r="I17" i="14"/>
  <c r="I18" i="14" a="1"/>
  <c r="I18" i="14"/>
  <c r="I19" i="14" a="1"/>
  <c r="I19" i="14"/>
  <c r="I20" i="14" a="1"/>
  <c r="I20" i="14"/>
  <c r="I21" i="14" a="1"/>
  <c r="I21" i="14"/>
  <c r="I22" i="14" a="1"/>
  <c r="I22" i="14"/>
  <c r="I23" i="14" a="1"/>
  <c r="I23" i="14"/>
  <c r="I15" i="14" a="1"/>
  <c r="I15" i="14" s="1"/>
  <c r="I3" i="14" a="1"/>
  <c r="I3" i="14"/>
  <c r="I4" i="14" a="1"/>
  <c r="I4" i="14"/>
  <c r="I5" i="14" a="1"/>
  <c r="I5" i="14"/>
  <c r="I6" i="14" a="1"/>
  <c r="I6" i="14"/>
  <c r="I7" i="14" a="1"/>
  <c r="I7" i="14"/>
  <c r="I8" i="14" a="1"/>
  <c r="I8" i="14"/>
  <c r="I9" i="14" a="1"/>
  <c r="I9" i="14"/>
  <c r="I10" i="14" a="1"/>
  <c r="I10" i="14"/>
  <c r="I11" i="14" a="1"/>
  <c r="I11" i="14"/>
  <c r="I12" i="14" a="1"/>
  <c r="I12" i="14"/>
  <c r="I13" i="14" a="1"/>
  <c r="I13" i="14"/>
  <c r="I2" i="14" a="1"/>
  <c r="I2" i="14" s="1"/>
  <c r="D87" i="8"/>
  <c r="D88" i="8"/>
  <c r="D89" i="8"/>
  <c r="D90" i="8"/>
  <c r="D91" i="8"/>
  <c r="D92" i="8"/>
  <c r="D93" i="8"/>
  <c r="D94" i="8"/>
  <c r="D95" i="8"/>
  <c r="K42" i="8" a="1"/>
  <c r="K42" i="8" s="1"/>
  <c r="I38" i="6" a="1"/>
  <c r="I38" i="6" s="1"/>
  <c r="K38" i="8" a="1"/>
  <c r="K38" i="8" s="1"/>
  <c r="K40" i="8" a="1"/>
  <c r="K40" i="8" s="1"/>
  <c r="K41" i="8" a="1"/>
  <c r="K41" i="8" s="1"/>
  <c r="K46" i="8" a="1"/>
  <c r="K46" i="8" s="1"/>
  <c r="K47" i="8" a="1"/>
  <c r="K47" i="8" s="1"/>
  <c r="K48" i="8" a="1"/>
  <c r="K48" i="8" s="1"/>
  <c r="K50" i="8" a="1"/>
  <c r="K50" i="8" s="1"/>
  <c r="K51" i="8" a="1"/>
  <c r="K51" i="8" s="1"/>
  <c r="K52" i="8" a="1"/>
  <c r="K52" i="8" s="1"/>
  <c r="K54" i="8" a="1"/>
  <c r="K54" i="8" s="1"/>
  <c r="K56" i="8" a="1"/>
  <c r="K56" i="8" s="1"/>
  <c r="K59" i="8" a="1"/>
  <c r="K59" i="8" s="1"/>
  <c r="K60" i="8" a="1"/>
  <c r="K60" i="8"/>
  <c r="K61" i="8" a="1"/>
  <c r="K61" i="8" s="1"/>
  <c r="K64" i="8" a="1"/>
  <c r="K64" i="8" s="1"/>
  <c r="K65" i="8" a="1"/>
  <c r="K65" i="8" s="1"/>
  <c r="K66" i="8" a="1"/>
  <c r="K66" i="8" s="1"/>
  <c r="K67" i="8" a="1"/>
  <c r="K67" i="8" s="1"/>
  <c r="K68" i="8" a="1"/>
  <c r="K68" i="8" s="1"/>
  <c r="K69" i="8" a="1"/>
  <c r="K69" i="8"/>
  <c r="K70" i="8" a="1"/>
  <c r="K70" i="8" s="1"/>
  <c r="K71" i="8" a="1"/>
  <c r="K71" i="8"/>
  <c r="K72" i="8" a="1"/>
  <c r="K72" i="8" s="1"/>
  <c r="K73" i="8" a="1"/>
  <c r="K73" i="8" s="1"/>
  <c r="K74" i="8" a="1"/>
  <c r="K74" i="8" s="1"/>
  <c r="K76" i="8" a="1"/>
  <c r="K76" i="8"/>
  <c r="K77" i="8" a="1"/>
  <c r="K77" i="8" s="1"/>
  <c r="K79" i="8" a="1"/>
  <c r="K79" i="8" s="1"/>
  <c r="K80" i="8" a="1"/>
  <c r="K80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2" i="8" a="1"/>
  <c r="K2" i="8" s="1"/>
  <c r="K4" i="8" a="1"/>
  <c r="K4" i="8" s="1"/>
  <c r="K5" i="8" a="1"/>
  <c r="K5" i="8" s="1"/>
  <c r="K6" i="8" a="1"/>
  <c r="K6" i="8" s="1"/>
  <c r="K7" i="8" a="1"/>
  <c r="K7" i="8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/>
  <c r="K30" i="8" a="1"/>
  <c r="K30" i="8"/>
  <c r="K31" i="8" a="1"/>
  <c r="K31" i="8" s="1"/>
  <c r="K32" i="8" a="1"/>
  <c r="K32" i="8" s="1"/>
  <c r="K33" i="8" a="1"/>
  <c r="K33" i="8" s="1"/>
  <c r="K34" i="8" a="1"/>
  <c r="K34" i="8" s="1"/>
  <c r="K35" i="8" a="1"/>
  <c r="K35" i="8" s="1"/>
  <c r="K36" i="8" a="1"/>
  <c r="K36" i="8"/>
  <c r="K37" i="8" a="1"/>
  <c r="K37" i="8" s="1"/>
  <c r="I42" i="6" a="1"/>
  <c r="I42" i="6"/>
  <c r="M49" i="14" a="1"/>
  <c r="M49" i="14" s="1"/>
  <c r="M48" i="14" a="1"/>
  <c r="M48" i="14" s="1"/>
  <c r="M46" i="14" a="1"/>
  <c r="M46" i="14" s="1"/>
  <c r="M45" i="14" a="1"/>
  <c r="M45" i="14" s="1"/>
  <c r="M44" i="14" a="1"/>
  <c r="M44" i="14" s="1"/>
  <c r="M43" i="14" a="1"/>
  <c r="M43" i="14" s="1"/>
  <c r="M41" i="14" a="1"/>
  <c r="M41" i="14" s="1"/>
  <c r="M38" i="14" a="1"/>
  <c r="M38" i="14" s="1"/>
  <c r="M36" i="14" a="1"/>
  <c r="M36" i="14" s="1"/>
  <c r="M35" i="14" a="1"/>
  <c r="M35" i="14" s="1"/>
  <c r="M34" i="14" a="1"/>
  <c r="M34" i="14" s="1"/>
  <c r="M33" i="14" a="1"/>
  <c r="M33" i="14" s="1"/>
  <c r="M32" i="14" a="1"/>
  <c r="M32" i="14" s="1"/>
  <c r="M31" i="14" a="1"/>
  <c r="M31" i="14" s="1"/>
  <c r="M30" i="14" a="1"/>
  <c r="M30" i="14" s="1"/>
  <c r="M29" i="14" a="1"/>
  <c r="M29" i="14" s="1"/>
  <c r="M27" i="14" a="1"/>
  <c r="M27" i="14" s="1"/>
  <c r="M26" i="14" a="1"/>
  <c r="M26" i="14" s="1"/>
  <c r="M24" i="14" a="1"/>
  <c r="M24" i="14" s="1"/>
  <c r="M22" i="14" a="1"/>
  <c r="M22" i="14" s="1"/>
  <c r="M21" i="14" a="1"/>
  <c r="M21" i="14" s="1"/>
  <c r="M20" i="14" a="1"/>
  <c r="M20" i="14" s="1"/>
  <c r="M19" i="14" a="1"/>
  <c r="M19" i="14" s="1"/>
  <c r="M18" i="14" a="1"/>
  <c r="M18" i="14" s="1"/>
  <c r="M17" i="14" a="1"/>
  <c r="M17" i="14" s="1"/>
  <c r="M16" i="14" a="1"/>
  <c r="M16" i="14" s="1"/>
  <c r="M14" i="14" a="1"/>
  <c r="M14" i="14" s="1"/>
  <c r="M13" i="14" a="1"/>
  <c r="M13" i="14" s="1"/>
  <c r="M12" i="14" a="1"/>
  <c r="M12" i="14" s="1"/>
  <c r="M11" i="14" a="1"/>
  <c r="M11" i="14" s="1"/>
  <c r="M9" i="14" a="1"/>
  <c r="M9" i="14" s="1"/>
  <c r="M8" i="14" a="1"/>
  <c r="M8" i="14" s="1"/>
  <c r="M6" i="14" a="1"/>
  <c r="M6" i="14" s="1"/>
  <c r="M5" i="14" a="1"/>
  <c r="M5" i="14" s="1"/>
  <c r="M4" i="14" a="1"/>
  <c r="M4" i="14" s="1"/>
  <c r="M3" i="14" a="1"/>
  <c r="M3" i="14" s="1"/>
  <c r="M2" i="14" a="1"/>
  <c r="M2" i="14" s="1"/>
  <c r="M4" i="6" a="1"/>
  <c r="M4" i="6"/>
  <c r="M5" i="6" a="1"/>
  <c r="M5" i="6"/>
  <c r="M6" i="6" a="1"/>
  <c r="M6" i="6"/>
  <c r="M7" i="6" a="1"/>
  <c r="M7" i="6" s="1"/>
  <c r="M9" i="6" a="1"/>
  <c r="M9" i="6" s="1"/>
  <c r="M10" i="6" a="1"/>
  <c r="M10" i="6"/>
  <c r="M11" i="6" a="1"/>
  <c r="M11" i="6"/>
  <c r="M12" i="6" a="1"/>
  <c r="M12" i="6"/>
  <c r="M13" i="6" a="1"/>
  <c r="M13" i="6" s="1"/>
  <c r="M14" i="6" a="1"/>
  <c r="M14" i="6"/>
  <c r="M15" i="6" a="1"/>
  <c r="M15" i="6" s="1"/>
  <c r="M16" i="6" a="1"/>
  <c r="M16" i="6"/>
  <c r="M17" i="6" a="1"/>
  <c r="M17" i="6"/>
  <c r="M18" i="6" a="1"/>
  <c r="M18" i="6"/>
  <c r="M19" i="6" a="1"/>
  <c r="M19" i="6" s="1"/>
  <c r="M20" i="6" a="1"/>
  <c r="M20" i="6"/>
  <c r="M21" i="6" a="1"/>
  <c r="M21" i="6" s="1"/>
  <c r="M23" i="6" a="1"/>
  <c r="M23" i="6"/>
  <c r="M24" i="6" a="1"/>
  <c r="M24" i="6"/>
  <c r="M26" i="6" a="1"/>
  <c r="M26" i="6"/>
  <c r="M27" i="6" a="1"/>
  <c r="M27" i="6" s="1"/>
  <c r="M28" i="6" a="1"/>
  <c r="M28" i="6"/>
  <c r="M29" i="6" a="1"/>
  <c r="M29" i="6"/>
  <c r="M31" i="6" a="1"/>
  <c r="M31" i="6" s="1"/>
  <c r="M32" i="6" a="1"/>
  <c r="M32" i="6"/>
  <c r="M33" i="6" a="1"/>
  <c r="M33" i="6" s="1"/>
  <c r="M34" i="6" a="1"/>
  <c r="M34" i="6"/>
  <c r="M35" i="6" a="1"/>
  <c r="M35" i="6"/>
  <c r="M36" i="6" a="1"/>
  <c r="M36" i="6"/>
  <c r="M37" i="6" a="1"/>
  <c r="M37" i="6" s="1"/>
  <c r="M39" i="6" a="1"/>
  <c r="M39" i="6" s="1"/>
  <c r="M41" i="6" a="1"/>
  <c r="M41" i="6"/>
  <c r="M42" i="6" a="1"/>
  <c r="M42" i="6"/>
  <c r="M44" i="6" a="1"/>
  <c r="M44" i="6"/>
  <c r="M45" i="6" a="1"/>
  <c r="M45" i="6" s="1"/>
  <c r="M46" i="6" a="1"/>
  <c r="M46" i="6"/>
  <c r="M47" i="6" a="1"/>
  <c r="M47" i="6"/>
  <c r="M48" i="6" a="1"/>
  <c r="M48" i="6"/>
  <c r="M49" i="6" a="1"/>
  <c r="M49" i="6" s="1"/>
  <c r="M50" i="6" a="1"/>
  <c r="M50" i="6"/>
  <c r="M51" i="6" a="1"/>
  <c r="M51" i="6" s="1"/>
  <c r="M53" i="6" a="1"/>
  <c r="M53" i="6"/>
  <c r="M56" i="6" a="1"/>
  <c r="M56" i="6"/>
  <c r="M58" i="6" a="1"/>
  <c r="M58" i="6"/>
  <c r="M59" i="6" a="1"/>
  <c r="M59" i="6"/>
  <c r="M60" i="6" a="1"/>
  <c r="M60" i="6"/>
  <c r="M61" i="6" a="1"/>
  <c r="M61" i="6" s="1"/>
  <c r="M63" i="6" a="1"/>
  <c r="M63" i="6" s="1"/>
  <c r="M64" i="6" a="1"/>
  <c r="M64" i="6"/>
  <c r="J51" i="8"/>
  <c r="N44" i="14"/>
  <c r="N38" i="14"/>
  <c r="N34" i="14"/>
  <c r="N32" i="14"/>
  <c r="N29" i="14"/>
  <c r="N24" i="14"/>
  <c r="N20" i="14"/>
  <c r="N19" i="14"/>
  <c r="N17" i="14"/>
  <c r="N15" i="14"/>
  <c r="N14" i="14"/>
  <c r="N13" i="14"/>
  <c r="N12" i="14"/>
  <c r="N10" i="14"/>
  <c r="D50" i="6"/>
  <c r="N27" i="6"/>
  <c r="N28" i="6"/>
  <c r="N29" i="6"/>
  <c r="N30" i="6"/>
  <c r="N32" i="6"/>
  <c r="N34" i="6"/>
  <c r="N35" i="6"/>
  <c r="N39" i="6"/>
  <c r="N44" i="6"/>
  <c r="N47" i="6"/>
  <c r="N49" i="6"/>
  <c r="N53" i="6"/>
  <c r="N59" i="6"/>
  <c r="N25" i="6"/>
  <c r="N6" i="6"/>
  <c r="N7" i="6"/>
  <c r="N11" i="6"/>
  <c r="N12" i="6"/>
  <c r="N13" i="6"/>
  <c r="N14" i="6"/>
  <c r="N2" i="6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I2" i="6" a="1"/>
  <c r="I2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40" i="6" a="1"/>
  <c r="I40" i="6" s="1"/>
  <c r="I41" i="6" a="1"/>
  <c r="I41" i="6" s="1"/>
  <c r="I46" i="6" a="1"/>
  <c r="I46" i="6" s="1"/>
  <c r="I47" i="6" a="1"/>
  <c r="I47" i="6" s="1"/>
  <c r="I48" i="6" a="1"/>
  <c r="I48" i="6" s="1"/>
  <c r="I50" i="6" a="1"/>
  <c r="I50" i="6" s="1"/>
  <c r="I51" i="6" a="1"/>
  <c r="I51" i="6" s="1"/>
  <c r="I52" i="6" a="1"/>
  <c r="I52" i="6" s="1"/>
  <c r="I54" i="6" a="1"/>
  <c r="I54" i="6" s="1"/>
  <c r="I56" i="6" a="1"/>
  <c r="I56" i="6" s="1"/>
  <c r="I59" i="6" a="1"/>
  <c r="I59" i="6" s="1"/>
  <c r="I60" i="6" a="1"/>
  <c r="I60" i="6" s="1"/>
  <c r="I61" i="6" a="1"/>
  <c r="I61" i="6" s="1"/>
  <c r="I64" i="6" a="1"/>
  <c r="I64" i="6" s="1"/>
  <c r="D2" i="11"/>
  <c r="G2" i="11"/>
  <c r="D3" i="11"/>
  <c r="D5" i="11"/>
  <c r="D6" i="11"/>
  <c r="D7" i="11"/>
  <c r="D8" i="11"/>
  <c r="E9" i="11"/>
  <c r="G9" i="11"/>
  <c r="D10" i="11"/>
  <c r="D11" i="11"/>
  <c r="D12" i="11"/>
  <c r="D13" i="11"/>
  <c r="G15" i="11"/>
  <c r="D16" i="11"/>
  <c r="G16" i="11"/>
  <c r="D17" i="11"/>
  <c r="G17" i="11"/>
  <c r="D18" i="11"/>
  <c r="G18" i="11"/>
  <c r="D19" i="11"/>
  <c r="G19" i="11"/>
  <c r="G20" i="11"/>
  <c r="G21" i="11"/>
  <c r="D22" i="11"/>
  <c r="G22" i="11"/>
  <c r="D23" i="11"/>
  <c r="G23" i="11"/>
  <c r="D24" i="11"/>
  <c r="G24" i="11"/>
  <c r="G25" i="11"/>
  <c r="D26" i="11"/>
  <c r="G26" i="11"/>
  <c r="D27" i="11"/>
  <c r="G27" i="11"/>
  <c r="D28" i="11"/>
  <c r="G28" i="11"/>
  <c r="D29" i="11"/>
  <c r="G29" i="11"/>
  <c r="D30" i="11"/>
  <c r="G30" i="11"/>
  <c r="G31" i="11"/>
  <c r="D32" i="11"/>
  <c r="G32" i="11"/>
  <c r="D33" i="11"/>
  <c r="G33" i="11"/>
  <c r="D34" i="11"/>
  <c r="G34" i="11"/>
  <c r="D35" i="11"/>
  <c r="G35" i="11"/>
  <c r="G36" i="11"/>
  <c r="G37" i="11"/>
  <c r="D38" i="11"/>
  <c r="G38" i="11"/>
  <c r="D39" i="11"/>
  <c r="G39" i="11"/>
  <c r="G40" i="11"/>
  <c r="D41" i="11"/>
  <c r="G41" i="11"/>
  <c r="D42" i="11"/>
  <c r="G42" i="11"/>
  <c r="G43" i="11"/>
  <c r="D44" i="11"/>
  <c r="G44" i="11"/>
  <c r="D45" i="11"/>
  <c r="G45" i="11"/>
  <c r="D46" i="11"/>
  <c r="G46" i="11"/>
  <c r="D47" i="11"/>
  <c r="G47" i="11"/>
  <c r="G48" i="11"/>
  <c r="D49" i="11"/>
  <c r="G49" i="11"/>
  <c r="D50" i="11"/>
  <c r="G50" i="11"/>
  <c r="D51" i="11"/>
  <c r="G51" i="11"/>
  <c r="D52" i="11"/>
  <c r="G52" i="11"/>
  <c r="D53" i="11"/>
  <c r="G53" i="11"/>
  <c r="D54" i="11"/>
  <c r="G54" i="11"/>
  <c r="G55" i="11"/>
  <c r="D56" i="11"/>
  <c r="G56" i="11"/>
  <c r="G57" i="11"/>
  <c r="D58" i="11"/>
  <c r="G58" i="11"/>
  <c r="D59" i="11"/>
  <c r="G59" i="11"/>
  <c r="D60" i="11"/>
  <c r="G60" i="11"/>
  <c r="D61" i="11"/>
  <c r="G61" i="11"/>
  <c r="D62" i="11"/>
  <c r="G62" i="11"/>
  <c r="D63" i="11"/>
  <c r="G63" i="11"/>
  <c r="D64" i="11"/>
  <c r="G64" i="11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J64" i="8"/>
  <c r="D64" i="8"/>
  <c r="J63" i="8"/>
  <c r="D63" i="8"/>
  <c r="J62" i="8"/>
  <c r="D62" i="8"/>
  <c r="J61" i="8"/>
  <c r="D61" i="8"/>
  <c r="J60" i="8"/>
  <c r="D60" i="8"/>
  <c r="J59" i="8"/>
  <c r="D59" i="8"/>
  <c r="J58" i="8"/>
  <c r="D58" i="8"/>
  <c r="J57" i="8"/>
  <c r="D57" i="8"/>
  <c r="J56" i="8"/>
  <c r="D56" i="8"/>
  <c r="J55" i="8"/>
  <c r="D55" i="8"/>
  <c r="J54" i="8"/>
  <c r="D54" i="8"/>
  <c r="J53" i="8"/>
  <c r="D53" i="8"/>
  <c r="J52" i="8"/>
  <c r="D52" i="8"/>
  <c r="D51" i="8"/>
  <c r="J50" i="8"/>
  <c r="D50" i="8"/>
  <c r="J49" i="8"/>
  <c r="D49" i="8"/>
  <c r="J48" i="8"/>
  <c r="D48" i="8"/>
  <c r="J47" i="8"/>
  <c r="D47" i="8"/>
  <c r="J46" i="8"/>
  <c r="D46" i="8"/>
  <c r="J45" i="8"/>
  <c r="D45" i="8"/>
  <c r="J44" i="8"/>
  <c r="D44" i="8"/>
  <c r="J43" i="8"/>
  <c r="D43" i="8"/>
  <c r="J42" i="8"/>
  <c r="D42" i="8"/>
  <c r="J41" i="8"/>
  <c r="D41" i="8"/>
  <c r="J40" i="8"/>
  <c r="D40" i="8"/>
  <c r="J39" i="8"/>
  <c r="D39" i="8"/>
  <c r="J38" i="8"/>
  <c r="D38" i="8"/>
  <c r="J37" i="8"/>
  <c r="D37" i="8"/>
  <c r="J36" i="8"/>
  <c r="D36" i="8"/>
  <c r="J35" i="8"/>
  <c r="D35" i="8"/>
  <c r="J34" i="8"/>
  <c r="D34" i="8"/>
  <c r="J33" i="8"/>
  <c r="D33" i="8"/>
  <c r="J32" i="8"/>
  <c r="D32" i="8"/>
  <c r="J31" i="8"/>
  <c r="D31" i="8"/>
  <c r="J30" i="8"/>
  <c r="D30" i="8"/>
  <c r="J29" i="8"/>
  <c r="D29" i="8"/>
  <c r="J28" i="8"/>
  <c r="D28" i="8"/>
  <c r="J27" i="8"/>
  <c r="D27" i="8"/>
  <c r="J26" i="8"/>
  <c r="D26" i="8"/>
  <c r="J25" i="8"/>
  <c r="D25" i="8"/>
  <c r="J24" i="8"/>
  <c r="D24" i="8"/>
  <c r="J23" i="8"/>
  <c r="D23" i="8"/>
  <c r="J22" i="8"/>
  <c r="D22" i="8"/>
  <c r="J21" i="8"/>
  <c r="D21" i="8"/>
  <c r="J20" i="8"/>
  <c r="D20" i="8"/>
  <c r="J19" i="8"/>
  <c r="D19" i="8"/>
  <c r="J18" i="8"/>
  <c r="D18" i="8"/>
  <c r="J17" i="8"/>
  <c r="D17" i="8"/>
  <c r="J16" i="8"/>
  <c r="D16" i="8"/>
  <c r="J15" i="8"/>
  <c r="D15" i="8"/>
  <c r="D14" i="8"/>
  <c r="D13" i="8"/>
  <c r="D12" i="8"/>
  <c r="D11" i="8"/>
  <c r="D10" i="8"/>
  <c r="J9" i="8"/>
  <c r="D9" i="8"/>
  <c r="D8" i="8"/>
  <c r="D7" i="8"/>
  <c r="D6" i="8"/>
  <c r="D5" i="8"/>
  <c r="D4" i="8"/>
  <c r="D3" i="8"/>
  <c r="J2" i="8"/>
  <c r="D2" i="8"/>
  <c r="E2" i="8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2" i="6"/>
  <c r="E2" i="6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9" i="1"/>
  <c r="G2" i="1"/>
  <c r="D63" i="1"/>
  <c r="D64" i="1"/>
  <c r="E9" i="1"/>
  <c r="D17" i="1"/>
  <c r="D3" i="1"/>
  <c r="D5" i="1"/>
  <c r="D6" i="1"/>
  <c r="D7" i="1"/>
  <c r="D8" i="1"/>
  <c r="D10" i="1"/>
  <c r="D11" i="1"/>
  <c r="D12" i="1"/>
  <c r="D13" i="1"/>
  <c r="D18" i="1"/>
  <c r="D19" i="1"/>
  <c r="D22" i="1"/>
  <c r="D23" i="1"/>
  <c r="D24" i="1"/>
  <c r="D26" i="1"/>
  <c r="D27" i="1"/>
  <c r="D28" i="1"/>
  <c r="D29" i="1"/>
  <c r="D30" i="1"/>
  <c r="D32" i="1"/>
  <c r="D33" i="1"/>
  <c r="D34" i="1"/>
  <c r="D35" i="1"/>
  <c r="D38" i="1"/>
  <c r="D39" i="1"/>
  <c r="D41" i="1"/>
  <c r="D42" i="1"/>
  <c r="D16" i="1"/>
  <c r="D44" i="1"/>
  <c r="D45" i="1"/>
  <c r="D46" i="1"/>
  <c r="D47" i="1"/>
  <c r="D49" i="1"/>
  <c r="D50" i="1"/>
  <c r="D51" i="1"/>
  <c r="D52" i="1"/>
  <c r="D53" i="1"/>
  <c r="D54" i="1"/>
  <c r="D56" i="1"/>
  <c r="D58" i="1"/>
  <c r="D59" i="1"/>
  <c r="D60" i="1"/>
  <c r="D61" i="1"/>
  <c r="D62" i="1"/>
  <c r="D2" i="1"/>
  <c r="O44" i="8" a="1"/>
  <c r="O44" i="8" s="1"/>
  <c r="O77" i="8" a="1"/>
  <c r="O77" i="8" s="1"/>
  <c r="O31" i="8" a="1"/>
  <c r="O31" i="8" s="1"/>
  <c r="O18" i="8" a="1"/>
  <c r="O18" i="8" s="1"/>
  <c r="O5" i="8" a="1"/>
  <c r="O5" i="8" s="1"/>
  <c r="O90" i="8" a="1"/>
  <c r="O90" i="8" s="1"/>
  <c r="O64" i="8" a="1"/>
  <c r="O64" i="8" s="1"/>
  <c r="O83" i="8" a="1"/>
  <c r="O83" i="8" s="1"/>
  <c r="O50" i="8" a="1"/>
  <c r="O50" i="8" s="1"/>
  <c r="O89" i="8" a="1"/>
  <c r="O89" i="8" s="1"/>
  <c r="O82" i="8" a="1"/>
  <c r="O82" i="8" s="1"/>
  <c r="O49" i="8" a="1"/>
  <c r="O49" i="8" s="1"/>
  <c r="O36" i="8" a="1"/>
  <c r="O36" i="8" s="1"/>
  <c r="O81" i="8" a="1"/>
  <c r="O81" i="8" s="1"/>
  <c r="O16" i="8" a="1"/>
  <c r="O16" i="8" s="1"/>
  <c r="O87" i="8" a="1"/>
  <c r="O87" i="8" s="1"/>
  <c r="O15" i="8" a="1"/>
  <c r="O15" i="8" s="1"/>
  <c r="O80" i="8" a="1"/>
  <c r="O80" i="8" s="1"/>
  <c r="O21" i="8" a="1"/>
  <c r="O21" i="8" s="1"/>
  <c r="O73" i="8" a="1"/>
  <c r="O73" i="8" s="1"/>
  <c r="O34" i="8" a="1"/>
  <c r="O34" i="8" s="1"/>
  <c r="O93" i="8" a="1"/>
  <c r="O93" i="8" s="1"/>
  <c r="O79" i="8" a="1"/>
  <c r="O79" i="8" s="1"/>
  <c r="O66" i="8" a="1"/>
  <c r="O66" i="8" s="1"/>
  <c r="O53" i="8" a="1"/>
  <c r="O53" i="8" s="1"/>
  <c r="O33" i="8" a="1"/>
  <c r="O33" i="8" s="1"/>
  <c r="O20" i="8" a="1"/>
  <c r="O20" i="8" s="1"/>
  <c r="O7" i="8" a="1"/>
  <c r="O7" i="8" s="1"/>
  <c r="O70" i="8" a="1"/>
  <c r="O70" i="8" s="1"/>
  <c r="O24" i="8" a="1"/>
  <c r="O24" i="8" s="1"/>
  <c r="O11" i="8" a="1"/>
  <c r="O11" i="8" s="1"/>
  <c r="O56" i="8" a="1"/>
  <c r="O56" i="8" s="1"/>
  <c r="O4" i="8" a="1"/>
  <c r="O4" i="8" s="1"/>
  <c r="O23" i="8" a="1"/>
  <c r="O23" i="8" s="1"/>
  <c r="O88" i="8" a="1"/>
  <c r="O88" i="8" s="1"/>
  <c r="O9" i="8" a="1"/>
  <c r="O9" i="8" s="1"/>
  <c r="O95" i="8" a="1"/>
  <c r="O95" i="8" s="1"/>
  <c r="O61" i="8" a="1"/>
  <c r="O61" i="8" s="1"/>
  <c r="O94" i="8" a="1"/>
  <c r="O94" i="8" s="1"/>
  <c r="O28" i="8" a="1"/>
  <c r="O28" i="8" s="1"/>
  <c r="O60" i="8" a="1"/>
  <c r="O60" i="8" s="1"/>
  <c r="O14" i="8" a="1"/>
  <c r="O14" i="8" s="1"/>
  <c r="O85" i="8" a="1"/>
  <c r="O85" i="8" s="1"/>
  <c r="O59" i="8" a="1"/>
  <c r="O59" i="8" s="1"/>
  <c r="O46" i="8" a="1"/>
  <c r="O46" i="8" s="1"/>
  <c r="O39" i="8" a="1"/>
  <c r="O39" i="8" s="1"/>
  <c r="O26" i="8" a="1"/>
  <c r="O26" i="8" s="1"/>
  <c r="O13" i="8" a="1"/>
  <c r="O13" i="8" s="1"/>
  <c r="O37" i="8" a="1"/>
  <c r="O37" i="8" s="1"/>
  <c r="O76" i="8" a="1"/>
  <c r="O76" i="8" s="1"/>
  <c r="O17" i="8" a="1"/>
  <c r="O17" i="8" s="1"/>
  <c r="O10" i="8" a="1"/>
  <c r="O10" i="8" s="1"/>
  <c r="O68" i="8" a="1"/>
  <c r="O68" i="8" s="1"/>
  <c r="O42" i="8" a="1"/>
  <c r="O42" i="8" s="1"/>
  <c r="O74" i="8" a="1"/>
  <c r="O74" i="8" s="1"/>
  <c r="O35" i="8" a="1"/>
  <c r="O35" i="8" s="1"/>
  <c r="O8" i="8" a="1"/>
  <c r="O8" i="8" s="1"/>
  <c r="O86" i="8" a="1"/>
  <c r="O86" i="8" s="1"/>
  <c r="O47" i="8" a="1"/>
  <c r="O47" i="8" s="1"/>
  <c r="O92" i="8" a="1"/>
  <c r="O92" i="8" s="1"/>
  <c r="O78" i="8" a="1"/>
  <c r="O78" i="8" s="1"/>
  <c r="O65" i="8" a="1"/>
  <c r="O65" i="8" s="1"/>
  <c r="O45" i="8" a="1"/>
  <c r="O45" i="8" s="1"/>
  <c r="O32" i="8" a="1"/>
  <c r="O32" i="8" s="1"/>
  <c r="O19" i="8" a="1"/>
  <c r="O19" i="8" s="1"/>
  <c r="O6" i="8" a="1"/>
  <c r="O6" i="8" s="1"/>
  <c r="O63" i="8" a="1"/>
  <c r="O63" i="8" s="1"/>
  <c r="O69" i="8" a="1"/>
  <c r="O69" i="8" s="1"/>
  <c r="O75" i="8" a="1"/>
  <c r="O75" i="8" s="1"/>
  <c r="O29" i="8" a="1"/>
  <c r="O29" i="8" s="1"/>
  <c r="O48" i="8" a="1"/>
  <c r="O48" i="8" s="1"/>
  <c r="O67" i="8" a="1"/>
  <c r="O67" i="8" s="1"/>
  <c r="O41" i="8" a="1"/>
  <c r="O41" i="8" s="1"/>
  <c r="O27" i="8" a="1"/>
  <c r="O27" i="8" s="1"/>
  <c r="O91" i="8" a="1"/>
  <c r="O91" i="8" s="1"/>
  <c r="O84" i="8" a="1"/>
  <c r="O84" i="8" s="1"/>
  <c r="O71" i="8" a="1"/>
  <c r="O71" i="8" s="1"/>
  <c r="O58" i="8" a="1"/>
  <c r="O58" i="8" s="1"/>
  <c r="O51" i="8" a="1"/>
  <c r="O51" i="8" s="1"/>
  <c r="O12" i="8" a="1"/>
  <c r="O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<sst xmlns="http://schemas.openxmlformats.org/spreadsheetml/2006/main" count="662" uniqueCount="151">
  <si>
    <t>A framework for assessing the vulnerability of communities in the Canadian Arctic to risks associated with climate change</t>
    <phoneticPr fontId="0" type="noConversion"/>
  </si>
  <si>
    <t>Vulnerability, risk, and adaptation: a conceptual framework</t>
  </si>
  <si>
    <t>Understanding climatic impacts, vulnerabilities, and adaptation in the United States: Building a capacity for assessment</t>
  </si>
  <si>
    <t>A framework for vulnerability analysis in sustainability science</t>
  </si>
  <si>
    <t>Climate change vulnerability and response strategies for the coastal zone of Poland</t>
  </si>
  <si>
    <t>Assessing urban vulnerability and social adaptation to risk: Evidence from Santo Domingo</t>
  </si>
  <si>
    <t>Vulnerability to global environmental change</t>
  </si>
  <si>
    <t>Assessing vulnerabilities to the effects of global change: An eight-step approach</t>
  </si>
  <si>
    <t>Vulnerability to environmental hazard</t>
  </si>
  <si>
    <t>At risk: Natural hazards, people's vulnerability and disaste</t>
  </si>
  <si>
    <t>A risk-based approach to evaluating Northeast U.S. fish community vulnerability to climate change</t>
    <phoneticPr fontId="0" type="noConversion"/>
  </si>
  <si>
    <t>Using productivity and susceptibility indices to assess the vulnerability of United States fish stocks to overfishing</t>
  </si>
  <si>
    <t>A vulnerability assessment of fish and invertebrates to climate change on the Northeast US Continental Shelf</t>
    <phoneticPr fontId="0" type="noConversion"/>
  </si>
  <si>
    <t>Assessing marine species vulnerability to projected warming on the Scotian Shelf, Canada</t>
  </si>
  <si>
    <t>Towards an integrated framework for assessing the vulnerability of species to climate change</t>
  </si>
  <si>
    <t>Marine fisheries management in a changing climate: a review of vulnerability and future options</t>
  </si>
  <si>
    <t>Scanning the Conservation Horizon: A Guide to Climate Change Vulnerability Assessment</t>
  </si>
  <si>
    <t>An integrated risk assessment for climate change: analyzing the vulnerability of sharks and rays on Australia’s Great Barrier Reef</t>
    <phoneticPr fontId="0" type="noConversion"/>
  </si>
  <si>
    <t>Vulnerability of national economies to the impacts of climate change on fisheries</t>
  </si>
  <si>
    <t>Assessing climate change vulnerability in Alaska's fishing communities</t>
    <phoneticPr fontId="0" type="noConversion"/>
  </si>
  <si>
    <t>Vulnerability of coastal communities to key impacts of climate change on coral reef fisheries</t>
  </si>
  <si>
    <t>Social Vulnerability to Environmental Hazards</t>
  </si>
  <si>
    <t>Social vulnerability to climate variability hazards: A review of the literature</t>
  </si>
  <si>
    <t>Revealing the Vulnerability of People and Places: A Case Study of Georgetown County, South Carolina</t>
  </si>
  <si>
    <t>Foreword to the special issue: climate change impacts, adaptation and vulnerability in the Arctic</t>
  </si>
  <si>
    <t>Theory and practice in assessing vulnerability to climate change and facilitating adaptation</t>
  </si>
  <si>
    <t>Development and evaluation of social indicators of vulnerability and resiliency for fishing communities in the Gulf of Mexico</t>
  </si>
  <si>
    <t>Linkages between vulnerability, resilience, and adaptive capacity</t>
  </si>
  <si>
    <t>Seasons out of balance: Climate change impacts, vulnerability, and sustainable adaptation in Interior Alaska</t>
  </si>
  <si>
    <t>Identifying and Mapping Community Vulnerability</t>
  </si>
  <si>
    <t>Social science research needs: Focus on vulnerable populations, forecasting, and warnings</t>
  </si>
  <si>
    <t>Adaptation, adaptive capacity and vulnerability</t>
  </si>
  <si>
    <t>Evaluating and ranking the vulnerability of global marine ecosystems to anthropogenic threats</t>
  </si>
  <si>
    <t>Measuring and incorporating vulnerability into conservation planning</t>
  </si>
  <si>
    <t>Sensitivity and vulnerability in marine environments: an approach to identifying vulnerable marine areas</t>
  </si>
  <si>
    <t>Identifying the world's most climate change vulnerable species: a systematic trait-based assessment of all birds, amphibians and corals</t>
    <phoneticPr fontId="0" type="noConversion"/>
  </si>
  <si>
    <t>Indicators of climate change and social vulnerability in fishing dependent communities along the Eastern and Gulf Coasts of the U.S.: An emerging methodology</t>
  </si>
  <si>
    <t>Social indicators of vulnerability for fishing communities in the Northern Gulf of California, Mexico: Implications for climate change</t>
  </si>
  <si>
    <t>Development of Social Indicators of Fishing Community Vulnerability and Resilience in the U.S. Southeast and Northeast Regions</t>
  </si>
  <si>
    <t>Taxonomy of USA east coast fishing communities in terms of social vulnerability and resilience</t>
  </si>
  <si>
    <t>Vulnerability and adaptation of US shellfisheries to ocean acidification</t>
  </si>
  <si>
    <t>Methodology for Assessing the Vulnerability of Marine Fish and Shellfish Species to a Changing Climate</t>
    <phoneticPr fontId="0" type="noConversion"/>
  </si>
  <si>
    <t>A framework for categorizing the relative vulnerability of threatened and endangered species to climate change</t>
  </si>
  <si>
    <t>Extinction vulnerability of coral reef fishes</t>
  </si>
  <si>
    <t>Ocean acidification risk assessment for Alaska’s fishery sector</t>
    <phoneticPr fontId="0" type="noConversion"/>
  </si>
  <si>
    <t>Nutrition and income from mollusks today imply vulnerability to ocean acidification tomorrow</t>
  </si>
  <si>
    <t>Mapping Vulnerability: Disasters, Development and People. The Need for the Rethinking the Concept of Vulnerability and Risk from Holistic Perspective: a necessary review and criticism for effective risk
management</t>
  </si>
  <si>
    <t>Vulnerability: A generally applicable conceptual framework for climate change research</t>
  </si>
  <si>
    <t>A framework to assess national level vulnerability from the perspective of food security: The case of coral reef fisheries</t>
  </si>
  <si>
    <t>Social vulnerability of marine resource users to extreme weather events</t>
  </si>
  <si>
    <t>Overestimation of marsh vulnerability to sea level rise</t>
  </si>
  <si>
    <t>A global standard for monitoring coastal wetland vulnerability to accelerated sea-level rise</t>
  </si>
  <si>
    <t>Predicting sea-level rise vulnerability of terrestrial habitat and wildlife of the Northwestern Hawaiian Islands</t>
    <phoneticPr fontId="0" type="noConversion"/>
  </si>
  <si>
    <t>Vulnerability of seabirds on the Great Barrier Reef to climate change</t>
  </si>
  <si>
    <t>Population dynamics of Hawaiian seabird colonies vulnerable to sea-level rise</t>
  </si>
  <si>
    <t>Vulnerability to climate change of marine and coastal fisheries in Mexico</t>
  </si>
  <si>
    <t>Evaluación de la Vulnerabilidad y Opciones de Adaptación de los Asentamientos Humanos, la Biodiversidad y los Sectores Ganadero, Forestal y Pesquero, ante los Impactos de la Variabilidad y el Cambio Climáticos; y Fomento de Capacidades y Asistencia Técnica a Especialistas Estatales que Elaborarán Programas Estatales de Cambio Climático</t>
  </si>
  <si>
    <t>#</t>
  </si>
  <si>
    <t>Title</t>
  </si>
  <si>
    <t>Second degree frequency</t>
  </si>
  <si>
    <t>First degree frequency</t>
  </si>
  <si>
    <t>Total Frequency</t>
  </si>
  <si>
    <t>Publication Year</t>
  </si>
  <si>
    <t>age</t>
  </si>
  <si>
    <t>socioeconomic</t>
  </si>
  <si>
    <t>quantitative</t>
  </si>
  <si>
    <t>NOAA_affiliation</t>
  </si>
  <si>
    <t>Aritcle Title</t>
  </si>
  <si>
    <t>US_focused</t>
  </si>
  <si>
    <t>community</t>
  </si>
  <si>
    <t>communities</t>
  </si>
  <si>
    <t>fisheries</t>
  </si>
  <si>
    <t>fishery</t>
  </si>
  <si>
    <t>fisher</t>
  </si>
  <si>
    <t>social</t>
  </si>
  <si>
    <t>NOAA Funding</t>
  </si>
  <si>
    <t>book</t>
  </si>
  <si>
    <t>Note: Bold are first degree science, highlighted in blue are highly cited</t>
  </si>
  <si>
    <t>Methodology for Assessing the Vulnerability of Marine and Anadromous Fish Stocks in a Changing Climate</t>
  </si>
  <si>
    <t>Vulnerability</t>
  </si>
  <si>
    <t>Now more than ever: The need for more societally relevant research on vulnerability and adaptation to climate change</t>
  </si>
  <si>
    <t>Social vulnerability to climate change: A neighborhood analysis of the Northeast U.S. megaregion</t>
  </si>
  <si>
    <t>Climate change and social vulnerability: Toward a sociology and geography of food insecurity</t>
  </si>
  <si>
    <t>Social Vulnerability to Climate Change and the Architecture of Entitlements</t>
  </si>
  <si>
    <t>direct_citation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</si>
  <si>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</si>
  <si>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</si>
  <si>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</si>
  <si>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</si>
  <si>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</si>
  <si>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</si>
  <si>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</si>
  <si>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</si>
  <si>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</si>
  <si>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</si>
  <si>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</si>
  <si>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</si>
  <si>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</si>
  <si>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</si>
  <si>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</si>
  <si>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to_article</t>
  </si>
  <si>
    <t>from_article</t>
  </si>
  <si>
    <t>indirect_citation</t>
  </si>
  <si>
    <t>total_citation</t>
  </si>
  <si>
    <t>more_than_once_total_citation</t>
  </si>
  <si>
    <t>The Role of Temperature in Determining Species' Vulnerability to Ocean Acidification: A Case Study Using Mytilus galloprovincialis</t>
  </si>
  <si>
    <t>Evaluating Social and Ecological Vulnerability of Coral Reef Fisheries to Climate Change</t>
  </si>
  <si>
    <t>Thermal Reaction Norms and the Scale of Temperature Variation: Latitudinal Vulnerability of Intertidal Nacellid Limpets to Climate Change</t>
  </si>
  <si>
    <t>Climate Envelope Modeling and Dispersal Simulations Show Little Risk of Range Extension of the Shipworm, Teredo navalis (L.), in the Baltic Sea</t>
  </si>
  <si>
    <t>Moving into Protected Areas? Setting Conservation Priorities for Romanian Reptiles and Amphibians at Risk from Climate Change</t>
  </si>
  <si>
    <t>A Climate Change Vulnerability Assessment of California's At-Risk Birds</t>
  </si>
  <si>
    <t>Predicting Vulnerabilities of North American Shorebirds to Climate Change</t>
  </si>
  <si>
    <t>Climate Change Vulnerability of Native and Alien Freshwater Fishes of California: A Systematic Assessment Approach</t>
  </si>
  <si>
    <t>Local Variability Mediates Vulnerability of Trout Populations to Land Use and Climate Change</t>
  </si>
  <si>
    <t>Overview of West African fisheries under climate change: Impacts, vulnerabilities and adaptive responses of the artisanal and industrial sectors</t>
  </si>
  <si>
    <t>Assessing and reducing vulnerability to climate change: Moving from theory to practical decision-support</t>
  </si>
  <si>
    <t>Communicating climate change: Climate change risk perceptions and rock lobster fishers, Tasmania</t>
  </si>
  <si>
    <t>Trends in landings and vulnerability to climate change in different fleet components in the Portuguese coast</t>
  </si>
  <si>
    <t>A framework for vulnerability assessment of coastal fisheries ecosystems to climate change-Tool for understanding resilience of fisheries (VA-TURF)</t>
  </si>
  <si>
    <t>Incorporating Climate and Ocean Change into Extinction Risk Assessments for 82 Coral Species</t>
  </si>
  <si>
    <t>Exposure of coastal built assets in the South Pacific to climate risks</t>
  </si>
  <si>
    <t>Risk maps for Antarctic krill under projected Southern Ocean acidification</t>
  </si>
  <si>
    <t>Sea-level rise scenarios and coastal risk management</t>
  </si>
  <si>
    <t>Assessing species vulnerability to climate change</t>
  </si>
  <si>
    <t>The social values at risk from sea-level rise</t>
  </si>
  <si>
    <t>direct_citation_binary</t>
  </si>
  <si>
    <t>indirect_citation_binary</t>
  </si>
  <si>
    <t>NOAA_citation</t>
  </si>
  <si>
    <t>citation_binary</t>
  </si>
  <si>
    <t>Note: Highlighted ones are non-NOAA science</t>
  </si>
  <si>
    <t>NOAA_citation_binary</t>
  </si>
  <si>
    <t>Note: highlighted in light blue are non-NOAA science, the science they cited are highlighted in dark blue</t>
  </si>
  <si>
    <t>framework</t>
  </si>
  <si>
    <t>method</t>
  </si>
  <si>
    <t>people</t>
  </si>
  <si>
    <t>Climate change implications for Torres Strait fisheries: assessing vulnerability to inform adaptation</t>
  </si>
  <si>
    <t>Modeling sea-level rise vulnerability of coastal environments using ranked management concerns</t>
  </si>
  <si>
    <t>Assessing vulnerability due to sea-level rise in Maui, Hawai'i using LiDAR remote sensing and GIS</t>
  </si>
  <si>
    <t>Evaluation of the combined risk of sea level rise, land subsidence, and storm surges on the coastal areas of Shanghai, China</t>
  </si>
  <si>
    <t>Incorporating uncertainty of future sea-level rise estimates into vulnerability assessment: A case study in Kahului, Maui</t>
  </si>
  <si>
    <t>Climate change risks to US infrastructure: impacts on roads, bridges, coastal development, and urban drainage</t>
  </si>
  <si>
    <t>Assessment of social vulnerability to climate change in the eastern coast of India</t>
  </si>
  <si>
    <t>Risk management tools for sustainable fisheries management under changing climate: a sea cucumber example</t>
  </si>
  <si>
    <t>Correlates of vulnerability to climate-induced distribution changes in European avifauna: habitat, migration and endemism</t>
  </si>
  <si>
    <t>theory</t>
  </si>
  <si>
    <t>approach</t>
  </si>
  <si>
    <t>theor</t>
  </si>
  <si>
    <t>Methodology for Assessing the Vulnerability of Marine Fish and Shellfish Species to a Changing Climate</t>
  </si>
  <si>
    <t>A risk-based approach to evaluating Northeast U.S. fish community vulnerability to climate change</t>
  </si>
  <si>
    <t>Note: green ones are academic sample, first and second degree</t>
  </si>
  <si>
    <t>Note: Highlighted in light blue are the ones manually coded due to the lack of keyword references in article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</si>
</sst>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1" applyFont="1" applyAlignment="1"/>
    <xf numFmtId="0" fontId="1" fillId="2" borderId="0" xfId="1" applyFont="1" applyFill="1" applyAlignment="1"/>
    <xf numFmtId="0" fontId="0" fillId="2" borderId="0" xfId="0" applyFill="1"/>
    <xf numFmtId="0" fontId="3" fillId="2" borderId="0" xfId="1" applyFont="1" applyFill="1" applyAlignment="1"/>
    <xf numFmtId="0" fontId="3" fillId="0" borderId="0" xfId="1" applyFont="1" applyAlignment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5" fillId="2" borderId="0" xfId="0" applyFont="1" applyFill="1"/>
    <xf numFmtId="0" fontId="4" fillId="2" borderId="0" xfId="1" applyFont="1" applyFill="1" applyAlignment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1" applyFont="1" applyFill="1" applyAlignment="1"/>
  </cellXfs>
  <cellStyles count="2">
    <cellStyle name="Normal" xfId="0" builtinId="0"/>
    <cellStyle name="Normal 2" xfId="1" xr:uid="{C8FA803C-D66F-4A19-B77A-C11CBB60A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24780</xdr:colOff>
      <xdr:row>0</xdr:row>
      <xdr:rowOff>74520</xdr:rowOff>
    </xdr:from>
    <xdr:to>
      <xdr:col>1</xdr:col>
      <xdr:colOff>38100</xdr:colOff>
      <xdr:row>0</xdr:row>
      <xdr:rowOff>83520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3540C88-BD47-CA25-57A0-004799331783}"/>
                </a:ext>
              </a:extLst>
            </xdr14:cNvPr>
            <xdr14:cNvContentPartPr/>
          </xdr14:nvContentPartPr>
          <xdr14:nvPr macro=""/>
          <xdr14:xfrm>
            <a:off x="672480" y="74520"/>
            <a:ext cx="13320" cy="9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3540C88-BD47-CA25-57A0-0047993317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60" y="68400"/>
              <a:ext cx="2556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25T20:00:46.3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4687 0 0,'6'7'208'0'0,"3"-1"48"0"0,3 1-256 0 0,-3-3 0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0292-C403-4D7A-9827-E52D9782C932}">
  <dimension ref="A1:B84"/>
  <sheetViews>
    <sheetView workbookViewId="0">
      <selection activeCell="F8" sqref="F8"/>
    </sheetView>
  </sheetViews>
  <sheetFormatPr defaultRowHeight="14.25"/>
  <sheetData>
    <row r="1" spans="1:2">
      <c r="A1" t="s">
        <v>101</v>
      </c>
      <c r="B1" t="s">
        <v>100</v>
      </c>
    </row>
    <row r="2" spans="1:2">
      <c r="A2">
        <v>14</v>
      </c>
      <c r="B2" s="2" t="s">
        <v>85</v>
      </c>
    </row>
    <row r="3" spans="1:2">
      <c r="A3">
        <v>19</v>
      </c>
      <c r="B3" s="2" t="s">
        <v>85</v>
      </c>
    </row>
    <row r="4" spans="1:2">
      <c r="A4">
        <v>23</v>
      </c>
      <c r="B4" s="2" t="s">
        <v>85</v>
      </c>
    </row>
    <row r="5" spans="1:2">
      <c r="A5">
        <v>4</v>
      </c>
      <c r="B5" s="2" t="s">
        <v>85</v>
      </c>
    </row>
    <row r="6" spans="1:2">
      <c r="A6">
        <v>28</v>
      </c>
      <c r="B6" s="2" t="s">
        <v>85</v>
      </c>
    </row>
    <row r="7" spans="1:2">
      <c r="A7">
        <v>31</v>
      </c>
      <c r="B7" s="2" t="s">
        <v>85</v>
      </c>
    </row>
    <row r="8" spans="1:2">
      <c r="A8">
        <v>33</v>
      </c>
      <c r="B8" s="2" t="s">
        <v>85</v>
      </c>
    </row>
    <row r="9" spans="1:2">
      <c r="A9">
        <v>37</v>
      </c>
      <c r="B9" s="2" t="s">
        <v>85</v>
      </c>
    </row>
    <row r="10" spans="1:2">
      <c r="A10">
        <v>41</v>
      </c>
      <c r="B10" s="2" t="s">
        <v>85</v>
      </c>
    </row>
    <row r="11" spans="1:2">
      <c r="A11">
        <v>43</v>
      </c>
      <c r="B11" s="2" t="s">
        <v>85</v>
      </c>
    </row>
    <row r="12" spans="1:2">
      <c r="A12">
        <v>9</v>
      </c>
      <c r="B12" s="2" t="s">
        <v>85</v>
      </c>
    </row>
    <row r="13" spans="1:2">
      <c r="A13">
        <v>2</v>
      </c>
      <c r="B13" s="2" t="s">
        <v>86</v>
      </c>
    </row>
    <row r="14" spans="1:2">
      <c r="A14">
        <v>1</v>
      </c>
      <c r="B14" s="2" t="s">
        <v>86</v>
      </c>
    </row>
    <row r="15" spans="1:2">
      <c r="A15">
        <v>3</v>
      </c>
      <c r="B15" s="2" t="s">
        <v>87</v>
      </c>
    </row>
    <row r="16" spans="1:2">
      <c r="A16" t="s">
        <v>92</v>
      </c>
      <c r="B16" s="2" t="s">
        <v>87</v>
      </c>
    </row>
    <row r="17" spans="1:2">
      <c r="A17" t="s">
        <v>86</v>
      </c>
      <c r="B17" s="2" t="s">
        <v>87</v>
      </c>
    </row>
    <row r="18" spans="1:2">
      <c r="A18">
        <v>1</v>
      </c>
      <c r="B18" s="2" t="s">
        <v>87</v>
      </c>
    </row>
    <row r="19" spans="1:2">
      <c r="A19">
        <v>2</v>
      </c>
      <c r="B19" s="2" t="s">
        <v>87</v>
      </c>
    </row>
    <row r="20" spans="1:2">
      <c r="A20">
        <v>7</v>
      </c>
      <c r="B20" s="2" t="s">
        <v>87</v>
      </c>
    </row>
    <row r="21" spans="1:2">
      <c r="A21" t="s">
        <v>90</v>
      </c>
      <c r="B21" s="2" t="s">
        <v>87</v>
      </c>
    </row>
    <row r="22" spans="1:2">
      <c r="A22">
        <v>34</v>
      </c>
      <c r="B22" s="2" t="s">
        <v>87</v>
      </c>
    </row>
    <row r="23" spans="1:2">
      <c r="A23">
        <v>38</v>
      </c>
      <c r="B23" s="2" t="s">
        <v>87</v>
      </c>
    </row>
    <row r="24" spans="1:2">
      <c r="A24">
        <v>5</v>
      </c>
      <c r="B24" s="2" t="s">
        <v>88</v>
      </c>
    </row>
    <row r="25" spans="1:2">
      <c r="A25">
        <v>15</v>
      </c>
      <c r="B25" s="2" t="s">
        <v>88</v>
      </c>
    </row>
    <row r="26" spans="1:2">
      <c r="A26">
        <v>20</v>
      </c>
      <c r="B26" s="2" t="s">
        <v>88</v>
      </c>
    </row>
    <row r="27" spans="1:2">
      <c r="A27">
        <v>24</v>
      </c>
      <c r="B27" s="2" t="s">
        <v>88</v>
      </c>
    </row>
    <row r="28" spans="1:2">
      <c r="A28">
        <v>26</v>
      </c>
      <c r="B28" s="2" t="s">
        <v>88</v>
      </c>
    </row>
    <row r="29" spans="1:2">
      <c r="A29">
        <v>29</v>
      </c>
      <c r="B29" s="2" t="s">
        <v>88</v>
      </c>
    </row>
    <row r="30" spans="1:2">
      <c r="A30">
        <v>32</v>
      </c>
      <c r="B30" s="2" t="s">
        <v>88</v>
      </c>
    </row>
    <row r="31" spans="1:2">
      <c r="A31">
        <v>21</v>
      </c>
      <c r="B31" s="2" t="s">
        <v>88</v>
      </c>
    </row>
    <row r="32" spans="1:2">
      <c r="A32">
        <v>39</v>
      </c>
      <c r="B32" s="2" t="s">
        <v>88</v>
      </c>
    </row>
    <row r="33" spans="1:2">
      <c r="A33">
        <v>42</v>
      </c>
      <c r="B33" s="2" t="s">
        <v>88</v>
      </c>
    </row>
    <row r="34" spans="1:2">
      <c r="A34">
        <v>44</v>
      </c>
      <c r="B34" s="2" t="s">
        <v>88</v>
      </c>
    </row>
    <row r="35" spans="1:2">
      <c r="A35">
        <v>45</v>
      </c>
      <c r="B35" s="2" t="s">
        <v>88</v>
      </c>
    </row>
    <row r="36" spans="1:2">
      <c r="A36">
        <v>46</v>
      </c>
      <c r="B36" s="2" t="s">
        <v>88</v>
      </c>
    </row>
    <row r="37" spans="1:2">
      <c r="A37">
        <v>4</v>
      </c>
      <c r="B37" s="2" t="s">
        <v>88</v>
      </c>
    </row>
    <row r="38" spans="1:2">
      <c r="A38">
        <v>6</v>
      </c>
      <c r="B38" s="2" t="s">
        <v>89</v>
      </c>
    </row>
    <row r="39" spans="1:2">
      <c r="A39">
        <v>16</v>
      </c>
      <c r="B39" s="2" t="s">
        <v>89</v>
      </c>
    </row>
    <row r="40" spans="1:2">
      <c r="A40">
        <v>7</v>
      </c>
      <c r="B40" s="2" t="s">
        <v>90</v>
      </c>
    </row>
    <row r="41" spans="1:2">
      <c r="A41">
        <v>8</v>
      </c>
      <c r="B41" s="2" t="s">
        <v>91</v>
      </c>
    </row>
    <row r="42" spans="1:2">
      <c r="A42" t="s">
        <v>99</v>
      </c>
      <c r="B42" s="2" t="s">
        <v>91</v>
      </c>
    </row>
    <row r="43" spans="1:2">
      <c r="A43">
        <v>21</v>
      </c>
      <c r="B43" s="2" t="s">
        <v>91</v>
      </c>
    </row>
    <row r="44" spans="1:2">
      <c r="A44" t="s">
        <v>88</v>
      </c>
      <c r="B44" s="2" t="s">
        <v>91</v>
      </c>
    </row>
    <row r="45" spans="1:2">
      <c r="A45" t="s">
        <v>98</v>
      </c>
      <c r="B45" s="2" t="s">
        <v>91</v>
      </c>
    </row>
    <row r="46" spans="1:2">
      <c r="A46" t="s">
        <v>92</v>
      </c>
      <c r="B46" s="2" t="s">
        <v>91</v>
      </c>
    </row>
    <row r="47" spans="1:2">
      <c r="A47" t="s">
        <v>87</v>
      </c>
      <c r="B47" s="2" t="s">
        <v>91</v>
      </c>
    </row>
    <row r="48" spans="1:2">
      <c r="A48">
        <v>35</v>
      </c>
      <c r="B48" s="2" t="s">
        <v>91</v>
      </c>
    </row>
    <row r="49" spans="1:2">
      <c r="A49">
        <v>2</v>
      </c>
      <c r="B49" s="2" t="s">
        <v>92</v>
      </c>
    </row>
    <row r="50" spans="1:2">
      <c r="A50">
        <v>17</v>
      </c>
      <c r="B50" s="2" t="s">
        <v>92</v>
      </c>
    </row>
    <row r="51" spans="1:2">
      <c r="A51" t="s">
        <v>90</v>
      </c>
      <c r="B51" s="2" t="s">
        <v>92</v>
      </c>
    </row>
    <row r="52" spans="1:2">
      <c r="A52">
        <v>25</v>
      </c>
      <c r="B52" s="2" t="s">
        <v>92</v>
      </c>
    </row>
    <row r="53" spans="1:2">
      <c r="A53">
        <v>10</v>
      </c>
      <c r="B53" s="2" t="s">
        <v>93</v>
      </c>
    </row>
    <row r="54" spans="1:2">
      <c r="A54">
        <v>15</v>
      </c>
      <c r="B54" s="2" t="s">
        <v>93</v>
      </c>
    </row>
    <row r="55" spans="1:2">
      <c r="A55">
        <v>22</v>
      </c>
      <c r="B55" s="2" t="s">
        <v>93</v>
      </c>
    </row>
    <row r="56" spans="1:2">
      <c r="A56">
        <v>5</v>
      </c>
      <c r="B56" s="2" t="s">
        <v>93</v>
      </c>
    </row>
    <row r="57" spans="1:2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>
      <c r="A59" t="s">
        <v>98</v>
      </c>
      <c r="B59" s="2" t="s">
        <v>93</v>
      </c>
    </row>
    <row r="60" spans="1:2">
      <c r="A60">
        <v>36</v>
      </c>
      <c r="B60" s="2" t="s">
        <v>93</v>
      </c>
    </row>
    <row r="61" spans="1:2">
      <c r="A61">
        <v>40</v>
      </c>
      <c r="B61" s="2" t="s">
        <v>93</v>
      </c>
    </row>
    <row r="62" spans="1:2">
      <c r="A62">
        <v>7</v>
      </c>
      <c r="B62" s="2" t="s">
        <v>93</v>
      </c>
    </row>
    <row r="63" spans="1:2">
      <c r="A63">
        <v>11</v>
      </c>
      <c r="B63" s="2" t="s">
        <v>94</v>
      </c>
    </row>
    <row r="64" spans="1:2">
      <c r="A64">
        <v>12</v>
      </c>
      <c r="B64" s="2" t="s">
        <v>95</v>
      </c>
    </row>
    <row r="65" spans="1:2">
      <c r="A65">
        <v>18</v>
      </c>
      <c r="B65" s="2" t="s">
        <v>95</v>
      </c>
    </row>
    <row r="66" spans="1:2">
      <c r="A66">
        <v>13</v>
      </c>
      <c r="B66" s="2" t="s">
        <v>96</v>
      </c>
    </row>
    <row r="67" spans="1:2">
      <c r="A67" t="s">
        <v>87</v>
      </c>
      <c r="B67" s="2" t="s">
        <v>97</v>
      </c>
    </row>
    <row r="68" spans="1:2">
      <c r="A68" t="s">
        <v>92</v>
      </c>
      <c r="B68" s="2" t="s">
        <v>97</v>
      </c>
    </row>
    <row r="69" spans="1:2">
      <c r="A69">
        <v>27</v>
      </c>
      <c r="B69" s="2" t="s">
        <v>98</v>
      </c>
    </row>
    <row r="70" spans="1:2">
      <c r="A70">
        <v>15</v>
      </c>
      <c r="B70" s="2" t="s">
        <v>98</v>
      </c>
    </row>
    <row r="71" spans="1:2">
      <c r="A71">
        <v>24</v>
      </c>
      <c r="B71" s="2" t="s">
        <v>98</v>
      </c>
    </row>
    <row r="72" spans="1:2">
      <c r="A72">
        <v>21</v>
      </c>
      <c r="B72" s="2" t="s">
        <v>98</v>
      </c>
    </row>
    <row r="73" spans="1:2">
      <c r="A73" t="s">
        <v>99</v>
      </c>
      <c r="B73" s="2" t="s">
        <v>98</v>
      </c>
    </row>
    <row r="74" spans="1:2">
      <c r="A74">
        <v>27</v>
      </c>
      <c r="B74" s="2" t="s">
        <v>99</v>
      </c>
    </row>
    <row r="75" spans="1:2">
      <c r="A75">
        <v>41</v>
      </c>
      <c r="B75" s="2" t="s">
        <v>99</v>
      </c>
    </row>
    <row r="76" spans="1:2">
      <c r="A76">
        <v>24</v>
      </c>
      <c r="B76" s="2" t="s">
        <v>99</v>
      </c>
    </row>
    <row r="77" spans="1:2">
      <c r="A77">
        <v>20</v>
      </c>
      <c r="B77" s="2" t="s">
        <v>99</v>
      </c>
    </row>
    <row r="78" spans="1:2">
      <c r="A78">
        <v>39</v>
      </c>
      <c r="B78" s="2" t="s">
        <v>99</v>
      </c>
    </row>
    <row r="79" spans="1:2">
      <c r="A79">
        <v>21</v>
      </c>
      <c r="B79" s="2" t="s">
        <v>99</v>
      </c>
    </row>
    <row r="80" spans="1:2">
      <c r="A80">
        <v>4</v>
      </c>
      <c r="B80" s="2" t="s">
        <v>99</v>
      </c>
    </row>
    <row r="81" spans="1:2">
      <c r="A81" t="s">
        <v>98</v>
      </c>
      <c r="B81" s="2" t="s">
        <v>99</v>
      </c>
    </row>
    <row r="82" spans="1:2">
      <c r="A82">
        <v>32</v>
      </c>
      <c r="B82" s="2" t="s">
        <v>99</v>
      </c>
    </row>
    <row r="83" spans="1:2">
      <c r="A83">
        <v>47</v>
      </c>
      <c r="B83" s="2" t="s">
        <v>99</v>
      </c>
    </row>
    <row r="84" spans="1:2">
      <c r="A84">
        <v>48</v>
      </c>
      <c r="B84" s="2" t="s">
        <v>99</v>
      </c>
    </row>
  </sheetData>
  <autoFilter ref="A1:A84" xr:uid="{36E82429-36F5-4969-B128-1812AF8D85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6" zoomScaleNormal="100" workbookViewId="0">
      <selection activeCell="F60" sqref="F60"/>
    </sheetView>
  </sheetViews>
  <sheetFormatPr defaultRowHeight="14.25"/>
  <cols>
    <col min="1" max="1" width="9.1328125" style="1"/>
    <col min="2" max="2" width="139.19921875" customWidth="1"/>
    <col min="3" max="4" width="10.3984375" customWidth="1"/>
    <col min="5" max="5" width="6.3984375" customWidth="1"/>
    <col min="6" max="6" width="13.9296875" bestFit="1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t="s">
        <v>62</v>
      </c>
      <c r="G1" t="s">
        <v>63</v>
      </c>
      <c r="H1" t="s">
        <v>77</v>
      </c>
    </row>
    <row r="2" spans="1:8">
      <c r="A2" s="2" t="s">
        <v>85</v>
      </c>
      <c r="B2" s="2" t="s">
        <v>0</v>
      </c>
      <c r="C2">
        <v>1</v>
      </c>
      <c r="D2">
        <f>E2-C2</f>
        <v>0</v>
      </c>
      <c r="E2">
        <v>1</v>
      </c>
      <c r="F2">
        <v>2004</v>
      </c>
      <c r="G2">
        <f>2016-'Mapping article title to number'!F2</f>
        <v>12</v>
      </c>
    </row>
    <row r="3" spans="1:8">
      <c r="A3" s="3" t="s">
        <v>86</v>
      </c>
      <c r="B3" s="3" t="s">
        <v>10</v>
      </c>
      <c r="C3">
        <v>1</v>
      </c>
      <c r="D3">
        <f t="shared" ref="D3:D61" si="0">E3-C3</f>
        <v>1</v>
      </c>
      <c r="E3">
        <v>2</v>
      </c>
      <c r="F3">
        <v>2014</v>
      </c>
      <c r="G3">
        <v>2</v>
      </c>
    </row>
    <row r="4" spans="1:8">
      <c r="A4" s="3" t="s">
        <v>87</v>
      </c>
      <c r="B4" s="3" t="s">
        <v>12</v>
      </c>
      <c r="C4">
        <v>1</v>
      </c>
      <c r="D4">
        <v>2</v>
      </c>
      <c r="E4">
        <v>3</v>
      </c>
      <c r="F4">
        <v>2016</v>
      </c>
      <c r="G4">
        <v>0</v>
      </c>
    </row>
    <row r="5" spans="1:8">
      <c r="A5" s="3" t="s">
        <v>88</v>
      </c>
      <c r="B5" s="3" t="s">
        <v>19</v>
      </c>
      <c r="C5">
        <v>1</v>
      </c>
      <c r="D5">
        <f t="shared" si="0"/>
        <v>1</v>
      </c>
      <c r="E5">
        <v>2</v>
      </c>
      <c r="F5">
        <v>2015</v>
      </c>
      <c r="G5">
        <v>1</v>
      </c>
    </row>
    <row r="6" spans="1:8">
      <c r="A6" s="2" t="s">
        <v>89</v>
      </c>
      <c r="B6" s="2" t="s">
        <v>32</v>
      </c>
      <c r="C6">
        <v>1</v>
      </c>
      <c r="D6">
        <f t="shared" si="0"/>
        <v>0</v>
      </c>
      <c r="E6">
        <v>1</v>
      </c>
      <c r="F6">
        <v>2007</v>
      </c>
      <c r="G6">
        <v>9</v>
      </c>
    </row>
    <row r="7" spans="1:8">
      <c r="A7" s="12" t="s">
        <v>90</v>
      </c>
      <c r="B7" s="3" t="s">
        <v>35</v>
      </c>
      <c r="C7">
        <v>1</v>
      </c>
      <c r="D7">
        <f t="shared" si="0"/>
        <v>3</v>
      </c>
      <c r="E7">
        <v>4</v>
      </c>
      <c r="F7">
        <v>2016</v>
      </c>
      <c r="G7">
        <v>0</v>
      </c>
    </row>
    <row r="8" spans="1:8">
      <c r="A8" s="2" t="s">
        <v>91</v>
      </c>
      <c r="B8" s="2" t="s">
        <v>36</v>
      </c>
      <c r="C8">
        <v>1</v>
      </c>
      <c r="D8">
        <f t="shared" si="0"/>
        <v>0</v>
      </c>
      <c r="E8">
        <v>1</v>
      </c>
      <c r="F8">
        <v>2016</v>
      </c>
      <c r="G8">
        <v>0</v>
      </c>
    </row>
    <row r="9" spans="1:8">
      <c r="A9" s="3" t="s">
        <v>92</v>
      </c>
      <c r="B9" s="3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number'!F9</f>
        <v>1</v>
      </c>
    </row>
    <row r="10" spans="1:8">
      <c r="A10" s="2" t="s">
        <v>93</v>
      </c>
      <c r="B10" s="2" t="s">
        <v>44</v>
      </c>
      <c r="C10">
        <v>1</v>
      </c>
      <c r="D10">
        <f t="shared" si="0"/>
        <v>0</v>
      </c>
      <c r="E10">
        <v>1</v>
      </c>
      <c r="F10">
        <v>2015</v>
      </c>
      <c r="G10">
        <v>1</v>
      </c>
    </row>
    <row r="11" spans="1:8">
      <c r="A11" s="2" t="s">
        <v>94</v>
      </c>
      <c r="B11" s="2" t="s">
        <v>50</v>
      </c>
      <c r="C11">
        <v>1</v>
      </c>
      <c r="D11">
        <f t="shared" si="0"/>
        <v>0</v>
      </c>
      <c r="E11">
        <v>1</v>
      </c>
      <c r="F11">
        <v>2016</v>
      </c>
      <c r="G11">
        <v>0</v>
      </c>
    </row>
    <row r="12" spans="1:8">
      <c r="A12" s="2" t="s">
        <v>95</v>
      </c>
      <c r="B12" s="2" t="s">
        <v>52</v>
      </c>
      <c r="C12">
        <v>1</v>
      </c>
      <c r="D12">
        <f t="shared" si="0"/>
        <v>0</v>
      </c>
      <c r="E12">
        <v>1</v>
      </c>
      <c r="F12">
        <v>2012</v>
      </c>
      <c r="G12">
        <v>4</v>
      </c>
    </row>
    <row r="13" spans="1:8">
      <c r="A13" s="2" t="s">
        <v>96</v>
      </c>
      <c r="B13" s="2" t="s">
        <v>55</v>
      </c>
      <c r="C13">
        <v>1</v>
      </c>
      <c r="D13">
        <f t="shared" si="0"/>
        <v>0</v>
      </c>
      <c r="E13">
        <v>1</v>
      </c>
      <c r="F13">
        <v>2011</v>
      </c>
      <c r="G13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7" t="s">
        <v>98</v>
      </c>
      <c r="B15" s="7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number'!F15</f>
        <v>3</v>
      </c>
    </row>
    <row r="16" spans="1:8">
      <c r="A16" s="10" t="s">
        <v>99</v>
      </c>
      <c r="B16" s="7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number'!F16</f>
        <v>1</v>
      </c>
    </row>
    <row r="17" spans="1:7">
      <c r="A17" s="4">
        <v>1</v>
      </c>
      <c r="B17" s="5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number'!F17</f>
        <v>6</v>
      </c>
    </row>
    <row r="18" spans="1:7">
      <c r="A18" s="4">
        <v>2</v>
      </c>
      <c r="B18" s="4" t="s">
        <v>11</v>
      </c>
      <c r="C18">
        <v>0</v>
      </c>
      <c r="D18">
        <f t="shared" si="0"/>
        <v>3</v>
      </c>
      <c r="E18">
        <v>3</v>
      </c>
      <c r="F18">
        <v>2010</v>
      </c>
      <c r="G18">
        <f>2016-'Mapping article title to number'!F18</f>
        <v>6</v>
      </c>
    </row>
    <row r="19" spans="1:7">
      <c r="A19">
        <v>3</v>
      </c>
      <c r="B19" t="s">
        <v>13</v>
      </c>
      <c r="C19">
        <v>0</v>
      </c>
      <c r="D19">
        <f t="shared" si="0"/>
        <v>1</v>
      </c>
      <c r="E19">
        <v>1</v>
      </c>
      <c r="F19">
        <v>2015</v>
      </c>
      <c r="G19">
        <f>2016-'Mapping article title to number'!F19</f>
        <v>1</v>
      </c>
    </row>
    <row r="20" spans="1:7">
      <c r="A20" s="4">
        <v>4</v>
      </c>
      <c r="B20" s="4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number'!F20</f>
        <v>13</v>
      </c>
    </row>
    <row r="21" spans="1:7">
      <c r="A21" s="11">
        <v>5</v>
      </c>
      <c r="B21" s="4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number'!F21</f>
        <v>7</v>
      </c>
    </row>
    <row r="22" spans="1:7">
      <c r="A22">
        <v>6</v>
      </c>
      <c r="B22" t="s">
        <v>33</v>
      </c>
      <c r="C22">
        <v>0</v>
      </c>
      <c r="D22">
        <f t="shared" si="0"/>
        <v>1</v>
      </c>
      <c r="E22">
        <v>1</v>
      </c>
      <c r="F22">
        <v>2005</v>
      </c>
      <c r="G22">
        <f>2016-'Mapping article title to number'!F22</f>
        <v>11</v>
      </c>
    </row>
    <row r="23" spans="1:7">
      <c r="A23" s="11">
        <v>7</v>
      </c>
      <c r="B23" s="4" t="s">
        <v>14</v>
      </c>
      <c r="C23">
        <v>0</v>
      </c>
      <c r="D23">
        <f t="shared" si="0"/>
        <v>3</v>
      </c>
      <c r="E23">
        <v>3</v>
      </c>
      <c r="F23">
        <v>2008</v>
      </c>
      <c r="G23">
        <f>2016-'Mapping article title to number'!F23</f>
        <v>8</v>
      </c>
    </row>
    <row r="24" spans="1:7">
      <c r="A24">
        <v>8</v>
      </c>
      <c r="B24" t="s">
        <v>37</v>
      </c>
      <c r="C24">
        <v>0</v>
      </c>
      <c r="D24">
        <f t="shared" si="0"/>
        <v>1</v>
      </c>
      <c r="E24">
        <v>1</v>
      </c>
      <c r="F24">
        <v>2014</v>
      </c>
      <c r="G24">
        <f>2016-'Mapping article title to number'!F24</f>
        <v>2</v>
      </c>
    </row>
    <row r="25" spans="1:7">
      <c r="A25">
        <v>9</v>
      </c>
      <c r="B25" t="s">
        <v>83</v>
      </c>
      <c r="C25">
        <v>0</v>
      </c>
      <c r="D25">
        <v>1</v>
      </c>
      <c r="E25">
        <v>1</v>
      </c>
      <c r="F25">
        <v>1999</v>
      </c>
      <c r="G25">
        <f>2016-'Mapping article title to number'!F25</f>
        <v>17</v>
      </c>
    </row>
    <row r="26" spans="1:7">
      <c r="A26" s="13">
        <v>10</v>
      </c>
      <c r="B26" t="s">
        <v>45</v>
      </c>
      <c r="C26">
        <v>0</v>
      </c>
      <c r="D26">
        <f t="shared" si="0"/>
        <v>1</v>
      </c>
      <c r="E26">
        <v>1</v>
      </c>
      <c r="F26">
        <v>2011</v>
      </c>
      <c r="G26">
        <f>2016-'Mapping article title to number'!F26</f>
        <v>5</v>
      </c>
    </row>
    <row r="27" spans="1:7">
      <c r="A27">
        <v>11</v>
      </c>
      <c r="B27" t="s">
        <v>51</v>
      </c>
      <c r="C27">
        <v>0</v>
      </c>
      <c r="D27">
        <f t="shared" si="0"/>
        <v>1</v>
      </c>
      <c r="E27">
        <v>1</v>
      </c>
      <c r="F27">
        <v>2013</v>
      </c>
      <c r="G27">
        <f>2016-'Mapping article title to number'!F27</f>
        <v>3</v>
      </c>
    </row>
    <row r="28" spans="1:7">
      <c r="A28">
        <v>12</v>
      </c>
      <c r="B28" t="s">
        <v>53</v>
      </c>
      <c r="C28">
        <v>0</v>
      </c>
      <c r="D28">
        <f t="shared" si="0"/>
        <v>1</v>
      </c>
      <c r="E28">
        <v>1</v>
      </c>
      <c r="F28">
        <v>2007</v>
      </c>
      <c r="G28">
        <f>2016-'Mapping article title to number'!F28</f>
        <v>9</v>
      </c>
    </row>
    <row r="29" spans="1:7">
      <c r="A29">
        <v>13</v>
      </c>
      <c r="B29" t="s">
        <v>56</v>
      </c>
      <c r="C29">
        <v>0</v>
      </c>
      <c r="D29">
        <f t="shared" si="0"/>
        <v>1</v>
      </c>
      <c r="E29">
        <v>1</v>
      </c>
      <c r="F29">
        <v>2009</v>
      </c>
      <c r="G29">
        <f>2016-'Mapping article title to number'!F29</f>
        <v>7</v>
      </c>
    </row>
    <row r="30" spans="1:7">
      <c r="A30">
        <v>14</v>
      </c>
      <c r="B30" t="s">
        <v>82</v>
      </c>
      <c r="C30">
        <v>0</v>
      </c>
      <c r="D30">
        <f t="shared" si="0"/>
        <v>1</v>
      </c>
      <c r="E30">
        <v>1</v>
      </c>
      <c r="F30">
        <v>1994</v>
      </c>
      <c r="G30">
        <f>2016-'Mapping article title to number'!F30</f>
        <v>22</v>
      </c>
    </row>
    <row r="31" spans="1:7">
      <c r="A31" s="11">
        <v>15</v>
      </c>
      <c r="B31" s="4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number'!F31</f>
        <v>4</v>
      </c>
    </row>
    <row r="32" spans="1:7">
      <c r="A32">
        <v>16</v>
      </c>
      <c r="B32" t="s">
        <v>34</v>
      </c>
      <c r="C32">
        <v>0</v>
      </c>
      <c r="D32">
        <f t="shared" si="0"/>
        <v>1</v>
      </c>
      <c r="E32">
        <v>1</v>
      </c>
      <c r="F32">
        <v>2005</v>
      </c>
      <c r="G32">
        <f>2016-'Mapping article title to number'!F32</f>
        <v>11</v>
      </c>
    </row>
    <row r="33" spans="1:7">
      <c r="A33">
        <v>17</v>
      </c>
      <c r="B33" t="s">
        <v>42</v>
      </c>
      <c r="C33">
        <v>0</v>
      </c>
      <c r="D33">
        <f t="shared" si="0"/>
        <v>1</v>
      </c>
      <c r="E33">
        <v>1</v>
      </c>
      <c r="F33">
        <v>2010</v>
      </c>
      <c r="G33">
        <f>2016-'Mapping article title to number'!F33</f>
        <v>6</v>
      </c>
    </row>
    <row r="34" spans="1:7">
      <c r="A34">
        <v>18</v>
      </c>
      <c r="B34" t="s">
        <v>54</v>
      </c>
      <c r="C34">
        <v>0</v>
      </c>
      <c r="D34">
        <f t="shared" si="0"/>
        <v>1</v>
      </c>
      <c r="E34">
        <v>1</v>
      </c>
      <c r="F34">
        <v>2012</v>
      </c>
      <c r="G34">
        <f>2016-'Mapping article title to number'!F34</f>
        <v>4</v>
      </c>
    </row>
    <row r="35" spans="1:7">
      <c r="A35">
        <v>19</v>
      </c>
      <c r="B35" t="s">
        <v>1</v>
      </c>
      <c r="C35">
        <v>0</v>
      </c>
      <c r="D35">
        <f t="shared" si="0"/>
        <v>1</v>
      </c>
      <c r="E35">
        <v>1</v>
      </c>
      <c r="F35">
        <v>2003</v>
      </c>
      <c r="G35">
        <f>2016-'Mapping article title to number'!F35</f>
        <v>13</v>
      </c>
    </row>
    <row r="36" spans="1:7">
      <c r="A36" s="4">
        <v>20</v>
      </c>
      <c r="B36" s="4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number'!F36</f>
        <v>13</v>
      </c>
    </row>
    <row r="37" spans="1:7">
      <c r="A37" s="4">
        <v>21</v>
      </c>
      <c r="B37" s="4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number'!F37</f>
        <v>3</v>
      </c>
    </row>
    <row r="38" spans="1:7">
      <c r="A38" s="13">
        <v>22</v>
      </c>
      <c r="B38" t="s">
        <v>46</v>
      </c>
      <c r="C38">
        <v>0</v>
      </c>
      <c r="D38">
        <f t="shared" si="0"/>
        <v>1</v>
      </c>
      <c r="E38">
        <v>1</v>
      </c>
      <c r="F38">
        <v>1999</v>
      </c>
      <c r="G38">
        <f>2016-'Mapping article title to number'!F38</f>
        <v>17</v>
      </c>
    </row>
    <row r="39" spans="1:7">
      <c r="A39" s="13">
        <v>23</v>
      </c>
      <c r="B39" t="s">
        <v>2</v>
      </c>
      <c r="C39">
        <v>0</v>
      </c>
      <c r="D39">
        <f t="shared" si="0"/>
        <v>1</v>
      </c>
      <c r="E39">
        <v>1</v>
      </c>
      <c r="F39">
        <v>2003</v>
      </c>
      <c r="G39">
        <f>2016-'Mapping article title to number'!F39</f>
        <v>13</v>
      </c>
    </row>
    <row r="40" spans="1:7">
      <c r="A40" s="4">
        <v>24</v>
      </c>
      <c r="B40" s="4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number'!F40</f>
        <v>7</v>
      </c>
    </row>
    <row r="41" spans="1:7">
      <c r="A41">
        <v>25</v>
      </c>
      <c r="B41" t="s">
        <v>43</v>
      </c>
      <c r="C41">
        <v>0</v>
      </c>
      <c r="D41">
        <f t="shared" si="0"/>
        <v>1</v>
      </c>
      <c r="E41">
        <v>1</v>
      </c>
      <c r="F41">
        <v>2011</v>
      </c>
      <c r="G41">
        <f>2016-'Mapping article title to number'!F41</f>
        <v>5</v>
      </c>
    </row>
    <row r="42" spans="1:7">
      <c r="A42">
        <v>26</v>
      </c>
      <c r="B42" t="s">
        <v>23</v>
      </c>
      <c r="C42">
        <v>0</v>
      </c>
      <c r="D42">
        <f t="shared" si="0"/>
        <v>1</v>
      </c>
      <c r="E42">
        <v>1</v>
      </c>
      <c r="F42">
        <v>2000</v>
      </c>
      <c r="G42">
        <f>2016-'Mapping article title to number'!F42</f>
        <v>16</v>
      </c>
    </row>
    <row r="43" spans="1:7">
      <c r="A43" s="4">
        <v>27</v>
      </c>
      <c r="B43" s="4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number'!F43</f>
        <v>10</v>
      </c>
    </row>
    <row r="44" spans="1:7">
      <c r="A44">
        <v>28</v>
      </c>
      <c r="B44" t="s">
        <v>4</v>
      </c>
      <c r="C44">
        <v>0</v>
      </c>
      <c r="D44">
        <f t="shared" si="0"/>
        <v>1</v>
      </c>
      <c r="E44">
        <v>1</v>
      </c>
      <c r="F44">
        <v>2009</v>
      </c>
      <c r="G44">
        <f>2016-'Mapping article title to number'!F44</f>
        <v>7</v>
      </c>
    </row>
    <row r="45" spans="1:7">
      <c r="A45">
        <v>29</v>
      </c>
      <c r="B45" t="s">
        <v>24</v>
      </c>
      <c r="C45">
        <v>0</v>
      </c>
      <c r="D45">
        <f t="shared" si="0"/>
        <v>1</v>
      </c>
      <c r="E45">
        <v>1</v>
      </c>
      <c r="F45">
        <v>2007</v>
      </c>
      <c r="G45">
        <f>2016-'Mapping article title to number'!F45</f>
        <v>9</v>
      </c>
    </row>
    <row r="46" spans="1:7">
      <c r="A46" s="13">
        <v>30</v>
      </c>
      <c r="B46" t="s">
        <v>47</v>
      </c>
      <c r="C46">
        <v>0</v>
      </c>
      <c r="D46">
        <f t="shared" si="0"/>
        <v>1</v>
      </c>
      <c r="E46">
        <v>1</v>
      </c>
      <c r="F46">
        <v>2002</v>
      </c>
      <c r="G46">
        <f>2016-'Mapping article title to number'!F46</f>
        <v>14</v>
      </c>
    </row>
    <row r="47" spans="1:7">
      <c r="A47">
        <v>31</v>
      </c>
      <c r="B47" t="s">
        <v>5</v>
      </c>
      <c r="C47">
        <v>0</v>
      </c>
      <c r="D47">
        <f t="shared" si="0"/>
        <v>1</v>
      </c>
      <c r="E47">
        <v>1</v>
      </c>
      <c r="F47">
        <v>2000</v>
      </c>
      <c r="G47">
        <f>2016-'Mapping article title to number'!F47</f>
        <v>16</v>
      </c>
    </row>
    <row r="48" spans="1:7">
      <c r="A48" s="4">
        <v>32</v>
      </c>
      <c r="B48" s="4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number'!F48</f>
        <v>15</v>
      </c>
    </row>
    <row r="49" spans="1:7">
      <c r="A49">
        <v>33</v>
      </c>
      <c r="B49" t="s">
        <v>6</v>
      </c>
      <c r="C49">
        <v>0</v>
      </c>
      <c r="D49">
        <f t="shared" si="0"/>
        <v>1</v>
      </c>
      <c r="E49">
        <v>1</v>
      </c>
      <c r="F49">
        <v>1990</v>
      </c>
      <c r="G49">
        <f>2016-'Mapping article title to number'!F49</f>
        <v>26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number'!F50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2015</v>
      </c>
      <c r="G51">
        <f>2016-'Mapping article title to number'!F51</f>
        <v>1</v>
      </c>
    </row>
    <row r="52" spans="1:7">
      <c r="A52" s="13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number'!F52</f>
        <v>11</v>
      </c>
    </row>
    <row r="53" spans="1:7">
      <c r="A53">
        <v>37</v>
      </c>
      <c r="B53" t="s">
        <v>7</v>
      </c>
      <c r="C53">
        <v>0</v>
      </c>
      <c r="D53">
        <f t="shared" si="0"/>
        <v>1</v>
      </c>
      <c r="E53">
        <v>1</v>
      </c>
      <c r="F53">
        <v>2011</v>
      </c>
      <c r="G53">
        <f>2016-'Mapping article title to number'!F53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number'!F54</f>
        <v>10</v>
      </c>
    </row>
    <row r="55" spans="1:7">
      <c r="A55" s="4">
        <v>39</v>
      </c>
      <c r="B55" s="4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number'!F55</f>
        <v>3</v>
      </c>
    </row>
    <row r="56" spans="1:7">
      <c r="A56" s="13">
        <v>40</v>
      </c>
      <c r="B56" t="s">
        <v>49</v>
      </c>
      <c r="C56">
        <v>0</v>
      </c>
      <c r="D56">
        <f t="shared" si="0"/>
        <v>1</v>
      </c>
      <c r="E56">
        <v>1</v>
      </c>
      <c r="F56">
        <v>1996</v>
      </c>
      <c r="G56">
        <f>2016-'Mapping article title to number'!F56</f>
        <v>20</v>
      </c>
    </row>
    <row r="57" spans="1:7">
      <c r="A57" s="4">
        <v>41</v>
      </c>
      <c r="B57" s="4" t="s">
        <v>8</v>
      </c>
      <c r="C57">
        <v>0</v>
      </c>
      <c r="D57">
        <v>2</v>
      </c>
      <c r="E57">
        <v>2</v>
      </c>
      <c r="F57">
        <v>2009</v>
      </c>
      <c r="G57">
        <f>2016-'Mapping article title to number'!F57</f>
        <v>7</v>
      </c>
    </row>
    <row r="58" spans="1:7">
      <c r="A58">
        <v>42</v>
      </c>
      <c r="B58" t="s">
        <v>28</v>
      </c>
      <c r="C58">
        <v>0</v>
      </c>
      <c r="D58">
        <f t="shared" si="0"/>
        <v>1</v>
      </c>
      <c r="E58">
        <v>1</v>
      </c>
      <c r="F58">
        <v>2007</v>
      </c>
      <c r="G58">
        <f>2016-'Mapping article title to number'!F58</f>
        <v>9</v>
      </c>
    </row>
    <row r="59" spans="1:7">
      <c r="A59">
        <v>43</v>
      </c>
      <c r="B59" t="s">
        <v>9</v>
      </c>
      <c r="C59">
        <v>0</v>
      </c>
      <c r="D59">
        <f t="shared" si="0"/>
        <v>1</v>
      </c>
      <c r="E59">
        <v>1</v>
      </c>
      <c r="F59">
        <v>1994</v>
      </c>
      <c r="G59">
        <f>2016-'Mapping article title to number'!F59</f>
        <v>22</v>
      </c>
    </row>
    <row r="60" spans="1:7">
      <c r="A60">
        <v>44</v>
      </c>
      <c r="B60" t="s">
        <v>29</v>
      </c>
      <c r="C60">
        <v>0</v>
      </c>
      <c r="D60">
        <f t="shared" si="0"/>
        <v>1</v>
      </c>
      <c r="E60">
        <v>1</v>
      </c>
      <c r="F60">
        <v>2007</v>
      </c>
      <c r="G60">
        <f>2016-'Mapping article title to number'!F60</f>
        <v>9</v>
      </c>
    </row>
    <row r="61" spans="1:7">
      <c r="A61">
        <v>45</v>
      </c>
      <c r="B61" t="s">
        <v>30</v>
      </c>
      <c r="C61">
        <v>0</v>
      </c>
      <c r="D61">
        <f t="shared" si="0"/>
        <v>1</v>
      </c>
      <c r="E61">
        <v>1</v>
      </c>
      <c r="F61">
        <v>2006</v>
      </c>
      <c r="G61">
        <f>2016-'Mapping article title to number'!F61</f>
        <v>10</v>
      </c>
    </row>
    <row r="62" spans="1:7">
      <c r="A62">
        <v>46</v>
      </c>
      <c r="B62" t="s">
        <v>31</v>
      </c>
      <c r="C62">
        <v>0</v>
      </c>
      <c r="D62">
        <f t="shared" ref="D62:D64" si="1">E62-C62</f>
        <v>1</v>
      </c>
      <c r="E62">
        <v>1</v>
      </c>
      <c r="F62">
        <v>2010</v>
      </c>
      <c r="G62">
        <f>2016-'Mapping article title to number'!F62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number'!F63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number'!F64</f>
        <v>10</v>
      </c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A798-7123-4C54-A0CD-DC635153BFB7}">
  <dimension ref="A1:P64"/>
  <sheetViews>
    <sheetView tabSelected="1" zoomScale="114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RowHeight="14.25"/>
  <cols>
    <col min="1" max="1" width="57.9296875" customWidth="1"/>
    <col min="3" max="3" width="10.3984375" customWidth="1"/>
    <col min="4" max="8" width="6.3984375" customWidth="1"/>
  </cols>
  <sheetData>
    <row r="1" spans="1:16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130</v>
      </c>
      <c r="I1" s="1" t="s">
        <v>64</v>
      </c>
      <c r="J1" s="1" t="s">
        <v>65</v>
      </c>
      <c r="K1" s="1" t="s">
        <v>66</v>
      </c>
      <c r="L1" s="1" t="s">
        <v>68</v>
      </c>
      <c r="M1" s="1" t="s">
        <v>144</v>
      </c>
      <c r="N1" s="1" t="s">
        <v>127</v>
      </c>
      <c r="P1" s="1" t="s">
        <v>150</v>
      </c>
    </row>
    <row r="2" spans="1:16">
      <c r="A2" s="5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0</v>
      </c>
      <c r="I2" cm="1">
        <f t="array" ref="I2">IF(SUMPRODUCT(--ISNUMBER(SEARCH($O$2:$O$8,A2)))&gt;0, 1, 0)</f>
        <v>1</v>
      </c>
      <c r="J2">
        <v>0</v>
      </c>
      <c r="K2">
        <v>0</v>
      </c>
      <c r="L2">
        <v>0</v>
      </c>
      <c r="M2" s="14">
        <v>0</v>
      </c>
      <c r="N2">
        <f>H2</f>
        <v>0</v>
      </c>
      <c r="O2" t="s">
        <v>69</v>
      </c>
      <c r="P2" t="s">
        <v>132</v>
      </c>
    </row>
    <row r="3" spans="1:16">
      <c r="A3" s="5" t="s">
        <v>10</v>
      </c>
      <c r="B3">
        <v>1</v>
      </c>
      <c r="C3">
        <v>1</v>
      </c>
      <c r="D3">
        <f t="shared" ref="D3:D64" si="0">C3+B3</f>
        <v>2</v>
      </c>
      <c r="E3">
        <v>1</v>
      </c>
      <c r="F3">
        <v>1</v>
      </c>
      <c r="G3">
        <v>1</v>
      </c>
      <c r="H3">
        <v>1</v>
      </c>
      <c r="I3" s="16">
        <v>0</v>
      </c>
      <c r="J3">
        <v>1</v>
      </c>
      <c r="K3">
        <v>1</v>
      </c>
      <c r="L3">
        <v>1</v>
      </c>
      <c r="M3" s="14">
        <v>0</v>
      </c>
      <c r="N3">
        <v>1</v>
      </c>
      <c r="O3" t="s">
        <v>70</v>
      </c>
      <c r="P3" t="s">
        <v>133</v>
      </c>
    </row>
    <row r="4" spans="1:16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 cm="1">
        <f t="array" ref="I4">IF(SUMPRODUCT(--ISNUMBER(SEARCH($O$2:$O$8,A4)))&gt;0, 1, 0)</f>
        <v>0</v>
      </c>
      <c r="J4">
        <v>1</v>
      </c>
      <c r="K4">
        <v>1</v>
      </c>
      <c r="L4">
        <v>1</v>
      </c>
      <c r="M4" cm="1">
        <f t="array" ref="M4">IF(SUMPRODUCT(--ISNUMBER(SEARCH($P$2:$P$5,A4)))&gt;0, 1, 0)</f>
        <v>0</v>
      </c>
      <c r="N4">
        <v>2</v>
      </c>
      <c r="O4" t="s">
        <v>71</v>
      </c>
      <c r="P4" t="s">
        <v>146</v>
      </c>
    </row>
    <row r="5" spans="1:16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 cm="1">
        <f t="array" ref="I5">IF(SUMPRODUCT(--ISNUMBER(SEARCH($O$2:$O$8,A5)))&gt;0, 1, 0)</f>
        <v>1</v>
      </c>
      <c r="J5">
        <v>1</v>
      </c>
      <c r="K5">
        <v>1</v>
      </c>
      <c r="L5">
        <v>1</v>
      </c>
      <c r="M5" cm="1">
        <f t="array" ref="M5">IF(SUMPRODUCT(--ISNUMBER(SEARCH($P$2:$P$5,A5)))&gt;0, 1, 0)</f>
        <v>0</v>
      </c>
      <c r="N5">
        <v>1</v>
      </c>
      <c r="O5" t="s">
        <v>72</v>
      </c>
      <c r="P5" t="s">
        <v>145</v>
      </c>
    </row>
    <row r="6" spans="1:16">
      <c r="A6" s="5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0</v>
      </c>
      <c r="I6" cm="1">
        <f t="array" ref="I6">IF(SUMPRODUCT(--ISNUMBER(SEARCH($O$2:$O$8,A6)))&gt;0, 1, 0)</f>
        <v>0</v>
      </c>
      <c r="J6">
        <v>1</v>
      </c>
      <c r="K6">
        <v>0</v>
      </c>
      <c r="L6">
        <v>0</v>
      </c>
      <c r="M6" cm="1">
        <f t="array" ref="M6">IF(SUMPRODUCT(--ISNUMBER(SEARCH($P$2:$P$5,A6)))&gt;0, 1, 0)</f>
        <v>0</v>
      </c>
      <c r="N6">
        <f>H6</f>
        <v>0</v>
      </c>
      <c r="O6" t="s">
        <v>134</v>
      </c>
    </row>
    <row r="7" spans="1:16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0</v>
      </c>
      <c r="I7" cm="1">
        <f t="array" ref="I7">IF(SUMPRODUCT(--ISNUMBER(SEARCH($O$2:$O$8,A7)))&gt;0, 1, 0)</f>
        <v>0</v>
      </c>
      <c r="J7">
        <v>1</v>
      </c>
      <c r="K7">
        <v>0</v>
      </c>
      <c r="L7">
        <v>0</v>
      </c>
      <c r="M7" cm="1">
        <f t="array" ref="M7">IF(SUMPRODUCT(--ISNUMBER(SEARCH($P$2:$P$5,A7)))&gt;0, 1, 0)</f>
        <v>0</v>
      </c>
      <c r="N7">
        <f>H7</f>
        <v>0</v>
      </c>
      <c r="O7" t="s">
        <v>73</v>
      </c>
    </row>
    <row r="8" spans="1:16">
      <c r="A8" s="5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0</v>
      </c>
      <c r="I8" cm="1">
        <f t="array" ref="I8">IF(SUMPRODUCT(--ISNUMBER(SEARCH($O$2:$O$8,A8)))&gt;0, 1, 0)</f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74</v>
      </c>
    </row>
    <row r="9" spans="1:16">
      <c r="A9" s="5" t="s">
        <v>147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 cm="1">
        <f t="array" ref="I9">IF(SUMPRODUCT(--ISNUMBER(SEARCH($O$2:$O$8,A9)))&gt;0, 1, 0)</f>
        <v>0</v>
      </c>
      <c r="J9">
        <v>0</v>
      </c>
      <c r="K9">
        <v>1</v>
      </c>
      <c r="L9">
        <v>0</v>
      </c>
      <c r="M9" cm="1">
        <f t="array" ref="M9">IF(SUMPRODUCT(--ISNUMBER(SEARCH($P$2:$P$5,A9)))&gt;0, 1, 0)</f>
        <v>1</v>
      </c>
      <c r="N9">
        <v>3</v>
      </c>
    </row>
    <row r="10" spans="1:16">
      <c r="A10" s="5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0</v>
      </c>
      <c r="I10" cm="1">
        <f t="array" ref="I10">IF(SUMPRODUCT(--ISNUMBER(SEARCH($O$2:$O$8,A10)))&gt;0, 1, 0)</f>
        <v>1</v>
      </c>
      <c r="J10">
        <v>1</v>
      </c>
      <c r="K10">
        <v>1</v>
      </c>
      <c r="L10">
        <v>1</v>
      </c>
      <c r="M10" cm="1">
        <f t="array" ref="M10">IF(SUMPRODUCT(--ISNUMBER(SEARCH($P$2:$P$5,A10)))&gt;0, 1, 0)</f>
        <v>0</v>
      </c>
      <c r="N10">
        <v>0</v>
      </c>
    </row>
    <row r="11" spans="1:16">
      <c r="A11" s="5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0</v>
      </c>
      <c r="I11" cm="1">
        <f t="array" ref="I11">IF(SUMPRODUCT(--ISNUMBER(SEARCH($O$2:$O$8,A11)))&gt;0, 1, 0)</f>
        <v>0</v>
      </c>
      <c r="J11">
        <v>1</v>
      </c>
      <c r="K11">
        <v>0</v>
      </c>
      <c r="L11">
        <v>0</v>
      </c>
      <c r="M11" cm="1">
        <f t="array" ref="M11">IF(SUMPRODUCT(--ISNUMBER(SEARCH($P$2:$P$5,A11)))&gt;0, 1, 0)</f>
        <v>0</v>
      </c>
      <c r="N11">
        <f>H11</f>
        <v>0</v>
      </c>
    </row>
    <row r="12" spans="1:16">
      <c r="A12" s="5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0</v>
      </c>
      <c r="I12" cm="1">
        <f t="array" ref="I12">IF(SUMPRODUCT(--ISNUMBER(SEARCH($O$2:$O$8,A12)))&gt;0, 1, 0)</f>
        <v>0</v>
      </c>
      <c r="J12">
        <v>1</v>
      </c>
      <c r="K12">
        <v>0</v>
      </c>
      <c r="L12">
        <v>1</v>
      </c>
      <c r="M12" cm="1">
        <f t="array" ref="M12">IF(SUMPRODUCT(--ISNUMBER(SEARCH($P$2:$P$5,A12)))&gt;0, 1, 0)</f>
        <v>0</v>
      </c>
      <c r="N12">
        <f>H12</f>
        <v>0</v>
      </c>
    </row>
    <row r="13" spans="1:16">
      <c r="A13" s="5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0</v>
      </c>
      <c r="I13" cm="1">
        <f t="array" ref="I13">IF(SUMPRODUCT(--ISNUMBER(SEARCH($O$2:$O$8,A13)))&gt;0, 1, 0)</f>
        <v>1</v>
      </c>
      <c r="J13">
        <v>0</v>
      </c>
      <c r="K13">
        <v>0</v>
      </c>
      <c r="L13">
        <v>0</v>
      </c>
      <c r="M13" cm="1">
        <f t="array" ref="M13">IF(SUMPRODUCT(--ISNUMBER(SEARCH($P$2:$P$5,A13)))&gt;0, 1, 0)</f>
        <v>0</v>
      </c>
      <c r="N13">
        <f>H13</f>
        <v>0</v>
      </c>
    </row>
    <row r="14" spans="1:16">
      <c r="A14" s="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0</v>
      </c>
      <c r="I14" cm="1">
        <f t="array" ref="I14">IF(SUMPRODUCT(--ISNUMBER(SEARCH($O$2:$O$8,A14)))&gt;0, 1, 0)</f>
        <v>0</v>
      </c>
      <c r="J14">
        <v>0</v>
      </c>
      <c r="K14">
        <v>1</v>
      </c>
      <c r="L14">
        <v>1</v>
      </c>
      <c r="M14" cm="1">
        <f t="array" ref="M14">IF(SUMPRODUCT(--ISNUMBER(SEARCH($P$2:$P$5,A14)))&gt;0, 1, 0)</f>
        <v>1</v>
      </c>
      <c r="N14">
        <f>H14</f>
        <v>0</v>
      </c>
    </row>
    <row r="15" spans="1:16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 cm="1">
        <f t="array" ref="I15">IF(SUMPRODUCT(--ISNUMBER(SEARCH($O$2:$O$8,A15)))&gt;0, 1, 0)</f>
        <v>1</v>
      </c>
      <c r="J15">
        <v>1</v>
      </c>
      <c r="K15">
        <v>1</v>
      </c>
      <c r="L15">
        <v>1</v>
      </c>
      <c r="M15" cm="1">
        <f t="array" ref="M15">IF(SUMPRODUCT(--ISNUMBER(SEARCH($P$2:$P$5,A15)))&gt;0, 1, 0)</f>
        <v>0</v>
      </c>
      <c r="N15">
        <v>2</v>
      </c>
    </row>
    <row r="16" spans="1:16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 cm="1">
        <f t="array" ref="I16">IF(SUMPRODUCT(--ISNUMBER(SEARCH($O$2:$O$8,A16)))&gt;0, 1, 0)</f>
        <v>1</v>
      </c>
      <c r="J16">
        <v>0</v>
      </c>
      <c r="K16">
        <v>1</v>
      </c>
      <c r="L16">
        <v>1</v>
      </c>
      <c r="M16" cm="1">
        <f t="array" ref="M16">IF(SUMPRODUCT(--ISNUMBER(SEARCH($P$2:$P$5,A16)))&gt;0, 1, 0)</f>
        <v>0</v>
      </c>
      <c r="N16">
        <v>3</v>
      </c>
    </row>
    <row r="17" spans="1:14">
      <c r="A17" s="6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 cm="1">
        <f t="array" ref="I17">IF(SUMPRODUCT(--ISNUMBER(SEARCH($O$2:$O$8,A17)))&gt;0, 1, 0)</f>
        <v>0</v>
      </c>
      <c r="J17">
        <v>1</v>
      </c>
      <c r="K17">
        <v>0</v>
      </c>
      <c r="L17">
        <v>0</v>
      </c>
      <c r="M17" cm="1">
        <f t="array" ref="M17">IF(SUMPRODUCT(--ISNUMBER(SEARCH($P$2:$P$5,A17)))&gt;0, 1, 0)</f>
        <v>0</v>
      </c>
      <c r="N17">
        <v>2</v>
      </c>
    </row>
    <row r="18" spans="1:14">
      <c r="A18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 cm="1">
        <f t="array" ref="I18">IF(SUMPRODUCT(--ISNUMBER(SEARCH($O$2:$O$8,A18)))&gt;0, 1, 0)</f>
        <v>0</v>
      </c>
      <c r="J18">
        <v>1</v>
      </c>
      <c r="K18">
        <v>1</v>
      </c>
      <c r="L18">
        <v>1</v>
      </c>
      <c r="M18" cm="1">
        <f t="array" ref="M18">IF(SUMPRODUCT(--ISNUMBER(SEARCH($P$2:$P$5,A18)))&gt;0, 1, 0)</f>
        <v>0</v>
      </c>
      <c r="N18">
        <v>3</v>
      </c>
    </row>
    <row r="19" spans="1:14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 cm="1">
        <f t="array" ref="I19">IF(SUMPRODUCT(--ISNUMBER(SEARCH($O$2:$O$8,A19)))&gt;0, 1, 0)</f>
        <v>0</v>
      </c>
      <c r="J19">
        <v>1</v>
      </c>
      <c r="K19">
        <v>0</v>
      </c>
      <c r="L19">
        <v>0</v>
      </c>
      <c r="M19" cm="1">
        <f t="array" ref="M19">IF(SUMPRODUCT(--ISNUMBER(SEARCH($P$2:$P$5,A19)))&gt;0, 1, 0)</f>
        <v>0</v>
      </c>
      <c r="N19">
        <v>1</v>
      </c>
    </row>
    <row r="20" spans="1:14">
      <c r="A20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 cm="1">
        <f t="array" ref="I20">IF(SUMPRODUCT(--ISNUMBER(SEARCH($O$2:$O$8,A20)))&gt;0, 1, 0)</f>
        <v>0</v>
      </c>
      <c r="J20">
        <v>0</v>
      </c>
      <c r="K20">
        <v>0</v>
      </c>
      <c r="L20">
        <v>0</v>
      </c>
      <c r="M20" cm="1">
        <f t="array" ref="M20">IF(SUMPRODUCT(--ISNUMBER(SEARCH($P$2:$P$5,A20)))&gt;0, 1, 0)</f>
        <v>1</v>
      </c>
      <c r="N20">
        <v>2</v>
      </c>
    </row>
    <row r="21" spans="1:14">
      <c r="A21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 cm="1">
        <f t="array" ref="I21">IF(SUMPRODUCT(--ISNUMBER(SEARCH($O$2:$O$8,A21)))&gt;0, 1, 0)</f>
        <v>1</v>
      </c>
      <c r="J21">
        <v>1</v>
      </c>
      <c r="K21">
        <v>0</v>
      </c>
      <c r="L21">
        <v>0</v>
      </c>
      <c r="M21" cm="1">
        <f t="array" ref="M21">IF(SUMPRODUCT(--ISNUMBER(SEARCH($P$2:$P$5,A21)))&gt;0, 1, 0)</f>
        <v>0</v>
      </c>
      <c r="N21">
        <v>2</v>
      </c>
    </row>
    <row r="22" spans="1:14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0</v>
      </c>
      <c r="I22" cm="1">
        <f t="array" ref="I22">IF(SUMPRODUCT(--ISNUMBER(SEARCH($O$2:$O$8,A22)))&gt;0, 1, 0)</f>
        <v>0</v>
      </c>
      <c r="J22">
        <v>0</v>
      </c>
      <c r="K22">
        <v>0</v>
      </c>
      <c r="L22">
        <v>0</v>
      </c>
      <c r="M22" s="14">
        <v>1</v>
      </c>
      <c r="N22">
        <v>0</v>
      </c>
    </row>
    <row r="23" spans="1:14">
      <c r="A23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 cm="1">
        <f t="array" ref="I23">IF(SUMPRODUCT(--ISNUMBER(SEARCH($O$2:$O$8,A23)))&gt;0, 1, 0)</f>
        <v>0</v>
      </c>
      <c r="J23">
        <v>0</v>
      </c>
      <c r="K23">
        <v>0</v>
      </c>
      <c r="L23">
        <v>0</v>
      </c>
      <c r="M23" cm="1">
        <f t="array" ref="M23">IF(SUMPRODUCT(--ISNUMBER(SEARCH($P$2:$P$5,A23)))&gt;0, 1, 0)</f>
        <v>1</v>
      </c>
      <c r="N23">
        <v>2</v>
      </c>
    </row>
    <row r="24" spans="1:14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 cm="1">
        <f t="array" ref="I24">IF(SUMPRODUCT(--ISNUMBER(SEARCH($O$2:$O$8,A24)))&gt;0, 1, 0)</f>
        <v>1</v>
      </c>
      <c r="J24">
        <v>1</v>
      </c>
      <c r="K24">
        <v>0</v>
      </c>
      <c r="L24">
        <v>0</v>
      </c>
      <c r="M24" cm="1">
        <f t="array" ref="M24">IF(SUMPRODUCT(--ISNUMBER(SEARCH($P$2:$P$5,A24)))&gt;0, 1, 0)</f>
        <v>0</v>
      </c>
      <c r="N24">
        <v>1</v>
      </c>
    </row>
    <row r="25" spans="1:14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0</v>
      </c>
      <c r="I25" cm="1">
        <f t="array" ref="I25">IF(SUMPRODUCT(--ISNUMBER(SEARCH($O$2:$O$8,A25)))&gt;0, 1, 0)</f>
        <v>1</v>
      </c>
      <c r="J25">
        <v>0</v>
      </c>
      <c r="K25">
        <v>0</v>
      </c>
      <c r="L25">
        <v>0</v>
      </c>
      <c r="M25" s="14">
        <v>1</v>
      </c>
      <c r="N25">
        <f>H25</f>
        <v>0</v>
      </c>
    </row>
    <row r="26" spans="1:14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 cm="1">
        <f t="array" ref="I26">IF(SUMPRODUCT(--ISNUMBER(SEARCH($O$2:$O$8,A26)))&gt;0, 1, 0)</f>
        <v>0</v>
      </c>
      <c r="J26">
        <v>1</v>
      </c>
      <c r="K26">
        <v>0</v>
      </c>
      <c r="L26">
        <v>0</v>
      </c>
      <c r="M26" cm="1">
        <f t="array" ref="M26">IF(SUMPRODUCT(--ISNUMBER(SEARCH($P$2:$P$5,A26)))&gt;0, 1, 0)</f>
        <v>0</v>
      </c>
      <c r="N26">
        <v>1</v>
      </c>
    </row>
    <row r="27" spans="1:14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0</v>
      </c>
      <c r="I27" cm="1">
        <f t="array" ref="I27">IF(SUMPRODUCT(--ISNUMBER(SEARCH($O$2:$O$8,A27)))&gt;0, 1, 0)</f>
        <v>0</v>
      </c>
      <c r="J27">
        <v>0</v>
      </c>
      <c r="K27">
        <v>0</v>
      </c>
      <c r="L27">
        <v>0</v>
      </c>
      <c r="M27" cm="1">
        <f t="array" ref="M27">IF(SUMPRODUCT(--ISNUMBER(SEARCH($P$2:$P$5,A27)))&gt;0, 1, 0)</f>
        <v>0</v>
      </c>
      <c r="N27">
        <f>H27</f>
        <v>0</v>
      </c>
    </row>
    <row r="28" spans="1:14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0</v>
      </c>
      <c r="I28" cm="1">
        <f t="array" ref="I28">IF(SUMPRODUCT(--ISNUMBER(SEARCH($O$2:$O$8,A28)))&gt;0, 1, 0)</f>
        <v>0</v>
      </c>
      <c r="J28">
        <v>0</v>
      </c>
      <c r="K28">
        <v>0</v>
      </c>
      <c r="L28">
        <v>0</v>
      </c>
      <c r="M28" cm="1">
        <f t="array" ref="M28">IF(SUMPRODUCT(--ISNUMBER(SEARCH($P$2:$P$5,A28)))&gt;0, 1, 0)</f>
        <v>0</v>
      </c>
      <c r="N28">
        <f>H28</f>
        <v>0</v>
      </c>
    </row>
    <row r="29" spans="1:14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0</v>
      </c>
      <c r="I29" s="16">
        <v>1</v>
      </c>
      <c r="J29">
        <v>0</v>
      </c>
      <c r="K29">
        <v>0</v>
      </c>
      <c r="L29">
        <v>0</v>
      </c>
      <c r="M29" cm="1">
        <f t="array" ref="M29">IF(SUMPRODUCT(--ISNUMBER(SEARCH($P$2:$P$5,A29)))&gt;0, 1, 0)</f>
        <v>0</v>
      </c>
      <c r="N29">
        <f>H29</f>
        <v>0</v>
      </c>
    </row>
    <row r="30" spans="1:14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0</v>
      </c>
      <c r="I30" cm="1">
        <f t="array" ref="I30">IF(SUMPRODUCT(--ISNUMBER(SEARCH($O$2:$O$8,A30)))&gt;0, 1, 0)</f>
        <v>1</v>
      </c>
      <c r="J30">
        <v>0</v>
      </c>
      <c r="K30">
        <v>0</v>
      </c>
      <c r="L30">
        <v>0</v>
      </c>
      <c r="M30" s="14">
        <v>1</v>
      </c>
      <c r="N30">
        <f>H30</f>
        <v>0</v>
      </c>
    </row>
    <row r="31" spans="1:14">
      <c r="A31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 cm="1">
        <f t="array" ref="I31">IF(SUMPRODUCT(--ISNUMBER(SEARCH($O$2:$O$8,A31)))&gt;0, 1, 0)</f>
        <v>1</v>
      </c>
      <c r="J31">
        <v>1</v>
      </c>
      <c r="K31">
        <v>0</v>
      </c>
      <c r="L31">
        <v>0</v>
      </c>
      <c r="M31" cm="1">
        <f t="array" ref="M31">IF(SUMPRODUCT(--ISNUMBER(SEARCH($P$2:$P$5,A31)))&gt;0, 1, 0)</f>
        <v>0</v>
      </c>
      <c r="N31">
        <v>3</v>
      </c>
    </row>
    <row r="32" spans="1:14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0</v>
      </c>
      <c r="I32" cm="1">
        <f t="array" ref="I32">IF(SUMPRODUCT(--ISNUMBER(SEARCH($O$2:$O$8,A32)))&gt;0, 1, 0)</f>
        <v>0</v>
      </c>
      <c r="J32">
        <v>0</v>
      </c>
      <c r="K32">
        <v>0</v>
      </c>
      <c r="L32">
        <v>0</v>
      </c>
      <c r="M32" cm="1">
        <f t="array" ref="M32">IF(SUMPRODUCT(--ISNUMBER(SEARCH($P$2:$P$5,A32)))&gt;0, 1, 0)</f>
        <v>1</v>
      </c>
      <c r="N32">
        <f>H32</f>
        <v>0</v>
      </c>
    </row>
    <row r="33" spans="1:14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 cm="1">
        <f t="array" ref="I33">IF(SUMPRODUCT(--ISNUMBER(SEARCH($O$2:$O$8,A33)))&gt;0, 1, 0)</f>
        <v>0</v>
      </c>
      <c r="J33">
        <v>0</v>
      </c>
      <c r="K33">
        <v>0</v>
      </c>
      <c r="L33">
        <v>1</v>
      </c>
      <c r="M33" cm="1">
        <f t="array" ref="M33">IF(SUMPRODUCT(--ISNUMBER(SEARCH($P$2:$P$5,A33)))&gt;0, 1, 0)</f>
        <v>1</v>
      </c>
      <c r="N33">
        <v>1</v>
      </c>
    </row>
    <row r="34" spans="1:14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0</v>
      </c>
      <c r="I34" cm="1">
        <f t="array" ref="I34">IF(SUMPRODUCT(--ISNUMBER(SEARCH($O$2:$O$8,A34)))&gt;0, 1, 0)</f>
        <v>0</v>
      </c>
      <c r="J34">
        <v>1</v>
      </c>
      <c r="K34">
        <v>0</v>
      </c>
      <c r="L34">
        <v>1</v>
      </c>
      <c r="M34" cm="1">
        <f t="array" ref="M34">IF(SUMPRODUCT(--ISNUMBER(SEARCH($P$2:$P$5,A34)))&gt;0, 1, 0)</f>
        <v>0</v>
      </c>
      <c r="N34">
        <f>H34</f>
        <v>0</v>
      </c>
    </row>
    <row r="35" spans="1:14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0</v>
      </c>
      <c r="I35" cm="1">
        <f t="array" ref="I35">IF(SUMPRODUCT(--ISNUMBER(SEARCH($O$2:$O$8,A35)))&gt;0, 1, 0)</f>
        <v>0</v>
      </c>
      <c r="J35">
        <v>0</v>
      </c>
      <c r="K35">
        <v>0</v>
      </c>
      <c r="L35">
        <v>0</v>
      </c>
      <c r="M35" cm="1">
        <f t="array" ref="M35">IF(SUMPRODUCT(--ISNUMBER(SEARCH($P$2:$P$5,A35)))&gt;0, 1, 0)</f>
        <v>1</v>
      </c>
      <c r="N35">
        <f>H35</f>
        <v>0</v>
      </c>
    </row>
    <row r="36" spans="1:14">
      <c r="A36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 cm="1">
        <f t="array" ref="I36">IF(SUMPRODUCT(--ISNUMBER(SEARCH($O$2:$O$8,A36)))&gt;0, 1, 0)</f>
        <v>1</v>
      </c>
      <c r="J36">
        <v>0</v>
      </c>
      <c r="K36">
        <v>0</v>
      </c>
      <c r="L36">
        <v>1</v>
      </c>
      <c r="M36" cm="1">
        <f t="array" ref="M36">IF(SUMPRODUCT(--ISNUMBER(SEARCH($P$2:$P$5,A36)))&gt;0, 1, 0)</f>
        <v>0</v>
      </c>
      <c r="N36">
        <v>2</v>
      </c>
    </row>
    <row r="37" spans="1:14">
      <c r="A37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 cm="1">
        <f t="array" ref="I37">IF(SUMPRODUCT(--ISNUMBER(SEARCH($O$2:$O$8,A37)))&gt;0, 1, 0)</f>
        <v>1</v>
      </c>
      <c r="J37">
        <v>1</v>
      </c>
      <c r="K37">
        <v>1</v>
      </c>
      <c r="L37">
        <v>1</v>
      </c>
      <c r="M37" cm="1">
        <f t="array" ref="M37">IF(SUMPRODUCT(--ISNUMBER(SEARCH($P$2:$P$5,A37)))&gt;0, 1, 0)</f>
        <v>0</v>
      </c>
      <c r="N37">
        <v>4</v>
      </c>
    </row>
    <row r="38" spans="1:14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 cm="1">
        <f t="array" ref="I38">IF(SUMPRODUCT(--ISNUMBER(SEARCH($O$2:$O$8,A38)))&gt;0, 1, 0)</f>
        <v>1</v>
      </c>
      <c r="J38">
        <v>0</v>
      </c>
      <c r="K38">
        <v>0</v>
      </c>
      <c r="L38">
        <v>0</v>
      </c>
      <c r="M38" s="14">
        <v>1</v>
      </c>
      <c r="N38">
        <v>1</v>
      </c>
    </row>
    <row r="39" spans="1:14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0</v>
      </c>
      <c r="I39" s="16">
        <v>1</v>
      </c>
      <c r="J39">
        <v>0</v>
      </c>
      <c r="K39">
        <v>1</v>
      </c>
      <c r="L39">
        <v>1</v>
      </c>
      <c r="M39" cm="1">
        <f t="array" ref="M39">IF(SUMPRODUCT(--ISNUMBER(SEARCH($P$2:$P$5,A39)))&gt;0, 1, 0)</f>
        <v>0</v>
      </c>
      <c r="N39">
        <f>H39</f>
        <v>0</v>
      </c>
    </row>
    <row r="40" spans="1:14">
      <c r="A40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 cm="1">
        <f t="array" ref="I40">IF(SUMPRODUCT(--ISNUMBER(SEARCH($O$2:$O$8,A40)))&gt;0, 1, 0)</f>
        <v>1</v>
      </c>
      <c r="J40">
        <v>0</v>
      </c>
      <c r="K40">
        <v>0</v>
      </c>
      <c r="L40">
        <v>1</v>
      </c>
      <c r="M40" s="14">
        <v>1</v>
      </c>
      <c r="N40">
        <v>3</v>
      </c>
    </row>
    <row r="41" spans="1:14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 cm="1">
        <f t="array" ref="I41">IF(SUMPRODUCT(--ISNUMBER(SEARCH($O$2:$O$8,A41)))&gt;0, 1, 0)</f>
        <v>0</v>
      </c>
      <c r="J41">
        <v>1</v>
      </c>
      <c r="K41">
        <v>0</v>
      </c>
      <c r="L41">
        <v>0</v>
      </c>
      <c r="M41" cm="1">
        <f t="array" ref="M41">IF(SUMPRODUCT(--ISNUMBER(SEARCH($P$2:$P$5,A41)))&gt;0, 1, 0)</f>
        <v>0</v>
      </c>
      <c r="N41">
        <v>1</v>
      </c>
    </row>
    <row r="42" spans="1:14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 cm="1">
        <f t="array" ref="I42">IF(SUMPRODUCT(--ISNUMBER(SEARCH($O$2:$O$8,A42)))&gt;0, 1, 0)</f>
        <v>1</v>
      </c>
      <c r="J42">
        <v>1</v>
      </c>
      <c r="K42">
        <v>0</v>
      </c>
      <c r="L42">
        <v>1</v>
      </c>
      <c r="M42" cm="1">
        <f t="array" ref="M42">IF(SUMPRODUCT(--ISNUMBER(SEARCH($P$2:$P$5,A42)))&gt;0, 1, 0)</f>
        <v>0</v>
      </c>
      <c r="N42">
        <v>1</v>
      </c>
    </row>
    <row r="43" spans="1:14">
      <c r="A43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 s="16">
        <v>1</v>
      </c>
      <c r="J43">
        <v>0</v>
      </c>
      <c r="K43">
        <v>0</v>
      </c>
      <c r="L43">
        <v>0</v>
      </c>
      <c r="M43" s="14">
        <v>1</v>
      </c>
      <c r="N43">
        <v>2</v>
      </c>
    </row>
    <row r="44" spans="1:14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0</v>
      </c>
      <c r="I44" s="16">
        <v>1</v>
      </c>
      <c r="J44">
        <v>0</v>
      </c>
      <c r="K44">
        <v>0</v>
      </c>
      <c r="L44">
        <v>0</v>
      </c>
      <c r="M44" cm="1">
        <f t="array" ref="M44">IF(SUMPRODUCT(--ISNUMBER(SEARCH($P$2:$P$5,A44)))&gt;0, 1, 0)</f>
        <v>0</v>
      </c>
      <c r="N44">
        <f>H44</f>
        <v>0</v>
      </c>
    </row>
    <row r="45" spans="1:14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 s="16">
        <v>1</v>
      </c>
      <c r="J45">
        <v>0</v>
      </c>
      <c r="K45">
        <v>0</v>
      </c>
      <c r="L45">
        <v>0</v>
      </c>
      <c r="M45" cm="1">
        <f t="array" ref="M45">IF(SUMPRODUCT(--ISNUMBER(SEARCH($P$2:$P$5,A45)))&gt;0, 1, 0)</f>
        <v>0</v>
      </c>
      <c r="N45">
        <v>1</v>
      </c>
    </row>
    <row r="46" spans="1:14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 cm="1">
        <f t="array" ref="I46">IF(SUMPRODUCT(--ISNUMBER(SEARCH($O$2:$O$8,A46)))&gt;0, 1, 0)</f>
        <v>0</v>
      </c>
      <c r="J46">
        <v>0</v>
      </c>
      <c r="K46">
        <v>0</v>
      </c>
      <c r="L46">
        <v>0</v>
      </c>
      <c r="M46" cm="1">
        <f t="array" ref="M46">IF(SUMPRODUCT(--ISNUMBER(SEARCH($P$2:$P$5,A46)))&gt;0, 1, 0)</f>
        <v>1</v>
      </c>
      <c r="N46">
        <v>1</v>
      </c>
    </row>
    <row r="47" spans="1:14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0</v>
      </c>
      <c r="I47" cm="1">
        <f t="array" ref="I47">IF(SUMPRODUCT(--ISNUMBER(SEARCH($O$2:$O$8,A47)))&gt;0, 1, 0)</f>
        <v>1</v>
      </c>
      <c r="J47">
        <v>0</v>
      </c>
      <c r="K47">
        <v>0</v>
      </c>
      <c r="L47">
        <v>0</v>
      </c>
      <c r="M47" cm="1">
        <f t="array" ref="M47">IF(SUMPRODUCT(--ISNUMBER(SEARCH($P$2:$P$5,A47)))&gt;0, 1, 0)</f>
        <v>0</v>
      </c>
      <c r="N47">
        <f>H47</f>
        <v>0</v>
      </c>
    </row>
    <row r="48" spans="1:14">
      <c r="A48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 cm="1">
        <f t="array" ref="I48">IF(SUMPRODUCT(--ISNUMBER(SEARCH($O$2:$O$8,A48)))&gt;0, 1, 0)</f>
        <v>0</v>
      </c>
      <c r="J48">
        <v>0</v>
      </c>
      <c r="K48">
        <v>0</v>
      </c>
      <c r="L48">
        <v>0</v>
      </c>
      <c r="M48" cm="1">
        <f t="array" ref="M48">IF(SUMPRODUCT(--ISNUMBER(SEARCH($P$2:$P$5,A48)))&gt;0, 1, 0)</f>
        <v>1</v>
      </c>
      <c r="N48">
        <v>1</v>
      </c>
    </row>
    <row r="49" spans="1:16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0</v>
      </c>
      <c r="I49" s="16">
        <v>1</v>
      </c>
      <c r="J49">
        <v>0</v>
      </c>
      <c r="K49">
        <v>0</v>
      </c>
      <c r="L49">
        <v>0</v>
      </c>
      <c r="M49" cm="1">
        <f t="array" ref="M49">IF(SUMPRODUCT(--ISNUMBER(SEARCH($P$2:$P$5,A49)))&gt;0, 1, 0)</f>
        <v>0</v>
      </c>
      <c r="N49">
        <f>H49</f>
        <v>0</v>
      </c>
    </row>
    <row r="50" spans="1:16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 cm="1">
        <f t="array" ref="I50">IF(SUMPRODUCT(--ISNUMBER(SEARCH($O$2:$O$8,A50)))&gt;0, 1, 0)</f>
        <v>1</v>
      </c>
      <c r="J50">
        <v>0</v>
      </c>
      <c r="K50">
        <v>0</v>
      </c>
      <c r="L50">
        <v>0</v>
      </c>
      <c r="M50" cm="1">
        <f t="array" ref="M50">IF(SUMPRODUCT(--ISNUMBER(SEARCH($P$2:$P$5,A50)))&gt;0, 1, 0)</f>
        <v>0</v>
      </c>
      <c r="N50">
        <v>1</v>
      </c>
    </row>
    <row r="51" spans="1:16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 cm="1">
        <f t="array" ref="I51">IF(SUMPRODUCT(--ISNUMBER(SEARCH($O$2:$O$8,A51)))&gt;0, 1, 0)</f>
        <v>1</v>
      </c>
      <c r="J51">
        <v>1</v>
      </c>
      <c r="K51">
        <v>1</v>
      </c>
      <c r="L51">
        <v>1</v>
      </c>
      <c r="M51" cm="1">
        <f t="array" ref="M51">IF(SUMPRODUCT(--ISNUMBER(SEARCH($P$2:$P$5,A51)))&gt;0, 1, 0)</f>
        <v>0</v>
      </c>
      <c r="N51">
        <v>1</v>
      </c>
    </row>
    <row r="52" spans="1:16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 cm="1">
        <f t="array" ref="I52">IF(SUMPRODUCT(--ISNUMBER(SEARCH($O$2:$O$8,A52)))&gt;0, 1, 0)</f>
        <v>1</v>
      </c>
      <c r="J52">
        <v>1</v>
      </c>
      <c r="K52">
        <v>0</v>
      </c>
      <c r="L52">
        <v>0</v>
      </c>
      <c r="M52" s="14">
        <v>0</v>
      </c>
      <c r="N52">
        <v>1</v>
      </c>
    </row>
    <row r="53" spans="1:16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0</v>
      </c>
      <c r="I53" s="16">
        <v>1</v>
      </c>
      <c r="J53">
        <v>0</v>
      </c>
      <c r="K53">
        <v>0</v>
      </c>
      <c r="L53">
        <v>0</v>
      </c>
      <c r="M53" cm="1">
        <f t="array" ref="M53">IF(SUMPRODUCT(--ISNUMBER(SEARCH($P$2:$P$5,A53)))&gt;0, 1, 0)</f>
        <v>1</v>
      </c>
      <c r="N53">
        <f>H53</f>
        <v>0</v>
      </c>
      <c r="P53" t="s">
        <v>75</v>
      </c>
    </row>
    <row r="54" spans="1:16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 cm="1">
        <f t="array" ref="I54">IF(SUMPRODUCT(--ISNUMBER(SEARCH($O$2:$O$8,A54)))&gt;0, 1, 0)</f>
        <v>0</v>
      </c>
      <c r="J54">
        <v>0</v>
      </c>
      <c r="K54">
        <v>0</v>
      </c>
      <c r="L54">
        <v>1</v>
      </c>
      <c r="M54" s="14">
        <v>1</v>
      </c>
      <c r="N54">
        <v>1</v>
      </c>
    </row>
    <row r="55" spans="1:16">
      <c r="A55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 s="16">
        <v>1</v>
      </c>
      <c r="J55">
        <v>0</v>
      </c>
      <c r="K55">
        <v>0</v>
      </c>
      <c r="L55">
        <v>0</v>
      </c>
      <c r="M55" s="14">
        <v>1</v>
      </c>
      <c r="N55">
        <v>1</v>
      </c>
    </row>
    <row r="56" spans="1:16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 cm="1">
        <f t="array" ref="I56">IF(SUMPRODUCT(--ISNUMBER(SEARCH($O$2:$O$8,A56)))&gt;0, 1, 0)</f>
        <v>1</v>
      </c>
      <c r="J56">
        <v>1</v>
      </c>
      <c r="K56">
        <v>0</v>
      </c>
      <c r="L56">
        <v>0</v>
      </c>
      <c r="M56" cm="1">
        <f t="array" ref="M56">IF(SUMPRODUCT(--ISNUMBER(SEARCH($P$2:$P$5,A56)))&gt;0, 1, 0)</f>
        <v>0</v>
      </c>
      <c r="N56">
        <v>1</v>
      </c>
    </row>
    <row r="57" spans="1:16">
      <c r="A57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 s="16">
        <v>1</v>
      </c>
      <c r="J57">
        <v>0</v>
      </c>
      <c r="K57">
        <v>0</v>
      </c>
      <c r="L57">
        <v>0</v>
      </c>
      <c r="M57" s="14">
        <v>1</v>
      </c>
      <c r="N57">
        <v>1</v>
      </c>
    </row>
    <row r="58" spans="1:16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 s="16">
        <v>1</v>
      </c>
      <c r="J58">
        <v>0</v>
      </c>
      <c r="K58">
        <v>0</v>
      </c>
      <c r="L58">
        <v>1</v>
      </c>
      <c r="M58" cm="1">
        <f t="array" ref="M58">IF(SUMPRODUCT(--ISNUMBER(SEARCH($P$2:$P$5,A58)))&gt;0, 1, 0)</f>
        <v>0</v>
      </c>
      <c r="N58">
        <v>1</v>
      </c>
    </row>
    <row r="59" spans="1:16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0</v>
      </c>
      <c r="I59" cm="1">
        <f t="array" ref="I59">IF(SUMPRODUCT(--ISNUMBER(SEARCH($O$2:$O$8,A59)))&gt;0, 1, 0)</f>
        <v>1</v>
      </c>
      <c r="J59">
        <v>0</v>
      </c>
      <c r="K59">
        <v>0</v>
      </c>
      <c r="L59">
        <v>0</v>
      </c>
      <c r="M59" cm="1">
        <f t="array" ref="M59">IF(SUMPRODUCT(--ISNUMBER(SEARCH($P$2:$P$5,A59)))&gt;0, 1, 0)</f>
        <v>0</v>
      </c>
      <c r="N59">
        <f>H59</f>
        <v>0</v>
      </c>
    </row>
    <row r="60" spans="1:16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 cm="1">
        <f t="array" ref="I60">IF(SUMPRODUCT(--ISNUMBER(SEARCH($O$2:$O$8,A60)))&gt;0, 1, 0)</f>
        <v>1</v>
      </c>
      <c r="J60">
        <v>0</v>
      </c>
      <c r="K60">
        <v>0</v>
      </c>
      <c r="L60">
        <v>1</v>
      </c>
      <c r="M60" cm="1">
        <f t="array" ref="M60">IF(SUMPRODUCT(--ISNUMBER(SEARCH($P$2:$P$5,A60)))&gt;0, 1, 0)</f>
        <v>0</v>
      </c>
      <c r="N60">
        <v>1</v>
      </c>
      <c r="O60" t="s">
        <v>76</v>
      </c>
    </row>
    <row r="61" spans="1:16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 cm="1">
        <f t="array" ref="I61">IF(SUMPRODUCT(--ISNUMBER(SEARCH($O$2:$O$8,A61)))&gt;0, 1, 0)</f>
        <v>1</v>
      </c>
      <c r="J61">
        <v>0</v>
      </c>
      <c r="K61">
        <v>0</v>
      </c>
      <c r="L61">
        <v>0</v>
      </c>
      <c r="M61" cm="1">
        <f t="array" ref="M61">IF(SUMPRODUCT(--ISNUMBER(SEARCH($P$2:$P$5,A61)))&gt;0, 1, 0)</f>
        <v>0</v>
      </c>
      <c r="N61">
        <v>1</v>
      </c>
    </row>
    <row r="62" spans="1:16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 s="16">
        <v>1</v>
      </c>
      <c r="J62">
        <v>0</v>
      </c>
      <c r="K62">
        <v>0</v>
      </c>
      <c r="L62">
        <v>0</v>
      </c>
      <c r="M62" s="14">
        <v>1</v>
      </c>
      <c r="N62">
        <v>1</v>
      </c>
    </row>
    <row r="63" spans="1:16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 s="16">
        <v>1</v>
      </c>
      <c r="J63">
        <v>0</v>
      </c>
      <c r="K63">
        <v>0</v>
      </c>
      <c r="L63">
        <v>1</v>
      </c>
      <c r="M63" cm="1">
        <f t="array" ref="M63">IF(SUMPRODUCT(--ISNUMBER(SEARCH($P$2:$P$5,A63)))&gt;0, 1, 0)</f>
        <v>0</v>
      </c>
      <c r="N63">
        <v>1</v>
      </c>
    </row>
    <row r="64" spans="1:16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 cm="1">
        <f t="array" ref="I64">IF(SUMPRODUCT(--ISNUMBER(SEARCH($O$2:$O$8,A64)))&gt;0, 1, 0)</f>
        <v>1</v>
      </c>
      <c r="J64">
        <v>1</v>
      </c>
      <c r="K64">
        <v>0</v>
      </c>
      <c r="L64">
        <v>1</v>
      </c>
      <c r="M64" cm="1">
        <f t="array" ref="M64">IF(SUMPRODUCT(--ISNUMBER(SEARCH($P$2:$P$5,A64)))&gt;0, 1, 0)</f>
        <v>0</v>
      </c>
      <c r="N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E081-38B0-4280-99DA-AC68007D33A2}">
  <dimension ref="A1:C84"/>
  <sheetViews>
    <sheetView topLeftCell="A32" workbookViewId="0">
      <selection activeCell="A63" sqref="A63:XFD66"/>
    </sheetView>
  </sheetViews>
  <sheetFormatPr defaultRowHeight="14.25"/>
  <sheetData>
    <row r="1" spans="1:3">
      <c r="A1" t="s">
        <v>101</v>
      </c>
      <c r="B1" t="s">
        <v>100</v>
      </c>
      <c r="C1" t="s">
        <v>129</v>
      </c>
    </row>
    <row r="2" spans="1:3" s="19" customFormat="1">
      <c r="A2" s="19">
        <v>14</v>
      </c>
      <c r="B2" s="20" t="s">
        <v>85</v>
      </c>
    </row>
    <row r="3" spans="1:3" s="19" customFormat="1">
      <c r="A3" s="19">
        <v>19</v>
      </c>
      <c r="B3" s="20" t="s">
        <v>85</v>
      </c>
    </row>
    <row r="4" spans="1:3" s="19" customFormat="1">
      <c r="A4" s="19">
        <v>23</v>
      </c>
      <c r="B4" s="20" t="s">
        <v>85</v>
      </c>
    </row>
    <row r="5" spans="1:3" s="19" customFormat="1">
      <c r="A5" s="19">
        <v>4</v>
      </c>
      <c r="B5" s="20" t="s">
        <v>85</v>
      </c>
    </row>
    <row r="6" spans="1:3" s="19" customFormat="1">
      <c r="A6" s="19">
        <v>28</v>
      </c>
      <c r="B6" s="20" t="s">
        <v>85</v>
      </c>
    </row>
    <row r="7" spans="1:3" s="19" customFormat="1">
      <c r="A7" s="19">
        <v>31</v>
      </c>
      <c r="B7" s="20" t="s">
        <v>85</v>
      </c>
    </row>
    <row r="8" spans="1:3" s="19" customFormat="1">
      <c r="A8" s="19">
        <v>33</v>
      </c>
      <c r="B8" s="20" t="s">
        <v>85</v>
      </c>
    </row>
    <row r="9" spans="1:3" s="19" customFormat="1">
      <c r="A9" s="19">
        <v>37</v>
      </c>
      <c r="B9" s="20" t="s">
        <v>85</v>
      </c>
    </row>
    <row r="10" spans="1:3" s="19" customFormat="1">
      <c r="A10" s="19">
        <v>41</v>
      </c>
      <c r="B10" s="20" t="s">
        <v>85</v>
      </c>
    </row>
    <row r="11" spans="1:3" s="19" customFormat="1">
      <c r="A11" s="19">
        <v>43</v>
      </c>
      <c r="B11" s="20" t="s">
        <v>85</v>
      </c>
    </row>
    <row r="12" spans="1:3" s="19" customFormat="1">
      <c r="A12" s="19">
        <v>9</v>
      </c>
      <c r="B12" s="20" t="s">
        <v>85</v>
      </c>
    </row>
    <row r="13" spans="1:3">
      <c r="A13">
        <v>2</v>
      </c>
      <c r="B13" s="2" t="s">
        <v>86</v>
      </c>
    </row>
    <row r="14" spans="1:3">
      <c r="A14">
        <v>1</v>
      </c>
      <c r="B14" s="2" t="s">
        <v>86</v>
      </c>
    </row>
    <row r="15" spans="1:3">
      <c r="A15">
        <v>3</v>
      </c>
      <c r="B15" s="2" t="s">
        <v>87</v>
      </c>
    </row>
    <row r="16" spans="1:3">
      <c r="A16" t="s">
        <v>92</v>
      </c>
      <c r="B16" s="2" t="s">
        <v>87</v>
      </c>
    </row>
    <row r="17" spans="1:2">
      <c r="A17" t="s">
        <v>86</v>
      </c>
      <c r="B17" s="2" t="s">
        <v>87</v>
      </c>
    </row>
    <row r="18" spans="1:2">
      <c r="A18">
        <v>1</v>
      </c>
      <c r="B18" s="2" t="s">
        <v>87</v>
      </c>
    </row>
    <row r="19" spans="1:2">
      <c r="A19">
        <v>2</v>
      </c>
      <c r="B19" s="2" t="s">
        <v>87</v>
      </c>
    </row>
    <row r="20" spans="1:2">
      <c r="A20">
        <v>7</v>
      </c>
      <c r="B20" s="2" t="s">
        <v>87</v>
      </c>
    </row>
    <row r="21" spans="1:2">
      <c r="A21" t="s">
        <v>90</v>
      </c>
      <c r="B21" s="2" t="s">
        <v>87</v>
      </c>
    </row>
    <row r="22" spans="1:2">
      <c r="A22">
        <v>34</v>
      </c>
      <c r="B22" s="2" t="s">
        <v>87</v>
      </c>
    </row>
    <row r="23" spans="1:2">
      <c r="A23">
        <v>38</v>
      </c>
      <c r="B23" s="2" t="s">
        <v>87</v>
      </c>
    </row>
    <row r="24" spans="1:2">
      <c r="A24">
        <v>5</v>
      </c>
      <c r="B24" s="2" t="s">
        <v>88</v>
      </c>
    </row>
    <row r="25" spans="1:2">
      <c r="A25">
        <v>15</v>
      </c>
      <c r="B25" s="2" t="s">
        <v>88</v>
      </c>
    </row>
    <row r="26" spans="1:2">
      <c r="A26">
        <v>20</v>
      </c>
      <c r="B26" s="2" t="s">
        <v>88</v>
      </c>
    </row>
    <row r="27" spans="1:2">
      <c r="A27">
        <v>24</v>
      </c>
      <c r="B27" s="2" t="s">
        <v>88</v>
      </c>
    </row>
    <row r="28" spans="1:2">
      <c r="A28">
        <v>26</v>
      </c>
      <c r="B28" s="2" t="s">
        <v>88</v>
      </c>
    </row>
    <row r="29" spans="1:2">
      <c r="A29">
        <v>29</v>
      </c>
      <c r="B29" s="2" t="s">
        <v>88</v>
      </c>
    </row>
    <row r="30" spans="1:2">
      <c r="A30">
        <v>32</v>
      </c>
      <c r="B30" s="2" t="s">
        <v>88</v>
      </c>
    </row>
    <row r="31" spans="1:2">
      <c r="A31">
        <v>21</v>
      </c>
      <c r="B31" s="2" t="s">
        <v>88</v>
      </c>
    </row>
    <row r="32" spans="1:2">
      <c r="A32">
        <v>39</v>
      </c>
      <c r="B32" s="2" t="s">
        <v>88</v>
      </c>
    </row>
    <row r="33" spans="1:2">
      <c r="A33">
        <v>42</v>
      </c>
      <c r="B33" s="2" t="s">
        <v>88</v>
      </c>
    </row>
    <row r="34" spans="1:2">
      <c r="A34">
        <v>44</v>
      </c>
      <c r="B34" s="2" t="s">
        <v>88</v>
      </c>
    </row>
    <row r="35" spans="1:2">
      <c r="A35">
        <v>45</v>
      </c>
      <c r="B35" s="2" t="s">
        <v>88</v>
      </c>
    </row>
    <row r="36" spans="1:2">
      <c r="A36">
        <v>46</v>
      </c>
      <c r="B36" s="2" t="s">
        <v>88</v>
      </c>
    </row>
    <row r="37" spans="1:2">
      <c r="A37">
        <v>4</v>
      </c>
      <c r="B37" s="2" t="s">
        <v>88</v>
      </c>
    </row>
    <row r="38" spans="1:2" s="19" customFormat="1">
      <c r="A38" s="19">
        <v>6</v>
      </c>
      <c r="B38" s="20" t="s">
        <v>89</v>
      </c>
    </row>
    <row r="39" spans="1:2" s="19" customFormat="1">
      <c r="A39" s="19">
        <v>16</v>
      </c>
      <c r="B39" s="20" t="s">
        <v>89</v>
      </c>
    </row>
    <row r="40" spans="1:2" s="19" customFormat="1">
      <c r="A40" s="19">
        <v>7</v>
      </c>
      <c r="B40" s="20" t="s">
        <v>90</v>
      </c>
    </row>
    <row r="41" spans="1:2">
      <c r="A41">
        <v>8</v>
      </c>
      <c r="B41" s="2" t="s">
        <v>91</v>
      </c>
    </row>
    <row r="42" spans="1:2">
      <c r="A42" t="s">
        <v>99</v>
      </c>
      <c r="B42" s="2" t="s">
        <v>91</v>
      </c>
    </row>
    <row r="43" spans="1:2">
      <c r="A43">
        <v>21</v>
      </c>
      <c r="B43" s="2" t="s">
        <v>91</v>
      </c>
    </row>
    <row r="44" spans="1:2">
      <c r="A44" t="s">
        <v>88</v>
      </c>
      <c r="B44" s="2" t="s">
        <v>91</v>
      </c>
    </row>
    <row r="45" spans="1:2">
      <c r="A45" t="s">
        <v>98</v>
      </c>
      <c r="B45" s="2" t="s">
        <v>91</v>
      </c>
    </row>
    <row r="46" spans="1:2">
      <c r="A46" t="s">
        <v>92</v>
      </c>
      <c r="B46" s="2" t="s">
        <v>91</v>
      </c>
    </row>
    <row r="47" spans="1:2">
      <c r="A47" t="s">
        <v>87</v>
      </c>
      <c r="B47" s="2" t="s">
        <v>91</v>
      </c>
    </row>
    <row r="48" spans="1:2">
      <c r="A48">
        <v>35</v>
      </c>
      <c r="B48" s="2" t="s">
        <v>91</v>
      </c>
    </row>
    <row r="49" spans="1:2">
      <c r="A49">
        <v>2</v>
      </c>
      <c r="B49" s="2" t="s">
        <v>92</v>
      </c>
    </row>
    <row r="50" spans="1:2">
      <c r="A50">
        <v>17</v>
      </c>
      <c r="B50" s="2" t="s">
        <v>92</v>
      </c>
    </row>
    <row r="51" spans="1:2">
      <c r="A51" t="s">
        <v>90</v>
      </c>
      <c r="B51" s="2" t="s">
        <v>92</v>
      </c>
    </row>
    <row r="52" spans="1:2">
      <c r="A52">
        <v>25</v>
      </c>
      <c r="B52" s="2" t="s">
        <v>92</v>
      </c>
    </row>
    <row r="53" spans="1:2">
      <c r="A53">
        <v>10</v>
      </c>
      <c r="B53" s="2" t="s">
        <v>93</v>
      </c>
    </row>
    <row r="54" spans="1:2">
      <c r="A54">
        <v>15</v>
      </c>
      <c r="B54" s="2" t="s">
        <v>93</v>
      </c>
    </row>
    <row r="55" spans="1:2">
      <c r="A55">
        <v>22</v>
      </c>
      <c r="B55" s="2" t="s">
        <v>93</v>
      </c>
    </row>
    <row r="56" spans="1:2">
      <c r="A56">
        <v>5</v>
      </c>
      <c r="B56" s="2" t="s">
        <v>93</v>
      </c>
    </row>
    <row r="57" spans="1:2">
      <c r="A57" t="s">
        <v>90</v>
      </c>
      <c r="B57" s="2" t="s">
        <v>93</v>
      </c>
    </row>
    <row r="58" spans="1:2">
      <c r="A58">
        <v>30</v>
      </c>
      <c r="B58" s="2" t="s">
        <v>93</v>
      </c>
    </row>
    <row r="59" spans="1:2">
      <c r="A59" t="s">
        <v>99</v>
      </c>
      <c r="B59" s="2" t="s">
        <v>93</v>
      </c>
    </row>
    <row r="60" spans="1:2">
      <c r="A60">
        <v>36</v>
      </c>
      <c r="B60" s="2" t="s">
        <v>93</v>
      </c>
    </row>
    <row r="61" spans="1:2">
      <c r="A61">
        <v>40</v>
      </c>
      <c r="B61" s="2" t="s">
        <v>93</v>
      </c>
    </row>
    <row r="62" spans="1:2">
      <c r="A62">
        <v>7</v>
      </c>
      <c r="B62" s="2" t="s">
        <v>93</v>
      </c>
    </row>
    <row r="63" spans="1:2" s="19" customFormat="1">
      <c r="A63" s="19">
        <v>11</v>
      </c>
      <c r="B63" s="20" t="s">
        <v>94</v>
      </c>
    </row>
    <row r="64" spans="1:2" s="19" customFormat="1">
      <c r="A64" s="19">
        <v>12</v>
      </c>
      <c r="B64" s="20" t="s">
        <v>95</v>
      </c>
    </row>
    <row r="65" spans="1:2" s="19" customFormat="1">
      <c r="A65" s="19">
        <v>18</v>
      </c>
      <c r="B65" s="20" t="s">
        <v>95</v>
      </c>
    </row>
    <row r="66" spans="1:2" s="19" customFormat="1">
      <c r="A66" s="19">
        <v>13</v>
      </c>
      <c r="B66" s="20" t="s">
        <v>96</v>
      </c>
    </row>
    <row r="67" spans="1:2">
      <c r="A67" t="s">
        <v>87</v>
      </c>
      <c r="B67" s="2" t="s">
        <v>97</v>
      </c>
    </row>
    <row r="68" spans="1:2">
      <c r="A68" t="s">
        <v>92</v>
      </c>
      <c r="B68" s="2" t="s">
        <v>97</v>
      </c>
    </row>
    <row r="69" spans="1:2">
      <c r="A69">
        <v>27</v>
      </c>
      <c r="B69" s="2" t="s">
        <v>98</v>
      </c>
    </row>
    <row r="70" spans="1:2">
      <c r="A70">
        <v>15</v>
      </c>
      <c r="B70" s="2" t="s">
        <v>98</v>
      </c>
    </row>
    <row r="71" spans="1:2">
      <c r="A71">
        <v>24</v>
      </c>
      <c r="B71" s="2" t="s">
        <v>98</v>
      </c>
    </row>
    <row r="72" spans="1:2">
      <c r="A72">
        <v>21</v>
      </c>
      <c r="B72" s="2" t="s">
        <v>98</v>
      </c>
    </row>
    <row r="73" spans="1:2">
      <c r="A73" t="s">
        <v>99</v>
      </c>
      <c r="B73" s="2" t="s">
        <v>98</v>
      </c>
    </row>
    <row r="74" spans="1:2">
      <c r="A74">
        <v>27</v>
      </c>
      <c r="B74" s="2" t="s">
        <v>99</v>
      </c>
    </row>
    <row r="75" spans="1:2">
      <c r="A75">
        <v>41</v>
      </c>
      <c r="B75" s="2" t="s">
        <v>99</v>
      </c>
    </row>
    <row r="76" spans="1:2">
      <c r="A76">
        <v>24</v>
      </c>
      <c r="B76" s="2" t="s">
        <v>99</v>
      </c>
    </row>
    <row r="77" spans="1:2">
      <c r="A77">
        <v>20</v>
      </c>
      <c r="B77" s="2" t="s">
        <v>99</v>
      </c>
    </row>
    <row r="78" spans="1:2">
      <c r="A78">
        <v>39</v>
      </c>
      <c r="B78" s="2" t="s">
        <v>99</v>
      </c>
    </row>
    <row r="79" spans="1:2">
      <c r="A79">
        <v>21</v>
      </c>
      <c r="B79" s="2" t="s">
        <v>99</v>
      </c>
    </row>
    <row r="80" spans="1:2">
      <c r="A80">
        <v>4</v>
      </c>
      <c r="B80" s="2" t="s">
        <v>99</v>
      </c>
    </row>
    <row r="81" spans="1:2">
      <c r="A81" t="s">
        <v>98</v>
      </c>
      <c r="B81" s="2" t="s">
        <v>99</v>
      </c>
    </row>
    <row r="82" spans="1:2">
      <c r="A82">
        <v>32</v>
      </c>
      <c r="B82" s="2" t="s">
        <v>99</v>
      </c>
    </row>
    <row r="83" spans="1:2">
      <c r="A83">
        <v>47</v>
      </c>
      <c r="B83" s="2" t="s">
        <v>99</v>
      </c>
    </row>
    <row r="84" spans="1:2">
      <c r="A84">
        <v>48</v>
      </c>
      <c r="B84" s="2" t="s">
        <v>99</v>
      </c>
    </row>
  </sheetData>
  <autoFilter ref="A1:A84" xr:uid="{36E82429-36F5-4969-B128-1812AF8D8580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E1C6-692A-4F7C-A7D7-EE2F770E588B}">
  <dimension ref="A1:Q95"/>
  <sheetViews>
    <sheetView zoomScale="94" zoomScaleNormal="12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G79" sqref="G79"/>
    </sheetView>
  </sheetViews>
  <sheetFormatPr defaultRowHeight="14.25"/>
  <cols>
    <col min="1" max="1" width="65.19921875" customWidth="1"/>
    <col min="3" max="3" width="10.3984375" customWidth="1"/>
    <col min="4" max="7" width="6.3984375" customWidth="1"/>
    <col min="8" max="8" width="10.3984375" customWidth="1"/>
    <col min="9" max="9" width="13.9296875" bestFit="1" customWidth="1"/>
  </cols>
  <sheetData>
    <row r="1" spans="1:17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128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68</v>
      </c>
      <c r="O1" s="1" t="s">
        <v>144</v>
      </c>
      <c r="P1" s="1" t="s">
        <v>149</v>
      </c>
    </row>
    <row r="2" spans="1:17">
      <c r="A2" s="5" t="s">
        <v>0</v>
      </c>
      <c r="B2">
        <v>1</v>
      </c>
      <c r="C2">
        <v>0</v>
      </c>
      <c r="D2">
        <f>C2+B2</f>
        <v>1</v>
      </c>
      <c r="E2">
        <f>D2+C2</f>
        <v>1</v>
      </c>
      <c r="F2">
        <v>0</v>
      </c>
      <c r="G2">
        <v>0</v>
      </c>
      <c r="H2">
        <v>1</v>
      </c>
      <c r="I2">
        <v>2004</v>
      </c>
      <c r="J2">
        <f>2016-'Mapping article title to number'!F2</f>
        <v>12</v>
      </c>
      <c r="K2" cm="1">
        <f t="array" ref="K2">IF(SUMPRODUCT(--ISNUMBER(SEARCH($P$2:$P$8,A2)))&gt;0, 1, 0)</f>
        <v>1</v>
      </c>
      <c r="L2">
        <v>0</v>
      </c>
      <c r="M2">
        <v>0</v>
      </c>
      <c r="N2">
        <v>0</v>
      </c>
      <c r="O2" s="14">
        <v>0</v>
      </c>
      <c r="P2" t="s">
        <v>69</v>
      </c>
      <c r="Q2" t="s">
        <v>132</v>
      </c>
    </row>
    <row r="3" spans="1:17">
      <c r="A3" s="5" t="s">
        <v>148</v>
      </c>
      <c r="B3">
        <v>1</v>
      </c>
      <c r="C3">
        <v>1</v>
      </c>
      <c r="D3">
        <f t="shared" ref="D3:D66" si="0">C3+B3</f>
        <v>2</v>
      </c>
      <c r="E3">
        <v>1</v>
      </c>
      <c r="F3">
        <v>1</v>
      </c>
      <c r="G3">
        <v>1</v>
      </c>
      <c r="H3">
        <v>1</v>
      </c>
      <c r="I3">
        <v>2014</v>
      </c>
      <c r="J3">
        <v>2</v>
      </c>
      <c r="K3" s="16">
        <v>0</v>
      </c>
      <c r="L3">
        <v>1</v>
      </c>
      <c r="M3">
        <v>1</v>
      </c>
      <c r="N3">
        <v>1</v>
      </c>
      <c r="O3" s="14">
        <v>0</v>
      </c>
      <c r="P3" t="s">
        <v>70</v>
      </c>
      <c r="Q3" t="s">
        <v>133</v>
      </c>
    </row>
    <row r="4" spans="1:17">
      <c r="A4" s="5" t="s">
        <v>12</v>
      </c>
      <c r="B4">
        <v>3</v>
      </c>
      <c r="C4">
        <v>2</v>
      </c>
      <c r="D4">
        <f t="shared" si="0"/>
        <v>5</v>
      </c>
      <c r="E4">
        <v>1</v>
      </c>
      <c r="F4">
        <v>1</v>
      </c>
      <c r="G4">
        <v>1</v>
      </c>
      <c r="H4">
        <v>1</v>
      </c>
      <c r="I4">
        <v>2016</v>
      </c>
      <c r="J4">
        <v>0</v>
      </c>
      <c r="K4" cm="1">
        <f t="array" ref="K4">IF(SUMPRODUCT(--ISNUMBER(SEARCH($P$2:$P$8,A4)))&gt;0, 1, 0)</f>
        <v>0</v>
      </c>
      <c r="L4">
        <v>1</v>
      </c>
      <c r="M4">
        <v>1</v>
      </c>
      <c r="N4">
        <v>1</v>
      </c>
      <c r="O4" cm="1">
        <f t="array" ref="O4">IF(SUMPRODUCT(--ISNUMBER(SEARCH($Q$2:$Q$5,A4)))&gt;0, 1, 0)</f>
        <v>0</v>
      </c>
      <c r="P4" t="s">
        <v>71</v>
      </c>
      <c r="Q4" t="s">
        <v>146</v>
      </c>
    </row>
    <row r="5" spans="1:17">
      <c r="A5" s="5" t="s">
        <v>19</v>
      </c>
      <c r="B5">
        <v>1</v>
      </c>
      <c r="C5">
        <v>1</v>
      </c>
      <c r="D5">
        <f t="shared" si="0"/>
        <v>2</v>
      </c>
      <c r="E5">
        <v>1</v>
      </c>
      <c r="F5">
        <v>1</v>
      </c>
      <c r="G5">
        <v>1</v>
      </c>
      <c r="H5">
        <v>1</v>
      </c>
      <c r="I5">
        <v>2015</v>
      </c>
      <c r="J5">
        <v>1</v>
      </c>
      <c r="K5" cm="1">
        <f t="array" ref="K5">IF(SUMPRODUCT(--ISNUMBER(SEARCH($P$2:$P$8,A5)))&gt;0, 1, 0)</f>
        <v>1</v>
      </c>
      <c r="L5">
        <v>1</v>
      </c>
      <c r="M5">
        <v>1</v>
      </c>
      <c r="N5">
        <v>1</v>
      </c>
      <c r="O5" cm="1">
        <f t="array" ref="O5">IF(SUMPRODUCT(--ISNUMBER(SEARCH($Q$2:$Q$5,A5)))&gt;0, 1, 0)</f>
        <v>0</v>
      </c>
      <c r="P5" t="s">
        <v>72</v>
      </c>
      <c r="Q5" t="s">
        <v>145</v>
      </c>
    </row>
    <row r="6" spans="1:17">
      <c r="A6" s="5" t="s">
        <v>32</v>
      </c>
      <c r="B6">
        <v>1</v>
      </c>
      <c r="C6">
        <v>0</v>
      </c>
      <c r="D6">
        <f t="shared" si="0"/>
        <v>1</v>
      </c>
      <c r="E6">
        <v>1</v>
      </c>
      <c r="F6">
        <v>0</v>
      </c>
      <c r="G6">
        <v>0</v>
      </c>
      <c r="H6">
        <v>1</v>
      </c>
      <c r="I6">
        <v>2007</v>
      </c>
      <c r="J6">
        <v>9</v>
      </c>
      <c r="K6" cm="1">
        <f t="array" ref="K6">IF(SUMPRODUCT(--ISNUMBER(SEARCH($P$2:$P$8,A6)))&gt;0, 1, 0)</f>
        <v>0</v>
      </c>
      <c r="L6">
        <v>1</v>
      </c>
      <c r="M6">
        <v>0</v>
      </c>
      <c r="N6">
        <v>0</v>
      </c>
      <c r="O6" cm="1">
        <f t="array" ref="O6">IF(SUMPRODUCT(--ISNUMBER(SEARCH($Q$2:$Q$5,A6)))&gt;0, 1, 0)</f>
        <v>0</v>
      </c>
      <c r="P6" t="s">
        <v>73</v>
      </c>
    </row>
    <row r="7" spans="1:17">
      <c r="A7" s="5" t="s">
        <v>35</v>
      </c>
      <c r="B7">
        <v>1</v>
      </c>
      <c r="C7">
        <v>3</v>
      </c>
      <c r="D7">
        <f t="shared" si="0"/>
        <v>4</v>
      </c>
      <c r="E7">
        <v>1</v>
      </c>
      <c r="F7">
        <v>1</v>
      </c>
      <c r="G7">
        <v>1</v>
      </c>
      <c r="H7">
        <v>1</v>
      </c>
      <c r="I7">
        <v>2016</v>
      </c>
      <c r="J7">
        <v>0</v>
      </c>
      <c r="K7" cm="1">
        <f t="array" ref="K7">IF(SUMPRODUCT(--ISNUMBER(SEARCH($P$2:$P$8,A7)))&gt;0, 1, 0)</f>
        <v>0</v>
      </c>
      <c r="L7">
        <v>1</v>
      </c>
      <c r="M7">
        <v>0</v>
      </c>
      <c r="N7">
        <v>0</v>
      </c>
      <c r="O7" cm="1">
        <f t="array" ref="O7">IF(SUMPRODUCT(--ISNUMBER(SEARCH($Q$2:$Q$5,A7)))&gt;0, 1, 0)</f>
        <v>0</v>
      </c>
      <c r="P7" t="s">
        <v>134</v>
      </c>
    </row>
    <row r="8" spans="1:17">
      <c r="A8" s="5" t="s">
        <v>36</v>
      </c>
      <c r="B8">
        <v>2</v>
      </c>
      <c r="C8">
        <v>0</v>
      </c>
      <c r="D8">
        <f t="shared" si="0"/>
        <v>2</v>
      </c>
      <c r="E8">
        <v>1</v>
      </c>
      <c r="F8">
        <v>0</v>
      </c>
      <c r="G8">
        <v>0</v>
      </c>
      <c r="H8">
        <v>1</v>
      </c>
      <c r="I8">
        <v>2016</v>
      </c>
      <c r="J8">
        <v>0</v>
      </c>
      <c r="K8" cm="1">
        <f t="array" ref="K8">IF(SUMPRODUCT(--ISNUMBER(SEARCH($P$2:$P$8,A8)))&gt;0, 1, 0)</f>
        <v>1</v>
      </c>
      <c r="L8">
        <v>1</v>
      </c>
      <c r="M8">
        <v>1</v>
      </c>
      <c r="N8">
        <v>1</v>
      </c>
      <c r="O8" cm="1">
        <f t="array" ref="O8">IF(SUMPRODUCT(--ISNUMBER(SEARCH($Q$2:$Q$5,A8)))&gt;0, 1, 0)</f>
        <v>1</v>
      </c>
      <c r="P8" t="s">
        <v>74</v>
      </c>
    </row>
    <row r="9" spans="1:17">
      <c r="A9" s="5" t="s">
        <v>41</v>
      </c>
      <c r="B9">
        <v>3</v>
      </c>
      <c r="C9">
        <v>3</v>
      </c>
      <c r="D9">
        <f t="shared" si="0"/>
        <v>6</v>
      </c>
      <c r="E9">
        <v>1</v>
      </c>
      <c r="F9">
        <v>1</v>
      </c>
      <c r="G9">
        <v>1</v>
      </c>
      <c r="H9">
        <v>1</v>
      </c>
      <c r="I9">
        <v>2015</v>
      </c>
      <c r="J9">
        <f>2016-'Mapping article title to number'!F9</f>
        <v>1</v>
      </c>
      <c r="K9" cm="1">
        <f t="array" ref="K9">IF(SUMPRODUCT(--ISNUMBER(SEARCH($P$2:$P$8,A9)))&gt;0, 1, 0)</f>
        <v>0</v>
      </c>
      <c r="L9">
        <v>0</v>
      </c>
      <c r="M9">
        <v>1</v>
      </c>
      <c r="N9">
        <v>0</v>
      </c>
      <c r="O9" cm="1">
        <f t="array" ref="O9">IF(SUMPRODUCT(--ISNUMBER(SEARCH($Q$2:$Q$5,A9)))&gt;0, 1, 0)</f>
        <v>1</v>
      </c>
    </row>
    <row r="10" spans="1:17">
      <c r="A10" s="5" t="s">
        <v>44</v>
      </c>
      <c r="B10">
        <v>1</v>
      </c>
      <c r="C10">
        <v>0</v>
      </c>
      <c r="D10">
        <f t="shared" si="0"/>
        <v>1</v>
      </c>
      <c r="E10">
        <v>1</v>
      </c>
      <c r="F10">
        <v>0</v>
      </c>
      <c r="G10">
        <v>0</v>
      </c>
      <c r="H10">
        <v>1</v>
      </c>
      <c r="I10">
        <v>2015</v>
      </c>
      <c r="J10">
        <v>1</v>
      </c>
      <c r="K10" cm="1">
        <f t="array" ref="K10">IF(SUMPRODUCT(--ISNUMBER(SEARCH($P$2:$P$8,A10)))&gt;0, 1, 0)</f>
        <v>1</v>
      </c>
      <c r="L10">
        <v>1</v>
      </c>
      <c r="M10">
        <v>1</v>
      </c>
      <c r="N10">
        <v>1</v>
      </c>
      <c r="O10" cm="1">
        <f t="array" ref="O10">IF(SUMPRODUCT(--ISNUMBER(SEARCH($Q$2:$Q$5,A10)))&gt;0, 1, 0)</f>
        <v>0</v>
      </c>
    </row>
    <row r="11" spans="1:17">
      <c r="A11" s="5" t="s">
        <v>50</v>
      </c>
      <c r="B11">
        <v>1</v>
      </c>
      <c r="C11">
        <v>0</v>
      </c>
      <c r="D11">
        <f t="shared" si="0"/>
        <v>1</v>
      </c>
      <c r="E11">
        <v>1</v>
      </c>
      <c r="F11">
        <v>0</v>
      </c>
      <c r="G11">
        <v>0</v>
      </c>
      <c r="H11">
        <v>1</v>
      </c>
      <c r="I11">
        <v>2016</v>
      </c>
      <c r="J11">
        <v>0</v>
      </c>
      <c r="K11" cm="1">
        <f t="array" ref="K11">IF(SUMPRODUCT(--ISNUMBER(SEARCH($P$2:$P$8,A11)))&gt;0, 1, 0)</f>
        <v>0</v>
      </c>
      <c r="L11">
        <v>1</v>
      </c>
      <c r="M11">
        <v>0</v>
      </c>
      <c r="N11">
        <v>0</v>
      </c>
      <c r="O11" cm="1">
        <f t="array" ref="O11">IF(SUMPRODUCT(--ISNUMBER(SEARCH($Q$2:$Q$5,A11)))&gt;0, 1, 0)</f>
        <v>0</v>
      </c>
    </row>
    <row r="12" spans="1:17">
      <c r="A12" s="5" t="s">
        <v>52</v>
      </c>
      <c r="B12">
        <v>1</v>
      </c>
      <c r="C12">
        <v>0</v>
      </c>
      <c r="D12">
        <f t="shared" si="0"/>
        <v>1</v>
      </c>
      <c r="E12">
        <v>1</v>
      </c>
      <c r="F12">
        <v>0</v>
      </c>
      <c r="G12">
        <v>0</v>
      </c>
      <c r="H12">
        <v>1</v>
      </c>
      <c r="I12">
        <v>2012</v>
      </c>
      <c r="J12">
        <v>4</v>
      </c>
      <c r="K12" cm="1">
        <f t="array" ref="K12">IF(SUMPRODUCT(--ISNUMBER(SEARCH($P$2:$P$8,A12)))&gt;0, 1, 0)</f>
        <v>0</v>
      </c>
      <c r="L12">
        <v>1</v>
      </c>
      <c r="M12">
        <v>0</v>
      </c>
      <c r="N12">
        <v>1</v>
      </c>
      <c r="O12" cm="1">
        <f t="array" ref="O12">IF(SUMPRODUCT(--ISNUMBER(SEARCH($Q$2:$Q$5,A12)))&gt;0, 1, 0)</f>
        <v>0</v>
      </c>
    </row>
    <row r="13" spans="1:17">
      <c r="A13" s="5" t="s">
        <v>55</v>
      </c>
      <c r="B13">
        <v>1</v>
      </c>
      <c r="C13">
        <v>0</v>
      </c>
      <c r="D13">
        <f t="shared" si="0"/>
        <v>1</v>
      </c>
      <c r="E13">
        <v>1</v>
      </c>
      <c r="F13">
        <v>0</v>
      </c>
      <c r="G13">
        <v>0</v>
      </c>
      <c r="H13">
        <v>1</v>
      </c>
      <c r="I13">
        <v>2011</v>
      </c>
      <c r="J13">
        <v>5</v>
      </c>
      <c r="K13" cm="1">
        <f t="array" ref="K13">IF(SUMPRODUCT(--ISNUMBER(SEARCH($P$2:$P$8,A13)))&gt;0, 1, 0)</f>
        <v>1</v>
      </c>
      <c r="L13">
        <v>0</v>
      </c>
      <c r="M13">
        <v>0</v>
      </c>
      <c r="N13">
        <v>0</v>
      </c>
      <c r="O13" cm="1">
        <f t="array" ref="O13">IF(SUMPRODUCT(--ISNUMBER(SEARCH($Q$2:$Q$5,A13)))&gt;0, 1, 0)</f>
        <v>0</v>
      </c>
    </row>
    <row r="14" spans="1:17">
      <c r="A14" s="4" t="s">
        <v>78</v>
      </c>
      <c r="B14">
        <v>1</v>
      </c>
      <c r="C14">
        <v>0</v>
      </c>
      <c r="D14">
        <f t="shared" si="0"/>
        <v>1</v>
      </c>
      <c r="E14">
        <v>1</v>
      </c>
      <c r="F14">
        <v>0</v>
      </c>
      <c r="G14">
        <v>0</v>
      </c>
      <c r="H14">
        <v>1</v>
      </c>
      <c r="I14">
        <v>2016</v>
      </c>
      <c r="J14">
        <v>0</v>
      </c>
      <c r="K14" cm="1">
        <f t="array" ref="K14">IF(SUMPRODUCT(--ISNUMBER(SEARCH($P$2:$P$8,A14)))&gt;0, 1, 0)</f>
        <v>0</v>
      </c>
      <c r="L14">
        <v>0</v>
      </c>
      <c r="M14">
        <v>1</v>
      </c>
      <c r="N14">
        <v>1</v>
      </c>
      <c r="O14" cm="1">
        <f t="array" ref="O14">IF(SUMPRODUCT(--ISNUMBER(SEARCH($Q$2:$Q$5,A14)))&gt;0, 1, 0)</f>
        <v>1</v>
      </c>
    </row>
    <row r="15" spans="1:17">
      <c r="A15" s="4" t="s">
        <v>38</v>
      </c>
      <c r="B15">
        <v>2</v>
      </c>
      <c r="C15">
        <v>3</v>
      </c>
      <c r="D15">
        <f t="shared" si="0"/>
        <v>5</v>
      </c>
      <c r="E15">
        <v>1</v>
      </c>
      <c r="F15">
        <v>1</v>
      </c>
      <c r="G15">
        <v>1</v>
      </c>
      <c r="H15">
        <v>1</v>
      </c>
      <c r="I15">
        <v>2013</v>
      </c>
      <c r="J15">
        <f>2016-'Mapping article title to number'!F15</f>
        <v>3</v>
      </c>
      <c r="K15" cm="1">
        <f t="array" ref="K15">IF(SUMPRODUCT(--ISNUMBER(SEARCH($P$2:$P$8,A15)))&gt;0, 1, 0)</f>
        <v>1</v>
      </c>
      <c r="L15">
        <v>1</v>
      </c>
      <c r="M15">
        <v>1</v>
      </c>
      <c r="N15">
        <v>1</v>
      </c>
      <c r="O15" cm="1">
        <f t="array" ref="O15">IF(SUMPRODUCT(--ISNUMBER(SEARCH($Q$2:$Q$5,A15)))&gt;0, 1, 0)</f>
        <v>0</v>
      </c>
    </row>
    <row r="16" spans="1:17">
      <c r="A16" s="4" t="s">
        <v>39</v>
      </c>
      <c r="B16">
        <v>1</v>
      </c>
      <c r="C16">
        <v>1</v>
      </c>
      <c r="D16">
        <f t="shared" si="0"/>
        <v>2</v>
      </c>
      <c r="E16">
        <v>1</v>
      </c>
      <c r="F16">
        <v>1</v>
      </c>
      <c r="G16">
        <v>0</v>
      </c>
      <c r="H16">
        <v>1</v>
      </c>
      <c r="I16">
        <v>2015</v>
      </c>
      <c r="J16">
        <f>2016-'Mapping article title to number'!F16</f>
        <v>1</v>
      </c>
      <c r="K16" cm="1">
        <f t="array" ref="K16">IF(SUMPRODUCT(--ISNUMBER(SEARCH($P$2:$P$8,A16)))&gt;0, 1, 0)</f>
        <v>1</v>
      </c>
      <c r="L16">
        <v>0</v>
      </c>
      <c r="M16">
        <v>1</v>
      </c>
      <c r="N16">
        <v>1</v>
      </c>
      <c r="O16" cm="1">
        <f t="array" ref="O16">IF(SUMPRODUCT(--ISNUMBER(SEARCH($Q$2:$Q$5,A16)))&gt;0, 1, 0)</f>
        <v>0</v>
      </c>
    </row>
    <row r="17" spans="1:15">
      <c r="A17" s="6" t="s">
        <v>17</v>
      </c>
      <c r="B17">
        <v>0</v>
      </c>
      <c r="C17">
        <v>2</v>
      </c>
      <c r="D17">
        <f t="shared" si="0"/>
        <v>2</v>
      </c>
      <c r="E17">
        <v>0</v>
      </c>
      <c r="F17">
        <v>1</v>
      </c>
      <c r="G17">
        <v>1</v>
      </c>
      <c r="H17">
        <v>1</v>
      </c>
      <c r="I17">
        <v>2010</v>
      </c>
      <c r="J17">
        <f>2016-'Mapping article title to number'!F17</f>
        <v>6</v>
      </c>
      <c r="K17" cm="1">
        <f t="array" ref="K17">IF(SUMPRODUCT(--ISNUMBER(SEARCH($P$2:$P$8,A17)))&gt;0, 1, 0)</f>
        <v>0</v>
      </c>
      <c r="L17">
        <v>1</v>
      </c>
      <c r="M17">
        <v>0</v>
      </c>
      <c r="N17">
        <v>0</v>
      </c>
      <c r="O17" cm="1">
        <f t="array" ref="O17">IF(SUMPRODUCT(--ISNUMBER(SEARCH($Q$2:$Q$5,A17)))&gt;0, 1, 0)</f>
        <v>0</v>
      </c>
    </row>
    <row r="18" spans="1:15">
      <c r="A18" t="s">
        <v>11</v>
      </c>
      <c r="B18">
        <v>0</v>
      </c>
      <c r="C18">
        <v>3</v>
      </c>
      <c r="D18">
        <f t="shared" si="0"/>
        <v>3</v>
      </c>
      <c r="E18">
        <v>0</v>
      </c>
      <c r="F18">
        <v>1</v>
      </c>
      <c r="G18">
        <v>1</v>
      </c>
      <c r="H18">
        <v>1</v>
      </c>
      <c r="I18">
        <v>2010</v>
      </c>
      <c r="J18">
        <f>2016-'Mapping article title to number'!F18</f>
        <v>6</v>
      </c>
      <c r="K18" cm="1">
        <f t="array" ref="K18">IF(SUMPRODUCT(--ISNUMBER(SEARCH($P$2:$P$8,A18)))&gt;0, 1, 0)</f>
        <v>0</v>
      </c>
      <c r="L18">
        <v>1</v>
      </c>
      <c r="M18">
        <v>1</v>
      </c>
      <c r="N18">
        <v>1</v>
      </c>
      <c r="O18" cm="1">
        <f t="array" ref="O18">IF(SUMPRODUCT(--ISNUMBER(SEARCH($Q$2:$Q$5,A18)))&gt;0, 1, 0)</f>
        <v>0</v>
      </c>
    </row>
    <row r="19" spans="1:15">
      <c r="A19" t="s">
        <v>13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1</v>
      </c>
      <c r="I19">
        <v>2015</v>
      </c>
      <c r="J19">
        <f>2016-'Mapping article title to number'!F19</f>
        <v>1</v>
      </c>
      <c r="K19" cm="1">
        <f t="array" ref="K19">IF(SUMPRODUCT(--ISNUMBER(SEARCH($P$2:$P$8,A19)))&gt;0, 1, 0)</f>
        <v>0</v>
      </c>
      <c r="L19">
        <v>1</v>
      </c>
      <c r="M19">
        <v>0</v>
      </c>
      <c r="N19">
        <v>0</v>
      </c>
      <c r="O19" cm="1">
        <f t="array" ref="O19">IF(SUMPRODUCT(--ISNUMBER(SEARCH($Q$2:$Q$5,A19)))&gt;0, 1, 0)</f>
        <v>0</v>
      </c>
    </row>
    <row r="20" spans="1:15">
      <c r="A20" t="s">
        <v>3</v>
      </c>
      <c r="B20">
        <v>0</v>
      </c>
      <c r="C20">
        <v>3</v>
      </c>
      <c r="D20">
        <f t="shared" si="0"/>
        <v>3</v>
      </c>
      <c r="E20">
        <v>0</v>
      </c>
      <c r="F20">
        <v>1</v>
      </c>
      <c r="G20">
        <v>1</v>
      </c>
      <c r="H20">
        <v>1</v>
      </c>
      <c r="I20">
        <v>2003</v>
      </c>
      <c r="J20">
        <f>2016-'Mapping article title to number'!F20</f>
        <v>13</v>
      </c>
      <c r="K20" cm="1">
        <f t="array" ref="K20">IF(SUMPRODUCT(--ISNUMBER(SEARCH($P$2:$P$8,A20)))&gt;0, 1, 0)</f>
        <v>0</v>
      </c>
      <c r="L20">
        <v>0</v>
      </c>
      <c r="M20">
        <v>0</v>
      </c>
      <c r="N20">
        <v>0</v>
      </c>
      <c r="O20" cm="1">
        <f t="array" ref="O20">IF(SUMPRODUCT(--ISNUMBER(SEARCH($Q$2:$Q$5,A20)))&gt;0, 1, 0)</f>
        <v>1</v>
      </c>
    </row>
    <row r="21" spans="1:15">
      <c r="A21" t="s">
        <v>18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>
        <v>2009</v>
      </c>
      <c r="J21">
        <f>2016-'Mapping article title to number'!F21</f>
        <v>7</v>
      </c>
      <c r="K21" cm="1">
        <f t="array" ref="K21">IF(SUMPRODUCT(--ISNUMBER(SEARCH($P$2:$P$8,A21)))&gt;0, 1, 0)</f>
        <v>1</v>
      </c>
      <c r="L21">
        <v>1</v>
      </c>
      <c r="M21">
        <v>0</v>
      </c>
      <c r="N21">
        <v>0</v>
      </c>
      <c r="O21" cm="1">
        <f t="array" ref="O21">IF(SUMPRODUCT(--ISNUMBER(SEARCH($Q$2:$Q$5,A21)))&gt;0, 1, 0)</f>
        <v>0</v>
      </c>
    </row>
    <row r="22" spans="1:15">
      <c r="A22" t="s">
        <v>33</v>
      </c>
      <c r="B22">
        <v>0</v>
      </c>
      <c r="C22">
        <v>1</v>
      </c>
      <c r="D22">
        <f t="shared" si="0"/>
        <v>1</v>
      </c>
      <c r="E22">
        <v>0</v>
      </c>
      <c r="F22">
        <v>1</v>
      </c>
      <c r="G22">
        <v>0</v>
      </c>
      <c r="H22">
        <v>1</v>
      </c>
      <c r="I22">
        <v>2005</v>
      </c>
      <c r="J22">
        <f>2016-'Mapping article title to number'!F22</f>
        <v>11</v>
      </c>
      <c r="K22" cm="1">
        <f t="array" ref="K22">IF(SUMPRODUCT(--ISNUMBER(SEARCH($P$2:$P$8,A22)))&gt;0, 1, 0)</f>
        <v>0</v>
      </c>
      <c r="L22">
        <v>0</v>
      </c>
      <c r="M22">
        <v>0</v>
      </c>
      <c r="N22">
        <v>0</v>
      </c>
      <c r="O22" s="14">
        <v>1</v>
      </c>
    </row>
    <row r="23" spans="1:15">
      <c r="A23" t="s">
        <v>14</v>
      </c>
      <c r="B23">
        <v>0</v>
      </c>
      <c r="C23">
        <v>3</v>
      </c>
      <c r="D23">
        <f t="shared" si="0"/>
        <v>3</v>
      </c>
      <c r="E23">
        <v>0</v>
      </c>
      <c r="F23">
        <v>1</v>
      </c>
      <c r="G23">
        <v>1</v>
      </c>
      <c r="H23">
        <v>1</v>
      </c>
      <c r="I23">
        <v>2008</v>
      </c>
      <c r="J23">
        <f>2016-'Mapping article title to number'!F23</f>
        <v>8</v>
      </c>
      <c r="K23" cm="1">
        <f t="array" ref="K23">IF(SUMPRODUCT(--ISNUMBER(SEARCH($P$2:$P$8,A23)))&gt;0, 1, 0)</f>
        <v>0</v>
      </c>
      <c r="L23">
        <v>0</v>
      </c>
      <c r="M23">
        <v>0</v>
      </c>
      <c r="N23">
        <v>0</v>
      </c>
      <c r="O23" cm="1">
        <f t="array" ref="O23">IF(SUMPRODUCT(--ISNUMBER(SEARCH($Q$2:$Q$5,A23)))&gt;0, 1, 0)</f>
        <v>1</v>
      </c>
    </row>
    <row r="24" spans="1:15">
      <c r="A24" t="s">
        <v>37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1</v>
      </c>
      <c r="I24">
        <v>2014</v>
      </c>
      <c r="J24">
        <f>2016-'Mapping article title to number'!F24</f>
        <v>2</v>
      </c>
      <c r="K24" cm="1">
        <f t="array" ref="K24">IF(SUMPRODUCT(--ISNUMBER(SEARCH($P$2:$P$8,A24)))&gt;0, 1, 0)</f>
        <v>1</v>
      </c>
      <c r="L24">
        <v>1</v>
      </c>
      <c r="M24">
        <v>0</v>
      </c>
      <c r="N24">
        <v>0</v>
      </c>
      <c r="O24" cm="1">
        <f t="array" ref="O24">IF(SUMPRODUCT(--ISNUMBER(SEARCH($Q$2:$Q$5,A24)))&gt;0, 1, 0)</f>
        <v>0</v>
      </c>
    </row>
    <row r="25" spans="1:15">
      <c r="A25" t="s">
        <v>83</v>
      </c>
      <c r="B25">
        <v>0</v>
      </c>
      <c r="C25">
        <v>1</v>
      </c>
      <c r="D25">
        <f t="shared" si="0"/>
        <v>1</v>
      </c>
      <c r="E25">
        <v>0</v>
      </c>
      <c r="F25">
        <v>1</v>
      </c>
      <c r="G25">
        <v>0</v>
      </c>
      <c r="H25">
        <v>1</v>
      </c>
      <c r="I25">
        <v>1999</v>
      </c>
      <c r="J25">
        <f>2016-'Mapping article title to number'!F25</f>
        <v>17</v>
      </c>
      <c r="K25" cm="1">
        <f t="array" ref="K25">IF(SUMPRODUCT(--ISNUMBER(SEARCH($P$2:$P$8,A25)))&gt;0, 1, 0)</f>
        <v>1</v>
      </c>
      <c r="L25">
        <v>0</v>
      </c>
      <c r="M25">
        <v>0</v>
      </c>
      <c r="N25">
        <v>0</v>
      </c>
      <c r="O25" s="14">
        <v>1</v>
      </c>
    </row>
    <row r="26" spans="1:15">
      <c r="A26" t="s">
        <v>45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>
        <v>2011</v>
      </c>
      <c r="J26">
        <f>2016-'Mapping article title to number'!F26</f>
        <v>5</v>
      </c>
      <c r="K26" cm="1">
        <f t="array" ref="K26">IF(SUMPRODUCT(--ISNUMBER(SEARCH($P$2:$P$8,A26)))&gt;0, 1, 0)</f>
        <v>0</v>
      </c>
      <c r="L26">
        <v>1</v>
      </c>
      <c r="M26">
        <v>0</v>
      </c>
      <c r="N26">
        <v>0</v>
      </c>
      <c r="O26" cm="1">
        <f t="array" ref="O26">IF(SUMPRODUCT(--ISNUMBER(SEARCH($Q$2:$Q$5,A26)))&gt;0, 1, 0)</f>
        <v>0</v>
      </c>
    </row>
    <row r="27" spans="1:15">
      <c r="A27" t="s">
        <v>51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1</v>
      </c>
      <c r="I27">
        <v>2013</v>
      </c>
      <c r="J27">
        <f>2016-'Mapping article title to number'!F27</f>
        <v>3</v>
      </c>
      <c r="K27" cm="1">
        <f t="array" ref="K27">IF(SUMPRODUCT(--ISNUMBER(SEARCH($P$2:$P$8,A27)))&gt;0, 1, 0)</f>
        <v>0</v>
      </c>
      <c r="L27">
        <v>0</v>
      </c>
      <c r="M27">
        <v>0</v>
      </c>
      <c r="N27">
        <v>0</v>
      </c>
      <c r="O27" cm="1">
        <f t="array" ref="O27">IF(SUMPRODUCT(--ISNUMBER(SEARCH($Q$2:$Q$5,A27)))&gt;0, 1, 0)</f>
        <v>0</v>
      </c>
    </row>
    <row r="28" spans="1:15">
      <c r="A28" t="s">
        <v>53</v>
      </c>
      <c r="B28">
        <v>0</v>
      </c>
      <c r="C28">
        <v>1</v>
      </c>
      <c r="D28">
        <f t="shared" si="0"/>
        <v>1</v>
      </c>
      <c r="E28">
        <v>0</v>
      </c>
      <c r="F28">
        <v>1</v>
      </c>
      <c r="G28">
        <v>0</v>
      </c>
      <c r="H28">
        <v>1</v>
      </c>
      <c r="I28">
        <v>2007</v>
      </c>
      <c r="J28">
        <f>2016-'Mapping article title to number'!F28</f>
        <v>9</v>
      </c>
      <c r="K28" cm="1">
        <f t="array" ref="K28">IF(SUMPRODUCT(--ISNUMBER(SEARCH($P$2:$P$8,A28)))&gt;0, 1, 0)</f>
        <v>0</v>
      </c>
      <c r="L28">
        <v>0</v>
      </c>
      <c r="M28">
        <v>0</v>
      </c>
      <c r="N28">
        <v>0</v>
      </c>
      <c r="O28" cm="1">
        <f t="array" ref="O28">IF(SUMPRODUCT(--ISNUMBER(SEARCH($Q$2:$Q$5,A28)))&gt;0, 1, 0)</f>
        <v>0</v>
      </c>
    </row>
    <row r="29" spans="1:15">
      <c r="A29" t="s">
        <v>56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1</v>
      </c>
      <c r="I29">
        <v>2009</v>
      </c>
      <c r="J29">
        <f>2016-'Mapping article title to number'!F29</f>
        <v>7</v>
      </c>
      <c r="K29" s="16">
        <v>1</v>
      </c>
      <c r="L29">
        <v>0</v>
      </c>
      <c r="M29">
        <v>0</v>
      </c>
      <c r="N29">
        <v>0</v>
      </c>
      <c r="O29" cm="1">
        <f t="array" ref="O29">IF(SUMPRODUCT(--ISNUMBER(SEARCH($Q$2:$Q$5,A29)))&gt;0, 1, 0)</f>
        <v>0</v>
      </c>
    </row>
    <row r="30" spans="1:15">
      <c r="A30" t="s">
        <v>82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1</v>
      </c>
      <c r="I30">
        <v>1994</v>
      </c>
      <c r="J30">
        <f>2016-'Mapping article title to number'!F30</f>
        <v>22</v>
      </c>
      <c r="K30" cm="1">
        <f t="array" ref="K30">IF(SUMPRODUCT(--ISNUMBER(SEARCH($P$2:$P$8,A30)))&gt;0, 1, 0)</f>
        <v>1</v>
      </c>
      <c r="L30">
        <v>0</v>
      </c>
      <c r="M30">
        <v>0</v>
      </c>
      <c r="N30">
        <v>0</v>
      </c>
      <c r="O30" s="14">
        <v>1</v>
      </c>
    </row>
    <row r="31" spans="1:15">
      <c r="A31" t="s">
        <v>20</v>
      </c>
      <c r="B31">
        <v>0</v>
      </c>
      <c r="C31">
        <v>3</v>
      </c>
      <c r="D31">
        <f t="shared" si="0"/>
        <v>3</v>
      </c>
      <c r="E31">
        <v>0</v>
      </c>
      <c r="F31">
        <v>1</v>
      </c>
      <c r="G31">
        <v>1</v>
      </c>
      <c r="H31">
        <v>1</v>
      </c>
      <c r="I31">
        <v>2012</v>
      </c>
      <c r="J31">
        <f>2016-'Mapping article title to number'!F31</f>
        <v>4</v>
      </c>
      <c r="K31" cm="1">
        <f t="array" ref="K31">IF(SUMPRODUCT(--ISNUMBER(SEARCH($P$2:$P$8,A31)))&gt;0, 1, 0)</f>
        <v>1</v>
      </c>
      <c r="L31">
        <v>1</v>
      </c>
      <c r="M31">
        <v>0</v>
      </c>
      <c r="N31">
        <v>0</v>
      </c>
      <c r="O31" cm="1">
        <f t="array" ref="O31">IF(SUMPRODUCT(--ISNUMBER(SEARCH($Q$2:$Q$5,A31)))&gt;0, 1, 0)</f>
        <v>0</v>
      </c>
    </row>
    <row r="32" spans="1:15">
      <c r="A32" t="s">
        <v>34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1</v>
      </c>
      <c r="I32">
        <v>2005</v>
      </c>
      <c r="J32">
        <f>2016-'Mapping article title to number'!F32</f>
        <v>11</v>
      </c>
      <c r="K32" cm="1">
        <f t="array" ref="K32">IF(SUMPRODUCT(--ISNUMBER(SEARCH($P$2:$P$8,A32)))&gt;0, 1, 0)</f>
        <v>0</v>
      </c>
      <c r="L32">
        <v>0</v>
      </c>
      <c r="M32">
        <v>0</v>
      </c>
      <c r="N32">
        <v>0</v>
      </c>
      <c r="O32" cm="1">
        <f t="array" ref="O32">IF(SUMPRODUCT(--ISNUMBER(SEARCH($Q$2:$Q$5,A32)))&gt;0, 1, 0)</f>
        <v>1</v>
      </c>
    </row>
    <row r="33" spans="1:15">
      <c r="A33" t="s">
        <v>42</v>
      </c>
      <c r="B33">
        <v>0</v>
      </c>
      <c r="C33">
        <v>1</v>
      </c>
      <c r="D33">
        <f t="shared" si="0"/>
        <v>1</v>
      </c>
      <c r="E33">
        <v>0</v>
      </c>
      <c r="F33">
        <v>1</v>
      </c>
      <c r="G33">
        <v>0</v>
      </c>
      <c r="H33">
        <v>1</v>
      </c>
      <c r="I33">
        <v>2010</v>
      </c>
      <c r="J33">
        <f>2016-'Mapping article title to number'!F33</f>
        <v>6</v>
      </c>
      <c r="K33" cm="1">
        <f t="array" ref="K33">IF(SUMPRODUCT(--ISNUMBER(SEARCH($P$2:$P$8,A33)))&gt;0, 1, 0)</f>
        <v>0</v>
      </c>
      <c r="L33">
        <v>0</v>
      </c>
      <c r="M33">
        <v>0</v>
      </c>
      <c r="N33">
        <v>1</v>
      </c>
      <c r="O33" cm="1">
        <f t="array" ref="O33">IF(SUMPRODUCT(--ISNUMBER(SEARCH($Q$2:$Q$5,A33)))&gt;0, 1, 0)</f>
        <v>1</v>
      </c>
    </row>
    <row r="34" spans="1:15">
      <c r="A34" t="s">
        <v>54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1</v>
      </c>
      <c r="I34">
        <v>2012</v>
      </c>
      <c r="J34">
        <f>2016-'Mapping article title to number'!F34</f>
        <v>4</v>
      </c>
      <c r="K34" cm="1">
        <f t="array" ref="K34">IF(SUMPRODUCT(--ISNUMBER(SEARCH($P$2:$P$8,A34)))&gt;0, 1, 0)</f>
        <v>0</v>
      </c>
      <c r="L34">
        <v>1</v>
      </c>
      <c r="M34">
        <v>0</v>
      </c>
      <c r="N34">
        <v>1</v>
      </c>
      <c r="O34" cm="1">
        <f t="array" ref="O34">IF(SUMPRODUCT(--ISNUMBER(SEARCH($Q$2:$Q$5,A34)))&gt;0, 1, 0)</f>
        <v>0</v>
      </c>
    </row>
    <row r="35" spans="1:15">
      <c r="A35" t="s">
        <v>1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1</v>
      </c>
      <c r="I35">
        <v>2003</v>
      </c>
      <c r="J35">
        <f>2016-'Mapping article title to number'!F35</f>
        <v>13</v>
      </c>
      <c r="K35" cm="1">
        <f t="array" ref="K35">IF(SUMPRODUCT(--ISNUMBER(SEARCH($P$2:$P$8,A35)))&gt;0, 1, 0)</f>
        <v>0</v>
      </c>
      <c r="L35">
        <v>0</v>
      </c>
      <c r="M35">
        <v>0</v>
      </c>
      <c r="N35">
        <v>0</v>
      </c>
      <c r="O35" cm="1">
        <f t="array" ref="O35">IF(SUMPRODUCT(--ISNUMBER(SEARCH($Q$2:$Q$5,A35)))&gt;0, 1, 0)</f>
        <v>1</v>
      </c>
    </row>
    <row r="36" spans="1:15">
      <c r="A36" t="s">
        <v>21</v>
      </c>
      <c r="B36">
        <v>0</v>
      </c>
      <c r="C36">
        <v>2</v>
      </c>
      <c r="D36">
        <f t="shared" si="0"/>
        <v>2</v>
      </c>
      <c r="E36">
        <v>0</v>
      </c>
      <c r="F36">
        <v>1</v>
      </c>
      <c r="G36">
        <v>1</v>
      </c>
      <c r="H36">
        <v>1</v>
      </c>
      <c r="I36">
        <v>2003</v>
      </c>
      <c r="J36">
        <f>2016-'Mapping article title to number'!F36</f>
        <v>13</v>
      </c>
      <c r="K36" cm="1">
        <f t="array" ref="K36">IF(SUMPRODUCT(--ISNUMBER(SEARCH($P$2:$P$8,A36)))&gt;0, 1, 0)</f>
        <v>1</v>
      </c>
      <c r="L36">
        <v>0</v>
      </c>
      <c r="M36">
        <v>0</v>
      </c>
      <c r="N36">
        <v>1</v>
      </c>
      <c r="O36" cm="1">
        <f t="array" ref="O36">IF(SUMPRODUCT(--ISNUMBER(SEARCH($Q$2:$Q$5,A36)))&gt;0, 1, 0)</f>
        <v>0</v>
      </c>
    </row>
    <row r="37" spans="1:15">
      <c r="A37" t="s">
        <v>26</v>
      </c>
      <c r="B37">
        <v>0</v>
      </c>
      <c r="C37">
        <v>4</v>
      </c>
      <c r="D37">
        <f t="shared" si="0"/>
        <v>4</v>
      </c>
      <c r="E37">
        <v>0</v>
      </c>
      <c r="F37">
        <v>1</v>
      </c>
      <c r="G37">
        <v>1</v>
      </c>
      <c r="H37">
        <v>1</v>
      </c>
      <c r="I37">
        <v>2013</v>
      </c>
      <c r="J37">
        <f>2016-'Mapping article title to number'!F37</f>
        <v>3</v>
      </c>
      <c r="K37" cm="1">
        <f t="array" ref="K37">IF(SUMPRODUCT(--ISNUMBER(SEARCH($P$2:$P$8,A37)))&gt;0, 1, 0)</f>
        <v>1</v>
      </c>
      <c r="L37">
        <v>1</v>
      </c>
      <c r="M37">
        <v>1</v>
      </c>
      <c r="N37">
        <v>1</v>
      </c>
      <c r="O37" cm="1">
        <f t="array" ref="O37">IF(SUMPRODUCT(--ISNUMBER(SEARCH($Q$2:$Q$5,A37)))&gt;0, 1, 0)</f>
        <v>0</v>
      </c>
    </row>
    <row r="38" spans="1:15">
      <c r="A38" t="s">
        <v>46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1</v>
      </c>
      <c r="I38">
        <v>1999</v>
      </c>
      <c r="J38">
        <f>2016-'Mapping article title to number'!F38</f>
        <v>17</v>
      </c>
      <c r="K38" cm="1">
        <f t="array" ref="K38">IF(SUMPRODUCT(--ISNUMBER(SEARCH($P$2:$P$8,A38)))&gt;0, 1, 0)</f>
        <v>1</v>
      </c>
      <c r="L38">
        <v>0</v>
      </c>
      <c r="M38">
        <v>0</v>
      </c>
      <c r="N38">
        <v>0</v>
      </c>
      <c r="O38" s="14">
        <v>1</v>
      </c>
    </row>
    <row r="39" spans="1:15">
      <c r="A39" t="s">
        <v>2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1</v>
      </c>
      <c r="I39">
        <v>2003</v>
      </c>
      <c r="J39">
        <f>2016-'Mapping article title to number'!F39</f>
        <v>13</v>
      </c>
      <c r="K39" s="16">
        <v>1</v>
      </c>
      <c r="L39">
        <v>0</v>
      </c>
      <c r="M39">
        <v>1</v>
      </c>
      <c r="N39">
        <v>1</v>
      </c>
      <c r="O39" cm="1">
        <f t="array" ref="O39">IF(SUMPRODUCT(--ISNUMBER(SEARCH($Q$2:$Q$5,A39)))&gt;0, 1, 0)</f>
        <v>0</v>
      </c>
    </row>
    <row r="40" spans="1:15">
      <c r="A40" t="s">
        <v>22</v>
      </c>
      <c r="B40">
        <v>0</v>
      </c>
      <c r="C40">
        <v>3</v>
      </c>
      <c r="D40">
        <f t="shared" si="0"/>
        <v>3</v>
      </c>
      <c r="E40">
        <v>0</v>
      </c>
      <c r="F40">
        <v>1</v>
      </c>
      <c r="G40">
        <v>1</v>
      </c>
      <c r="H40">
        <v>1</v>
      </c>
      <c r="I40">
        <v>2009</v>
      </c>
      <c r="J40">
        <f>2016-'Mapping article title to number'!F40</f>
        <v>7</v>
      </c>
      <c r="K40" cm="1">
        <f t="array" ref="K40">IF(SUMPRODUCT(--ISNUMBER(SEARCH($P$2:$P$8,A40)))&gt;0, 1, 0)</f>
        <v>1</v>
      </c>
      <c r="L40">
        <v>0</v>
      </c>
      <c r="M40">
        <v>0</v>
      </c>
      <c r="N40">
        <v>1</v>
      </c>
      <c r="O40" s="14">
        <v>1</v>
      </c>
    </row>
    <row r="41" spans="1:15">
      <c r="A41" t="s">
        <v>43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>
        <v>2011</v>
      </c>
      <c r="J41">
        <f>2016-'Mapping article title to number'!F41</f>
        <v>5</v>
      </c>
      <c r="K41" cm="1">
        <f t="array" ref="K41">IF(SUMPRODUCT(--ISNUMBER(SEARCH($P$2:$P$8,A41)))&gt;0, 1, 0)</f>
        <v>0</v>
      </c>
      <c r="L41">
        <v>1</v>
      </c>
      <c r="M41">
        <v>0</v>
      </c>
      <c r="N41">
        <v>0</v>
      </c>
      <c r="O41" cm="1">
        <f t="array" ref="O41">IF(SUMPRODUCT(--ISNUMBER(SEARCH($Q$2:$Q$5,A41)))&gt;0, 1, 0)</f>
        <v>0</v>
      </c>
    </row>
    <row r="42" spans="1:15">
      <c r="A42" t="s">
        <v>23</v>
      </c>
      <c r="B42">
        <v>0</v>
      </c>
      <c r="C42">
        <v>1</v>
      </c>
      <c r="D42">
        <f t="shared" si="0"/>
        <v>1</v>
      </c>
      <c r="E42">
        <v>0</v>
      </c>
      <c r="F42">
        <v>1</v>
      </c>
      <c r="G42">
        <v>0</v>
      </c>
      <c r="H42">
        <v>1</v>
      </c>
      <c r="I42">
        <v>2000</v>
      </c>
      <c r="J42">
        <f>2016-'Mapping article title to number'!F42</f>
        <v>16</v>
      </c>
      <c r="K42" cm="1">
        <f t="array" ref="K42">IF(SUMPRODUCT(--ISNUMBER(SEARCH($P$2:$P$8,A42)))&gt;0, 1, 0)</f>
        <v>1</v>
      </c>
      <c r="L42">
        <v>1</v>
      </c>
      <c r="M42">
        <v>0</v>
      </c>
      <c r="N42">
        <v>1</v>
      </c>
      <c r="O42" cm="1">
        <f t="array" ref="O42">IF(SUMPRODUCT(--ISNUMBER(SEARCH($Q$2:$Q$5,A42)))&gt;0, 1, 0)</f>
        <v>0</v>
      </c>
    </row>
    <row r="43" spans="1:15">
      <c r="A43" t="s">
        <v>79</v>
      </c>
      <c r="B43">
        <v>0</v>
      </c>
      <c r="C43">
        <v>2</v>
      </c>
      <c r="D43">
        <f t="shared" si="0"/>
        <v>2</v>
      </c>
      <c r="E43">
        <v>0</v>
      </c>
      <c r="F43">
        <v>1</v>
      </c>
      <c r="G43">
        <v>1</v>
      </c>
      <c r="H43">
        <v>1</v>
      </c>
      <c r="I43">
        <v>2006</v>
      </c>
      <c r="J43">
        <f>2016-'Mapping article title to number'!F43</f>
        <v>10</v>
      </c>
      <c r="K43" s="16">
        <v>1</v>
      </c>
      <c r="L43">
        <v>0</v>
      </c>
      <c r="M43">
        <v>0</v>
      </c>
      <c r="N43">
        <v>0</v>
      </c>
      <c r="O43" s="14">
        <v>1</v>
      </c>
    </row>
    <row r="44" spans="1:15">
      <c r="A44" t="s">
        <v>4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1</v>
      </c>
      <c r="I44">
        <v>2009</v>
      </c>
      <c r="J44">
        <f>2016-'Mapping article title to number'!F44</f>
        <v>7</v>
      </c>
      <c r="K44" s="16">
        <v>1</v>
      </c>
      <c r="L44">
        <v>0</v>
      </c>
      <c r="M44">
        <v>0</v>
      </c>
      <c r="N44">
        <v>0</v>
      </c>
      <c r="O44" cm="1">
        <f t="array" ref="O44">IF(SUMPRODUCT(--ISNUMBER(SEARCH($Q$2:$Q$5,A44)))&gt;0, 1, 0)</f>
        <v>0</v>
      </c>
    </row>
    <row r="45" spans="1:15">
      <c r="A45" t="s">
        <v>24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>
        <v>2007</v>
      </c>
      <c r="J45">
        <f>2016-'Mapping article title to number'!F45</f>
        <v>9</v>
      </c>
      <c r="K45" s="16">
        <v>1</v>
      </c>
      <c r="L45">
        <v>0</v>
      </c>
      <c r="M45">
        <v>0</v>
      </c>
      <c r="N45">
        <v>0</v>
      </c>
      <c r="O45" cm="1">
        <f t="array" ref="O45">IF(SUMPRODUCT(--ISNUMBER(SEARCH($Q$2:$Q$5,A45)))&gt;0, 1, 0)</f>
        <v>0</v>
      </c>
    </row>
    <row r="46" spans="1:15">
      <c r="A46" t="s">
        <v>47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>
        <v>2002</v>
      </c>
      <c r="J46">
        <f>2016-'Mapping article title to number'!F46</f>
        <v>14</v>
      </c>
      <c r="K46" cm="1">
        <f t="array" ref="K46">IF(SUMPRODUCT(--ISNUMBER(SEARCH($P$2:$P$8,A46)))&gt;0, 1, 0)</f>
        <v>0</v>
      </c>
      <c r="L46">
        <v>0</v>
      </c>
      <c r="M46">
        <v>0</v>
      </c>
      <c r="N46">
        <v>0</v>
      </c>
      <c r="O46" cm="1">
        <f t="array" ref="O46">IF(SUMPRODUCT(--ISNUMBER(SEARCH($Q$2:$Q$5,A46)))&gt;0, 1, 0)</f>
        <v>1</v>
      </c>
    </row>
    <row r="47" spans="1:15">
      <c r="A47" t="s">
        <v>5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1</v>
      </c>
      <c r="I47">
        <v>2000</v>
      </c>
      <c r="J47">
        <f>2016-'Mapping article title to number'!F47</f>
        <v>16</v>
      </c>
      <c r="K47" cm="1">
        <f t="array" ref="K47">IF(SUMPRODUCT(--ISNUMBER(SEARCH($P$2:$P$8,A47)))&gt;0, 1, 0)</f>
        <v>1</v>
      </c>
      <c r="L47">
        <v>0</v>
      </c>
      <c r="M47">
        <v>0</v>
      </c>
      <c r="N47">
        <v>0</v>
      </c>
      <c r="O47" cm="1">
        <f t="array" ref="O47">IF(SUMPRODUCT(--ISNUMBER(SEARCH($Q$2:$Q$5,A47)))&gt;0, 1, 0)</f>
        <v>0</v>
      </c>
    </row>
    <row r="48" spans="1:15">
      <c r="A48" t="s">
        <v>25</v>
      </c>
      <c r="B48">
        <v>0</v>
      </c>
      <c r="C48">
        <v>2</v>
      </c>
      <c r="D48">
        <f t="shared" si="0"/>
        <v>2</v>
      </c>
      <c r="E48">
        <v>0</v>
      </c>
      <c r="F48">
        <v>1</v>
      </c>
      <c r="G48">
        <v>1</v>
      </c>
      <c r="H48">
        <v>1</v>
      </c>
      <c r="I48">
        <v>2001</v>
      </c>
      <c r="J48">
        <f>2016-'Mapping article title to number'!F48</f>
        <v>15</v>
      </c>
      <c r="K48" cm="1">
        <f t="array" ref="K48">IF(SUMPRODUCT(--ISNUMBER(SEARCH($P$2:$P$8,A48)))&gt;0, 1, 0)</f>
        <v>0</v>
      </c>
      <c r="L48">
        <v>0</v>
      </c>
      <c r="M48">
        <v>0</v>
      </c>
      <c r="N48">
        <v>0</v>
      </c>
      <c r="O48" cm="1">
        <f t="array" ref="O48">IF(SUMPRODUCT(--ISNUMBER(SEARCH($Q$2:$Q$5,A48)))&gt;0, 1, 0)</f>
        <v>1</v>
      </c>
    </row>
    <row r="49" spans="1:17">
      <c r="A49" t="s">
        <v>6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1</v>
      </c>
      <c r="I49">
        <v>1990</v>
      </c>
      <c r="J49">
        <f>2016-'Mapping article title to number'!F49</f>
        <v>26</v>
      </c>
      <c r="K49" s="16">
        <v>1</v>
      </c>
      <c r="L49">
        <v>0</v>
      </c>
      <c r="M49">
        <v>0</v>
      </c>
      <c r="N49">
        <v>0</v>
      </c>
      <c r="O49" cm="1">
        <f t="array" ref="O49">IF(SUMPRODUCT(--ISNUMBER(SEARCH($Q$2:$Q$5,A49)))&gt;0, 1, 0)</f>
        <v>0</v>
      </c>
    </row>
    <row r="50" spans="1:17">
      <c r="A50" t="s">
        <v>15</v>
      </c>
      <c r="B50">
        <v>0</v>
      </c>
      <c r="C50">
        <v>1</v>
      </c>
      <c r="D50">
        <f t="shared" si="0"/>
        <v>1</v>
      </c>
      <c r="E50">
        <v>0</v>
      </c>
      <c r="F50">
        <v>1</v>
      </c>
      <c r="G50">
        <v>0</v>
      </c>
      <c r="H50">
        <v>1</v>
      </c>
      <c r="I50">
        <v>2015</v>
      </c>
      <c r="J50">
        <f>2016-'Mapping article title to number'!F50</f>
        <v>1</v>
      </c>
      <c r="K50" cm="1">
        <f t="array" ref="K50">IF(SUMPRODUCT(--ISNUMBER(SEARCH($P$2:$P$8,A50)))&gt;0, 1, 0)</f>
        <v>1</v>
      </c>
      <c r="L50">
        <v>0</v>
      </c>
      <c r="M50">
        <v>0</v>
      </c>
      <c r="N50">
        <v>0</v>
      </c>
      <c r="O50" cm="1">
        <f t="array" ref="O50">IF(SUMPRODUCT(--ISNUMBER(SEARCH($Q$2:$Q$5,A50)))&gt;0, 1, 0)</f>
        <v>0</v>
      </c>
    </row>
    <row r="51" spans="1:17">
      <c r="A51" t="s">
        <v>40</v>
      </c>
      <c r="B51">
        <v>0</v>
      </c>
      <c r="C51">
        <v>1</v>
      </c>
      <c r="D51">
        <f t="shared" si="0"/>
        <v>1</v>
      </c>
      <c r="E51">
        <v>0</v>
      </c>
      <c r="F51">
        <v>1</v>
      </c>
      <c r="G51">
        <v>0</v>
      </c>
      <c r="H51">
        <v>1</v>
      </c>
      <c r="I51">
        <v>2015</v>
      </c>
      <c r="J51">
        <f>2016-'Mapping article title to number'!F51</f>
        <v>1</v>
      </c>
      <c r="K51" cm="1">
        <f t="array" ref="K51">IF(SUMPRODUCT(--ISNUMBER(SEARCH($P$2:$P$8,A51)))&gt;0, 1, 0)</f>
        <v>1</v>
      </c>
      <c r="L51">
        <v>1</v>
      </c>
      <c r="M51">
        <v>1</v>
      </c>
      <c r="N51">
        <v>1</v>
      </c>
      <c r="O51" cm="1">
        <f t="array" ref="O51">IF(SUMPRODUCT(--ISNUMBER(SEARCH($Q$2:$Q$5,A51)))&gt;0, 1, 0)</f>
        <v>0</v>
      </c>
    </row>
    <row r="52" spans="1:17">
      <c r="A52" t="s">
        <v>48</v>
      </c>
      <c r="B52">
        <v>0</v>
      </c>
      <c r="C52">
        <v>1</v>
      </c>
      <c r="D52">
        <f t="shared" si="0"/>
        <v>1</v>
      </c>
      <c r="E52">
        <v>0</v>
      </c>
      <c r="F52">
        <v>1</v>
      </c>
      <c r="G52">
        <v>0</v>
      </c>
      <c r="H52">
        <v>1</v>
      </c>
      <c r="I52">
        <v>2005</v>
      </c>
      <c r="J52">
        <f>2016-'Mapping article title to number'!F52</f>
        <v>11</v>
      </c>
      <c r="K52" cm="1">
        <f t="array" ref="K52">IF(SUMPRODUCT(--ISNUMBER(SEARCH($P$2:$P$8,A52)))&gt;0, 1, 0)</f>
        <v>1</v>
      </c>
      <c r="L52">
        <v>1</v>
      </c>
      <c r="M52">
        <v>0</v>
      </c>
      <c r="N52">
        <v>0</v>
      </c>
      <c r="O52" s="14">
        <v>0</v>
      </c>
    </row>
    <row r="53" spans="1:17">
      <c r="A53" t="s">
        <v>7</v>
      </c>
      <c r="B53">
        <v>0</v>
      </c>
      <c r="C53">
        <v>1</v>
      </c>
      <c r="D53">
        <f t="shared" si="0"/>
        <v>1</v>
      </c>
      <c r="E53">
        <v>0</v>
      </c>
      <c r="F53">
        <v>1</v>
      </c>
      <c r="G53">
        <v>0</v>
      </c>
      <c r="H53">
        <v>1</v>
      </c>
      <c r="I53">
        <v>2011</v>
      </c>
      <c r="J53">
        <f>2016-'Mapping article title to number'!F53</f>
        <v>5</v>
      </c>
      <c r="K53" s="16">
        <v>1</v>
      </c>
      <c r="L53">
        <v>0</v>
      </c>
      <c r="M53">
        <v>0</v>
      </c>
      <c r="N53">
        <v>0</v>
      </c>
      <c r="O53" cm="1">
        <f t="array" ref="O53">IF(SUMPRODUCT(--ISNUMBER(SEARCH($Q$2:$Q$5,A53)))&gt;0, 1, 0)</f>
        <v>1</v>
      </c>
      <c r="Q53" t="s">
        <v>75</v>
      </c>
    </row>
    <row r="54" spans="1:17">
      <c r="A54" t="s">
        <v>16</v>
      </c>
      <c r="B54">
        <v>0</v>
      </c>
      <c r="C54">
        <v>1</v>
      </c>
      <c r="D54">
        <f t="shared" si="0"/>
        <v>1</v>
      </c>
      <c r="E54">
        <v>0</v>
      </c>
      <c r="F54">
        <v>1</v>
      </c>
      <c r="G54">
        <v>0</v>
      </c>
      <c r="H54">
        <v>1</v>
      </c>
      <c r="I54">
        <v>2006</v>
      </c>
      <c r="J54">
        <f>2016-'Mapping article title to number'!F54</f>
        <v>10</v>
      </c>
      <c r="K54" cm="1">
        <f t="array" ref="K54">IF(SUMPRODUCT(--ISNUMBER(SEARCH($P$2:$P$8,A54)))&gt;0, 1, 0)</f>
        <v>0</v>
      </c>
      <c r="L54">
        <v>0</v>
      </c>
      <c r="M54">
        <v>0</v>
      </c>
      <c r="N54">
        <v>1</v>
      </c>
      <c r="O54" s="14">
        <v>1</v>
      </c>
    </row>
    <row r="55" spans="1:17">
      <c r="A55" t="s">
        <v>27</v>
      </c>
      <c r="B55">
        <v>0</v>
      </c>
      <c r="C55">
        <v>2</v>
      </c>
      <c r="D55">
        <f t="shared" si="0"/>
        <v>2</v>
      </c>
      <c r="E55">
        <v>0</v>
      </c>
      <c r="F55">
        <v>1</v>
      </c>
      <c r="G55">
        <v>1</v>
      </c>
      <c r="H55">
        <v>1</v>
      </c>
      <c r="I55">
        <v>2013</v>
      </c>
      <c r="J55">
        <f>2016-'Mapping article title to number'!F55</f>
        <v>3</v>
      </c>
      <c r="K55" s="16">
        <v>1</v>
      </c>
      <c r="L55">
        <v>0</v>
      </c>
      <c r="M55">
        <v>0</v>
      </c>
      <c r="N55">
        <v>0</v>
      </c>
      <c r="O55" s="14">
        <v>1</v>
      </c>
    </row>
    <row r="56" spans="1:17">
      <c r="A56" t="s">
        <v>49</v>
      </c>
      <c r="B56">
        <v>0</v>
      </c>
      <c r="C56">
        <v>1</v>
      </c>
      <c r="D56">
        <f t="shared" si="0"/>
        <v>1</v>
      </c>
      <c r="E56">
        <v>0</v>
      </c>
      <c r="F56">
        <v>1</v>
      </c>
      <c r="G56">
        <v>0</v>
      </c>
      <c r="H56">
        <v>1</v>
      </c>
      <c r="I56">
        <v>1996</v>
      </c>
      <c r="J56">
        <f>2016-'Mapping article title to number'!F56</f>
        <v>20</v>
      </c>
      <c r="K56" cm="1">
        <f t="array" ref="K56">IF(SUMPRODUCT(--ISNUMBER(SEARCH($P$2:$P$8,A56)))&gt;0, 1, 0)</f>
        <v>1</v>
      </c>
      <c r="L56">
        <v>1</v>
      </c>
      <c r="M56">
        <v>0</v>
      </c>
      <c r="N56">
        <v>0</v>
      </c>
      <c r="O56" cm="1">
        <f t="array" ref="O56">IF(SUMPRODUCT(--ISNUMBER(SEARCH($Q$2:$Q$5,A56)))&gt;0, 1, 0)</f>
        <v>0</v>
      </c>
    </row>
    <row r="57" spans="1:17">
      <c r="A57" t="s">
        <v>8</v>
      </c>
      <c r="B57">
        <v>0</v>
      </c>
      <c r="C57">
        <v>2</v>
      </c>
      <c r="D57">
        <f t="shared" si="0"/>
        <v>2</v>
      </c>
      <c r="E57">
        <v>0</v>
      </c>
      <c r="F57">
        <v>1</v>
      </c>
      <c r="G57">
        <v>1</v>
      </c>
      <c r="H57">
        <v>1</v>
      </c>
      <c r="I57">
        <v>2009</v>
      </c>
      <c r="J57">
        <f>2016-'Mapping article title to number'!F57</f>
        <v>7</v>
      </c>
      <c r="K57" s="16">
        <v>1</v>
      </c>
      <c r="L57">
        <v>0</v>
      </c>
      <c r="M57">
        <v>0</v>
      </c>
      <c r="N57">
        <v>0</v>
      </c>
      <c r="O57" s="14">
        <v>1</v>
      </c>
    </row>
    <row r="58" spans="1:17">
      <c r="A58" t="s">
        <v>28</v>
      </c>
      <c r="B58">
        <v>0</v>
      </c>
      <c r="C58">
        <v>1</v>
      </c>
      <c r="D58">
        <f t="shared" si="0"/>
        <v>1</v>
      </c>
      <c r="E58">
        <v>0</v>
      </c>
      <c r="F58">
        <v>1</v>
      </c>
      <c r="G58">
        <v>0</v>
      </c>
      <c r="H58">
        <v>1</v>
      </c>
      <c r="I58">
        <v>2007</v>
      </c>
      <c r="J58">
        <f>2016-'Mapping article title to number'!F58</f>
        <v>9</v>
      </c>
      <c r="K58" s="16">
        <v>1</v>
      </c>
      <c r="L58">
        <v>0</v>
      </c>
      <c r="M58">
        <v>0</v>
      </c>
      <c r="N58">
        <v>1</v>
      </c>
      <c r="O58" cm="1">
        <f t="array" ref="O58">IF(SUMPRODUCT(--ISNUMBER(SEARCH($Q$2:$Q$5,A58)))&gt;0, 1, 0)</f>
        <v>0</v>
      </c>
    </row>
    <row r="59" spans="1:17">
      <c r="A59" t="s">
        <v>9</v>
      </c>
      <c r="B59">
        <v>0</v>
      </c>
      <c r="C59">
        <v>1</v>
      </c>
      <c r="D59">
        <f t="shared" si="0"/>
        <v>1</v>
      </c>
      <c r="E59">
        <v>0</v>
      </c>
      <c r="F59">
        <v>1</v>
      </c>
      <c r="G59">
        <v>0</v>
      </c>
      <c r="H59">
        <v>1</v>
      </c>
      <c r="I59">
        <v>1999</v>
      </c>
      <c r="J59">
        <f>2016-'Mapping article title to number'!F59</f>
        <v>22</v>
      </c>
      <c r="K59" cm="1">
        <f t="array" ref="K59">IF(SUMPRODUCT(--ISNUMBER(SEARCH($P$2:$P$8,A59)))&gt;0, 1, 0)</f>
        <v>1</v>
      </c>
      <c r="L59">
        <v>0</v>
      </c>
      <c r="M59">
        <v>0</v>
      </c>
      <c r="N59">
        <v>0</v>
      </c>
      <c r="O59" cm="1">
        <f t="array" ref="O59">IF(SUMPRODUCT(--ISNUMBER(SEARCH($Q$2:$Q$5,A59)))&gt;0, 1, 0)</f>
        <v>0</v>
      </c>
    </row>
    <row r="60" spans="1:17">
      <c r="A60" t="s">
        <v>29</v>
      </c>
      <c r="B60">
        <v>0</v>
      </c>
      <c r="C60">
        <v>1</v>
      </c>
      <c r="D60">
        <f t="shared" si="0"/>
        <v>1</v>
      </c>
      <c r="E60">
        <v>0</v>
      </c>
      <c r="F60">
        <v>1</v>
      </c>
      <c r="G60">
        <v>0</v>
      </c>
      <c r="H60">
        <v>1</v>
      </c>
      <c r="I60">
        <v>2007</v>
      </c>
      <c r="J60">
        <f>2016-'Mapping article title to number'!F60</f>
        <v>9</v>
      </c>
      <c r="K60" cm="1">
        <f t="array" ref="K60">IF(SUMPRODUCT(--ISNUMBER(SEARCH($P$2:$P$8,A60)))&gt;0, 1, 0)</f>
        <v>1</v>
      </c>
      <c r="L60">
        <v>0</v>
      </c>
      <c r="M60">
        <v>0</v>
      </c>
      <c r="N60">
        <v>1</v>
      </c>
      <c r="O60" cm="1">
        <f t="array" ref="O60">IF(SUMPRODUCT(--ISNUMBER(SEARCH($Q$2:$Q$5,A60)))&gt;0, 1, 0)</f>
        <v>0</v>
      </c>
      <c r="P60" t="s">
        <v>76</v>
      </c>
    </row>
    <row r="61" spans="1:17">
      <c r="A61" t="s">
        <v>30</v>
      </c>
      <c r="B61">
        <v>0</v>
      </c>
      <c r="C61">
        <v>1</v>
      </c>
      <c r="D61">
        <f t="shared" si="0"/>
        <v>1</v>
      </c>
      <c r="E61">
        <v>0</v>
      </c>
      <c r="F61">
        <v>1</v>
      </c>
      <c r="G61">
        <v>0</v>
      </c>
      <c r="H61">
        <v>1</v>
      </c>
      <c r="I61">
        <v>2006</v>
      </c>
      <c r="J61">
        <f>2016-'Mapping article title to number'!F61</f>
        <v>10</v>
      </c>
      <c r="K61" cm="1">
        <f t="array" ref="K61">IF(SUMPRODUCT(--ISNUMBER(SEARCH($P$2:$P$8,A61)))&gt;0, 1, 0)</f>
        <v>1</v>
      </c>
      <c r="L61">
        <v>0</v>
      </c>
      <c r="M61">
        <v>0</v>
      </c>
      <c r="N61">
        <v>0</v>
      </c>
      <c r="O61" cm="1">
        <f t="array" ref="O61">IF(SUMPRODUCT(--ISNUMBER(SEARCH($Q$2:$Q$5,A61)))&gt;0, 1, 0)</f>
        <v>0</v>
      </c>
    </row>
    <row r="62" spans="1:17">
      <c r="A62" t="s">
        <v>31</v>
      </c>
      <c r="B62">
        <v>0</v>
      </c>
      <c r="C62">
        <v>1</v>
      </c>
      <c r="D62">
        <f t="shared" si="0"/>
        <v>1</v>
      </c>
      <c r="E62">
        <v>0</v>
      </c>
      <c r="F62">
        <v>1</v>
      </c>
      <c r="G62">
        <v>0</v>
      </c>
      <c r="H62">
        <v>1</v>
      </c>
      <c r="I62">
        <v>2010</v>
      </c>
      <c r="J62">
        <f>2016-'Mapping article title to number'!F62</f>
        <v>6</v>
      </c>
      <c r="K62" s="16">
        <v>1</v>
      </c>
      <c r="L62">
        <v>0</v>
      </c>
      <c r="M62">
        <v>0</v>
      </c>
      <c r="N62">
        <v>0</v>
      </c>
      <c r="O62" s="14">
        <v>1</v>
      </c>
    </row>
    <row r="63" spans="1:17">
      <c r="A63" t="s">
        <v>80</v>
      </c>
      <c r="B63">
        <v>0</v>
      </c>
      <c r="C63">
        <v>1</v>
      </c>
      <c r="D63">
        <f t="shared" si="0"/>
        <v>1</v>
      </c>
      <c r="E63">
        <v>0</v>
      </c>
      <c r="F63">
        <v>1</v>
      </c>
      <c r="G63">
        <v>0</v>
      </c>
      <c r="H63">
        <v>1</v>
      </c>
      <c r="I63">
        <v>2006</v>
      </c>
      <c r="J63">
        <f>2016-'Mapping article title to number'!F63</f>
        <v>10</v>
      </c>
      <c r="K63" s="16">
        <v>1</v>
      </c>
      <c r="L63">
        <v>0</v>
      </c>
      <c r="M63">
        <v>0</v>
      </c>
      <c r="N63">
        <v>1</v>
      </c>
      <c r="O63" cm="1">
        <f t="array" ref="O63">IF(SUMPRODUCT(--ISNUMBER(SEARCH($Q$2:$Q$5,A63)))&gt;0, 1, 0)</f>
        <v>0</v>
      </c>
    </row>
    <row r="64" spans="1:17">
      <c r="A64" t="s">
        <v>81</v>
      </c>
      <c r="B64">
        <v>0</v>
      </c>
      <c r="C64">
        <v>1</v>
      </c>
      <c r="D64">
        <f t="shared" si="0"/>
        <v>1</v>
      </c>
      <c r="E64">
        <v>0</v>
      </c>
      <c r="F64">
        <v>1</v>
      </c>
      <c r="G64">
        <v>0</v>
      </c>
      <c r="H64">
        <v>1</v>
      </c>
      <c r="I64">
        <v>2006</v>
      </c>
      <c r="J64">
        <f>2016-'Mapping article title to number'!F64</f>
        <v>10</v>
      </c>
      <c r="K64" cm="1">
        <f t="array" ref="K64">IF(SUMPRODUCT(--ISNUMBER(SEARCH($P$2:$P$8,A64)))&gt;0, 1, 0)</f>
        <v>1</v>
      </c>
      <c r="L64">
        <v>1</v>
      </c>
      <c r="M64">
        <v>0</v>
      </c>
      <c r="N64">
        <v>1</v>
      </c>
      <c r="O64" cm="1">
        <f t="array" ref="O64">IF(SUMPRODUCT(--ISNUMBER(SEARCH($Q$2:$Q$5,A64)))&gt;0, 1, 0)</f>
        <v>0</v>
      </c>
    </row>
    <row r="65" spans="1:15">
      <c r="A65" s="18" t="s">
        <v>105</v>
      </c>
      <c r="B65">
        <v>0</v>
      </c>
      <c r="C65">
        <v>0</v>
      </c>
      <c r="D65">
        <f t="shared" si="0"/>
        <v>0</v>
      </c>
      <c r="E65">
        <v>0</v>
      </c>
      <c r="F65">
        <v>0</v>
      </c>
      <c r="G65">
        <v>0</v>
      </c>
      <c r="H65">
        <v>0</v>
      </c>
      <c r="I65">
        <v>2014</v>
      </c>
      <c r="J65">
        <v>2</v>
      </c>
      <c r="K65" cm="1">
        <f t="array" ref="K65">IF(SUMPRODUCT(--ISNUMBER(SEARCH($P$2:$P$8,A65)))&gt;0, 1, 0)</f>
        <v>0</v>
      </c>
      <c r="L65">
        <v>1</v>
      </c>
      <c r="M65">
        <v>0</v>
      </c>
      <c r="N65">
        <v>0</v>
      </c>
      <c r="O65" cm="1">
        <f t="array" ref="O65">IF(SUMPRODUCT(--ISNUMBER(SEARCH($Q$2:$Q$5,A65)))&gt;0, 1, 0)</f>
        <v>0</v>
      </c>
    </row>
    <row r="66" spans="1:15">
      <c r="A66" s="18" t="s">
        <v>106</v>
      </c>
      <c r="B66">
        <v>0</v>
      </c>
      <c r="C66">
        <v>0</v>
      </c>
      <c r="D66">
        <f t="shared" si="0"/>
        <v>0</v>
      </c>
      <c r="E66">
        <v>0</v>
      </c>
      <c r="F66">
        <v>0</v>
      </c>
      <c r="G66">
        <v>0</v>
      </c>
      <c r="H66">
        <v>0</v>
      </c>
      <c r="I66">
        <v>2013</v>
      </c>
      <c r="J66">
        <v>3</v>
      </c>
      <c r="K66" cm="1">
        <f t="array" ref="K66">IF(SUMPRODUCT(--ISNUMBER(SEARCH($P$2:$P$8,A66)))&gt;0, 1, 0)</f>
        <v>1</v>
      </c>
      <c r="L66">
        <v>1</v>
      </c>
      <c r="M66">
        <v>0</v>
      </c>
      <c r="N66">
        <v>0</v>
      </c>
      <c r="O66" cm="1">
        <f t="array" ref="O66">IF(SUMPRODUCT(--ISNUMBER(SEARCH($Q$2:$Q$5,A66)))&gt;0, 1, 0)</f>
        <v>0</v>
      </c>
    </row>
    <row r="67" spans="1:15">
      <c r="A67" s="18" t="s">
        <v>107</v>
      </c>
      <c r="B67">
        <v>0</v>
      </c>
      <c r="C67">
        <v>0</v>
      </c>
      <c r="D67">
        <f t="shared" ref="D67:D86" si="1">C67+B67</f>
        <v>0</v>
      </c>
      <c r="E67">
        <v>0</v>
      </c>
      <c r="F67">
        <v>0</v>
      </c>
      <c r="G67">
        <v>0</v>
      </c>
      <c r="H67">
        <v>0</v>
      </c>
      <c r="I67">
        <v>2012</v>
      </c>
      <c r="J67">
        <v>4</v>
      </c>
      <c r="K67" cm="1">
        <f t="array" ref="K67">IF(SUMPRODUCT(--ISNUMBER(SEARCH($P$2:$P$8,A67)))&gt;0, 1, 0)</f>
        <v>0</v>
      </c>
      <c r="L67">
        <v>1</v>
      </c>
      <c r="M67">
        <v>0</v>
      </c>
      <c r="N67">
        <v>0</v>
      </c>
      <c r="O67" cm="1">
        <f t="array" ref="O67">IF(SUMPRODUCT(--ISNUMBER(SEARCH($Q$2:$Q$5,A67)))&gt;0, 1, 0)</f>
        <v>0</v>
      </c>
    </row>
    <row r="68" spans="1:15">
      <c r="A68" s="18" t="s">
        <v>108</v>
      </c>
      <c r="B68">
        <v>0</v>
      </c>
      <c r="C68">
        <v>0</v>
      </c>
      <c r="D68">
        <f t="shared" si="1"/>
        <v>0</v>
      </c>
      <c r="E68">
        <v>0</v>
      </c>
      <c r="F68">
        <v>0</v>
      </c>
      <c r="G68">
        <v>0</v>
      </c>
      <c r="H68">
        <v>0</v>
      </c>
      <c r="I68">
        <v>2015</v>
      </c>
      <c r="J68">
        <v>1</v>
      </c>
      <c r="K68" cm="1">
        <f t="array" ref="K68">IF(SUMPRODUCT(--ISNUMBER(SEARCH($P$2:$P$8,A68)))&gt;0, 1, 0)</f>
        <v>0</v>
      </c>
      <c r="L68">
        <v>1</v>
      </c>
      <c r="M68">
        <v>0</v>
      </c>
      <c r="N68">
        <v>0</v>
      </c>
      <c r="O68" cm="1">
        <f t="array" ref="O68">IF(SUMPRODUCT(--ISNUMBER(SEARCH($Q$2:$Q$5,A68)))&gt;0, 1, 0)</f>
        <v>0</v>
      </c>
    </row>
    <row r="69" spans="1:15">
      <c r="A69" s="18" t="s">
        <v>109</v>
      </c>
      <c r="B69">
        <v>0</v>
      </c>
      <c r="C69">
        <v>0</v>
      </c>
      <c r="D69">
        <f t="shared" si="1"/>
        <v>0</v>
      </c>
      <c r="E69">
        <v>0</v>
      </c>
      <c r="F69">
        <v>0</v>
      </c>
      <c r="G69">
        <v>0</v>
      </c>
      <c r="H69">
        <v>0</v>
      </c>
      <c r="I69">
        <v>2013</v>
      </c>
      <c r="J69">
        <v>3</v>
      </c>
      <c r="K69" cm="1">
        <f t="array" ref="K69">IF(SUMPRODUCT(--ISNUMBER(SEARCH($P$2:$P$8,A69)))&gt;0, 1, 0)</f>
        <v>0</v>
      </c>
      <c r="L69">
        <v>1</v>
      </c>
      <c r="M69">
        <v>0</v>
      </c>
      <c r="N69">
        <v>0</v>
      </c>
      <c r="O69" cm="1">
        <f t="array" ref="O69">IF(SUMPRODUCT(--ISNUMBER(SEARCH($Q$2:$Q$5,A69)))&gt;0, 1, 0)</f>
        <v>0</v>
      </c>
    </row>
    <row r="70" spans="1:15">
      <c r="A70" s="18" t="s">
        <v>110</v>
      </c>
      <c r="B70">
        <v>0</v>
      </c>
      <c r="C70">
        <v>0</v>
      </c>
      <c r="D70">
        <f t="shared" si="1"/>
        <v>0</v>
      </c>
      <c r="E70">
        <v>0</v>
      </c>
      <c r="F70">
        <v>0</v>
      </c>
      <c r="G70">
        <v>0</v>
      </c>
      <c r="H70">
        <v>0</v>
      </c>
      <c r="I70">
        <v>2012</v>
      </c>
      <c r="J70">
        <v>4</v>
      </c>
      <c r="K70" cm="1">
        <f t="array" ref="K70">IF(SUMPRODUCT(--ISNUMBER(SEARCH($P$2:$P$8,A70)))&gt;0, 1, 0)</f>
        <v>0</v>
      </c>
      <c r="L70">
        <v>1</v>
      </c>
      <c r="M70">
        <v>0</v>
      </c>
      <c r="N70">
        <v>1</v>
      </c>
      <c r="O70" cm="1">
        <f t="array" ref="O70">IF(SUMPRODUCT(--ISNUMBER(SEARCH($Q$2:$Q$5,A70)))&gt;0, 1, 0)</f>
        <v>0</v>
      </c>
    </row>
    <row r="71" spans="1:15">
      <c r="A71" s="18" t="s">
        <v>111</v>
      </c>
      <c r="B71">
        <v>0</v>
      </c>
      <c r="C71">
        <v>0</v>
      </c>
      <c r="D71">
        <f t="shared" si="1"/>
        <v>0</v>
      </c>
      <c r="E71">
        <v>0</v>
      </c>
      <c r="F71">
        <v>0</v>
      </c>
      <c r="G71">
        <v>0</v>
      </c>
      <c r="H71">
        <v>0</v>
      </c>
      <c r="I71">
        <v>2014</v>
      </c>
      <c r="J71">
        <v>2</v>
      </c>
      <c r="K71" cm="1">
        <f t="array" ref="K71">IF(SUMPRODUCT(--ISNUMBER(SEARCH($P$2:$P$8,A71)))&gt;0, 1, 0)</f>
        <v>0</v>
      </c>
      <c r="L71">
        <v>1</v>
      </c>
      <c r="M71">
        <v>0</v>
      </c>
      <c r="N71">
        <v>1</v>
      </c>
      <c r="O71" cm="1">
        <f t="array" ref="O71">IF(SUMPRODUCT(--ISNUMBER(SEARCH($Q$2:$Q$5,A71)))&gt;0, 1, 0)</f>
        <v>0</v>
      </c>
    </row>
    <row r="72" spans="1:15">
      <c r="A72" s="18" t="s">
        <v>112</v>
      </c>
      <c r="B72">
        <v>0</v>
      </c>
      <c r="C72">
        <v>0</v>
      </c>
      <c r="D72">
        <f t="shared" si="1"/>
        <v>0</v>
      </c>
      <c r="E72">
        <v>0</v>
      </c>
      <c r="F72">
        <v>0</v>
      </c>
      <c r="G72">
        <v>0</v>
      </c>
      <c r="H72">
        <v>0</v>
      </c>
      <c r="I72">
        <v>2013</v>
      </c>
      <c r="J72">
        <v>3</v>
      </c>
      <c r="K72" cm="1">
        <f t="array" ref="K72">IF(SUMPRODUCT(--ISNUMBER(SEARCH($P$2:$P$8,A72)))&gt;0, 1, 0)</f>
        <v>0</v>
      </c>
      <c r="L72">
        <v>1</v>
      </c>
      <c r="M72">
        <v>0</v>
      </c>
      <c r="N72">
        <v>1</v>
      </c>
      <c r="O72" s="9">
        <v>0</v>
      </c>
    </row>
    <row r="73" spans="1:15">
      <c r="A73" s="18" t="s">
        <v>113</v>
      </c>
      <c r="B73">
        <v>0</v>
      </c>
      <c r="C73">
        <v>0</v>
      </c>
      <c r="D73">
        <f t="shared" si="1"/>
        <v>0</v>
      </c>
      <c r="E73">
        <v>0</v>
      </c>
      <c r="F73">
        <v>0</v>
      </c>
      <c r="G73">
        <v>0</v>
      </c>
      <c r="H73">
        <v>0</v>
      </c>
      <c r="I73">
        <v>2015</v>
      </c>
      <c r="J73">
        <v>1</v>
      </c>
      <c r="K73" cm="1">
        <f t="array" ref="K73">IF(SUMPRODUCT(--ISNUMBER(SEARCH($P$2:$P$8,A73)))&gt;0, 1, 0)</f>
        <v>0</v>
      </c>
      <c r="L73">
        <v>1</v>
      </c>
      <c r="M73">
        <v>0</v>
      </c>
      <c r="N73">
        <v>1</v>
      </c>
      <c r="O73" cm="1">
        <f t="array" ref="O73">IF(SUMPRODUCT(--ISNUMBER(SEARCH($Q$2:$Q$5,A73)))&gt;0, 1, 0)</f>
        <v>0</v>
      </c>
    </row>
    <row r="74" spans="1:15">
      <c r="A74" s="18" t="s">
        <v>114</v>
      </c>
      <c r="B74">
        <v>0</v>
      </c>
      <c r="C74">
        <v>0</v>
      </c>
      <c r="D74">
        <f t="shared" si="1"/>
        <v>0</v>
      </c>
      <c r="E74">
        <v>0</v>
      </c>
      <c r="F74">
        <v>0</v>
      </c>
      <c r="G74">
        <v>0</v>
      </c>
      <c r="H74">
        <v>0</v>
      </c>
      <c r="I74">
        <v>2016</v>
      </c>
      <c r="J74">
        <v>0</v>
      </c>
      <c r="K74" cm="1">
        <f t="array" ref="K74">IF(SUMPRODUCT(--ISNUMBER(SEARCH($P$2:$P$8,A74)))&gt;0, 1, 0)</f>
        <v>1</v>
      </c>
      <c r="L74">
        <v>0</v>
      </c>
      <c r="M74">
        <v>0</v>
      </c>
      <c r="N74">
        <v>0</v>
      </c>
      <c r="O74" cm="1">
        <f t="array" ref="O74">IF(SUMPRODUCT(--ISNUMBER(SEARCH($Q$2:$Q$5,A74)))&gt;0, 1, 0)</f>
        <v>0</v>
      </c>
    </row>
    <row r="75" spans="1:15">
      <c r="A75" s="18" t="s">
        <v>115</v>
      </c>
      <c r="B75">
        <v>0</v>
      </c>
      <c r="C75">
        <v>0</v>
      </c>
      <c r="D75">
        <f t="shared" si="1"/>
        <v>0</v>
      </c>
      <c r="E75">
        <v>0</v>
      </c>
      <c r="F75">
        <v>0</v>
      </c>
      <c r="G75">
        <v>0</v>
      </c>
      <c r="H75">
        <v>0</v>
      </c>
      <c r="I75">
        <v>2016</v>
      </c>
      <c r="J75">
        <v>0</v>
      </c>
      <c r="K75" s="8">
        <v>1</v>
      </c>
      <c r="L75">
        <v>1</v>
      </c>
      <c r="M75">
        <v>0</v>
      </c>
      <c r="N75">
        <v>0</v>
      </c>
      <c r="O75" cm="1">
        <f t="array" ref="O75">IF(SUMPRODUCT(--ISNUMBER(SEARCH($Q$2:$Q$5,A75)))&gt;0, 1, 0)</f>
        <v>1</v>
      </c>
    </row>
    <row r="76" spans="1:15">
      <c r="A76" s="18" t="s">
        <v>37</v>
      </c>
      <c r="B76">
        <v>0</v>
      </c>
      <c r="C76">
        <v>0</v>
      </c>
      <c r="D76">
        <f t="shared" si="1"/>
        <v>0</v>
      </c>
      <c r="E76">
        <v>0</v>
      </c>
      <c r="F76">
        <v>0</v>
      </c>
      <c r="G76">
        <v>0</v>
      </c>
      <c r="H76">
        <v>0</v>
      </c>
      <c r="I76">
        <v>2014</v>
      </c>
      <c r="J76">
        <v>2</v>
      </c>
      <c r="K76" cm="1">
        <f t="array" ref="K76">IF(SUMPRODUCT(--ISNUMBER(SEARCH($P$2:$P$8,A76)))&gt;0, 1, 0)</f>
        <v>1</v>
      </c>
      <c r="L76">
        <v>1</v>
      </c>
      <c r="M76">
        <v>0</v>
      </c>
      <c r="N76">
        <v>0</v>
      </c>
      <c r="O76" cm="1">
        <f t="array" ref="O76">IF(SUMPRODUCT(--ISNUMBER(SEARCH($Q$2:$Q$5,A76)))&gt;0, 1, 0)</f>
        <v>0</v>
      </c>
    </row>
    <row r="77" spans="1:15">
      <c r="A77" s="18" t="s">
        <v>116</v>
      </c>
      <c r="B77">
        <v>0</v>
      </c>
      <c r="C77">
        <v>0</v>
      </c>
      <c r="D77">
        <f t="shared" si="1"/>
        <v>0</v>
      </c>
      <c r="E77">
        <v>0</v>
      </c>
      <c r="F77">
        <v>0</v>
      </c>
      <c r="G77">
        <v>0</v>
      </c>
      <c r="H77">
        <v>0</v>
      </c>
      <c r="I77">
        <v>2012</v>
      </c>
      <c r="J77">
        <v>4</v>
      </c>
      <c r="K77" cm="1">
        <f t="array" ref="K77">IF(SUMPRODUCT(--ISNUMBER(SEARCH($P$2:$P$8,A77)))&gt;0, 1, 0)</f>
        <v>1</v>
      </c>
      <c r="L77">
        <v>0</v>
      </c>
      <c r="M77">
        <v>0</v>
      </c>
      <c r="N77">
        <v>0</v>
      </c>
      <c r="O77" cm="1">
        <f t="array" ref="O77">IF(SUMPRODUCT(--ISNUMBER(SEARCH($Q$2:$Q$5,A77)))&gt;0, 1, 0)</f>
        <v>0</v>
      </c>
    </row>
    <row r="78" spans="1:15">
      <c r="A78" s="18" t="s">
        <v>117</v>
      </c>
      <c r="B78">
        <v>0</v>
      </c>
      <c r="C78">
        <v>0</v>
      </c>
      <c r="D78">
        <f t="shared" si="1"/>
        <v>0</v>
      </c>
      <c r="E78">
        <v>0</v>
      </c>
      <c r="F78">
        <v>0</v>
      </c>
      <c r="G78">
        <v>0</v>
      </c>
      <c r="H78">
        <v>0</v>
      </c>
      <c r="I78">
        <v>2016</v>
      </c>
      <c r="J78">
        <v>0</v>
      </c>
      <c r="K78" s="8">
        <v>1</v>
      </c>
      <c r="L78">
        <v>1</v>
      </c>
      <c r="M78">
        <v>0</v>
      </c>
      <c r="N78">
        <v>0</v>
      </c>
      <c r="O78" cm="1">
        <f t="array" ref="O78">IF(SUMPRODUCT(--ISNUMBER(SEARCH($Q$2:$Q$5,A78)))&gt;0, 1, 0)</f>
        <v>0</v>
      </c>
    </row>
    <row r="79" spans="1:15">
      <c r="A79" s="18" t="s">
        <v>118</v>
      </c>
      <c r="B79">
        <v>0</v>
      </c>
      <c r="C79">
        <v>0</v>
      </c>
      <c r="D79">
        <f t="shared" si="1"/>
        <v>0</v>
      </c>
      <c r="E79">
        <v>0</v>
      </c>
      <c r="F79">
        <v>0</v>
      </c>
      <c r="G79">
        <v>0</v>
      </c>
      <c r="H79">
        <v>0</v>
      </c>
      <c r="I79">
        <v>2013</v>
      </c>
      <c r="J79">
        <v>3</v>
      </c>
      <c r="K79" cm="1">
        <f t="array" ref="K79">IF(SUMPRODUCT(--ISNUMBER(SEARCH($P$2:$P$8,A79)))&gt;0, 1, 0)</f>
        <v>1</v>
      </c>
      <c r="L79">
        <v>0</v>
      </c>
      <c r="M79">
        <v>0</v>
      </c>
      <c r="N79">
        <v>0</v>
      </c>
      <c r="O79" cm="1">
        <f t="array" ref="O79">IF(SUMPRODUCT(--ISNUMBER(SEARCH($Q$2:$Q$5,A79)))&gt;0, 1, 0)</f>
        <v>1</v>
      </c>
    </row>
    <row r="80" spans="1:15">
      <c r="A80" s="18" t="s">
        <v>119</v>
      </c>
      <c r="B80">
        <v>0</v>
      </c>
      <c r="C80">
        <v>0</v>
      </c>
      <c r="D80">
        <f t="shared" si="1"/>
        <v>0</v>
      </c>
      <c r="E80">
        <v>0</v>
      </c>
      <c r="F80">
        <v>0</v>
      </c>
      <c r="G80">
        <v>0</v>
      </c>
      <c r="H80">
        <v>0</v>
      </c>
      <c r="I80">
        <v>2013</v>
      </c>
      <c r="J80">
        <v>3</v>
      </c>
      <c r="K80" cm="1">
        <f t="array" ref="K80">IF(SUMPRODUCT(--ISNUMBER(SEARCH($P$2:$P$8,A80)))&gt;0, 1, 0)</f>
        <v>0</v>
      </c>
      <c r="L80">
        <v>1</v>
      </c>
      <c r="M80">
        <v>1</v>
      </c>
      <c r="N80">
        <v>1</v>
      </c>
      <c r="O80" cm="1">
        <f t="array" ref="O80">IF(SUMPRODUCT(--ISNUMBER(SEARCH($Q$2:$Q$5,A80)))&gt;0, 1, 0)</f>
        <v>0</v>
      </c>
    </row>
    <row r="81" spans="1:15">
      <c r="A81" s="18" t="s">
        <v>120</v>
      </c>
      <c r="B81">
        <v>0</v>
      </c>
      <c r="C81">
        <v>0</v>
      </c>
      <c r="D81">
        <f t="shared" si="1"/>
        <v>0</v>
      </c>
      <c r="E81">
        <v>0</v>
      </c>
      <c r="F81">
        <v>0</v>
      </c>
      <c r="G81">
        <v>0</v>
      </c>
      <c r="H81">
        <v>0</v>
      </c>
      <c r="I81">
        <v>2015</v>
      </c>
      <c r="J81">
        <v>1</v>
      </c>
      <c r="K81" s="8">
        <v>1</v>
      </c>
      <c r="L81">
        <v>1</v>
      </c>
      <c r="M81">
        <v>0</v>
      </c>
      <c r="N81">
        <v>0</v>
      </c>
      <c r="O81" cm="1">
        <f t="array" ref="O81">IF(SUMPRODUCT(--ISNUMBER(SEARCH($Q$2:$Q$5,A81)))&gt;0, 1, 0)</f>
        <v>0</v>
      </c>
    </row>
    <row r="82" spans="1:15">
      <c r="A82" s="18" t="s">
        <v>121</v>
      </c>
      <c r="B82">
        <v>0</v>
      </c>
      <c r="C82">
        <v>0</v>
      </c>
      <c r="D82">
        <f t="shared" si="1"/>
        <v>0</v>
      </c>
      <c r="E82">
        <v>0</v>
      </c>
      <c r="F82">
        <v>0</v>
      </c>
      <c r="G82">
        <v>0</v>
      </c>
      <c r="H82">
        <v>0</v>
      </c>
      <c r="I82">
        <v>2013</v>
      </c>
      <c r="J82">
        <v>3</v>
      </c>
      <c r="K82" cm="1">
        <f t="array" ref="K82">IF(SUMPRODUCT(--ISNUMBER(SEARCH($P$2:$P$8,A82)))&gt;0, 1, 0)</f>
        <v>0</v>
      </c>
      <c r="L82">
        <v>1</v>
      </c>
      <c r="M82">
        <v>0</v>
      </c>
      <c r="N82">
        <v>0</v>
      </c>
      <c r="O82" cm="1">
        <f t="array" ref="O82">IF(SUMPRODUCT(--ISNUMBER(SEARCH($Q$2:$Q$5,A82)))&gt;0, 1, 0)</f>
        <v>0</v>
      </c>
    </row>
    <row r="83" spans="1:15">
      <c r="A83" s="18" t="s">
        <v>122</v>
      </c>
      <c r="B83">
        <v>0</v>
      </c>
      <c r="C83">
        <v>0</v>
      </c>
      <c r="D83">
        <f t="shared" si="1"/>
        <v>0</v>
      </c>
      <c r="E83">
        <v>0</v>
      </c>
      <c r="F83">
        <v>0</v>
      </c>
      <c r="G83">
        <v>0</v>
      </c>
      <c r="H83">
        <v>0</v>
      </c>
      <c r="I83">
        <v>2015</v>
      </c>
      <c r="J83">
        <v>1</v>
      </c>
      <c r="K83" cm="1">
        <f t="array" ref="K83">IF(SUMPRODUCT(--ISNUMBER(SEARCH($P$2:$P$8,A83)))&gt;0, 1, 0)</f>
        <v>0</v>
      </c>
      <c r="L83">
        <v>0</v>
      </c>
      <c r="M83">
        <v>0</v>
      </c>
      <c r="N83">
        <v>0</v>
      </c>
      <c r="O83" cm="1">
        <f t="array" ref="O83">IF(SUMPRODUCT(--ISNUMBER(SEARCH($Q$2:$Q$5,A83)))&gt;0, 1, 0)</f>
        <v>0</v>
      </c>
    </row>
    <row r="84" spans="1:15">
      <c r="A84" s="18" t="s">
        <v>51</v>
      </c>
      <c r="B84">
        <v>0</v>
      </c>
      <c r="C84">
        <v>0</v>
      </c>
      <c r="D84">
        <f t="shared" si="1"/>
        <v>0</v>
      </c>
      <c r="E84">
        <v>0</v>
      </c>
      <c r="F84">
        <v>0</v>
      </c>
      <c r="G84">
        <v>0</v>
      </c>
      <c r="H84">
        <v>0</v>
      </c>
      <c r="I84">
        <v>2013</v>
      </c>
      <c r="J84">
        <v>3</v>
      </c>
      <c r="K84" cm="1">
        <f t="array" ref="K84">IF(SUMPRODUCT(--ISNUMBER(SEARCH($P$2:$P$8,A84)))&gt;0, 1, 0)</f>
        <v>0</v>
      </c>
      <c r="L84">
        <v>0</v>
      </c>
      <c r="M84">
        <v>0</v>
      </c>
      <c r="N84">
        <v>0</v>
      </c>
      <c r="O84" cm="1">
        <f t="array" ref="O84">IF(SUMPRODUCT(--ISNUMBER(SEARCH($Q$2:$Q$5,A84)))&gt;0, 1, 0)</f>
        <v>0</v>
      </c>
    </row>
    <row r="85" spans="1:15">
      <c r="A85" s="18" t="s">
        <v>123</v>
      </c>
      <c r="B85">
        <v>0</v>
      </c>
      <c r="C85">
        <v>0</v>
      </c>
      <c r="D85">
        <f t="shared" si="1"/>
        <v>0</v>
      </c>
      <c r="E85">
        <v>0</v>
      </c>
      <c r="F85">
        <v>0</v>
      </c>
      <c r="G85">
        <v>0</v>
      </c>
      <c r="H85">
        <v>0</v>
      </c>
      <c r="I85">
        <v>2015</v>
      </c>
      <c r="J85">
        <v>1</v>
      </c>
      <c r="K85" cm="1">
        <f t="array" ref="K85">IF(SUMPRODUCT(--ISNUMBER(SEARCH($P$2:$P$8,A85)))&gt;0, 1, 0)</f>
        <v>0</v>
      </c>
      <c r="L85">
        <v>0</v>
      </c>
      <c r="M85">
        <v>0</v>
      </c>
      <c r="N85">
        <v>0</v>
      </c>
      <c r="O85" cm="1">
        <f t="array" ref="O85">IF(SUMPRODUCT(--ISNUMBER(SEARCH($Q$2:$Q$5,A85)))&gt;0, 1, 0)</f>
        <v>0</v>
      </c>
    </row>
    <row r="86" spans="1:15">
      <c r="A86" s="18" t="s">
        <v>124</v>
      </c>
      <c r="B86">
        <v>0</v>
      </c>
      <c r="C86">
        <v>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2013</v>
      </c>
      <c r="J86">
        <v>3</v>
      </c>
      <c r="K86" cm="1">
        <f t="array" ref="K86">IF(SUMPRODUCT(--ISNUMBER(SEARCH($P$2:$P$8,A86)))&gt;0, 1, 0)</f>
        <v>1</v>
      </c>
      <c r="L86">
        <v>0</v>
      </c>
      <c r="M86">
        <v>0</v>
      </c>
      <c r="N86">
        <v>0</v>
      </c>
      <c r="O86" cm="1">
        <f t="array" ref="O86">IF(SUMPRODUCT(--ISNUMBER(SEARCH($Q$2:$Q$5,A86)))&gt;0, 1, 0)</f>
        <v>0</v>
      </c>
    </row>
    <row r="87" spans="1:15">
      <c r="A87" s="17" t="s">
        <v>135</v>
      </c>
      <c r="B87">
        <v>0</v>
      </c>
      <c r="C87">
        <v>0</v>
      </c>
      <c r="D87">
        <f t="shared" ref="D87:D95" si="2">C87+B87</f>
        <v>0</v>
      </c>
      <c r="E87">
        <v>0</v>
      </c>
      <c r="F87">
        <v>0</v>
      </c>
      <c r="G87">
        <v>0</v>
      </c>
      <c r="H87">
        <v>0</v>
      </c>
      <c r="I87">
        <v>2016</v>
      </c>
      <c r="J87">
        <v>0</v>
      </c>
      <c r="K87">
        <v>1</v>
      </c>
      <c r="L87">
        <v>1</v>
      </c>
      <c r="M87">
        <v>0</v>
      </c>
      <c r="N87">
        <v>0</v>
      </c>
      <c r="O87" cm="1">
        <f t="array" ref="O87">IF(SUMPRODUCT(--ISNUMBER(SEARCH($Q$2:$Q$5,A87)))&gt;0, 1, 0)</f>
        <v>0</v>
      </c>
    </row>
    <row r="88" spans="1:15">
      <c r="A88" s="17" t="s">
        <v>136</v>
      </c>
      <c r="B88">
        <v>0</v>
      </c>
      <c r="C88">
        <v>0</v>
      </c>
      <c r="D88">
        <f t="shared" si="2"/>
        <v>0</v>
      </c>
      <c r="E88">
        <v>0</v>
      </c>
      <c r="F88">
        <v>0</v>
      </c>
      <c r="G88">
        <v>0</v>
      </c>
      <c r="H88">
        <v>0</v>
      </c>
      <c r="I88">
        <v>2015</v>
      </c>
      <c r="J88">
        <v>1</v>
      </c>
      <c r="K88">
        <v>0</v>
      </c>
      <c r="L88">
        <v>1</v>
      </c>
      <c r="M88">
        <v>0</v>
      </c>
      <c r="N88">
        <v>1</v>
      </c>
      <c r="O88" cm="1">
        <f t="array" ref="O88">IF(SUMPRODUCT(--ISNUMBER(SEARCH($Q$2:$Q$5,A88)))&gt;0, 1, 0)</f>
        <v>0</v>
      </c>
    </row>
    <row r="89" spans="1:15">
      <c r="A89" s="17" t="s">
        <v>137</v>
      </c>
      <c r="B89">
        <v>0</v>
      </c>
      <c r="C89">
        <v>0</v>
      </c>
      <c r="D89">
        <f t="shared" si="2"/>
        <v>0</v>
      </c>
      <c r="E89">
        <v>0</v>
      </c>
      <c r="F89">
        <v>0</v>
      </c>
      <c r="G89">
        <v>0</v>
      </c>
      <c r="H89">
        <v>0</v>
      </c>
      <c r="I89">
        <v>2013</v>
      </c>
      <c r="J89">
        <v>3</v>
      </c>
      <c r="K89">
        <v>0</v>
      </c>
      <c r="L89">
        <v>1</v>
      </c>
      <c r="M89">
        <v>0</v>
      </c>
      <c r="N89">
        <v>1</v>
      </c>
      <c r="O89" cm="1">
        <f t="array" ref="O89">IF(SUMPRODUCT(--ISNUMBER(SEARCH($Q$2:$Q$5,A89)))&gt;0, 1, 0)</f>
        <v>0</v>
      </c>
    </row>
    <row r="90" spans="1:15">
      <c r="A90" s="17" t="s">
        <v>138</v>
      </c>
      <c r="B90">
        <v>0</v>
      </c>
      <c r="C90">
        <v>0</v>
      </c>
      <c r="D90">
        <f t="shared" si="2"/>
        <v>0</v>
      </c>
      <c r="E90">
        <v>0</v>
      </c>
      <c r="F90">
        <v>0</v>
      </c>
      <c r="G90">
        <v>0</v>
      </c>
      <c r="H90">
        <v>0</v>
      </c>
      <c r="I90">
        <v>2012</v>
      </c>
      <c r="J90">
        <v>4</v>
      </c>
      <c r="K90">
        <v>0</v>
      </c>
      <c r="L90">
        <v>1</v>
      </c>
      <c r="M90">
        <v>0</v>
      </c>
      <c r="N90">
        <v>0</v>
      </c>
      <c r="O90" cm="1">
        <f t="array" ref="O90">IF(SUMPRODUCT(--ISNUMBER(SEARCH($Q$2:$Q$5,A90)))&gt;0, 1, 0)</f>
        <v>0</v>
      </c>
    </row>
    <row r="91" spans="1:15">
      <c r="A91" s="17" t="s">
        <v>139</v>
      </c>
      <c r="B91">
        <v>0</v>
      </c>
      <c r="C91">
        <v>0</v>
      </c>
      <c r="D91">
        <f t="shared" si="2"/>
        <v>0</v>
      </c>
      <c r="E91">
        <v>0</v>
      </c>
      <c r="F91">
        <v>0</v>
      </c>
      <c r="G91">
        <v>0</v>
      </c>
      <c r="H91">
        <v>0</v>
      </c>
      <c r="I91">
        <v>2013</v>
      </c>
      <c r="J91">
        <v>3</v>
      </c>
      <c r="K91">
        <v>0</v>
      </c>
      <c r="L91">
        <v>1</v>
      </c>
      <c r="M91">
        <v>0</v>
      </c>
      <c r="N91">
        <v>1</v>
      </c>
      <c r="O91" cm="1">
        <f t="array" ref="O91">IF(SUMPRODUCT(--ISNUMBER(SEARCH($Q$2:$Q$5,A91)))&gt;0, 1, 0)</f>
        <v>0</v>
      </c>
    </row>
    <row r="92" spans="1:15">
      <c r="A92" s="17" t="s">
        <v>140</v>
      </c>
      <c r="B92">
        <v>0</v>
      </c>
      <c r="C92">
        <v>0</v>
      </c>
      <c r="D92">
        <f t="shared" si="2"/>
        <v>0</v>
      </c>
      <c r="E92">
        <v>0</v>
      </c>
      <c r="F92">
        <v>0</v>
      </c>
      <c r="G92">
        <v>0</v>
      </c>
      <c r="H92">
        <v>0</v>
      </c>
      <c r="I92">
        <v>2015</v>
      </c>
      <c r="J92">
        <v>1</v>
      </c>
      <c r="K92" s="8">
        <v>1</v>
      </c>
      <c r="L92">
        <v>0</v>
      </c>
      <c r="M92">
        <v>0</v>
      </c>
      <c r="N92">
        <v>1</v>
      </c>
      <c r="O92" cm="1">
        <f t="array" ref="O92">IF(SUMPRODUCT(--ISNUMBER(SEARCH($Q$2:$Q$5,A92)))&gt;0, 1, 0)</f>
        <v>0</v>
      </c>
    </row>
    <row r="93" spans="1:15">
      <c r="A93" s="17" t="s">
        <v>141</v>
      </c>
      <c r="B93">
        <v>0</v>
      </c>
      <c r="C93">
        <v>0</v>
      </c>
      <c r="D93">
        <f t="shared" si="2"/>
        <v>0</v>
      </c>
      <c r="E93">
        <v>0</v>
      </c>
      <c r="F93">
        <v>0</v>
      </c>
      <c r="G93">
        <v>0</v>
      </c>
      <c r="H93">
        <v>0</v>
      </c>
      <c r="I93">
        <v>2015</v>
      </c>
      <c r="J93">
        <v>1</v>
      </c>
      <c r="K93">
        <v>1</v>
      </c>
      <c r="L93">
        <v>1</v>
      </c>
      <c r="M93">
        <v>0</v>
      </c>
      <c r="N93">
        <v>0</v>
      </c>
      <c r="O93" cm="1">
        <f t="array" ref="O93">IF(SUMPRODUCT(--ISNUMBER(SEARCH($Q$2:$Q$5,A93)))&gt;0, 1, 0)</f>
        <v>0</v>
      </c>
    </row>
    <row r="94" spans="1:15">
      <c r="A94" s="17" t="s">
        <v>142</v>
      </c>
      <c r="B94">
        <v>0</v>
      </c>
      <c r="C94">
        <v>0</v>
      </c>
      <c r="D94">
        <f t="shared" si="2"/>
        <v>0</v>
      </c>
      <c r="E94">
        <v>0</v>
      </c>
      <c r="F94">
        <v>0</v>
      </c>
      <c r="G94">
        <v>0</v>
      </c>
      <c r="H94">
        <v>0</v>
      </c>
      <c r="I94">
        <v>2013</v>
      </c>
      <c r="J94">
        <v>3</v>
      </c>
      <c r="K94">
        <v>1</v>
      </c>
      <c r="L94">
        <v>1</v>
      </c>
      <c r="M94">
        <v>0</v>
      </c>
      <c r="N94">
        <v>0</v>
      </c>
      <c r="O94" cm="1">
        <f t="array" ref="O94">IF(SUMPRODUCT(--ISNUMBER(SEARCH($Q$2:$Q$5,A94)))&gt;0, 1, 0)</f>
        <v>0</v>
      </c>
    </row>
    <row r="95" spans="1:15">
      <c r="A95" s="17" t="s">
        <v>143</v>
      </c>
      <c r="B95">
        <v>0</v>
      </c>
      <c r="C95">
        <v>0</v>
      </c>
      <c r="D95">
        <f t="shared" si="2"/>
        <v>0</v>
      </c>
      <c r="E95">
        <v>0</v>
      </c>
      <c r="F95">
        <v>0</v>
      </c>
      <c r="G95">
        <v>0</v>
      </c>
      <c r="H95">
        <v>0</v>
      </c>
      <c r="I95">
        <v>2013</v>
      </c>
      <c r="J95">
        <v>3</v>
      </c>
      <c r="K95">
        <v>0</v>
      </c>
      <c r="L95">
        <v>1</v>
      </c>
      <c r="M95">
        <v>0</v>
      </c>
      <c r="N95">
        <v>0</v>
      </c>
      <c r="O95" cm="1">
        <f t="array" ref="O95">IF(SUMPRODUCT(--ISNUMBER(SEARCH($Q$2:$Q$5,A95)))&gt;0, 1, 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86D-3014-472F-9750-DA9390DE424D}">
  <dimension ref="A1:H70"/>
  <sheetViews>
    <sheetView zoomScale="118" zoomScaleNormal="100" workbookViewId="0">
      <selection activeCell="D1" sqref="D1"/>
    </sheetView>
  </sheetViews>
  <sheetFormatPr defaultRowHeight="14.25"/>
  <cols>
    <col min="1" max="1" width="9.06640625" style="1"/>
    <col min="2" max="2" width="139.19921875" customWidth="1"/>
    <col min="3" max="4" width="10.3984375" customWidth="1"/>
    <col min="5" max="5" width="6.3984375" customWidth="1"/>
    <col min="6" max="6" width="13.9296875" customWidth="1"/>
  </cols>
  <sheetData>
    <row r="1" spans="1:8">
      <c r="A1" s="1" t="s">
        <v>57</v>
      </c>
      <c r="B1" t="s">
        <v>58</v>
      </c>
      <c r="C1" t="s">
        <v>60</v>
      </c>
      <c r="D1" t="s">
        <v>59</v>
      </c>
      <c r="E1" t="s">
        <v>61</v>
      </c>
      <c r="F1" t="s">
        <v>62</v>
      </c>
      <c r="G1" t="s">
        <v>63</v>
      </c>
      <c r="H1" t="s">
        <v>131</v>
      </c>
    </row>
    <row r="2" spans="1:8" s="19" customFormat="1">
      <c r="A2" s="20" t="s">
        <v>85</v>
      </c>
      <c r="B2" s="20" t="s">
        <v>0</v>
      </c>
      <c r="C2" s="19">
        <v>1</v>
      </c>
      <c r="D2" s="19">
        <f>E2-C2</f>
        <v>0</v>
      </c>
      <c r="E2" s="19">
        <v>1</v>
      </c>
      <c r="F2" s="19">
        <v>2004</v>
      </c>
      <c r="G2" s="19">
        <f>2016-'Mapping article title to (NOAA)'!F2</f>
        <v>12</v>
      </c>
    </row>
    <row r="3" spans="1:8">
      <c r="A3" s="2" t="s">
        <v>86</v>
      </c>
      <c r="B3" s="2" t="s">
        <v>10</v>
      </c>
      <c r="C3">
        <v>1</v>
      </c>
      <c r="D3">
        <f>E3-C3</f>
        <v>1</v>
      </c>
      <c r="E3">
        <v>2</v>
      </c>
      <c r="F3">
        <v>2014</v>
      </c>
      <c r="G3">
        <v>2</v>
      </c>
    </row>
    <row r="4" spans="1:8">
      <c r="A4" s="2" t="s">
        <v>87</v>
      </c>
      <c r="B4" s="2" t="s">
        <v>12</v>
      </c>
      <c r="C4">
        <v>1</v>
      </c>
      <c r="D4">
        <v>2</v>
      </c>
      <c r="E4">
        <v>3</v>
      </c>
      <c r="F4">
        <v>2016</v>
      </c>
      <c r="G4">
        <v>0</v>
      </c>
    </row>
    <row r="5" spans="1:8">
      <c r="A5" s="2" t="s">
        <v>88</v>
      </c>
      <c r="B5" s="2" t="s">
        <v>19</v>
      </c>
      <c r="C5">
        <v>1</v>
      </c>
      <c r="D5">
        <f>E5-C5</f>
        <v>1</v>
      </c>
      <c r="E5">
        <v>2</v>
      </c>
      <c r="F5">
        <v>2015</v>
      </c>
      <c r="G5">
        <v>1</v>
      </c>
    </row>
    <row r="6" spans="1:8" s="19" customFormat="1">
      <c r="A6" s="20" t="s">
        <v>89</v>
      </c>
      <c r="B6" s="20" t="s">
        <v>32</v>
      </c>
      <c r="C6" s="19">
        <v>1</v>
      </c>
      <c r="D6" s="19">
        <f>E6-C6</f>
        <v>0</v>
      </c>
      <c r="E6" s="19">
        <v>1</v>
      </c>
      <c r="F6" s="19">
        <v>2007</v>
      </c>
      <c r="G6" s="19">
        <v>9</v>
      </c>
    </row>
    <row r="7" spans="1:8" s="19" customFormat="1">
      <c r="A7" s="20" t="s">
        <v>90</v>
      </c>
      <c r="B7" s="20" t="s">
        <v>35</v>
      </c>
      <c r="C7" s="19">
        <v>1</v>
      </c>
      <c r="D7" s="19">
        <f>E7-C7</f>
        <v>3</v>
      </c>
      <c r="E7" s="19">
        <v>4</v>
      </c>
      <c r="F7" s="19">
        <v>2016</v>
      </c>
      <c r="G7" s="19">
        <v>0</v>
      </c>
    </row>
    <row r="8" spans="1:8">
      <c r="A8" s="2" t="s">
        <v>91</v>
      </c>
      <c r="B8" s="2" t="s">
        <v>36</v>
      </c>
      <c r="C8">
        <v>1</v>
      </c>
      <c r="D8">
        <f>E8-C8</f>
        <v>0</v>
      </c>
      <c r="E8">
        <v>1</v>
      </c>
      <c r="F8">
        <v>2016</v>
      </c>
      <c r="G8">
        <v>0</v>
      </c>
    </row>
    <row r="9" spans="1:8">
      <c r="A9" s="2" t="s">
        <v>92</v>
      </c>
      <c r="B9" s="2" t="s">
        <v>41</v>
      </c>
      <c r="C9">
        <v>1</v>
      </c>
      <c r="D9">
        <v>3</v>
      </c>
      <c r="E9">
        <f>D9+C9</f>
        <v>4</v>
      </c>
      <c r="F9">
        <v>2015</v>
      </c>
      <c r="G9">
        <f>2016-'Mapping article title to (NOAA)'!F9</f>
        <v>1</v>
      </c>
    </row>
    <row r="10" spans="1:8">
      <c r="A10" s="2" t="s">
        <v>93</v>
      </c>
      <c r="B10" s="2" t="s">
        <v>44</v>
      </c>
      <c r="C10">
        <v>1</v>
      </c>
      <c r="D10">
        <f>E10-C10</f>
        <v>0</v>
      </c>
      <c r="E10">
        <v>1</v>
      </c>
      <c r="F10">
        <v>2015</v>
      </c>
      <c r="G10">
        <v>1</v>
      </c>
    </row>
    <row r="11" spans="1:8" s="19" customFormat="1">
      <c r="A11" s="20" t="s">
        <v>94</v>
      </c>
      <c r="B11" s="20" t="s">
        <v>50</v>
      </c>
      <c r="C11" s="19">
        <v>1</v>
      </c>
      <c r="D11" s="19">
        <f>E11-C11</f>
        <v>0</v>
      </c>
      <c r="E11" s="19">
        <v>1</v>
      </c>
      <c r="F11" s="19">
        <v>2016</v>
      </c>
      <c r="G11" s="19">
        <v>0</v>
      </c>
    </row>
    <row r="12" spans="1:8" s="19" customFormat="1">
      <c r="A12" s="20" t="s">
        <v>95</v>
      </c>
      <c r="B12" s="20" t="s">
        <v>52</v>
      </c>
      <c r="C12" s="19">
        <v>1</v>
      </c>
      <c r="D12" s="19">
        <f>E12-C12</f>
        <v>0</v>
      </c>
      <c r="E12" s="19">
        <v>1</v>
      </c>
      <c r="F12" s="19">
        <v>2012</v>
      </c>
      <c r="G12" s="19">
        <v>4</v>
      </c>
    </row>
    <row r="13" spans="1:8" s="19" customFormat="1">
      <c r="A13" s="20" t="s">
        <v>96</v>
      </c>
      <c r="B13" s="20" t="s">
        <v>55</v>
      </c>
      <c r="C13" s="19">
        <v>1</v>
      </c>
      <c r="D13" s="19">
        <f>E13-C13</f>
        <v>0</v>
      </c>
      <c r="E13" s="19">
        <v>1</v>
      </c>
      <c r="F13" s="19">
        <v>2011</v>
      </c>
      <c r="G13" s="19">
        <v>5</v>
      </c>
    </row>
    <row r="14" spans="1:8">
      <c r="A14" s="2" t="s">
        <v>97</v>
      </c>
      <c r="B14" s="1" t="s">
        <v>78</v>
      </c>
      <c r="C14">
        <v>1</v>
      </c>
      <c r="D14">
        <v>0</v>
      </c>
      <c r="E14">
        <v>1</v>
      </c>
      <c r="F14">
        <v>2016</v>
      </c>
      <c r="G14">
        <v>0</v>
      </c>
    </row>
    <row r="15" spans="1:8">
      <c r="A15" s="1" t="s">
        <v>98</v>
      </c>
      <c r="B15" s="1" t="s">
        <v>38</v>
      </c>
      <c r="C15">
        <v>1</v>
      </c>
      <c r="D15">
        <v>3</v>
      </c>
      <c r="E15">
        <v>4</v>
      </c>
      <c r="F15">
        <v>2013</v>
      </c>
      <c r="G15">
        <f>2016-'Mapping article title to (NOAA)'!F15</f>
        <v>3</v>
      </c>
    </row>
    <row r="16" spans="1:8">
      <c r="A16" s="1" t="s">
        <v>99</v>
      </c>
      <c r="B16" s="1" t="s">
        <v>39</v>
      </c>
      <c r="C16">
        <v>1</v>
      </c>
      <c r="D16">
        <f>E16-C16</f>
        <v>1</v>
      </c>
      <c r="E16">
        <v>2</v>
      </c>
      <c r="F16">
        <v>2015</v>
      </c>
      <c r="G16">
        <f>2016-'Mapping article title to (NOAA)'!F16</f>
        <v>1</v>
      </c>
    </row>
    <row r="17" spans="1:7">
      <c r="A17">
        <v>1</v>
      </c>
      <c r="B17" s="6" t="s">
        <v>17</v>
      </c>
      <c r="C17">
        <v>0</v>
      </c>
      <c r="D17">
        <f>E17-C17</f>
        <v>2</v>
      </c>
      <c r="E17">
        <v>2</v>
      </c>
      <c r="F17">
        <v>2010</v>
      </c>
      <c r="G17">
        <f>2016-'Mapping article title to (NOAA)'!F17</f>
        <v>6</v>
      </c>
    </row>
    <row r="18" spans="1:7">
      <c r="A18">
        <v>2</v>
      </c>
      <c r="B18" t="s">
        <v>11</v>
      </c>
      <c r="C18">
        <v>0</v>
      </c>
      <c r="D18">
        <f>E18-C18</f>
        <v>3</v>
      </c>
      <c r="E18">
        <v>3</v>
      </c>
      <c r="F18">
        <v>2010</v>
      </c>
      <c r="G18">
        <f>2016-'Mapping article title to (NOAA)'!F18</f>
        <v>6</v>
      </c>
    </row>
    <row r="19" spans="1:7">
      <c r="A19">
        <v>3</v>
      </c>
      <c r="B19" t="s">
        <v>13</v>
      </c>
      <c r="C19">
        <v>0</v>
      </c>
      <c r="D19">
        <f>E19-C19</f>
        <v>1</v>
      </c>
      <c r="E19">
        <v>1</v>
      </c>
      <c r="F19">
        <v>2015</v>
      </c>
      <c r="G19">
        <f>2016-'Mapping article title to (NOAA)'!F19</f>
        <v>1</v>
      </c>
    </row>
    <row r="20" spans="1:7">
      <c r="A20">
        <v>4</v>
      </c>
      <c r="B20" t="s">
        <v>3</v>
      </c>
      <c r="C20">
        <v>0</v>
      </c>
      <c r="D20">
        <v>3</v>
      </c>
      <c r="E20">
        <v>3</v>
      </c>
      <c r="F20">
        <v>2003</v>
      </c>
      <c r="G20">
        <f>2016-'Mapping article title to (NOAA)'!F20</f>
        <v>13</v>
      </c>
    </row>
    <row r="21" spans="1:7">
      <c r="A21">
        <v>5</v>
      </c>
      <c r="B21" t="s">
        <v>18</v>
      </c>
      <c r="C21">
        <v>0</v>
      </c>
      <c r="D21">
        <v>2</v>
      </c>
      <c r="E21">
        <v>2</v>
      </c>
      <c r="F21">
        <v>2009</v>
      </c>
      <c r="G21">
        <f>2016-'Mapping article title to (NOAA)'!F21</f>
        <v>7</v>
      </c>
    </row>
    <row r="22" spans="1:7" s="15" customFormat="1">
      <c r="A22" s="15">
        <v>6</v>
      </c>
      <c r="B22" s="15" t="s">
        <v>33</v>
      </c>
      <c r="C22" s="15">
        <v>0</v>
      </c>
      <c r="D22" s="15">
        <f>E22-C22</f>
        <v>1</v>
      </c>
      <c r="E22" s="15">
        <v>1</v>
      </c>
      <c r="F22" s="15">
        <v>2005</v>
      </c>
      <c r="G22" s="15">
        <f>2016-'Mapping article title to (NOAA)'!F22</f>
        <v>11</v>
      </c>
    </row>
    <row r="23" spans="1:7">
      <c r="A23">
        <v>7</v>
      </c>
      <c r="B23" t="s">
        <v>14</v>
      </c>
      <c r="C23">
        <v>0</v>
      </c>
      <c r="D23" s="15">
        <f>E23-C23</f>
        <v>3</v>
      </c>
      <c r="E23">
        <v>3</v>
      </c>
      <c r="F23">
        <v>2008</v>
      </c>
      <c r="G23">
        <f>2016-'Mapping article title to (NOAA)'!F23</f>
        <v>8</v>
      </c>
    </row>
    <row r="24" spans="1:7">
      <c r="A24">
        <v>8</v>
      </c>
      <c r="B24" t="s">
        <v>37</v>
      </c>
      <c r="C24">
        <v>0</v>
      </c>
      <c r="D24">
        <f>E24-C24</f>
        <v>1</v>
      </c>
      <c r="E24">
        <v>1</v>
      </c>
      <c r="F24">
        <v>2014</v>
      </c>
      <c r="G24">
        <f>2016-'Mapping article title to (NOAA)'!F24</f>
        <v>2</v>
      </c>
    </row>
    <row r="25" spans="1:7" s="15" customFormat="1">
      <c r="A25" s="15">
        <v>9</v>
      </c>
      <c r="B25" s="15" t="s">
        <v>83</v>
      </c>
      <c r="C25" s="15">
        <v>0</v>
      </c>
      <c r="D25" s="15">
        <v>1</v>
      </c>
      <c r="E25" s="15">
        <v>1</v>
      </c>
      <c r="F25" s="15">
        <v>1999</v>
      </c>
      <c r="G25" s="15">
        <f>2016-'Mapping article title to (NOAA)'!F25</f>
        <v>17</v>
      </c>
    </row>
    <row r="26" spans="1:7">
      <c r="A26">
        <v>10</v>
      </c>
      <c r="B26" t="s">
        <v>45</v>
      </c>
      <c r="C26">
        <v>0</v>
      </c>
      <c r="D26">
        <f>E26-C26</f>
        <v>1</v>
      </c>
      <c r="E26">
        <v>1</v>
      </c>
      <c r="F26">
        <v>2011</v>
      </c>
      <c r="G26">
        <f>2016-'Mapping article title to (NOAA)'!F26</f>
        <v>5</v>
      </c>
    </row>
    <row r="27" spans="1:7" s="15" customFormat="1">
      <c r="A27" s="15">
        <v>11</v>
      </c>
      <c r="B27" s="15" t="s">
        <v>51</v>
      </c>
      <c r="C27" s="15">
        <v>0</v>
      </c>
      <c r="D27" s="15">
        <f>E27-C27</f>
        <v>1</v>
      </c>
      <c r="E27" s="15">
        <v>1</v>
      </c>
      <c r="F27" s="15">
        <v>2013</v>
      </c>
      <c r="G27" s="15">
        <f>2016-'Mapping article title to (NOAA)'!F27</f>
        <v>3</v>
      </c>
    </row>
    <row r="28" spans="1:7" s="15" customFormat="1">
      <c r="A28" s="15">
        <v>12</v>
      </c>
      <c r="B28" s="15" t="s">
        <v>53</v>
      </c>
      <c r="C28" s="15">
        <v>0</v>
      </c>
      <c r="D28" s="15">
        <f>E28-C28</f>
        <v>1</v>
      </c>
      <c r="E28" s="15">
        <v>1</v>
      </c>
      <c r="F28" s="15">
        <v>2007</v>
      </c>
      <c r="G28" s="15">
        <f>2016-'Mapping article title to (NOAA)'!F28</f>
        <v>9</v>
      </c>
    </row>
    <row r="29" spans="1:7" s="15" customFormat="1">
      <c r="A29" s="15">
        <v>13</v>
      </c>
      <c r="B29" s="15" t="s">
        <v>56</v>
      </c>
      <c r="C29" s="15">
        <v>0</v>
      </c>
      <c r="D29" s="15">
        <f>E29-C29</f>
        <v>1</v>
      </c>
      <c r="E29" s="15">
        <v>1</v>
      </c>
      <c r="F29" s="15">
        <v>2009</v>
      </c>
      <c r="G29" s="15">
        <f>2016-'Mapping article title to (NOAA)'!F29</f>
        <v>7</v>
      </c>
    </row>
    <row r="30" spans="1:7" s="15" customFormat="1">
      <c r="A30" s="15">
        <v>14</v>
      </c>
      <c r="B30" s="15" t="s">
        <v>82</v>
      </c>
      <c r="C30" s="15">
        <v>0</v>
      </c>
      <c r="D30" s="15">
        <f>E30-C30</f>
        <v>1</v>
      </c>
      <c r="E30" s="15">
        <v>1</v>
      </c>
      <c r="F30" s="15">
        <v>1994</v>
      </c>
      <c r="G30" s="15">
        <f>2016-'Mapping article title to (NOAA)'!F30</f>
        <v>22</v>
      </c>
    </row>
    <row r="31" spans="1:7">
      <c r="A31">
        <v>15</v>
      </c>
      <c r="B31" t="s">
        <v>20</v>
      </c>
      <c r="C31">
        <v>0</v>
      </c>
      <c r="D31">
        <v>3</v>
      </c>
      <c r="E31">
        <v>3</v>
      </c>
      <c r="F31">
        <v>2012</v>
      </c>
      <c r="G31">
        <f>2016-'Mapping article title to (NOAA)'!F31</f>
        <v>4</v>
      </c>
    </row>
    <row r="32" spans="1:7" s="15" customFormat="1">
      <c r="A32" s="15">
        <v>16</v>
      </c>
      <c r="B32" s="15" t="s">
        <v>34</v>
      </c>
      <c r="C32" s="15">
        <v>0</v>
      </c>
      <c r="D32" s="15">
        <f>E32-C32</f>
        <v>1</v>
      </c>
      <c r="E32" s="15">
        <v>1</v>
      </c>
      <c r="F32" s="15">
        <v>2005</v>
      </c>
      <c r="G32" s="15">
        <f>2016-'Mapping article title to (NOAA)'!F32</f>
        <v>11</v>
      </c>
    </row>
    <row r="33" spans="1:7">
      <c r="A33">
        <v>17</v>
      </c>
      <c r="B33" t="s">
        <v>42</v>
      </c>
      <c r="C33">
        <v>0</v>
      </c>
      <c r="D33">
        <f>E33-C33</f>
        <v>1</v>
      </c>
      <c r="E33">
        <v>1</v>
      </c>
      <c r="F33">
        <v>2010</v>
      </c>
      <c r="G33">
        <f>2016-'Mapping article title to (NOAA)'!F33</f>
        <v>6</v>
      </c>
    </row>
    <row r="34" spans="1:7" s="15" customFormat="1">
      <c r="A34" s="15">
        <v>18</v>
      </c>
      <c r="B34" s="15" t="s">
        <v>54</v>
      </c>
      <c r="C34" s="15">
        <v>0</v>
      </c>
      <c r="D34" s="15">
        <f>E34-C34</f>
        <v>1</v>
      </c>
      <c r="E34" s="15">
        <v>1</v>
      </c>
      <c r="F34" s="15">
        <v>2012</v>
      </c>
      <c r="G34" s="15">
        <f>2016-'Mapping article title to (NOAA)'!F34</f>
        <v>4</v>
      </c>
    </row>
    <row r="35" spans="1:7" s="15" customFormat="1">
      <c r="A35" s="15">
        <v>19</v>
      </c>
      <c r="B35" s="15" t="s">
        <v>1</v>
      </c>
      <c r="C35" s="15">
        <v>0</v>
      </c>
      <c r="D35" s="15">
        <f>E35-C35</f>
        <v>1</v>
      </c>
      <c r="E35" s="15">
        <v>1</v>
      </c>
      <c r="F35" s="15">
        <v>2003</v>
      </c>
      <c r="G35" s="15">
        <f>2016-'Mapping article title to (NOAA)'!F35</f>
        <v>13</v>
      </c>
    </row>
    <row r="36" spans="1:7">
      <c r="A36">
        <v>20</v>
      </c>
      <c r="B36" t="s">
        <v>21</v>
      </c>
      <c r="C36">
        <v>0</v>
      </c>
      <c r="D36">
        <v>2</v>
      </c>
      <c r="E36">
        <v>2</v>
      </c>
      <c r="F36">
        <v>2003</v>
      </c>
      <c r="G36">
        <f>2016-'Mapping article title to (NOAA)'!F36</f>
        <v>13</v>
      </c>
    </row>
    <row r="37" spans="1:7">
      <c r="A37">
        <v>21</v>
      </c>
      <c r="B37" t="s">
        <v>26</v>
      </c>
      <c r="C37">
        <v>0</v>
      </c>
      <c r="D37">
        <v>4</v>
      </c>
      <c r="E37">
        <v>4</v>
      </c>
      <c r="F37">
        <v>2013</v>
      </c>
      <c r="G37">
        <f>2016-'Mapping article title to (NOAA)'!F37</f>
        <v>3</v>
      </c>
    </row>
    <row r="38" spans="1:7">
      <c r="A38">
        <v>22</v>
      </c>
      <c r="B38" t="s">
        <v>46</v>
      </c>
      <c r="C38">
        <v>0</v>
      </c>
      <c r="D38">
        <f>E38-C38</f>
        <v>1</v>
      </c>
      <c r="E38">
        <v>1</v>
      </c>
      <c r="F38">
        <v>1999</v>
      </c>
      <c r="G38">
        <f>2016-'Mapping article title to (NOAA)'!F38</f>
        <v>17</v>
      </c>
    </row>
    <row r="39" spans="1:7" s="15" customFormat="1">
      <c r="A39" s="15">
        <v>23</v>
      </c>
      <c r="B39" s="15" t="s">
        <v>2</v>
      </c>
      <c r="C39" s="15">
        <v>0</v>
      </c>
      <c r="D39" s="15">
        <f>E39-C39</f>
        <v>1</v>
      </c>
      <c r="E39" s="15">
        <v>1</v>
      </c>
      <c r="F39" s="15">
        <v>2003</v>
      </c>
      <c r="G39" s="15">
        <f>2016-'Mapping article title to (NOAA)'!F39</f>
        <v>13</v>
      </c>
    </row>
    <row r="40" spans="1:7">
      <c r="A40">
        <v>24</v>
      </c>
      <c r="B40" t="s">
        <v>22</v>
      </c>
      <c r="C40">
        <v>0</v>
      </c>
      <c r="D40">
        <v>3</v>
      </c>
      <c r="E40">
        <v>3</v>
      </c>
      <c r="F40">
        <v>2009</v>
      </c>
      <c r="G40">
        <f>2016-'Mapping article title to (NOAA)'!F40</f>
        <v>7</v>
      </c>
    </row>
    <row r="41" spans="1:7">
      <c r="A41">
        <v>25</v>
      </c>
      <c r="B41" t="s">
        <v>43</v>
      </c>
      <c r="C41">
        <v>0</v>
      </c>
      <c r="D41">
        <f>E41-C41</f>
        <v>1</v>
      </c>
      <c r="E41">
        <v>1</v>
      </c>
      <c r="F41">
        <v>2011</v>
      </c>
      <c r="G41">
        <f>2016-'Mapping article title to (NOAA)'!F41</f>
        <v>5</v>
      </c>
    </row>
    <row r="42" spans="1:7">
      <c r="A42">
        <v>26</v>
      </c>
      <c r="B42" t="s">
        <v>23</v>
      </c>
      <c r="C42">
        <v>0</v>
      </c>
      <c r="D42">
        <f>E42-C42</f>
        <v>1</v>
      </c>
      <c r="E42">
        <v>1</v>
      </c>
      <c r="F42">
        <v>2000</v>
      </c>
      <c r="G42">
        <f>2016-'Mapping article title to (NOAA)'!F42</f>
        <v>16</v>
      </c>
    </row>
    <row r="43" spans="1:7">
      <c r="A43">
        <v>27</v>
      </c>
      <c r="B43" t="s">
        <v>79</v>
      </c>
      <c r="C43">
        <v>0</v>
      </c>
      <c r="D43">
        <v>2</v>
      </c>
      <c r="E43">
        <v>2</v>
      </c>
      <c r="F43">
        <v>2006</v>
      </c>
      <c r="G43">
        <f>2016-'Mapping article title to (NOAA)'!F43</f>
        <v>10</v>
      </c>
    </row>
    <row r="44" spans="1:7" s="15" customFormat="1">
      <c r="A44" s="15">
        <v>28</v>
      </c>
      <c r="B44" s="15" t="s">
        <v>4</v>
      </c>
      <c r="C44" s="15">
        <v>0</v>
      </c>
      <c r="D44" s="15">
        <f>E44-C44</f>
        <v>1</v>
      </c>
      <c r="E44" s="15">
        <v>1</v>
      </c>
      <c r="F44" s="15">
        <v>2009</v>
      </c>
      <c r="G44" s="15">
        <f>2016-'Mapping article title to (NOAA)'!F44</f>
        <v>7</v>
      </c>
    </row>
    <row r="45" spans="1:7">
      <c r="A45">
        <v>29</v>
      </c>
      <c r="B45" t="s">
        <v>24</v>
      </c>
      <c r="C45">
        <v>0</v>
      </c>
      <c r="D45">
        <f>E45-C45</f>
        <v>1</v>
      </c>
      <c r="E45">
        <v>1</v>
      </c>
      <c r="F45">
        <v>2007</v>
      </c>
      <c r="G45">
        <f>2016-'Mapping article title to (NOAA)'!F45</f>
        <v>9</v>
      </c>
    </row>
    <row r="46" spans="1:7">
      <c r="A46">
        <v>30</v>
      </c>
      <c r="B46" t="s">
        <v>47</v>
      </c>
      <c r="C46">
        <v>0</v>
      </c>
      <c r="D46">
        <f>E46-C46</f>
        <v>1</v>
      </c>
      <c r="E46">
        <v>1</v>
      </c>
      <c r="F46">
        <v>2002</v>
      </c>
      <c r="G46">
        <f>2016-'Mapping article title to (NOAA)'!F46</f>
        <v>14</v>
      </c>
    </row>
    <row r="47" spans="1:7" s="15" customFormat="1">
      <c r="A47" s="15">
        <v>31</v>
      </c>
      <c r="B47" s="15" t="s">
        <v>5</v>
      </c>
      <c r="C47" s="15">
        <v>0</v>
      </c>
      <c r="D47" s="15">
        <f>E47-C47</f>
        <v>1</v>
      </c>
      <c r="E47" s="15">
        <v>1</v>
      </c>
      <c r="F47" s="15">
        <v>2000</v>
      </c>
      <c r="G47" s="15">
        <f>2016-'Mapping article title to (NOAA)'!F47</f>
        <v>16</v>
      </c>
    </row>
    <row r="48" spans="1:7">
      <c r="A48">
        <v>32</v>
      </c>
      <c r="B48" t="s">
        <v>25</v>
      </c>
      <c r="C48">
        <v>0</v>
      </c>
      <c r="D48">
        <v>2</v>
      </c>
      <c r="E48">
        <v>2</v>
      </c>
      <c r="F48">
        <v>2001</v>
      </c>
      <c r="G48">
        <f>2016-'Mapping article title to (NOAA)'!F48</f>
        <v>15</v>
      </c>
    </row>
    <row r="49" spans="1:7" s="15" customFormat="1">
      <c r="A49" s="15">
        <v>33</v>
      </c>
      <c r="B49" s="15" t="s">
        <v>6</v>
      </c>
      <c r="C49" s="15">
        <v>0</v>
      </c>
      <c r="D49" s="15">
        <f t="shared" ref="D49:D54" si="0">E49-C49</f>
        <v>1</v>
      </c>
      <c r="E49" s="15">
        <v>1</v>
      </c>
      <c r="F49" s="15">
        <v>2010</v>
      </c>
      <c r="G49" s="15">
        <f>2016-'Mapping article title to (NOAA)'!F49</f>
        <v>6</v>
      </c>
    </row>
    <row r="50" spans="1:7">
      <c r="A50">
        <v>34</v>
      </c>
      <c r="B50" t="s">
        <v>15</v>
      </c>
      <c r="C50">
        <v>0</v>
      </c>
      <c r="D50">
        <f t="shared" si="0"/>
        <v>1</v>
      </c>
      <c r="E50">
        <v>1</v>
      </c>
      <c r="F50">
        <v>2015</v>
      </c>
      <c r="G50">
        <f>2016-'Mapping article title to (NOAA)'!F50</f>
        <v>1</v>
      </c>
    </row>
    <row r="51" spans="1:7">
      <c r="A51">
        <v>35</v>
      </c>
      <c r="B51" t="s">
        <v>40</v>
      </c>
      <c r="C51">
        <v>0</v>
      </c>
      <c r="D51">
        <f t="shared" si="0"/>
        <v>1</v>
      </c>
      <c r="E51">
        <v>1</v>
      </c>
      <c r="F51">
        <v>2015</v>
      </c>
      <c r="G51">
        <f>2016-'Mapping article title to (NOAA)'!F51</f>
        <v>1</v>
      </c>
    </row>
    <row r="52" spans="1:7">
      <c r="A52">
        <v>36</v>
      </c>
      <c r="B52" t="s">
        <v>48</v>
      </c>
      <c r="C52">
        <v>0</v>
      </c>
      <c r="D52">
        <f t="shared" si="0"/>
        <v>1</v>
      </c>
      <c r="E52">
        <v>1</v>
      </c>
      <c r="F52">
        <v>2005</v>
      </c>
      <c r="G52">
        <f>2016-'Mapping article title to (NOAA)'!F52</f>
        <v>11</v>
      </c>
    </row>
    <row r="53" spans="1:7" s="15" customFormat="1">
      <c r="A53" s="15">
        <v>37</v>
      </c>
      <c r="B53" s="15" t="s">
        <v>7</v>
      </c>
      <c r="C53" s="15">
        <v>0</v>
      </c>
      <c r="D53" s="15">
        <f t="shared" si="0"/>
        <v>1</v>
      </c>
      <c r="E53" s="15">
        <v>1</v>
      </c>
      <c r="F53" s="15">
        <v>2011</v>
      </c>
      <c r="G53" s="15">
        <f>2016-'Mapping article title to (NOAA)'!F53</f>
        <v>5</v>
      </c>
    </row>
    <row r="54" spans="1:7">
      <c r="A54">
        <v>38</v>
      </c>
      <c r="B54" t="s">
        <v>16</v>
      </c>
      <c r="C54">
        <v>0</v>
      </c>
      <c r="D54">
        <f t="shared" si="0"/>
        <v>1</v>
      </c>
      <c r="E54">
        <v>1</v>
      </c>
      <c r="F54">
        <v>2006</v>
      </c>
      <c r="G54">
        <f>2016-'Mapping article title to (NOAA)'!F54</f>
        <v>10</v>
      </c>
    </row>
    <row r="55" spans="1:7">
      <c r="A55">
        <v>39</v>
      </c>
      <c r="B55" t="s">
        <v>27</v>
      </c>
      <c r="C55">
        <v>0</v>
      </c>
      <c r="D55">
        <v>2</v>
      </c>
      <c r="E55">
        <v>2</v>
      </c>
      <c r="F55">
        <v>2013</v>
      </c>
      <c r="G55">
        <f>2016-'Mapping article title to (NOAA)'!F55</f>
        <v>3</v>
      </c>
    </row>
    <row r="56" spans="1:7">
      <c r="A56">
        <v>40</v>
      </c>
      <c r="B56" t="s">
        <v>49</v>
      </c>
      <c r="C56">
        <v>0</v>
      </c>
      <c r="D56">
        <f>E56-C56</f>
        <v>1</v>
      </c>
      <c r="E56">
        <v>1</v>
      </c>
      <c r="F56">
        <v>1996</v>
      </c>
      <c r="G56">
        <f>2016-'Mapping article title to (NOAA)'!F56</f>
        <v>20</v>
      </c>
    </row>
    <row r="57" spans="1:7">
      <c r="A57">
        <v>41</v>
      </c>
      <c r="B57" t="s">
        <v>8</v>
      </c>
      <c r="C57">
        <v>0</v>
      </c>
      <c r="D57" s="15">
        <v>2</v>
      </c>
      <c r="E57">
        <v>2</v>
      </c>
      <c r="F57">
        <v>2009</v>
      </c>
      <c r="G57">
        <f>2016-'Mapping article title to (NOAA)'!F57</f>
        <v>7</v>
      </c>
    </row>
    <row r="58" spans="1:7">
      <c r="A58">
        <v>42</v>
      </c>
      <c r="B58" t="s">
        <v>28</v>
      </c>
      <c r="C58">
        <v>0</v>
      </c>
      <c r="D58">
        <f t="shared" ref="D58:D64" si="1">E58-C58</f>
        <v>1</v>
      </c>
      <c r="E58">
        <v>1</v>
      </c>
      <c r="F58">
        <v>2007</v>
      </c>
      <c r="G58">
        <f>2016-'Mapping article title to (NOAA)'!F58</f>
        <v>9</v>
      </c>
    </row>
    <row r="59" spans="1:7" s="15" customFormat="1">
      <c r="A59" s="15">
        <v>43</v>
      </c>
      <c r="B59" s="15" t="s">
        <v>9</v>
      </c>
      <c r="C59" s="15">
        <v>0</v>
      </c>
      <c r="D59" s="15">
        <f t="shared" si="1"/>
        <v>1</v>
      </c>
      <c r="E59" s="15">
        <v>1</v>
      </c>
      <c r="F59" s="15">
        <v>1999</v>
      </c>
      <c r="G59" s="15">
        <f>2016-'Mapping article title to (NOAA)'!F59</f>
        <v>17</v>
      </c>
    </row>
    <row r="60" spans="1:7">
      <c r="A60">
        <v>44</v>
      </c>
      <c r="B60" t="s">
        <v>29</v>
      </c>
      <c r="C60">
        <v>0</v>
      </c>
      <c r="D60">
        <f t="shared" si="1"/>
        <v>1</v>
      </c>
      <c r="E60">
        <v>1</v>
      </c>
      <c r="F60">
        <v>2007</v>
      </c>
      <c r="G60">
        <f>2016-'Mapping article title to (NOAA)'!F60</f>
        <v>9</v>
      </c>
    </row>
    <row r="61" spans="1:7">
      <c r="A61">
        <v>45</v>
      </c>
      <c r="B61" t="s">
        <v>30</v>
      </c>
      <c r="C61">
        <v>0</v>
      </c>
      <c r="D61">
        <f t="shared" si="1"/>
        <v>1</v>
      </c>
      <c r="E61">
        <v>1</v>
      </c>
      <c r="F61">
        <v>2006</v>
      </c>
      <c r="G61">
        <f>2016-'Mapping article title to (NOAA)'!F61</f>
        <v>10</v>
      </c>
    </row>
    <row r="62" spans="1:7">
      <c r="A62">
        <v>46</v>
      </c>
      <c r="B62" t="s">
        <v>31</v>
      </c>
      <c r="C62">
        <v>0</v>
      </c>
      <c r="D62">
        <f t="shared" si="1"/>
        <v>1</v>
      </c>
      <c r="E62">
        <v>1</v>
      </c>
      <c r="F62">
        <v>2010</v>
      </c>
      <c r="G62">
        <f>2016-'Mapping article title to (NOAA)'!F62</f>
        <v>6</v>
      </c>
    </row>
    <row r="63" spans="1:7">
      <c r="A63">
        <v>47</v>
      </c>
      <c r="B63" t="s">
        <v>80</v>
      </c>
      <c r="C63">
        <v>0</v>
      </c>
      <c r="D63">
        <f t="shared" si="1"/>
        <v>1</v>
      </c>
      <c r="E63">
        <v>1</v>
      </c>
      <c r="F63">
        <v>2006</v>
      </c>
      <c r="G63">
        <f>2016-'Mapping article title to (NOAA)'!F63</f>
        <v>10</v>
      </c>
    </row>
    <row r="64" spans="1:7">
      <c r="A64">
        <v>48</v>
      </c>
      <c r="B64" t="s">
        <v>81</v>
      </c>
      <c r="C64">
        <v>0</v>
      </c>
      <c r="D64">
        <f t="shared" si="1"/>
        <v>1</v>
      </c>
      <c r="E64">
        <v>1</v>
      </c>
      <c r="F64">
        <v>2006</v>
      </c>
      <c r="G64">
        <f>2016-'Mapping article title to (NOAA)'!F64</f>
        <v>10</v>
      </c>
    </row>
    <row r="65" customFormat="1"/>
    <row r="66" customFormat="1"/>
    <row r="67" customFormat="1"/>
    <row r="68" customFormat="1"/>
    <row r="69" customFormat="1"/>
    <row r="70" customFormat="1"/>
  </sheetData>
  <autoFilter ref="A2:A62" xr:uid="{00000000-0001-0000-00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A897-C82B-490B-A37A-21C6F2320AF7}">
  <dimension ref="A1:P53"/>
  <sheetViews>
    <sheetView zoomScaleNormal="100" workbookViewId="0">
      <pane xSplit="1" topLeftCell="B1" activePane="topRight" state="frozen"/>
      <selection activeCell="D1" sqref="D1"/>
      <selection pane="topRight" activeCell="I48" sqref="I48"/>
    </sheetView>
  </sheetViews>
  <sheetFormatPr defaultRowHeight="14.25"/>
  <cols>
    <col min="1" max="1" width="65.19921875" customWidth="1"/>
    <col min="3" max="3" width="10.3984375" customWidth="1"/>
    <col min="4" max="8" width="6.3984375" customWidth="1"/>
  </cols>
  <sheetData>
    <row r="1" spans="1:16">
      <c r="A1" s="1" t="s">
        <v>67</v>
      </c>
      <c r="B1" s="1" t="s">
        <v>84</v>
      </c>
      <c r="C1" s="1" t="s">
        <v>102</v>
      </c>
      <c r="D1" s="1" t="s">
        <v>103</v>
      </c>
      <c r="E1" s="1" t="s">
        <v>125</v>
      </c>
      <c r="F1" s="1" t="s">
        <v>126</v>
      </c>
      <c r="G1" s="1" t="s">
        <v>104</v>
      </c>
      <c r="H1" s="1" t="s">
        <v>130</v>
      </c>
      <c r="I1" s="1" t="s">
        <v>64</v>
      </c>
      <c r="J1" s="1" t="s">
        <v>65</v>
      </c>
      <c r="K1" s="1" t="s">
        <v>66</v>
      </c>
      <c r="L1" s="1" t="s">
        <v>68</v>
      </c>
      <c r="M1" s="1" t="s">
        <v>144</v>
      </c>
      <c r="N1" s="1" t="s">
        <v>127</v>
      </c>
    </row>
    <row r="2" spans="1:16">
      <c r="A2" s="6" t="s">
        <v>17</v>
      </c>
      <c r="B2">
        <v>0</v>
      </c>
      <c r="C2">
        <v>2</v>
      </c>
      <c r="D2">
        <f t="shared" ref="D2:D49" si="0">C2+B2</f>
        <v>2</v>
      </c>
      <c r="E2">
        <v>0</v>
      </c>
      <c r="F2">
        <v>1</v>
      </c>
      <c r="G2">
        <v>1</v>
      </c>
      <c r="H2">
        <v>1</v>
      </c>
      <c r="I2" cm="1">
        <f t="array" ref="I2">IF(SUMPRODUCT(--ISNUMBER(SEARCH($O$2:$O$8,A2)))&gt;0, 1, 0)</f>
        <v>0</v>
      </c>
      <c r="J2">
        <v>1</v>
      </c>
      <c r="K2">
        <v>0</v>
      </c>
      <c r="L2">
        <v>0</v>
      </c>
      <c r="M2" cm="1">
        <f t="array" ref="M2">IF(SUMPRODUCT(--ISNUMBER(SEARCH($P$2:$P$5,A2)))&gt;0, 1, 0)</f>
        <v>0</v>
      </c>
      <c r="N2">
        <v>2</v>
      </c>
      <c r="O2" t="s">
        <v>69</v>
      </c>
      <c r="P2" t="s">
        <v>132</v>
      </c>
    </row>
    <row r="3" spans="1:16">
      <c r="A3" t="s">
        <v>11</v>
      </c>
      <c r="B3">
        <v>0</v>
      </c>
      <c r="C3">
        <v>3</v>
      </c>
      <c r="D3">
        <f t="shared" si="0"/>
        <v>3</v>
      </c>
      <c r="E3">
        <v>0</v>
      </c>
      <c r="F3">
        <v>1</v>
      </c>
      <c r="G3">
        <v>1</v>
      </c>
      <c r="H3">
        <v>1</v>
      </c>
      <c r="I3" cm="1">
        <f t="array" ref="I3">IF(SUMPRODUCT(--ISNUMBER(SEARCH($O$2:$O$8,A3)))&gt;0, 1, 0)</f>
        <v>0</v>
      </c>
      <c r="J3">
        <v>1</v>
      </c>
      <c r="K3">
        <v>1</v>
      </c>
      <c r="L3">
        <v>1</v>
      </c>
      <c r="M3" cm="1">
        <f t="array" ref="M3">IF(SUMPRODUCT(--ISNUMBER(SEARCH($P$2:$P$5,A3)))&gt;0, 1, 0)</f>
        <v>0</v>
      </c>
      <c r="N3">
        <v>3</v>
      </c>
      <c r="O3" t="s">
        <v>70</v>
      </c>
      <c r="P3" t="s">
        <v>133</v>
      </c>
    </row>
    <row r="4" spans="1:16">
      <c r="A4" t="s">
        <v>13</v>
      </c>
      <c r="B4">
        <v>0</v>
      </c>
      <c r="C4">
        <v>1</v>
      </c>
      <c r="D4">
        <f t="shared" si="0"/>
        <v>1</v>
      </c>
      <c r="E4">
        <v>0</v>
      </c>
      <c r="F4">
        <v>1</v>
      </c>
      <c r="G4">
        <v>0</v>
      </c>
      <c r="H4">
        <v>1</v>
      </c>
      <c r="I4" cm="1">
        <f t="array" ref="I4">IF(SUMPRODUCT(--ISNUMBER(SEARCH($O$2:$O$8,A4)))&gt;0, 1, 0)</f>
        <v>0</v>
      </c>
      <c r="J4">
        <v>1</v>
      </c>
      <c r="K4">
        <v>0</v>
      </c>
      <c r="L4">
        <v>0</v>
      </c>
      <c r="M4" cm="1">
        <f t="array" ref="M4">IF(SUMPRODUCT(--ISNUMBER(SEARCH($P$2:$P$5,A4)))&gt;0, 1, 0)</f>
        <v>0</v>
      </c>
      <c r="N4">
        <v>1</v>
      </c>
      <c r="O4" t="s">
        <v>71</v>
      </c>
      <c r="P4" t="s">
        <v>146</v>
      </c>
    </row>
    <row r="5" spans="1:16">
      <c r="A5" t="s">
        <v>3</v>
      </c>
      <c r="B5">
        <v>0</v>
      </c>
      <c r="C5">
        <v>3</v>
      </c>
      <c r="D5">
        <f t="shared" si="0"/>
        <v>3</v>
      </c>
      <c r="E5">
        <v>0</v>
      </c>
      <c r="F5">
        <v>1</v>
      </c>
      <c r="G5">
        <v>1</v>
      </c>
      <c r="H5">
        <v>1</v>
      </c>
      <c r="I5" cm="1">
        <f t="array" ref="I5">IF(SUMPRODUCT(--ISNUMBER(SEARCH($O$2:$O$8,A5)))&gt;0, 1, 0)</f>
        <v>0</v>
      </c>
      <c r="J5">
        <v>0</v>
      </c>
      <c r="K5">
        <v>0</v>
      </c>
      <c r="L5">
        <v>0</v>
      </c>
      <c r="M5" cm="1">
        <f t="array" ref="M5">IF(SUMPRODUCT(--ISNUMBER(SEARCH($P$2:$P$5,A5)))&gt;0, 1, 0)</f>
        <v>1</v>
      </c>
      <c r="N5">
        <v>2</v>
      </c>
      <c r="O5" t="s">
        <v>72</v>
      </c>
      <c r="P5" t="s">
        <v>145</v>
      </c>
    </row>
    <row r="6" spans="1:16">
      <c r="A6" t="s">
        <v>18</v>
      </c>
      <c r="B6">
        <v>0</v>
      </c>
      <c r="C6">
        <v>2</v>
      </c>
      <c r="D6">
        <f t="shared" si="0"/>
        <v>2</v>
      </c>
      <c r="E6">
        <v>0</v>
      </c>
      <c r="F6">
        <v>1</v>
      </c>
      <c r="G6">
        <v>1</v>
      </c>
      <c r="H6">
        <v>1</v>
      </c>
      <c r="I6" cm="1">
        <f t="array" ref="I6">IF(SUMPRODUCT(--ISNUMBER(SEARCH($O$2:$O$8,A6)))&gt;0, 1, 0)</f>
        <v>1</v>
      </c>
      <c r="J6">
        <v>1</v>
      </c>
      <c r="K6">
        <v>0</v>
      </c>
      <c r="L6">
        <v>0</v>
      </c>
      <c r="M6" cm="1">
        <f t="array" ref="M6">IF(SUMPRODUCT(--ISNUMBER(SEARCH($P$2:$P$5,A6)))&gt;0, 1, 0)</f>
        <v>0</v>
      </c>
      <c r="N6">
        <v>2</v>
      </c>
      <c r="O6" t="s">
        <v>73</v>
      </c>
    </row>
    <row r="7" spans="1:16">
      <c r="A7" t="s">
        <v>33</v>
      </c>
      <c r="B7">
        <v>0</v>
      </c>
      <c r="C7">
        <v>1</v>
      </c>
      <c r="D7">
        <f t="shared" si="0"/>
        <v>1</v>
      </c>
      <c r="E7">
        <v>0</v>
      </c>
      <c r="F7">
        <v>1</v>
      </c>
      <c r="G7">
        <v>0</v>
      </c>
      <c r="H7">
        <v>0</v>
      </c>
      <c r="I7" cm="1">
        <f t="array" ref="I7">IF(SUMPRODUCT(--ISNUMBER(SEARCH($O$2:$O$8,A7)))&gt;0, 1, 0)</f>
        <v>0</v>
      </c>
      <c r="J7">
        <v>0</v>
      </c>
      <c r="K7">
        <v>0</v>
      </c>
      <c r="L7">
        <v>0</v>
      </c>
      <c r="M7" s="14">
        <v>1</v>
      </c>
      <c r="N7">
        <v>0</v>
      </c>
      <c r="O7" t="s">
        <v>134</v>
      </c>
    </row>
    <row r="8" spans="1:16">
      <c r="A8" t="s">
        <v>14</v>
      </c>
      <c r="B8">
        <v>0</v>
      </c>
      <c r="C8">
        <v>3</v>
      </c>
      <c r="D8">
        <f t="shared" si="0"/>
        <v>3</v>
      </c>
      <c r="E8">
        <v>0</v>
      </c>
      <c r="F8">
        <v>1</v>
      </c>
      <c r="G8">
        <v>1</v>
      </c>
      <c r="H8">
        <v>1</v>
      </c>
      <c r="I8" cm="1">
        <f t="array" ref="I8">IF(SUMPRODUCT(--ISNUMBER(SEARCH($O$2:$O$8,A8)))&gt;0, 1, 0)</f>
        <v>0</v>
      </c>
      <c r="J8">
        <v>0</v>
      </c>
      <c r="K8">
        <v>0</v>
      </c>
      <c r="L8">
        <v>0</v>
      </c>
      <c r="M8" cm="1">
        <f t="array" ref="M8">IF(SUMPRODUCT(--ISNUMBER(SEARCH($P$2:$P$5,A8)))&gt;0, 1, 0)</f>
        <v>1</v>
      </c>
      <c r="N8">
        <v>2</v>
      </c>
      <c r="O8" t="s">
        <v>74</v>
      </c>
    </row>
    <row r="9" spans="1:16">
      <c r="A9" t="s">
        <v>37</v>
      </c>
      <c r="B9">
        <v>0</v>
      </c>
      <c r="C9">
        <v>1</v>
      </c>
      <c r="D9">
        <f t="shared" si="0"/>
        <v>1</v>
      </c>
      <c r="E9">
        <v>0</v>
      </c>
      <c r="F9">
        <v>1</v>
      </c>
      <c r="G9">
        <v>0</v>
      </c>
      <c r="H9">
        <v>1</v>
      </c>
      <c r="I9" cm="1">
        <f t="array" ref="I9">IF(SUMPRODUCT(--ISNUMBER(SEARCH($O$2:$O$8,A9)))&gt;0, 1, 0)</f>
        <v>1</v>
      </c>
      <c r="J9">
        <v>1</v>
      </c>
      <c r="K9">
        <v>0</v>
      </c>
      <c r="L9">
        <v>0</v>
      </c>
      <c r="M9" cm="1">
        <f t="array" ref="M9">IF(SUMPRODUCT(--ISNUMBER(SEARCH($P$2:$P$5,A9)))&gt;0, 1, 0)</f>
        <v>0</v>
      </c>
      <c r="N9">
        <v>1</v>
      </c>
    </row>
    <row r="10" spans="1:16">
      <c r="A10" t="s">
        <v>83</v>
      </c>
      <c r="B10">
        <v>0</v>
      </c>
      <c r="C10">
        <v>1</v>
      </c>
      <c r="D10">
        <f t="shared" si="0"/>
        <v>1</v>
      </c>
      <c r="E10">
        <v>0</v>
      </c>
      <c r="F10">
        <v>1</v>
      </c>
      <c r="G10">
        <v>0</v>
      </c>
      <c r="H10">
        <v>0</v>
      </c>
      <c r="I10" cm="1">
        <f t="array" ref="I10">IF(SUMPRODUCT(--ISNUMBER(SEARCH($O$2:$O$8,A10)))&gt;0, 1, 0)</f>
        <v>1</v>
      </c>
      <c r="J10">
        <v>0</v>
      </c>
      <c r="K10">
        <v>0</v>
      </c>
      <c r="L10">
        <v>0</v>
      </c>
      <c r="M10" s="14">
        <v>1</v>
      </c>
      <c r="N10">
        <f>H10</f>
        <v>0</v>
      </c>
    </row>
    <row r="11" spans="1:16">
      <c r="A11" t="s">
        <v>45</v>
      </c>
      <c r="B11">
        <v>0</v>
      </c>
      <c r="C11">
        <v>1</v>
      </c>
      <c r="D11">
        <f t="shared" si="0"/>
        <v>1</v>
      </c>
      <c r="E11">
        <v>0</v>
      </c>
      <c r="F11">
        <v>1</v>
      </c>
      <c r="G11">
        <v>0</v>
      </c>
      <c r="H11">
        <v>1</v>
      </c>
      <c r="I11" cm="1">
        <f t="array" ref="I11">IF(SUMPRODUCT(--ISNUMBER(SEARCH($O$2:$O$8,A11)))&gt;0, 1, 0)</f>
        <v>0</v>
      </c>
      <c r="J11">
        <v>1</v>
      </c>
      <c r="K11">
        <v>0</v>
      </c>
      <c r="L11">
        <v>0</v>
      </c>
      <c r="M11" cm="1">
        <f t="array" ref="M11">IF(SUMPRODUCT(--ISNUMBER(SEARCH($P$2:$P$5,A11)))&gt;0, 1, 0)</f>
        <v>0</v>
      </c>
      <c r="N11">
        <v>1</v>
      </c>
    </row>
    <row r="12" spans="1:16">
      <c r="A12" t="s">
        <v>51</v>
      </c>
      <c r="B12">
        <v>0</v>
      </c>
      <c r="C12">
        <v>1</v>
      </c>
      <c r="D12">
        <f t="shared" si="0"/>
        <v>1</v>
      </c>
      <c r="E12">
        <v>0</v>
      </c>
      <c r="F12">
        <v>1</v>
      </c>
      <c r="G12">
        <v>0</v>
      </c>
      <c r="H12">
        <v>0</v>
      </c>
      <c r="I12" cm="1">
        <f t="array" ref="I12">IF(SUMPRODUCT(--ISNUMBER(SEARCH($O$2:$O$8,A12)))&gt;0, 1, 0)</f>
        <v>0</v>
      </c>
      <c r="J12">
        <v>0</v>
      </c>
      <c r="K12">
        <v>0</v>
      </c>
      <c r="L12">
        <v>0</v>
      </c>
      <c r="M12" cm="1">
        <f t="array" ref="M12">IF(SUMPRODUCT(--ISNUMBER(SEARCH($P$2:$P$5,A12)))&gt;0, 1, 0)</f>
        <v>0</v>
      </c>
      <c r="N12">
        <f>H12</f>
        <v>0</v>
      </c>
    </row>
    <row r="13" spans="1:16">
      <c r="A13" t="s">
        <v>53</v>
      </c>
      <c r="B13">
        <v>0</v>
      </c>
      <c r="C13">
        <v>1</v>
      </c>
      <c r="D13">
        <f t="shared" si="0"/>
        <v>1</v>
      </c>
      <c r="E13">
        <v>0</v>
      </c>
      <c r="F13">
        <v>1</v>
      </c>
      <c r="G13">
        <v>0</v>
      </c>
      <c r="H13">
        <v>0</v>
      </c>
      <c r="I13" cm="1">
        <f t="array" ref="I13">IF(SUMPRODUCT(--ISNUMBER(SEARCH($O$2:$O$8,A13)))&gt;0, 1, 0)</f>
        <v>0</v>
      </c>
      <c r="J13">
        <v>0</v>
      </c>
      <c r="K13">
        <v>0</v>
      </c>
      <c r="L13">
        <v>0</v>
      </c>
      <c r="M13" cm="1">
        <f t="array" ref="M13">IF(SUMPRODUCT(--ISNUMBER(SEARCH($P$2:$P$5,A13)))&gt;0, 1, 0)</f>
        <v>0</v>
      </c>
      <c r="N13">
        <f>H13</f>
        <v>0</v>
      </c>
    </row>
    <row r="14" spans="1:16">
      <c r="A14" t="s">
        <v>56</v>
      </c>
      <c r="B14">
        <v>0</v>
      </c>
      <c r="C14">
        <v>1</v>
      </c>
      <c r="D14">
        <f t="shared" si="0"/>
        <v>1</v>
      </c>
      <c r="E14">
        <v>0</v>
      </c>
      <c r="F14">
        <v>1</v>
      </c>
      <c r="G14">
        <v>0</v>
      </c>
      <c r="H14">
        <v>0</v>
      </c>
      <c r="I14" s="16">
        <v>1</v>
      </c>
      <c r="J14">
        <v>0</v>
      </c>
      <c r="K14">
        <v>0</v>
      </c>
      <c r="L14">
        <v>0</v>
      </c>
      <c r="M14" cm="1">
        <f t="array" ref="M14">IF(SUMPRODUCT(--ISNUMBER(SEARCH($P$2:$P$5,A14)))&gt;0, 1, 0)</f>
        <v>0</v>
      </c>
      <c r="N14">
        <f>H14</f>
        <v>0</v>
      </c>
    </row>
    <row r="15" spans="1:16">
      <c r="A15" t="s">
        <v>82</v>
      </c>
      <c r="B15">
        <v>0</v>
      </c>
      <c r="C15">
        <v>1</v>
      </c>
      <c r="D15">
        <f t="shared" si="0"/>
        <v>1</v>
      </c>
      <c r="E15">
        <v>0</v>
      </c>
      <c r="F15">
        <v>1</v>
      </c>
      <c r="G15">
        <v>0</v>
      </c>
      <c r="H15">
        <v>0</v>
      </c>
      <c r="I15" cm="1">
        <f t="array" ref="I15">IF(SUMPRODUCT(--ISNUMBER(SEARCH($O$2:$O$8,A15)))&gt;0, 1, 0)</f>
        <v>1</v>
      </c>
      <c r="J15">
        <v>0</v>
      </c>
      <c r="K15">
        <v>0</v>
      </c>
      <c r="L15">
        <v>0</v>
      </c>
      <c r="M15" s="14">
        <v>1</v>
      </c>
      <c r="N15">
        <f>H15</f>
        <v>0</v>
      </c>
    </row>
    <row r="16" spans="1:16">
      <c r="A16" t="s">
        <v>20</v>
      </c>
      <c r="B16">
        <v>0</v>
      </c>
      <c r="C16">
        <v>3</v>
      </c>
      <c r="D16">
        <f t="shared" si="0"/>
        <v>3</v>
      </c>
      <c r="E16">
        <v>0</v>
      </c>
      <c r="F16">
        <v>1</v>
      </c>
      <c r="G16">
        <v>1</v>
      </c>
      <c r="H16">
        <v>1</v>
      </c>
      <c r="I16" cm="1">
        <f t="array" ref="I16">IF(SUMPRODUCT(--ISNUMBER(SEARCH($O$2:$O$8,A16)))&gt;0, 1, 0)</f>
        <v>1</v>
      </c>
      <c r="J16">
        <v>1</v>
      </c>
      <c r="K16">
        <v>0</v>
      </c>
      <c r="L16">
        <v>0</v>
      </c>
      <c r="M16" cm="1">
        <f t="array" ref="M16">IF(SUMPRODUCT(--ISNUMBER(SEARCH($P$2:$P$5,A16)))&gt;0, 1, 0)</f>
        <v>0</v>
      </c>
      <c r="N16">
        <v>3</v>
      </c>
    </row>
    <row r="17" spans="1:14">
      <c r="A17" t="s">
        <v>34</v>
      </c>
      <c r="B17">
        <v>0</v>
      </c>
      <c r="C17">
        <v>1</v>
      </c>
      <c r="D17">
        <f t="shared" si="0"/>
        <v>1</v>
      </c>
      <c r="E17">
        <v>0</v>
      </c>
      <c r="F17">
        <v>1</v>
      </c>
      <c r="G17">
        <v>0</v>
      </c>
      <c r="H17">
        <v>0</v>
      </c>
      <c r="I17" cm="1">
        <f t="array" ref="I17">IF(SUMPRODUCT(--ISNUMBER(SEARCH($O$2:$O$8,A17)))&gt;0, 1, 0)</f>
        <v>0</v>
      </c>
      <c r="J17">
        <v>0</v>
      </c>
      <c r="K17">
        <v>0</v>
      </c>
      <c r="L17">
        <v>0</v>
      </c>
      <c r="M17" cm="1">
        <f t="array" ref="M17">IF(SUMPRODUCT(--ISNUMBER(SEARCH($P$2:$P$5,A17)))&gt;0, 1, 0)</f>
        <v>1</v>
      </c>
      <c r="N17">
        <f>H17</f>
        <v>0</v>
      </c>
    </row>
    <row r="18" spans="1:14">
      <c r="A18" t="s">
        <v>42</v>
      </c>
      <c r="B18">
        <v>0</v>
      </c>
      <c r="C18">
        <v>1</v>
      </c>
      <c r="D18">
        <f t="shared" si="0"/>
        <v>1</v>
      </c>
      <c r="E18">
        <v>0</v>
      </c>
      <c r="F18">
        <v>1</v>
      </c>
      <c r="G18">
        <v>0</v>
      </c>
      <c r="H18">
        <v>1</v>
      </c>
      <c r="I18" cm="1">
        <f t="array" ref="I18">IF(SUMPRODUCT(--ISNUMBER(SEARCH($O$2:$O$8,A18)))&gt;0, 1, 0)</f>
        <v>0</v>
      </c>
      <c r="J18">
        <v>0</v>
      </c>
      <c r="K18">
        <v>0</v>
      </c>
      <c r="L18">
        <v>1</v>
      </c>
      <c r="M18" cm="1">
        <f t="array" ref="M18">IF(SUMPRODUCT(--ISNUMBER(SEARCH($P$2:$P$5,A18)))&gt;0, 1, 0)</f>
        <v>1</v>
      </c>
      <c r="N18">
        <v>1</v>
      </c>
    </row>
    <row r="19" spans="1:14">
      <c r="A19" t="s">
        <v>54</v>
      </c>
      <c r="B19">
        <v>0</v>
      </c>
      <c r="C19">
        <v>1</v>
      </c>
      <c r="D19">
        <f t="shared" si="0"/>
        <v>1</v>
      </c>
      <c r="E19">
        <v>0</v>
      </c>
      <c r="F19">
        <v>1</v>
      </c>
      <c r="G19">
        <v>0</v>
      </c>
      <c r="H19">
        <v>0</v>
      </c>
      <c r="I19" cm="1">
        <f t="array" ref="I19">IF(SUMPRODUCT(--ISNUMBER(SEARCH($O$2:$O$8,A19)))&gt;0, 1, 0)</f>
        <v>0</v>
      </c>
      <c r="J19">
        <v>1</v>
      </c>
      <c r="K19">
        <v>0</v>
      </c>
      <c r="L19">
        <v>1</v>
      </c>
      <c r="M19" cm="1">
        <f t="array" ref="M19">IF(SUMPRODUCT(--ISNUMBER(SEARCH($P$2:$P$5,A19)))&gt;0, 1, 0)</f>
        <v>0</v>
      </c>
      <c r="N19">
        <f>H19</f>
        <v>0</v>
      </c>
    </row>
    <row r="20" spans="1:14">
      <c r="A20" t="s">
        <v>1</v>
      </c>
      <c r="B20">
        <v>0</v>
      </c>
      <c r="C20">
        <v>1</v>
      </c>
      <c r="D20">
        <f t="shared" si="0"/>
        <v>1</v>
      </c>
      <c r="E20">
        <v>0</v>
      </c>
      <c r="F20">
        <v>1</v>
      </c>
      <c r="G20">
        <v>0</v>
      </c>
      <c r="H20">
        <v>0</v>
      </c>
      <c r="I20" cm="1">
        <f t="array" ref="I20">IF(SUMPRODUCT(--ISNUMBER(SEARCH($O$2:$O$8,A20)))&gt;0, 1, 0)</f>
        <v>0</v>
      </c>
      <c r="J20">
        <v>0</v>
      </c>
      <c r="K20">
        <v>0</v>
      </c>
      <c r="L20">
        <v>0</v>
      </c>
      <c r="M20" cm="1">
        <f t="array" ref="M20">IF(SUMPRODUCT(--ISNUMBER(SEARCH($P$2:$P$5,A20)))&gt;0, 1, 0)</f>
        <v>1</v>
      </c>
      <c r="N20">
        <f>H20</f>
        <v>0</v>
      </c>
    </row>
    <row r="21" spans="1:14">
      <c r="A21" t="s">
        <v>21</v>
      </c>
      <c r="B21">
        <v>0</v>
      </c>
      <c r="C21">
        <v>2</v>
      </c>
      <c r="D21">
        <f t="shared" si="0"/>
        <v>2</v>
      </c>
      <c r="E21">
        <v>0</v>
      </c>
      <c r="F21">
        <v>1</v>
      </c>
      <c r="G21">
        <v>1</v>
      </c>
      <c r="H21">
        <v>1</v>
      </c>
      <c r="I21" cm="1">
        <f t="array" ref="I21">IF(SUMPRODUCT(--ISNUMBER(SEARCH($O$2:$O$8,A21)))&gt;0, 1, 0)</f>
        <v>1</v>
      </c>
      <c r="J21">
        <v>0</v>
      </c>
      <c r="K21">
        <v>0</v>
      </c>
      <c r="L21">
        <v>1</v>
      </c>
      <c r="M21" cm="1">
        <f t="array" ref="M21">IF(SUMPRODUCT(--ISNUMBER(SEARCH($P$2:$P$5,A21)))&gt;0, 1, 0)</f>
        <v>0</v>
      </c>
      <c r="N21">
        <v>2</v>
      </c>
    </row>
    <row r="22" spans="1:14">
      <c r="A22" t="s">
        <v>26</v>
      </c>
      <c r="B22">
        <v>0</v>
      </c>
      <c r="C22">
        <v>4</v>
      </c>
      <c r="D22">
        <f t="shared" si="0"/>
        <v>4</v>
      </c>
      <c r="E22">
        <v>0</v>
      </c>
      <c r="F22">
        <v>1</v>
      </c>
      <c r="G22">
        <v>1</v>
      </c>
      <c r="H22">
        <v>1</v>
      </c>
      <c r="I22" cm="1">
        <f t="array" ref="I22">IF(SUMPRODUCT(--ISNUMBER(SEARCH($O$2:$O$8,A22)))&gt;0, 1, 0)</f>
        <v>1</v>
      </c>
      <c r="J22">
        <v>1</v>
      </c>
      <c r="K22">
        <v>1</v>
      </c>
      <c r="L22">
        <v>1</v>
      </c>
      <c r="M22" cm="1">
        <f t="array" ref="M22">IF(SUMPRODUCT(--ISNUMBER(SEARCH($P$2:$P$5,A22)))&gt;0, 1, 0)</f>
        <v>0</v>
      </c>
      <c r="N22">
        <v>4</v>
      </c>
    </row>
    <row r="23" spans="1:14">
      <c r="A23" t="s">
        <v>46</v>
      </c>
      <c r="B23">
        <v>0</v>
      </c>
      <c r="C23">
        <v>1</v>
      </c>
      <c r="D23">
        <f t="shared" si="0"/>
        <v>1</v>
      </c>
      <c r="E23">
        <v>0</v>
      </c>
      <c r="F23">
        <v>1</v>
      </c>
      <c r="G23">
        <v>0</v>
      </c>
      <c r="H23">
        <v>1</v>
      </c>
      <c r="I23" cm="1">
        <f t="array" ref="I23">IF(SUMPRODUCT(--ISNUMBER(SEARCH($O$2:$O$8,A23)))&gt;0, 1, 0)</f>
        <v>1</v>
      </c>
      <c r="J23">
        <v>0</v>
      </c>
      <c r="K23">
        <v>0</v>
      </c>
      <c r="L23">
        <v>0</v>
      </c>
      <c r="M23" s="14">
        <v>1</v>
      </c>
      <c r="N23">
        <v>1</v>
      </c>
    </row>
    <row r="24" spans="1:14">
      <c r="A24" t="s">
        <v>2</v>
      </c>
      <c r="B24">
        <v>0</v>
      </c>
      <c r="C24">
        <v>1</v>
      </c>
      <c r="D24">
        <f t="shared" si="0"/>
        <v>1</v>
      </c>
      <c r="E24">
        <v>0</v>
      </c>
      <c r="F24">
        <v>1</v>
      </c>
      <c r="G24">
        <v>0</v>
      </c>
      <c r="H24">
        <v>0</v>
      </c>
      <c r="I24" s="16">
        <v>1</v>
      </c>
      <c r="J24">
        <v>0</v>
      </c>
      <c r="K24">
        <v>1</v>
      </c>
      <c r="L24">
        <v>1</v>
      </c>
      <c r="M24" cm="1">
        <f t="array" ref="M24">IF(SUMPRODUCT(--ISNUMBER(SEARCH($P$2:$P$5,A24)))&gt;0, 1, 0)</f>
        <v>0</v>
      </c>
      <c r="N24">
        <f>H24</f>
        <v>0</v>
      </c>
    </row>
    <row r="25" spans="1:14">
      <c r="A25" t="s">
        <v>22</v>
      </c>
      <c r="B25">
        <v>0</v>
      </c>
      <c r="C25">
        <v>3</v>
      </c>
      <c r="D25">
        <f t="shared" si="0"/>
        <v>3</v>
      </c>
      <c r="E25">
        <v>0</v>
      </c>
      <c r="F25">
        <v>1</v>
      </c>
      <c r="G25">
        <v>1</v>
      </c>
      <c r="H25">
        <v>1</v>
      </c>
      <c r="I25" cm="1">
        <f t="array" ref="I25">IF(SUMPRODUCT(--ISNUMBER(SEARCH($O$2:$O$8,A25)))&gt;0, 1, 0)</f>
        <v>1</v>
      </c>
      <c r="J25">
        <v>0</v>
      </c>
      <c r="K25">
        <v>0</v>
      </c>
      <c r="L25">
        <v>1</v>
      </c>
      <c r="M25" s="14">
        <v>1</v>
      </c>
      <c r="N25">
        <v>3</v>
      </c>
    </row>
    <row r="26" spans="1:14">
      <c r="A26" t="s">
        <v>43</v>
      </c>
      <c r="B26">
        <v>0</v>
      </c>
      <c r="C26">
        <v>1</v>
      </c>
      <c r="D26">
        <f t="shared" si="0"/>
        <v>1</v>
      </c>
      <c r="E26">
        <v>0</v>
      </c>
      <c r="F26">
        <v>1</v>
      </c>
      <c r="G26">
        <v>0</v>
      </c>
      <c r="H26">
        <v>1</v>
      </c>
      <c r="I26" cm="1">
        <f t="array" ref="I26">IF(SUMPRODUCT(--ISNUMBER(SEARCH($O$2:$O$8,A26)))&gt;0, 1, 0)</f>
        <v>0</v>
      </c>
      <c r="J26">
        <v>1</v>
      </c>
      <c r="K26">
        <v>0</v>
      </c>
      <c r="L26">
        <v>0</v>
      </c>
      <c r="M26" cm="1">
        <f t="array" ref="M26">IF(SUMPRODUCT(--ISNUMBER(SEARCH($P$2:$P$5,A26)))&gt;0, 1, 0)</f>
        <v>0</v>
      </c>
      <c r="N26">
        <v>1</v>
      </c>
    </row>
    <row r="27" spans="1:14">
      <c r="A27" t="s">
        <v>23</v>
      </c>
      <c r="B27">
        <v>0</v>
      </c>
      <c r="C27">
        <v>1</v>
      </c>
      <c r="D27">
        <f t="shared" si="0"/>
        <v>1</v>
      </c>
      <c r="E27">
        <v>0</v>
      </c>
      <c r="F27">
        <v>1</v>
      </c>
      <c r="G27">
        <v>0</v>
      </c>
      <c r="H27">
        <v>1</v>
      </c>
      <c r="I27" cm="1">
        <f t="array" ref="I27">IF(SUMPRODUCT(--ISNUMBER(SEARCH($O$2:$O$8,A27)))&gt;0, 1, 0)</f>
        <v>1</v>
      </c>
      <c r="J27">
        <v>1</v>
      </c>
      <c r="K27">
        <v>0</v>
      </c>
      <c r="L27">
        <v>1</v>
      </c>
      <c r="M27" cm="1">
        <f t="array" ref="M27">IF(SUMPRODUCT(--ISNUMBER(SEARCH($P$2:$P$5,A27)))&gt;0, 1, 0)</f>
        <v>0</v>
      </c>
      <c r="N27">
        <v>1</v>
      </c>
    </row>
    <row r="28" spans="1:14">
      <c r="A28" t="s">
        <v>79</v>
      </c>
      <c r="B28">
        <v>0</v>
      </c>
      <c r="C28">
        <v>2</v>
      </c>
      <c r="D28">
        <f t="shared" si="0"/>
        <v>2</v>
      </c>
      <c r="E28">
        <v>0</v>
      </c>
      <c r="F28">
        <v>1</v>
      </c>
      <c r="G28">
        <v>1</v>
      </c>
      <c r="H28">
        <v>1</v>
      </c>
      <c r="I28" s="16">
        <v>1</v>
      </c>
      <c r="J28">
        <v>0</v>
      </c>
      <c r="K28">
        <v>0</v>
      </c>
      <c r="L28">
        <v>0</v>
      </c>
      <c r="M28" s="14">
        <v>1</v>
      </c>
      <c r="N28">
        <v>2</v>
      </c>
    </row>
    <row r="29" spans="1:14">
      <c r="A29" t="s">
        <v>4</v>
      </c>
      <c r="B29">
        <v>0</v>
      </c>
      <c r="C29">
        <v>1</v>
      </c>
      <c r="D29">
        <f t="shared" si="0"/>
        <v>1</v>
      </c>
      <c r="E29">
        <v>0</v>
      </c>
      <c r="F29">
        <v>1</v>
      </c>
      <c r="G29">
        <v>0</v>
      </c>
      <c r="H29">
        <v>0</v>
      </c>
      <c r="I29" s="16">
        <v>1</v>
      </c>
      <c r="J29">
        <v>0</v>
      </c>
      <c r="K29">
        <v>0</v>
      </c>
      <c r="L29">
        <v>0</v>
      </c>
      <c r="M29" cm="1">
        <f t="array" ref="M29">IF(SUMPRODUCT(--ISNUMBER(SEARCH($P$2:$P$5,A29)))&gt;0, 1, 0)</f>
        <v>0</v>
      </c>
      <c r="N29">
        <f>H29</f>
        <v>0</v>
      </c>
    </row>
    <row r="30" spans="1:14">
      <c r="A30" t="s">
        <v>24</v>
      </c>
      <c r="B30">
        <v>0</v>
      </c>
      <c r="C30">
        <v>1</v>
      </c>
      <c r="D30">
        <f t="shared" si="0"/>
        <v>1</v>
      </c>
      <c r="E30">
        <v>0</v>
      </c>
      <c r="F30">
        <v>1</v>
      </c>
      <c r="G30">
        <v>0</v>
      </c>
      <c r="H30">
        <v>1</v>
      </c>
      <c r="I30" s="16">
        <v>1</v>
      </c>
      <c r="J30">
        <v>0</v>
      </c>
      <c r="K30">
        <v>0</v>
      </c>
      <c r="L30">
        <v>0</v>
      </c>
      <c r="M30" cm="1">
        <f t="array" ref="M30">IF(SUMPRODUCT(--ISNUMBER(SEARCH($P$2:$P$5,A30)))&gt;0, 1, 0)</f>
        <v>0</v>
      </c>
      <c r="N30">
        <v>1</v>
      </c>
    </row>
    <row r="31" spans="1:14">
      <c r="A31" t="s">
        <v>47</v>
      </c>
      <c r="B31">
        <v>0</v>
      </c>
      <c r="C31">
        <v>1</v>
      </c>
      <c r="D31">
        <f t="shared" si="0"/>
        <v>1</v>
      </c>
      <c r="E31">
        <v>0</v>
      </c>
      <c r="F31">
        <v>1</v>
      </c>
      <c r="G31">
        <v>0</v>
      </c>
      <c r="H31">
        <v>1</v>
      </c>
      <c r="I31" cm="1">
        <f t="array" ref="I31">IF(SUMPRODUCT(--ISNUMBER(SEARCH($O$2:$O$8,A31)))&gt;0, 1, 0)</f>
        <v>0</v>
      </c>
      <c r="J31">
        <v>0</v>
      </c>
      <c r="K31">
        <v>0</v>
      </c>
      <c r="L31">
        <v>0</v>
      </c>
      <c r="M31" cm="1">
        <f t="array" ref="M31">IF(SUMPRODUCT(--ISNUMBER(SEARCH($P$2:$P$5,A31)))&gt;0, 1, 0)</f>
        <v>1</v>
      </c>
      <c r="N31">
        <v>1</v>
      </c>
    </row>
    <row r="32" spans="1:14">
      <c r="A32" t="s">
        <v>5</v>
      </c>
      <c r="B32">
        <v>0</v>
      </c>
      <c r="C32">
        <v>1</v>
      </c>
      <c r="D32">
        <f t="shared" si="0"/>
        <v>1</v>
      </c>
      <c r="E32">
        <v>0</v>
      </c>
      <c r="F32">
        <v>1</v>
      </c>
      <c r="G32">
        <v>0</v>
      </c>
      <c r="H32">
        <v>0</v>
      </c>
      <c r="I32" cm="1">
        <f t="array" ref="I32">IF(SUMPRODUCT(--ISNUMBER(SEARCH($O$2:$O$8,A32)))&gt;0, 1, 0)</f>
        <v>1</v>
      </c>
      <c r="J32">
        <v>0</v>
      </c>
      <c r="K32">
        <v>0</v>
      </c>
      <c r="L32">
        <v>0</v>
      </c>
      <c r="M32" cm="1">
        <f t="array" ref="M32">IF(SUMPRODUCT(--ISNUMBER(SEARCH($P$2:$P$5,A32)))&gt;0, 1, 0)</f>
        <v>0</v>
      </c>
      <c r="N32">
        <f>H32</f>
        <v>0</v>
      </c>
    </row>
    <row r="33" spans="1:15">
      <c r="A33" t="s">
        <v>25</v>
      </c>
      <c r="B33">
        <v>0</v>
      </c>
      <c r="C33">
        <v>2</v>
      </c>
      <c r="D33">
        <f t="shared" si="0"/>
        <v>2</v>
      </c>
      <c r="E33">
        <v>0</v>
      </c>
      <c r="F33">
        <v>1</v>
      </c>
      <c r="G33">
        <v>1</v>
      </c>
      <c r="H33">
        <v>1</v>
      </c>
      <c r="I33" cm="1">
        <f t="array" ref="I33">IF(SUMPRODUCT(--ISNUMBER(SEARCH($O$2:$O$8,A33)))&gt;0, 1, 0)</f>
        <v>0</v>
      </c>
      <c r="J33">
        <v>0</v>
      </c>
      <c r="K33">
        <v>0</v>
      </c>
      <c r="L33">
        <v>0</v>
      </c>
      <c r="M33" cm="1">
        <f t="array" ref="M33">IF(SUMPRODUCT(--ISNUMBER(SEARCH($P$2:$P$5,A33)))&gt;0, 1, 0)</f>
        <v>1</v>
      </c>
      <c r="N33">
        <v>1</v>
      </c>
    </row>
    <row r="34" spans="1:15">
      <c r="A34" t="s">
        <v>6</v>
      </c>
      <c r="B34">
        <v>0</v>
      </c>
      <c r="C34">
        <v>1</v>
      </c>
      <c r="D34">
        <f t="shared" si="0"/>
        <v>1</v>
      </c>
      <c r="E34">
        <v>0</v>
      </c>
      <c r="F34">
        <v>1</v>
      </c>
      <c r="G34">
        <v>0</v>
      </c>
      <c r="H34">
        <v>0</v>
      </c>
      <c r="I34" s="16">
        <v>1</v>
      </c>
      <c r="J34">
        <v>0</v>
      </c>
      <c r="K34">
        <v>0</v>
      </c>
      <c r="L34">
        <v>0</v>
      </c>
      <c r="M34" cm="1">
        <f t="array" ref="M34">IF(SUMPRODUCT(--ISNUMBER(SEARCH($P$2:$P$5,A34)))&gt;0, 1, 0)</f>
        <v>0</v>
      </c>
      <c r="N34">
        <f>H34</f>
        <v>0</v>
      </c>
    </row>
    <row r="35" spans="1:15">
      <c r="A35" t="s">
        <v>15</v>
      </c>
      <c r="B35">
        <v>0</v>
      </c>
      <c r="C35">
        <v>1</v>
      </c>
      <c r="D35">
        <f t="shared" si="0"/>
        <v>1</v>
      </c>
      <c r="E35">
        <v>0</v>
      </c>
      <c r="F35">
        <v>1</v>
      </c>
      <c r="G35">
        <v>0</v>
      </c>
      <c r="H35">
        <v>1</v>
      </c>
      <c r="I35" cm="1">
        <f t="array" ref="I35">IF(SUMPRODUCT(--ISNUMBER(SEARCH($O$2:$O$8,A35)))&gt;0, 1, 0)</f>
        <v>1</v>
      </c>
      <c r="J35">
        <v>0</v>
      </c>
      <c r="K35">
        <v>0</v>
      </c>
      <c r="L35">
        <v>0</v>
      </c>
      <c r="M35" cm="1">
        <f t="array" ref="M35">IF(SUMPRODUCT(--ISNUMBER(SEARCH($P$2:$P$5,A35)))&gt;0, 1, 0)</f>
        <v>0</v>
      </c>
      <c r="N35">
        <v>1</v>
      </c>
    </row>
    <row r="36" spans="1:15">
      <c r="A36" t="s">
        <v>40</v>
      </c>
      <c r="B36">
        <v>0</v>
      </c>
      <c r="C36">
        <v>1</v>
      </c>
      <c r="D36">
        <f t="shared" si="0"/>
        <v>1</v>
      </c>
      <c r="E36">
        <v>0</v>
      </c>
      <c r="F36">
        <v>1</v>
      </c>
      <c r="G36">
        <v>0</v>
      </c>
      <c r="H36">
        <v>1</v>
      </c>
      <c r="I36" cm="1">
        <f t="array" ref="I36">IF(SUMPRODUCT(--ISNUMBER(SEARCH($O$2:$O$8,A36)))&gt;0, 1, 0)</f>
        <v>1</v>
      </c>
      <c r="J36">
        <v>1</v>
      </c>
      <c r="K36">
        <v>1</v>
      </c>
      <c r="L36">
        <v>1</v>
      </c>
      <c r="M36" cm="1">
        <f t="array" ref="M36">IF(SUMPRODUCT(--ISNUMBER(SEARCH($P$2:$P$5,A36)))&gt;0, 1, 0)</f>
        <v>0</v>
      </c>
      <c r="N36">
        <v>1</v>
      </c>
    </row>
    <row r="37" spans="1:15">
      <c r="A37" t="s">
        <v>48</v>
      </c>
      <c r="B37">
        <v>0</v>
      </c>
      <c r="C37">
        <v>1</v>
      </c>
      <c r="D37">
        <f t="shared" si="0"/>
        <v>1</v>
      </c>
      <c r="E37">
        <v>0</v>
      </c>
      <c r="F37">
        <v>1</v>
      </c>
      <c r="G37">
        <v>0</v>
      </c>
      <c r="H37">
        <v>1</v>
      </c>
      <c r="I37" cm="1">
        <f t="array" ref="I37">IF(SUMPRODUCT(--ISNUMBER(SEARCH($O$2:$O$8,A37)))&gt;0, 1, 0)</f>
        <v>1</v>
      </c>
      <c r="J37">
        <v>1</v>
      </c>
      <c r="K37">
        <v>0</v>
      </c>
      <c r="L37">
        <v>0</v>
      </c>
      <c r="M37" s="14">
        <v>0</v>
      </c>
      <c r="N37">
        <v>1</v>
      </c>
    </row>
    <row r="38" spans="1:15">
      <c r="A38" t="s">
        <v>7</v>
      </c>
      <c r="B38">
        <v>0</v>
      </c>
      <c r="C38">
        <v>1</v>
      </c>
      <c r="D38">
        <f t="shared" si="0"/>
        <v>1</v>
      </c>
      <c r="E38">
        <v>0</v>
      </c>
      <c r="F38">
        <v>1</v>
      </c>
      <c r="G38">
        <v>0</v>
      </c>
      <c r="H38">
        <v>0</v>
      </c>
      <c r="I38" s="16">
        <v>1</v>
      </c>
      <c r="J38">
        <v>0</v>
      </c>
      <c r="K38">
        <v>0</v>
      </c>
      <c r="L38">
        <v>0</v>
      </c>
      <c r="M38" cm="1">
        <f t="array" ref="M38">IF(SUMPRODUCT(--ISNUMBER(SEARCH($P$2:$P$5,A38)))&gt;0, 1, 0)</f>
        <v>1</v>
      </c>
      <c r="N38">
        <f>H38</f>
        <v>0</v>
      </c>
    </row>
    <row r="39" spans="1:15">
      <c r="A39" t="s">
        <v>16</v>
      </c>
      <c r="B39">
        <v>0</v>
      </c>
      <c r="C39">
        <v>1</v>
      </c>
      <c r="D39">
        <f t="shared" si="0"/>
        <v>1</v>
      </c>
      <c r="E39">
        <v>0</v>
      </c>
      <c r="F39">
        <v>1</v>
      </c>
      <c r="G39">
        <v>0</v>
      </c>
      <c r="H39">
        <v>1</v>
      </c>
      <c r="I39" cm="1">
        <f t="array" ref="I39">IF(SUMPRODUCT(--ISNUMBER(SEARCH($O$2:$O$8,A39)))&gt;0, 1, 0)</f>
        <v>0</v>
      </c>
      <c r="J39">
        <v>0</v>
      </c>
      <c r="K39">
        <v>0</v>
      </c>
      <c r="L39">
        <v>1</v>
      </c>
      <c r="M39" s="14">
        <v>1</v>
      </c>
      <c r="N39">
        <v>1</v>
      </c>
    </row>
    <row r="40" spans="1:15">
      <c r="A40" t="s">
        <v>27</v>
      </c>
      <c r="B40">
        <v>0</v>
      </c>
      <c r="C40">
        <v>2</v>
      </c>
      <c r="D40">
        <f t="shared" si="0"/>
        <v>2</v>
      </c>
      <c r="E40">
        <v>0</v>
      </c>
      <c r="F40">
        <v>1</v>
      </c>
      <c r="G40">
        <v>1</v>
      </c>
      <c r="H40">
        <v>1</v>
      </c>
      <c r="I40" s="16">
        <v>1</v>
      </c>
      <c r="J40">
        <v>0</v>
      </c>
      <c r="K40">
        <v>0</v>
      </c>
      <c r="L40">
        <v>0</v>
      </c>
      <c r="M40" s="14">
        <v>1</v>
      </c>
      <c r="N40">
        <v>1</v>
      </c>
    </row>
    <row r="41" spans="1:15">
      <c r="A41" t="s">
        <v>49</v>
      </c>
      <c r="B41">
        <v>0</v>
      </c>
      <c r="C41">
        <v>1</v>
      </c>
      <c r="D41">
        <f t="shared" si="0"/>
        <v>1</v>
      </c>
      <c r="E41">
        <v>0</v>
      </c>
      <c r="F41">
        <v>1</v>
      </c>
      <c r="G41">
        <v>0</v>
      </c>
      <c r="H41">
        <v>1</v>
      </c>
      <c r="I41" cm="1">
        <f t="array" ref="I41">IF(SUMPRODUCT(--ISNUMBER(SEARCH($O$2:$O$8,A41)))&gt;0, 1, 0)</f>
        <v>1</v>
      </c>
      <c r="J41">
        <v>1</v>
      </c>
      <c r="K41">
        <v>0</v>
      </c>
      <c r="L41">
        <v>0</v>
      </c>
      <c r="M41" cm="1">
        <f t="array" ref="M41">IF(SUMPRODUCT(--ISNUMBER(SEARCH($P$2:$P$5,A41)))&gt;0, 1, 0)</f>
        <v>0</v>
      </c>
      <c r="N41">
        <v>1</v>
      </c>
    </row>
    <row r="42" spans="1:15">
      <c r="A42" t="s">
        <v>8</v>
      </c>
      <c r="B42">
        <v>0</v>
      </c>
      <c r="C42">
        <v>2</v>
      </c>
      <c r="D42">
        <f t="shared" si="0"/>
        <v>2</v>
      </c>
      <c r="E42">
        <v>0</v>
      </c>
      <c r="F42">
        <v>1</v>
      </c>
      <c r="G42">
        <v>1</v>
      </c>
      <c r="H42">
        <v>1</v>
      </c>
      <c r="I42" s="16">
        <v>1</v>
      </c>
      <c r="J42">
        <v>0</v>
      </c>
      <c r="K42">
        <v>0</v>
      </c>
      <c r="L42">
        <v>0</v>
      </c>
      <c r="M42" s="14">
        <v>1</v>
      </c>
      <c r="N42">
        <v>1</v>
      </c>
    </row>
    <row r="43" spans="1:15">
      <c r="A43" t="s">
        <v>28</v>
      </c>
      <c r="B43">
        <v>0</v>
      </c>
      <c r="C43">
        <v>1</v>
      </c>
      <c r="D43">
        <f t="shared" si="0"/>
        <v>1</v>
      </c>
      <c r="E43">
        <v>0</v>
      </c>
      <c r="F43">
        <v>1</v>
      </c>
      <c r="G43">
        <v>0</v>
      </c>
      <c r="H43">
        <v>1</v>
      </c>
      <c r="I43" s="16">
        <v>1</v>
      </c>
      <c r="J43">
        <v>0</v>
      </c>
      <c r="K43">
        <v>0</v>
      </c>
      <c r="L43">
        <v>1</v>
      </c>
      <c r="M43" cm="1">
        <f t="array" ref="M43">IF(SUMPRODUCT(--ISNUMBER(SEARCH($P$2:$P$5,A43)))&gt;0, 1, 0)</f>
        <v>0</v>
      </c>
      <c r="N43">
        <v>1</v>
      </c>
    </row>
    <row r="44" spans="1:15">
      <c r="A44" t="s">
        <v>9</v>
      </c>
      <c r="B44">
        <v>0</v>
      </c>
      <c r="C44">
        <v>1</v>
      </c>
      <c r="D44">
        <f t="shared" si="0"/>
        <v>1</v>
      </c>
      <c r="E44">
        <v>0</v>
      </c>
      <c r="F44">
        <v>1</v>
      </c>
      <c r="G44">
        <v>0</v>
      </c>
      <c r="H44">
        <v>0</v>
      </c>
      <c r="I44" cm="1">
        <f t="array" ref="I44">IF(SUMPRODUCT(--ISNUMBER(SEARCH($O$2:$O$8,A44)))&gt;0, 1, 0)</f>
        <v>1</v>
      </c>
      <c r="J44">
        <v>0</v>
      </c>
      <c r="K44">
        <v>0</v>
      </c>
      <c r="L44">
        <v>0</v>
      </c>
      <c r="M44" cm="1">
        <f t="array" ref="M44">IF(SUMPRODUCT(--ISNUMBER(SEARCH($P$2:$P$5,A44)))&gt;0, 1, 0)</f>
        <v>0</v>
      </c>
      <c r="N44">
        <f>H44</f>
        <v>0</v>
      </c>
      <c r="O44" t="s">
        <v>76</v>
      </c>
    </row>
    <row r="45" spans="1:15">
      <c r="A45" t="s">
        <v>29</v>
      </c>
      <c r="B45">
        <v>0</v>
      </c>
      <c r="C45">
        <v>1</v>
      </c>
      <c r="D45">
        <f t="shared" si="0"/>
        <v>1</v>
      </c>
      <c r="E45">
        <v>0</v>
      </c>
      <c r="F45">
        <v>1</v>
      </c>
      <c r="G45">
        <v>0</v>
      </c>
      <c r="H45">
        <v>1</v>
      </c>
      <c r="I45" cm="1">
        <f t="array" ref="I45">IF(SUMPRODUCT(--ISNUMBER(SEARCH($O$2:$O$8,A45)))&gt;0, 1, 0)</f>
        <v>1</v>
      </c>
      <c r="J45">
        <v>0</v>
      </c>
      <c r="K45">
        <v>0</v>
      </c>
      <c r="L45">
        <v>1</v>
      </c>
      <c r="M45" cm="1">
        <f t="array" ref="M45">IF(SUMPRODUCT(--ISNUMBER(SEARCH($P$2:$P$5,A45)))&gt;0, 1, 0)</f>
        <v>0</v>
      </c>
      <c r="N45">
        <v>1</v>
      </c>
    </row>
    <row r="46" spans="1:15">
      <c r="A46" t="s">
        <v>30</v>
      </c>
      <c r="B46">
        <v>0</v>
      </c>
      <c r="C46">
        <v>1</v>
      </c>
      <c r="D46">
        <f t="shared" si="0"/>
        <v>1</v>
      </c>
      <c r="E46">
        <v>0</v>
      </c>
      <c r="F46">
        <v>1</v>
      </c>
      <c r="G46">
        <v>0</v>
      </c>
      <c r="H46">
        <v>1</v>
      </c>
      <c r="I46" cm="1">
        <f t="array" ref="I46">IF(SUMPRODUCT(--ISNUMBER(SEARCH($O$2:$O$8,A46)))&gt;0, 1, 0)</f>
        <v>1</v>
      </c>
      <c r="J46">
        <v>0</v>
      </c>
      <c r="K46">
        <v>0</v>
      </c>
      <c r="L46">
        <v>0</v>
      </c>
      <c r="M46" cm="1">
        <f t="array" ref="M46">IF(SUMPRODUCT(--ISNUMBER(SEARCH($P$2:$P$5,A46)))&gt;0, 1, 0)</f>
        <v>0</v>
      </c>
      <c r="N46">
        <v>1</v>
      </c>
    </row>
    <row r="47" spans="1:15">
      <c r="A47" t="s">
        <v>31</v>
      </c>
      <c r="B47">
        <v>0</v>
      </c>
      <c r="C47">
        <v>1</v>
      </c>
      <c r="D47">
        <f t="shared" si="0"/>
        <v>1</v>
      </c>
      <c r="E47">
        <v>0</v>
      </c>
      <c r="F47">
        <v>1</v>
      </c>
      <c r="G47">
        <v>0</v>
      </c>
      <c r="H47">
        <v>1</v>
      </c>
      <c r="I47" s="16">
        <v>1</v>
      </c>
      <c r="J47">
        <v>0</v>
      </c>
      <c r="K47">
        <v>0</v>
      </c>
      <c r="L47">
        <v>0</v>
      </c>
      <c r="M47" s="14">
        <v>1</v>
      </c>
      <c r="N47">
        <v>1</v>
      </c>
    </row>
    <row r="48" spans="1:15">
      <c r="A48" t="s">
        <v>80</v>
      </c>
      <c r="B48">
        <v>0</v>
      </c>
      <c r="C48">
        <v>1</v>
      </c>
      <c r="D48">
        <f t="shared" si="0"/>
        <v>1</v>
      </c>
      <c r="E48">
        <v>0</v>
      </c>
      <c r="F48">
        <v>1</v>
      </c>
      <c r="G48">
        <v>0</v>
      </c>
      <c r="H48">
        <v>1</v>
      </c>
      <c r="I48" s="16">
        <v>1</v>
      </c>
      <c r="J48">
        <v>0</v>
      </c>
      <c r="K48">
        <v>0</v>
      </c>
      <c r="L48">
        <v>1</v>
      </c>
      <c r="M48" cm="1">
        <f t="array" ref="M48">IF(SUMPRODUCT(--ISNUMBER(SEARCH($P$2:$P$5,A48)))&gt;0, 1, 0)</f>
        <v>0</v>
      </c>
      <c r="N48">
        <v>1</v>
      </c>
    </row>
    <row r="49" spans="1:16">
      <c r="A49" t="s">
        <v>81</v>
      </c>
      <c r="B49">
        <v>0</v>
      </c>
      <c r="C49">
        <v>1</v>
      </c>
      <c r="D49">
        <f t="shared" si="0"/>
        <v>1</v>
      </c>
      <c r="E49">
        <v>0</v>
      </c>
      <c r="F49">
        <v>1</v>
      </c>
      <c r="G49">
        <v>0</v>
      </c>
      <c r="H49">
        <v>1</v>
      </c>
      <c r="I49" cm="1">
        <f t="array" ref="I49">IF(SUMPRODUCT(--ISNUMBER(SEARCH($O$2:$O$8,A49)))&gt;0, 1, 0)</f>
        <v>1</v>
      </c>
      <c r="J49">
        <v>1</v>
      </c>
      <c r="K49">
        <v>0</v>
      </c>
      <c r="L49">
        <v>1</v>
      </c>
      <c r="M49" cm="1">
        <f t="array" ref="M49">IF(SUMPRODUCT(--ISNUMBER(SEARCH($P$2:$P$5,A49)))&gt;0, 1, 0)</f>
        <v>0</v>
      </c>
      <c r="N49">
        <v>1</v>
      </c>
    </row>
    <row r="53" spans="1:16">
      <c r="P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from_to_</vt:lpstr>
      <vt:lpstr>Mapping article title to number</vt:lpstr>
      <vt:lpstr>Cleaning</vt:lpstr>
      <vt:lpstr>from_to_(NOAA)</vt:lpstr>
      <vt:lpstr>Lump</vt:lpstr>
      <vt:lpstr>Mapping article title to (NOAA)</vt:lpstr>
      <vt:lpstr>Pure Second Degree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Xiaoshu</dc:creator>
  <cp:keywords/>
  <dc:description/>
  <cp:lastModifiedBy>Lin, Xiaoshu</cp:lastModifiedBy>
  <cp:revision/>
  <dcterms:created xsi:type="dcterms:W3CDTF">2015-06-05T18:17:20Z</dcterms:created>
  <dcterms:modified xsi:type="dcterms:W3CDTF">2025-01-29T15:54:49Z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beba4840176d418ea0b422a3dd55a5f3</vt:lpwstr>
  </property>
</Properties>
</file>