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xiaoshu_lin_yale_edu/Documents/研究生学习存档（把握最后当学生的机会）/🐟/Data &amp; Analysis/"/>
    </mc:Choice>
  </mc:AlternateContent>
  <xr:revisionPtr revIDLastSave="785" documentId="11_F25DC773A252ABDACC1048E7B19F7C7C5BDE58EF" xr6:coauthVersionLast="47" xr6:coauthVersionMax="47" xr10:uidLastSave="{80DB461E-A4E1-43C2-8D14-643E7335C1A7}"/>
  <bookViews>
    <workbookView xWindow="-98" yWindow="-98" windowWidth="21795" windowHeight="13875" firstSheet="1" activeTab="3" xr2:uid="{00000000-000D-0000-FFFF-FFFF00000000}"/>
  </bookViews>
  <sheets>
    <sheet name="Policy documents" sheetId="3" r:id="rId1"/>
    <sheet name="Policy CVAs" sheetId="4" r:id="rId2"/>
    <sheet name="Academic CVAs" sheetId="5" r:id="rId3"/>
    <sheet name="Cleaning" sheetId="2" r:id="rId4"/>
  </sheets>
  <externalReferences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2" l="1"/>
  <c r="F39" i="2" a="1"/>
  <c r="F39" i="2"/>
  <c r="F35" i="2" a="1"/>
  <c r="F35" i="2" s="1"/>
  <c r="F36" i="2" a="1"/>
  <c r="F36" i="2"/>
  <c r="F37" i="2" a="1"/>
  <c r="F37" i="2"/>
  <c r="F38" i="2" a="1"/>
  <c r="F38" i="2" s="1"/>
  <c r="E38" i="2"/>
  <c r="E37" i="2"/>
  <c r="E36" i="2"/>
  <c r="E42" i="5"/>
  <c r="F3" i="2" a="1"/>
  <c r="F3" i="2"/>
  <c r="F4" i="2" a="1"/>
  <c r="F4" i="2"/>
  <c r="F5" i="2" a="1"/>
  <c r="F5" i="2" s="1"/>
  <c r="F6" i="2" a="1"/>
  <c r="F6" i="2"/>
  <c r="F7" i="2" a="1"/>
  <c r="F7" i="2"/>
  <c r="F8" i="2" a="1"/>
  <c r="F8" i="2"/>
  <c r="F9" i="2" a="1"/>
  <c r="F9" i="2"/>
  <c r="F10" i="2" a="1"/>
  <c r="F10" i="2"/>
  <c r="F11" i="2" a="1"/>
  <c r="F11" i="2" s="1"/>
  <c r="F12" i="2" a="1"/>
  <c r="F12" i="2"/>
  <c r="F13" i="2" a="1"/>
  <c r="F13" i="2"/>
  <c r="F14" i="2" a="1"/>
  <c r="F14" i="2"/>
  <c r="F15" i="2" a="1"/>
  <c r="F15" i="2" s="1"/>
  <c r="F16" i="2" a="1"/>
  <c r="F16" i="2"/>
  <c r="F17" i="2" a="1"/>
  <c r="F17" i="2" s="1"/>
  <c r="F18" i="2" a="1"/>
  <c r="F18" i="2"/>
  <c r="F19" i="2" a="1"/>
  <c r="F19" i="2"/>
  <c r="F20" i="2" a="1"/>
  <c r="F20" i="2"/>
  <c r="F21" i="2" a="1"/>
  <c r="F21" i="2"/>
  <c r="F22" i="2" a="1"/>
  <c r="F22" i="2"/>
  <c r="F23" i="2" a="1"/>
  <c r="F23" i="2" s="1"/>
  <c r="F24" i="2" a="1"/>
  <c r="F24" i="2"/>
  <c r="F25" i="2" a="1"/>
  <c r="F25" i="2"/>
  <c r="F26" i="2" a="1"/>
  <c r="F26" i="2"/>
  <c r="F27" i="2" a="1"/>
  <c r="F27" i="2"/>
  <c r="F28" i="2" a="1"/>
  <c r="F28" i="2" s="1"/>
  <c r="F29" i="2" a="1"/>
  <c r="F29" i="2" s="1"/>
  <c r="F30" i="2" a="1"/>
  <c r="F30" i="2"/>
  <c r="F31" i="2" a="1"/>
  <c r="F31" i="2"/>
  <c r="F32" i="2" a="1"/>
  <c r="F32" i="2"/>
  <c r="F33" i="2" a="1"/>
  <c r="F33" i="2"/>
  <c r="F34" i="2" a="1"/>
  <c r="F34" i="2"/>
  <c r="F2" i="2" a="1"/>
  <c r="F2" i="2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4" i="2"/>
  <c r="E25" i="2"/>
  <c r="E26" i="2"/>
  <c r="E27" i="2"/>
  <c r="E28" i="2"/>
  <c r="E29" i="2"/>
  <c r="E30" i="2"/>
  <c r="E31" i="2"/>
  <c r="E32" i="2"/>
  <c r="E33" i="2"/>
  <c r="E34" i="2"/>
  <c r="E35" i="2"/>
  <c r="E41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27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<sst xmlns="http://schemas.openxmlformats.org/spreadsheetml/2006/main" count="264" uniqueCount="175">
  <si>
    <t>Article Title</t>
  </si>
  <si>
    <t>Publication Year</t>
  </si>
  <si>
    <t>citation</t>
  </si>
  <si>
    <t>age</t>
  </si>
  <si>
    <t>socioeconomic</t>
  </si>
  <si>
    <t>quantitative</t>
  </si>
  <si>
    <t>NOAA_affiliation</t>
  </si>
  <si>
    <t>Ocean acidification risk assessment for Alaska's fishery sector</t>
  </si>
  <si>
    <t>community</t>
  </si>
  <si>
    <t>The Role of Temperature in Determining Species' Vulnerability to Ocean Acidification: A Case Study Using Mytilus galloprovincialis</t>
  </si>
  <si>
    <t>communities</t>
  </si>
  <si>
    <t>A Vulnerability Assessment of Fish and Invertebrates to Climate Change on the Northeast US Continental Shelf</t>
  </si>
  <si>
    <t>fisheries</t>
  </si>
  <si>
    <t>Evaluating Social and Ecological Vulnerability of Coral Reef Fisheries to Climate Change</t>
  </si>
  <si>
    <t>fishery</t>
  </si>
  <si>
    <t>Thermal Reaction Norms and the Scale of Temperature Variation: Latitudinal Vulnerability of Intertidal Nacellid Limpets to Climate Change</t>
  </si>
  <si>
    <t>fisher</t>
  </si>
  <si>
    <t>Climate Envelope Modeling and Dispersal Simulations Show Little Risk of Range Extension of the Shipworm, Teredo navalis (L.), in the Baltic Sea</t>
  </si>
  <si>
    <t>social</t>
  </si>
  <si>
    <t>Moving into Protected Areas? Setting Conservation Priorities for Romanian Reptiles and Amphibians at Risk from Climate Change</t>
  </si>
  <si>
    <t>A Climate Change Vulnerability Assessment of California's At-Risk Birds</t>
  </si>
  <si>
    <t>Predicting Vulnerabilities of North American Shorebirds to Climate Change</t>
  </si>
  <si>
    <t>Climate Change Vulnerability of Native and Alien Freshwater Fishes of California: A Systematic Assessment Approach</t>
  </si>
  <si>
    <t>Local Variability Mediates Vulnerability of Trout Populations to Land Use and Climate Change</t>
  </si>
  <si>
    <t>Vulnerability to climate change of marine and coastal fisheries in Mexico</t>
  </si>
  <si>
    <t>Overview of West African fisheries under climate change: Impacts, vulnerabilities and adaptive responses of the artisanal and industrial sectors</t>
  </si>
  <si>
    <t>Indicators of climate change and social vulnerability in fishing dependent communities along the Eastern and Gulf Coasts of the United States</t>
  </si>
  <si>
    <t>Assessing and reducing vulnerability to climate change: Moving from theory to practical decision-support</t>
  </si>
  <si>
    <t>Social indicators of vulnerability for fishing communities in the Northern Gulf of California, Mexico: Implications for climate change</t>
  </si>
  <si>
    <t>Communicating climate change: Climate change risk perceptions and rock lobster fishers, Tasmania</t>
  </si>
  <si>
    <t>Trends in landings and vulnerability to climate change in different fleet components in the Portuguese coast</t>
  </si>
  <si>
    <t>A framework for vulnerability assessment of coastal fisheries ecosystems to climate change-Tool for understanding resilience of fisheries (VA-TURF)</t>
  </si>
  <si>
    <t>Assessing climate change vulnerability in Alaska's fishing communities</t>
  </si>
  <si>
    <t>Methodology for Assessing the Vulnerability of Marine and Anadromous Fish Stocks in a Changing Climate</t>
  </si>
  <si>
    <t>Evaluating and ranking the vulnerability of global marine ecosystems to anthropogenic threats</t>
  </si>
  <si>
    <t>Exposure of coastal built assets in the South Pacific to climate risks</t>
  </si>
  <si>
    <t>Risk maps for Antarctic krill under projected Southern Ocean acidification</t>
  </si>
  <si>
    <t>Vulnerability and adaptation of US shellfisheries to ocean acidification</t>
  </si>
  <si>
    <t>Overestimation of marsh vulnerability to sea level rise</t>
  </si>
  <si>
    <t>Sea-level rise scenarios and coastal risk management</t>
  </si>
  <si>
    <t>A global standard for monitoring coastal wetland vulnerability to accelerated sea-level rise</t>
  </si>
  <si>
    <t>Assessing species vulnerability to climate change</t>
  </si>
  <si>
    <t>A risk-based approach to evaluating northeast US fish community vulnerability to climate change</t>
  </si>
  <si>
    <t>A framework for assessing the vulnerability of communities in the Canadian Arctic to risks associated with climate change</t>
    <phoneticPr fontId="1" type="noConversion"/>
  </si>
  <si>
    <t>Identifying the world's most climate change vulnerable species: a systematic trait-based assessment of all birds, amphibians and corals</t>
    <phoneticPr fontId="1" type="noConversion"/>
  </si>
  <si>
    <t>Predicting sea-level rise vulnerability of terrestrial habitat and wildlife of the Northwestern Hawaiian Islands</t>
  </si>
  <si>
    <t>Number</t>
  </si>
  <si>
    <t>Document</t>
  </si>
  <si>
    <t>Years published</t>
    <phoneticPr fontId="1" type="noConversion"/>
  </si>
  <si>
    <t>Authors</t>
  </si>
  <si>
    <t>Alaska Regional Action Plan for the southeastern Bering Sea NOAA Fisheries Climate Science Strategy</t>
  </si>
  <si>
    <t>Gulf Of Mexico Regional Action Plan to implement the NOAA Fisheries Climate Science Strategy</t>
    <phoneticPr fontId="1" type="noConversion"/>
  </si>
  <si>
    <t>Pacific Islands Fisheries Science Center Pacific Islands Regional Action Plan  NOAA Fisheries Climate Science Strategy</t>
  </si>
  <si>
    <t>Western Regional Action Plan (WRAP) NOAA Fisheries climate science strategy</t>
  </si>
  <si>
    <t>Northeast Regional Action Plan - NOAA Fisheries Climate Science Strategy</t>
  </si>
  <si>
    <t>NOAA Fisheries Climate Science Strategies</t>
    <phoneticPr fontId="1" type="noConversion"/>
  </si>
  <si>
    <t>Geographies</t>
    <phoneticPr fontId="1" type="noConversion"/>
  </si>
  <si>
    <t>Year Published</t>
  </si>
  <si>
    <t>Jouranl</t>
  </si>
  <si>
    <t>DOI</t>
  </si>
  <si>
    <t>Note</t>
  </si>
  <si>
    <t>Mathis, J.T., Cooley, S.R., Lucey, N., Colt, S., Ekstrom, J., Hurst, T., Hauri, C., Evans, W., Cross, J.N., and Feely, R.A</t>
  </si>
  <si>
    <t>Ocean acidification risk assessment for Alaska’s fishery sector</t>
  </si>
  <si>
    <t>US-regional</t>
    <phoneticPr fontId="1" type="noConversion"/>
  </si>
  <si>
    <t>Progress in Oceanography</t>
  </si>
  <si>
    <t xml:space="preserve">Hare JA, Morrison WE, Nelson MW, Stachura MM, Teeters EJ, Griffis RB, Alexander MA, Scott JD, Alade L, Bell RJ, Chute AS. </t>
  </si>
  <si>
    <t>A vulnerability assessment of fish and invertebrates to climate change on the Northeast US Continental Shelf</t>
  </si>
  <si>
    <t>PloS one</t>
  </si>
  <si>
    <t>Arroyo AM, Naim SM, Hidalgo JZ</t>
  </si>
  <si>
    <t>Vulnerability to climate change of marine and coastal fisheries in Mexico</t>
    <phoneticPr fontId="1" type="noConversion"/>
  </si>
  <si>
    <t>Mexico</t>
    <phoneticPr fontId="1" type="noConversion"/>
  </si>
  <si>
    <t>Atmosfera</t>
  </si>
  <si>
    <t>Colburn, LL, Jepson M, Weng C, Seara T, Weiss JL, and Hare JA</t>
  </si>
  <si>
    <t>Indicators of climate change and social vulnerability in fishing dependent communities along the Eastern and Gulf Coasts of the U.S.: An emerging methodology</t>
  </si>
  <si>
    <t>Marine Policy</t>
  </si>
  <si>
    <t>10.1016/j.marpol.2016.04.030</t>
  </si>
  <si>
    <t>Himes-Cornell A, and Kasperski S</t>
  </si>
  <si>
    <t xml:space="preserve">Fish. Res. </t>
  </si>
  <si>
    <t>Morrison WE, Nelson MW, Howard JF, Teeters EJ, Hare JA, Griffis RB, Scott JD, and Alexander MA</t>
  </si>
  <si>
    <t>Methodology for Assessing the Vulnerability of Marine Fish and Shellfish Species to a Changing Climate</t>
  </si>
  <si>
    <t>Methodology</t>
    <phoneticPr fontId="1" type="noConversion"/>
  </si>
  <si>
    <t>Department of Commerce, NOAA Technical Memorandum NMFS-OSF-3</t>
  </si>
  <si>
    <t>Halpern, B. S., K. A. Selkoe, F. Micheli, and C. V. Kappel</t>
  </si>
  <si>
    <t>Global</t>
    <phoneticPr fontId="1" type="noConversion"/>
  </si>
  <si>
    <t>Conservation Biology</t>
  </si>
  <si>
    <t>Reynolds, M. H., P. Berkowitz, K. N. Courtot, and C. M. Krause, eds.</t>
  </si>
  <si>
    <t xml:space="preserve">U.S. Geological Survey Open-File Report </t>
  </si>
  <si>
    <t>Foden WB, Butchart SH, Stuart SN, Vié JC Akçakaya HR, Angulo A, et al</t>
  </si>
  <si>
    <t>PLoS ONE</t>
  </si>
  <si>
    <t>10.1371/journal.pone.0065427 PMID: 23950785</t>
  </si>
  <si>
    <t>Ford JD, Smit B</t>
  </si>
  <si>
    <t>Canada</t>
    <phoneticPr fontId="1" type="noConversion"/>
  </si>
  <si>
    <t>Arctic</t>
  </si>
  <si>
    <t>Kirwan ML, Temmerman S, Skeehan EE, Guntenspergen GR, Fagherazzi S</t>
  </si>
  <si>
    <t>Overestimation of marsh vulnerability to sea level rise</t>
    <phoneticPr fontId="1" type="noConversion"/>
  </si>
  <si>
    <t xml:space="preserve">Nature Climate Change </t>
  </si>
  <si>
    <t>10.1038/nclimate2909</t>
  </si>
  <si>
    <t>Gaichas SK, Link JS, Hare JA</t>
  </si>
  <si>
    <t>A risk-based approach to evaluating Northeast U.S. fish community vulnerability to climate change</t>
  </si>
  <si>
    <t>ICES Journal of Marine Science: Journal du Consell, fsu048</t>
    <phoneticPr fontId="1" type="noConversion"/>
  </si>
  <si>
    <t>Mathis, J. T.; Cooley, S. R.; Lucey, N.; Colt, S.; Ekstrom, J.; Hurst, T.; Hauri, C.; Evans, W.; Cross, J. N.; Feely, R. A.</t>
  </si>
  <si>
    <t>PROGRESS IN OCEANOGRAPHY</t>
  </si>
  <si>
    <t>CONSERVATION BIOLOGY</t>
  </si>
  <si>
    <t>Kawaguchi, S.; Ishida, A.; King, R.; Raymond, B.; Waller, N.; Constable, A.; Nicol, S.; Wakita, M.; Ishimatsu, A.</t>
  </si>
  <si>
    <t>NATURE CLIMATE CHANGE</t>
  </si>
  <si>
    <t>Ekstrom, Julia A.; Suatoni, Lisa; Cooley, Sarah R.; Pendleton, Linwood H.; Waldbusser, George G.; Cinner, Josh E.; Ritter, Jessica; Langdon, Chris; van Hooidonk, Ruben; Gledhill, Dwight; Wellman, Katharine; Beck, Michael W.; Brander, Luke M.; Rittschof, Dan; Doherty, Carolyn; Edwards, Peter E. T.; Portela, Rosimeiry</t>
  </si>
  <si>
    <t>Martinez Arroyo, A.; Manzanilla Naim, S.; Zavala Hidalgo, J.</t>
  </si>
  <si>
    <t>ATMOSFERA</t>
  </si>
  <si>
    <t>Kroeker, Kristy J.; Gaylord, Brian; Hill, Tessa M.; Hosfelt, Jessica D.; Miller, Seth H.; Sanford, Eric</t>
  </si>
  <si>
    <t>PLOS ONE</t>
  </si>
  <si>
    <t>Gamito, Rita; Pita, Cristina; Teixeira, Celia; Costa, Maria J.; Cabral, Henrique N.</t>
  </si>
  <si>
    <t>FISHERIES RESEARCH</t>
  </si>
  <si>
    <t>Belhabib, Dyhia; Lam, Vicky W. Y.; Cheung, William W. L.</t>
  </si>
  <si>
    <t>MARINE POLICY</t>
  </si>
  <si>
    <t>Colburn, Lisa L.; Jepson, Michael; Weng, Changhua; Seara, Tarsila; Weiss, Jeremy; Hare, Jonathan A.</t>
  </si>
  <si>
    <t>Morrison, Wendy E.; Nelson, Mark W.; Griffis, Roger B.; Hare, Jonathan A.</t>
  </si>
  <si>
    <t>FISHERIES</t>
  </si>
  <si>
    <t>Gaichas, S. K.; Link, J. S.; Hare, J. A.</t>
  </si>
  <si>
    <t>ICES JOURNAL OF MARINE SCIENCE</t>
  </si>
  <si>
    <t>Hare, Jonathan A.; Morrison, Wendy E.; Nelson, Mark W.; Stachura, Megan M.; Teeters, Eric J.; Griffis, Roger B.; Alexander, Michael A.; Scott, James D.; Alade, Larry; Bell, Richard J.; Chute, Antonie S.; Curti, Kiersten L.; Curtis, Tobey H.; Kircheis, Daniel; Kocik, John F.; Lucey, Sean M.; McCandless, Camilla T.; Milke, Lisa M.; Richardson, David E.; Robillard, Eric; Walsh, Harvey J.; McManus, M. Conor; Marancik, Katrin E.; Griswold, Carolyn A.</t>
  </si>
  <si>
    <t>Johnson, Johanna E.; Welch, David J.; Maynard, Jeffrey A.; Bell, Johann D.; Pecl, Gretta; Robins, Julie; Saunders, Thor</t>
  </si>
  <si>
    <t>Mamauag, Samuel S.; Alino, Porfirio M.; Martinez, Renmar Jun S.; Muallil, Richard N.; Doctor, Maria Victoria A.; Dizon, Emerlinda C.; Geronimo, Rollan C.; Panga, Fleurdeliz M.; Cabral, Reniel B.</t>
  </si>
  <si>
    <t>Nalini Morzaria-Luna, Hem; Turk-Boyer, Peggy; Moreno-Baez, Marcia</t>
  </si>
  <si>
    <t>Kumar, Lalit; Taylor, Subhashni</t>
  </si>
  <si>
    <t>Kirwan, Matthew L.; Temmerman, Stijn; Skeehan, Emily E.; Guntenspergen, Glenn R.; Fagherazzi, Sergio</t>
  </si>
  <si>
    <t>Nursey-Bray, Melissa; Pecl, G. T.; Frusher, S.; Gardner, C.; Haward, M.; Hobday, A. J.; Jennings, S.; Punt, A. E.; Revill, H.; van Putten, I.</t>
  </si>
  <si>
    <t>Himes-Cornell, Amber; Kasperski, Stephen</t>
  </si>
  <si>
    <t>Cinner, Joshua E.; Huchery, Cindy; Darling, Emily S.; Humphries, Austin T.; Graham, Nicholas A. J.; Hicks, Christina C.; Marshall, Nadine; McClanahan, Tim R.</t>
  </si>
  <si>
    <t>Hinkel, Jochen; Jaeger, Carlo; Nicholls, Robert J.; Lowe, Jason; Renn, Ortwin; Shi Peijun</t>
  </si>
  <si>
    <t>Morley, Simon A.; Martin, Stephanie M.; Day, Robert W.; Ericson, Jess; Lai, Chien-Houng; Lamare, Miles; Tan, Koh-Siang; Thorne, Michael A. S.; Peck, Lloyd S.</t>
  </si>
  <si>
    <t>Webb, Edward L.; Friess, Daniel A.; Krauss, Ken W.; Cahoon, Donald R.; Guntenspergen, Glenn R.; Phelps, Jacob</t>
  </si>
  <si>
    <t>A coupled physical and economic model of the response of coastal real estate to climate risk</t>
  </si>
  <si>
    <t>McNamara, Dylan E.; Keeler, Andrew</t>
  </si>
  <si>
    <t>Millions projected to be at risk from sea-level rise in the continental United States</t>
  </si>
  <si>
    <t>Hauer, Mathew E.; Evans, Jason M.; Mishra, Deepak R.</t>
  </si>
  <si>
    <t>Salt Intake and Health Risk in Climate Change Vulnerable Coastal Bangladesh: What Role Do Beliefs and Practices Play?</t>
  </si>
  <si>
    <t>Rasheed, Sabrina; Siddique, A. K.; Sharmin, Tamanna; Hasan, A. M. R.; Hanifi, S. M. A.; Iqbal, M.; Bhuiya, Abbas</t>
  </si>
  <si>
    <t>Vulnerability of coastal aquifers to groundwater use and climate change</t>
  </si>
  <si>
    <t>Ferguson, Grant; Gleeson, Tom</t>
  </si>
  <si>
    <t>Appelqvist, Christin; Al-Hamdani, Zyad K.; Jonsson, Per R.; Havenhand, Jon N.</t>
  </si>
  <si>
    <t>Popescu, Viorel D.; Rozylowicz, Laurentiu; Cogalniceanu, Dan; Niculae, Iulian Mihaita; Cucu, Adina Livia</t>
  </si>
  <si>
    <t>Gardali, Thomas; Seavy, Nathaniel E.; DiGaudio, Ryan T.; Comrack, Lyann A.</t>
  </si>
  <si>
    <t>Biotic and Climatic Velocity Identify Contrasting Areas of Vulnerability to Climate Change</t>
  </si>
  <si>
    <t>Carroll, Carlos; Lawler, Joshua J.; Roberts, David R.; Hamann, Andreas</t>
  </si>
  <si>
    <t>Forecasting the Future Risk of Barmah Forest Virus Disease under Climate Change Scenarios in Queensland, Australia</t>
  </si>
  <si>
    <t>Naish, Suchithra; Mengersen, Kerrie; Hu, Wenbiao; Tong, Shilu</t>
  </si>
  <si>
    <t>A Geographic Mosaic of Climate Change Impacts on Terrestrial Vegetation: Which Areas Are Most at Risk?</t>
  </si>
  <si>
    <t>Ackerly, David D.; Cornwell, William K.; Weiss, Stuart B.; Flint, Lorraine E.; Flint, Alan L.</t>
  </si>
  <si>
    <t>Climate Change Influences Potential Distribution of Infected Aedes aegypti Co-Occurrence with Dengue Epidemics Risk Areas in Tanzania</t>
  </si>
  <si>
    <t>Mweya, Clement N.; Kimera, Sharadhuli I.; Stanley, Grades; Misinzo, Gerald; Mboera, Leonard E. G.</t>
  </si>
  <si>
    <t>Galbraith, Hector; DesRochers, David W.; Brown, Stephen; Reed, J. Michael</t>
  </si>
  <si>
    <t>Moyle, Peter B.; Kiernan, Joseph D.; Crain, Patrick K.; Quinones, Rebecca M.</t>
  </si>
  <si>
    <t>Pacifici, Michela; Foden, Wendy B.; Visconti, Piero; Watson, James E. M.; Butchart, Stuart H. M.; Kovacs, Kit M.; Scheffers, Brett R.; Hole, David G.; Martin, Tara G.; Akcakaya, H. Resit; Corlett, Richard T.; Huntley, Brian; Bickford, David; Carr, Jamie A.; Hoffmann, Ary A.; Midgley, Guy F.; Pearce-Kelly, Paul; Pearson, Richard G.; Williams, Stephen E.; Willis, Stephen G.; Young, Bruce; Rondinini, Carlo</t>
  </si>
  <si>
    <t>Penaluna, Brooke E.; Dunham, Jason B.; Railsback, Steve F.; Arismendi, Ivan; Johnson, Sherri L.; Bilby, Robert E.; Safeeq, Mohammad; Skaugset, Arne E.</t>
  </si>
  <si>
    <t>Source Title</t>
  </si>
  <si>
    <t>Note: highlighted in yellow ones are ones also in the policy sample; highlight in green ones are ones in the policy sample but not in academic samples</t>
  </si>
  <si>
    <t>US_focused</t>
  </si>
  <si>
    <t>Incorporating Climate and Ocean Change into Extinction Risk Assessments for 82 Coral Species</t>
  </si>
  <si>
    <t>Russell E. Brainard, Mariska Weijerman, C. Mark Eakin, Paul Mcelhany, Margaret W. Miller, Matt Patterson, Gregory A. Piniak, Matthew J. Dunlap, Charles Birkeland</t>
  </si>
  <si>
    <t>Pollnac R, Seara T, Colburn L, Jepson M</t>
  </si>
  <si>
    <t>Taxonomy of USA East Coast Fishing Communities in Terms of Social Vulnerability and Resilience</t>
  </si>
  <si>
    <t>Environmental Impact Assessment Review</t>
  </si>
  <si>
    <t>The social values at risk from sea-level rise</t>
  </si>
  <si>
    <t>Graham, Sonia; Barnett, Jon; Fincher, Ruth; Hurlimann, Anna; Mortreux, Colette; Waters, Elissa</t>
  </si>
  <si>
    <t>ENVIRONMENTAL IMPACT ASSESSMENT REVIEW</t>
  </si>
  <si>
    <t>Taxonomy of USA east coast fishing communities in terms of social vulnerability and resilience</t>
  </si>
  <si>
    <t>Jepson M and Colburn LL</t>
  </si>
  <si>
    <t>Development of Social Indicators of Fishing Community Vulnerability and Resilience in the U.S. Southeast and Northeast Regions</t>
    <phoneticPr fontId="1" type="noConversion"/>
  </si>
  <si>
    <t>U.S. Dept. of Commerce, NOAA Technical Memorandum NMFS-F/SPO-129</t>
  </si>
  <si>
    <t>Methodology for Assessing the Vulnerability of Marine Fish and Shellfish Species to a Changing Climate</t>
    <phoneticPr fontId="0" type="noConversion"/>
  </si>
  <si>
    <t>Wendy E. Morrison, Mark W. Nelson, Roger B. Griffis &amp; Jonathan A. Hare</t>
  </si>
  <si>
    <t>Fisheries</t>
  </si>
  <si>
    <t>10.1080/03632415.2016.1182507</t>
  </si>
  <si>
    <t>Development of Social Indicators of Fishing Community Vulnerability and Resilience in the U.S. Southeast and Northeast Regions</t>
  </si>
  <si>
    <t>citation_binary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</si>
</sst>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17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0" xfId="0" applyFont="1" applyFill="1"/>
    <xf numFmtId="0" fontId="4" fillId="6" borderId="0" xfId="1" applyFont="1" applyFill="1" applyAlignment="1"/>
    <xf numFmtId="0" fontId="0" fillId="6" borderId="0" xfId="0" applyFill="1"/>
  </cellXfs>
  <cellStyles count="2">
    <cellStyle name="Normal" xfId="0" builtinId="0"/>
    <cellStyle name="Normal 2" xfId="1" xr:uid="{C2FA1440-5A96-4FCE-8BEE-72C0E6BFB8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yaleedu-my.sharepoint.com/personal/xiaoshu_lin_yale_edu/Documents/&#30740;&#31350;&#29983;&#23398;&#20064;&#23384;&#26723;&#65288;&#25226;&#25569;&#26368;&#21518;&#24403;&#23398;&#29983;&#30340;&#26426;&#20250;&#65289;/&#128031;/Data%20&amp;%20Analysis/Old/Academic%20CVAs.xlsx" TargetMode="External"/><Relationship Id="rId1" Type="http://schemas.openxmlformats.org/officeDocument/2006/relationships/externalLinkPath" Target="Old/Academic%20CV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lled off results from WoS"/>
      <sheetName val="CVAs from the same journal_trim"/>
      <sheetName val="narrowest defined policy CVAs"/>
      <sheetName val="CVAs most cited by researchers"/>
    </sheetNames>
    <sheetDataSet>
      <sheetData sheetId="0"/>
      <sheetData sheetId="1"/>
      <sheetData sheetId="2">
        <row r="1">
          <cell r="A1" t="str">
            <v>Article title</v>
          </cell>
        </row>
        <row r="2">
          <cell r="A2" t="str">
            <v>A framework for assessing the vulnerability of communities in the Canadian Arctic to risks associated with climate change</v>
          </cell>
        </row>
        <row r="3">
          <cell r="A3" t="str">
            <v>A risk-based approach to evaluating Northeast U.S. fish community vulnerability to climate change</v>
          </cell>
        </row>
        <row r="4">
          <cell r="A4" t="str">
            <v>A vulnerability assessment of fish and invertebrates to climate change on the Northeast US Continental Shelf</v>
          </cell>
        </row>
        <row r="5">
          <cell r="A5" t="str">
            <v>Assessing climate change vulnerability in Alaska's fishing communities</v>
          </cell>
        </row>
        <row r="6">
          <cell r="A6" t="str">
            <v>Evaluating and ranking the vulnerability of global marine ecosystems to anthropogenic threats</v>
          </cell>
        </row>
        <row r="7">
          <cell r="A7" t="str">
            <v>Identifying the world's most climate change vulnerable species: a systematic trait-based assessment of all birds, amphibians and corals</v>
          </cell>
        </row>
        <row r="8">
          <cell r="A8" t="str">
            <v>Indicators of climate change and social vulnerability in fishing dependent communities along the Eastern and Gulf Coasts of the U.S.: An emerging methodology</v>
          </cell>
        </row>
        <row r="9">
          <cell r="A9" t="str">
            <v>Methodology for Assessing the Vulnerability of Marine Fish and Shellfish Species to a Changing Climate</v>
          </cell>
        </row>
        <row r="10">
          <cell r="A10" t="str">
            <v>Ocean acidification risk assessment for Alaska’s fishery sector</v>
          </cell>
        </row>
        <row r="11">
          <cell r="A11" t="str">
            <v>Overestimation of marsh vulnerability to sea level rise</v>
          </cell>
        </row>
        <row r="12">
          <cell r="A12" t="str">
            <v>Predicting sea-level rise vulnerability of terrestrial habitat and wildlife of the Northwestern Hawaiian Islands</v>
          </cell>
        </row>
        <row r="13">
          <cell r="A13" t="str">
            <v>Vulnerability to climate change of marine and coastal fisheries in Mexico</v>
          </cell>
        </row>
      </sheetData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F501-9FB9-47CD-9CA4-47DB16E8F5F9}">
  <dimension ref="A1:C7"/>
  <sheetViews>
    <sheetView workbookViewId="0">
      <selection activeCell="A5" sqref="A5"/>
    </sheetView>
  </sheetViews>
  <sheetFormatPr defaultRowHeight="14.25"/>
  <cols>
    <col min="1" max="1" width="2.59765625" customWidth="1"/>
    <col min="2" max="2" width="88.1328125" customWidth="1"/>
    <col min="3" max="3" width="13.86328125" bestFit="1" customWidth="1"/>
    <col min="4" max="4" width="7.265625" bestFit="1" customWidth="1"/>
  </cols>
  <sheetData>
    <row r="1" spans="1:3" s="1" customFormat="1">
      <c r="A1" s="1" t="s">
        <v>46</v>
      </c>
      <c r="B1" s="1" t="s">
        <v>47</v>
      </c>
      <c r="C1" s="1" t="s">
        <v>48</v>
      </c>
    </row>
    <row r="2" spans="1:3">
      <c r="A2">
        <v>1</v>
      </c>
      <c r="B2" t="s">
        <v>50</v>
      </c>
      <c r="C2" s="8">
        <v>42614</v>
      </c>
    </row>
    <row r="3" spans="1:3">
      <c r="A3">
        <v>2</v>
      </c>
      <c r="B3" t="s">
        <v>51</v>
      </c>
      <c r="C3" s="8">
        <v>42705</v>
      </c>
    </row>
    <row r="4" spans="1:3">
      <c r="A4">
        <v>3</v>
      </c>
      <c r="B4" t="s">
        <v>52</v>
      </c>
      <c r="C4" s="8">
        <v>42705</v>
      </c>
    </row>
    <row r="5" spans="1:3">
      <c r="A5">
        <v>4</v>
      </c>
      <c r="B5" t="s">
        <v>53</v>
      </c>
      <c r="C5" s="8">
        <v>42675</v>
      </c>
    </row>
    <row r="6" spans="1:3">
      <c r="A6">
        <v>5</v>
      </c>
      <c r="B6" t="s">
        <v>54</v>
      </c>
      <c r="C6" s="8">
        <v>42705</v>
      </c>
    </row>
    <row r="7" spans="1:3">
      <c r="A7">
        <v>6</v>
      </c>
      <c r="B7" t="s">
        <v>55</v>
      </c>
      <c r="C7" s="8">
        <v>42217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21BB-934D-426B-8F20-B29638A3C66F}">
  <dimension ref="A1:G16"/>
  <sheetViews>
    <sheetView workbookViewId="0">
      <selection activeCell="A7" sqref="A7"/>
    </sheetView>
  </sheetViews>
  <sheetFormatPr defaultRowHeight="14.25"/>
  <cols>
    <col min="2" max="2" width="127.86328125" bestFit="1" customWidth="1"/>
  </cols>
  <sheetData>
    <row r="1" spans="1:7" s="1" customFormat="1">
      <c r="A1" s="9" t="s">
        <v>49</v>
      </c>
      <c r="B1" s="9" t="s">
        <v>0</v>
      </c>
      <c r="C1" s="9" t="s">
        <v>56</v>
      </c>
      <c r="D1" s="9" t="s">
        <v>57</v>
      </c>
      <c r="E1" s="9" t="s">
        <v>58</v>
      </c>
      <c r="F1" s="9" t="s">
        <v>59</v>
      </c>
      <c r="G1" s="10" t="s">
        <v>60</v>
      </c>
    </row>
    <row r="2" spans="1:7">
      <c r="A2" t="s">
        <v>61</v>
      </c>
      <c r="B2" t="s">
        <v>62</v>
      </c>
      <c r="C2" t="s">
        <v>63</v>
      </c>
      <c r="D2">
        <v>2015</v>
      </c>
      <c r="E2" t="s">
        <v>64</v>
      </c>
    </row>
    <row r="3" spans="1:7">
      <c r="A3" t="s">
        <v>65</v>
      </c>
      <c r="B3" t="s">
        <v>66</v>
      </c>
      <c r="C3" t="s">
        <v>63</v>
      </c>
      <c r="D3">
        <v>2016</v>
      </c>
      <c r="E3" t="s">
        <v>67</v>
      </c>
    </row>
    <row r="4" spans="1:7">
      <c r="A4" t="s">
        <v>68</v>
      </c>
      <c r="B4" t="s">
        <v>69</v>
      </c>
      <c r="C4" t="s">
        <v>70</v>
      </c>
      <c r="D4">
        <v>2011</v>
      </c>
      <c r="E4" t="s">
        <v>71</v>
      </c>
    </row>
    <row r="5" spans="1:7">
      <c r="A5" t="s">
        <v>72</v>
      </c>
      <c r="B5" t="s">
        <v>73</v>
      </c>
      <c r="C5" t="s">
        <v>63</v>
      </c>
      <c r="D5">
        <v>2016</v>
      </c>
      <c r="E5" t="s">
        <v>74</v>
      </c>
      <c r="F5" t="s">
        <v>75</v>
      </c>
    </row>
    <row r="6" spans="1:7">
      <c r="A6" t="s">
        <v>76</v>
      </c>
      <c r="B6" t="s">
        <v>32</v>
      </c>
      <c r="C6" t="s">
        <v>63</v>
      </c>
      <c r="D6">
        <v>2015</v>
      </c>
      <c r="E6" t="s">
        <v>77</v>
      </c>
    </row>
    <row r="7" spans="1:7">
      <c r="A7" t="s">
        <v>78</v>
      </c>
      <c r="B7" t="s">
        <v>79</v>
      </c>
      <c r="C7" t="s">
        <v>80</v>
      </c>
      <c r="D7">
        <v>2015</v>
      </c>
      <c r="E7" t="s">
        <v>81</v>
      </c>
    </row>
    <row r="8" spans="1:7">
      <c r="A8" t="s">
        <v>82</v>
      </c>
      <c r="B8" t="s">
        <v>34</v>
      </c>
      <c r="C8" t="s">
        <v>83</v>
      </c>
      <c r="D8">
        <v>2007</v>
      </c>
      <c r="E8" t="s">
        <v>84</v>
      </c>
    </row>
    <row r="9" spans="1:7">
      <c r="A9" t="s">
        <v>85</v>
      </c>
      <c r="B9" t="s">
        <v>45</v>
      </c>
      <c r="C9" t="s">
        <v>63</v>
      </c>
      <c r="D9">
        <v>2012</v>
      </c>
      <c r="E9" t="s">
        <v>86</v>
      </c>
    </row>
    <row r="10" spans="1:7">
      <c r="A10" t="s">
        <v>87</v>
      </c>
      <c r="B10" t="s">
        <v>44</v>
      </c>
      <c r="C10" t="s">
        <v>83</v>
      </c>
      <c r="D10">
        <v>2013</v>
      </c>
      <c r="E10" t="s">
        <v>88</v>
      </c>
      <c r="F10" t="s">
        <v>89</v>
      </c>
    </row>
    <row r="11" spans="1:7">
      <c r="A11" t="s">
        <v>90</v>
      </c>
      <c r="B11" t="s">
        <v>43</v>
      </c>
      <c r="C11" t="s">
        <v>91</v>
      </c>
      <c r="D11">
        <v>2004</v>
      </c>
      <c r="E11" t="s">
        <v>92</v>
      </c>
    </row>
    <row r="12" spans="1:7">
      <c r="A12" t="s">
        <v>93</v>
      </c>
      <c r="B12" t="s">
        <v>94</v>
      </c>
      <c r="C12" t="s">
        <v>83</v>
      </c>
      <c r="D12">
        <v>2016</v>
      </c>
      <c r="E12" t="s">
        <v>95</v>
      </c>
      <c r="F12" t="s">
        <v>96</v>
      </c>
    </row>
    <row r="13" spans="1:7">
      <c r="A13" t="s">
        <v>97</v>
      </c>
      <c r="B13" t="s">
        <v>98</v>
      </c>
      <c r="C13" t="s">
        <v>63</v>
      </c>
      <c r="D13">
        <v>2014</v>
      </c>
      <c r="E13" t="s">
        <v>99</v>
      </c>
    </row>
    <row r="14" spans="1:7">
      <c r="A14" t="s">
        <v>159</v>
      </c>
      <c r="B14" t="s">
        <v>160</v>
      </c>
      <c r="C14" t="s">
        <v>63</v>
      </c>
      <c r="D14">
        <v>2015</v>
      </c>
      <c r="E14" t="s">
        <v>161</v>
      </c>
    </row>
    <row r="15" spans="1:7">
      <c r="A15" t="s">
        <v>166</v>
      </c>
      <c r="B15" t="s">
        <v>167</v>
      </c>
      <c r="C15" t="s">
        <v>63</v>
      </c>
      <c r="D15">
        <v>2013</v>
      </c>
      <c r="E15" t="s">
        <v>168</v>
      </c>
    </row>
    <row r="16" spans="1:7">
      <c r="A16" t="s">
        <v>170</v>
      </c>
      <c r="B16" t="s">
        <v>33</v>
      </c>
      <c r="C16" t="s">
        <v>80</v>
      </c>
      <c r="D16">
        <v>2016</v>
      </c>
      <c r="E16" t="s">
        <v>171</v>
      </c>
      <c r="F16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E906-7FEE-4C86-96DA-BB35D65E6CFE}">
  <dimension ref="A1:F43"/>
  <sheetViews>
    <sheetView topLeftCell="A17" workbookViewId="0">
      <selection activeCell="E31" sqref="E31"/>
    </sheetView>
  </sheetViews>
  <sheetFormatPr defaultRowHeight="14.25"/>
  <cols>
    <col min="1" max="1" width="127.1328125" bestFit="1" customWidth="1"/>
    <col min="3" max="3" width="28.265625" customWidth="1"/>
  </cols>
  <sheetData>
    <row r="1" spans="1:6">
      <c r="A1" s="1" t="s">
        <v>0</v>
      </c>
      <c r="B1" s="1" t="s">
        <v>49</v>
      </c>
      <c r="C1" s="1" t="s">
        <v>154</v>
      </c>
      <c r="D1" s="1" t="s">
        <v>1</v>
      </c>
    </row>
    <row r="2" spans="1:6" s="2" customFormat="1">
      <c r="A2" s="2" t="s">
        <v>7</v>
      </c>
      <c r="B2" s="2" t="s">
        <v>100</v>
      </c>
      <c r="C2" s="2" t="s">
        <v>101</v>
      </c>
      <c r="D2" s="2">
        <v>2015</v>
      </c>
      <c r="E2" s="2" t="str">
        <f>IFERROR(INDEX('Policy CVAs'!$B$2:$B$13, MATCH(A2,'Policy CVAs'!$B$2:$B$13, 0)), "")</f>
        <v/>
      </c>
      <c r="F2" s="11" t="s">
        <v>155</v>
      </c>
    </row>
    <row r="3" spans="1:6" s="2" customFormat="1">
      <c r="A3" s="2" t="s">
        <v>11</v>
      </c>
      <c r="B3" s="2" t="s">
        <v>119</v>
      </c>
      <c r="C3" s="2" t="s">
        <v>109</v>
      </c>
      <c r="D3" s="2">
        <v>2016</v>
      </c>
      <c r="E3" s="2" t="str">
        <f>IFERROR(INDEX('Policy CVAs'!$B$2:$B$13, MATCH(A3,'Policy CVAs'!$B$2:$B$13, 0)), "")</f>
        <v>A vulnerability assessment of fish and invertebrates to climate change on the Northeast US Continental Shelf</v>
      </c>
    </row>
    <row r="4" spans="1:6">
      <c r="A4" t="s">
        <v>9</v>
      </c>
      <c r="B4" t="s">
        <v>108</v>
      </c>
      <c r="C4" t="s">
        <v>109</v>
      </c>
      <c r="D4">
        <v>2014</v>
      </c>
      <c r="E4" s="2" t="str">
        <f>IFERROR(INDEX('Policy CVAs'!$B$2:$B$13, MATCH(A4,'Policy CVAs'!$B$2:$B$13, 0)), "")</f>
        <v/>
      </c>
    </row>
    <row r="5" spans="1:6">
      <c r="A5" t="s">
        <v>13</v>
      </c>
      <c r="B5" t="s">
        <v>127</v>
      </c>
      <c r="C5" t="s">
        <v>109</v>
      </c>
      <c r="D5">
        <v>2013</v>
      </c>
      <c r="E5" s="2" t="str">
        <f>IFERROR(INDEX('Policy CVAs'!$B$2:$B$13, MATCH(A5,'Policy CVAs'!$B$2:$B$13, 0)), "")</f>
        <v/>
      </c>
    </row>
    <row r="6" spans="1:6">
      <c r="A6" t="s">
        <v>15</v>
      </c>
      <c r="B6" t="s">
        <v>129</v>
      </c>
      <c r="C6" t="s">
        <v>109</v>
      </c>
      <c r="D6">
        <v>2012</v>
      </c>
      <c r="E6" s="2" t="str">
        <f>IFERROR(INDEX('Policy CVAs'!$B$2:$B$13, MATCH(A6,'Policy CVAs'!$B$2:$B$13, 0)), "")</f>
        <v/>
      </c>
    </row>
    <row r="7" spans="1:6">
      <c r="A7" t="s">
        <v>135</v>
      </c>
      <c r="B7" t="s">
        <v>136</v>
      </c>
      <c r="C7" t="s">
        <v>109</v>
      </c>
      <c r="D7">
        <v>2016</v>
      </c>
      <c r="E7" s="2" t="str">
        <f>IFERROR(INDEX('Policy CVAs'!$B$2:$B$13, MATCH(A7,'Policy CVAs'!$B$2:$B$13, 0)), "")</f>
        <v/>
      </c>
    </row>
    <row r="8" spans="1:6">
      <c r="A8" t="s">
        <v>17</v>
      </c>
      <c r="B8" t="s">
        <v>139</v>
      </c>
      <c r="C8" t="s">
        <v>109</v>
      </c>
      <c r="D8">
        <v>2015</v>
      </c>
      <c r="E8" s="2" t="str">
        <f>IFERROR(INDEX('Policy CVAs'!$B$2:$B$13, MATCH(A8,'Policy CVAs'!$B$2:$B$13, 0)), "")</f>
        <v/>
      </c>
    </row>
    <row r="9" spans="1:6">
      <c r="A9" t="s">
        <v>19</v>
      </c>
      <c r="B9" t="s">
        <v>140</v>
      </c>
      <c r="C9" t="s">
        <v>109</v>
      </c>
      <c r="D9">
        <v>2013</v>
      </c>
      <c r="E9" s="2" t="str">
        <f>IFERROR(INDEX('Policy CVAs'!$B$2:$B$13, MATCH(A9,'Policy CVAs'!$B$2:$B$13, 0)), "")</f>
        <v/>
      </c>
    </row>
    <row r="10" spans="1:6">
      <c r="A10" t="s">
        <v>20</v>
      </c>
      <c r="B10" t="s">
        <v>141</v>
      </c>
      <c r="C10" t="s">
        <v>109</v>
      </c>
      <c r="D10">
        <v>2012</v>
      </c>
      <c r="E10" s="2" t="str">
        <f>IFERROR(INDEX('Policy CVAs'!$B$2:$B$13, MATCH(A10,'Policy CVAs'!$B$2:$B$13, 0)), "")</f>
        <v/>
      </c>
    </row>
    <row r="11" spans="1:6">
      <c r="A11" t="s">
        <v>142</v>
      </c>
      <c r="B11" t="s">
        <v>143</v>
      </c>
      <c r="C11" t="s">
        <v>109</v>
      </c>
      <c r="D11">
        <v>2015</v>
      </c>
      <c r="E11" s="2" t="str">
        <f>IFERROR(INDEX('Policy CVAs'!$B$2:$B$13, MATCH(A11,'Policy CVAs'!$B$2:$B$13, 0)), "")</f>
        <v/>
      </c>
    </row>
    <row r="12" spans="1:6">
      <c r="A12" t="s">
        <v>144</v>
      </c>
      <c r="B12" t="s">
        <v>145</v>
      </c>
      <c r="C12" t="s">
        <v>109</v>
      </c>
      <c r="D12">
        <v>2013</v>
      </c>
      <c r="E12" s="2" t="str">
        <f>IFERROR(INDEX('Policy CVAs'!$B$2:$B$13, MATCH(A12,'Policy CVAs'!$B$2:$B$13, 0)), "")</f>
        <v/>
      </c>
    </row>
    <row r="13" spans="1:6">
      <c r="A13" t="s">
        <v>146</v>
      </c>
      <c r="B13" t="s">
        <v>147</v>
      </c>
      <c r="C13" t="s">
        <v>109</v>
      </c>
      <c r="D13">
        <v>2015</v>
      </c>
      <c r="E13" s="2" t="str">
        <f>IFERROR(INDEX('Policy CVAs'!$B$2:$B$13, MATCH(A13,'Policy CVAs'!$B$2:$B$13, 0)), "")</f>
        <v/>
      </c>
    </row>
    <row r="14" spans="1:6">
      <c r="A14" t="s">
        <v>148</v>
      </c>
      <c r="B14" t="s">
        <v>149</v>
      </c>
      <c r="C14" t="s">
        <v>109</v>
      </c>
      <c r="D14">
        <v>2016</v>
      </c>
      <c r="E14" s="2" t="str">
        <f>IFERROR(INDEX('Policy CVAs'!$B$2:$B$13, MATCH(A14,'Policy CVAs'!$B$2:$B$13, 0)), "")</f>
        <v/>
      </c>
    </row>
    <row r="15" spans="1:6">
      <c r="A15" t="s">
        <v>21</v>
      </c>
      <c r="B15" t="s">
        <v>150</v>
      </c>
      <c r="C15" t="s">
        <v>109</v>
      </c>
      <c r="D15">
        <v>2014</v>
      </c>
      <c r="E15" s="2" t="str">
        <f>IFERROR(INDEX('Policy CVAs'!$B$2:$B$13, MATCH(A15,'Policy CVAs'!$B$2:$B$13, 0)), "")</f>
        <v/>
      </c>
    </row>
    <row r="16" spans="1:6">
      <c r="A16" t="s">
        <v>22</v>
      </c>
      <c r="B16" t="s">
        <v>151</v>
      </c>
      <c r="C16" t="s">
        <v>109</v>
      </c>
      <c r="D16">
        <v>2013</v>
      </c>
      <c r="E16" s="2" t="str">
        <f>IFERROR(INDEX('Policy CVAs'!$B$2:$B$13, MATCH(A16,'Policy CVAs'!$B$2:$B$13, 0)), "")</f>
        <v/>
      </c>
    </row>
    <row r="17" spans="1:5">
      <c r="A17" t="s">
        <v>23</v>
      </c>
      <c r="B17" t="s">
        <v>153</v>
      </c>
      <c r="C17" t="s">
        <v>109</v>
      </c>
      <c r="D17">
        <v>2015</v>
      </c>
      <c r="E17" s="2" t="str">
        <f>IFERROR(INDEX('Policy CVAs'!$B$2:$B$13, MATCH(A17,'Policy CVAs'!$B$2:$B$13, 0)), "")</f>
        <v/>
      </c>
    </row>
    <row r="18" spans="1:5" s="2" customFormat="1">
      <c r="A18" s="2" t="s">
        <v>24</v>
      </c>
      <c r="B18" s="2" t="s">
        <v>106</v>
      </c>
      <c r="C18" s="2" t="s">
        <v>107</v>
      </c>
      <c r="D18" s="2">
        <v>2011</v>
      </c>
      <c r="E18" s="2" t="str">
        <f>IFERROR(INDEX('Policy CVAs'!$B$2:$B$13, MATCH(A18,'Policy CVAs'!$B$2:$B$13, 0)), "")</f>
        <v>Vulnerability to climate change of marine and coastal fisheries in Mexico</v>
      </c>
    </row>
    <row r="19" spans="1:5" s="2" customFormat="1">
      <c r="A19" s="2" t="s">
        <v>26</v>
      </c>
      <c r="B19" s="2" t="s">
        <v>114</v>
      </c>
      <c r="C19" s="2" t="s">
        <v>113</v>
      </c>
      <c r="D19" s="2">
        <v>2016</v>
      </c>
      <c r="E19" s="2" t="str">
        <f>IFERROR(INDEX('Policy CVAs'!$B$2:$B$13, MATCH(A19,'Policy CVAs'!$B$2:$B$13, 0)), "")</f>
        <v/>
      </c>
    </row>
    <row r="20" spans="1:5">
      <c r="A20" t="s">
        <v>25</v>
      </c>
      <c r="B20" t="s">
        <v>112</v>
      </c>
      <c r="C20" t="s">
        <v>113</v>
      </c>
      <c r="D20">
        <v>2016</v>
      </c>
      <c r="E20" s="2" t="str">
        <f>IFERROR(INDEX('Policy CVAs'!$B$2:$B$13, MATCH(A20,'Policy CVAs'!$B$2:$B$13, 0)), "")</f>
        <v/>
      </c>
    </row>
    <row r="21" spans="1:5">
      <c r="A21" t="s">
        <v>27</v>
      </c>
      <c r="B21" t="s">
        <v>120</v>
      </c>
      <c r="C21" t="s">
        <v>113</v>
      </c>
      <c r="D21">
        <v>2016</v>
      </c>
      <c r="E21" s="2" t="str">
        <f>IFERROR(INDEX('Policy CVAs'!$B$2:$B$13, MATCH(A21,'Policy CVAs'!$B$2:$B$13, 0)), "")</f>
        <v/>
      </c>
    </row>
    <row r="22" spans="1:5">
      <c r="A22" t="s">
        <v>28</v>
      </c>
      <c r="B22" t="s">
        <v>122</v>
      </c>
      <c r="C22" t="s">
        <v>113</v>
      </c>
      <c r="D22">
        <v>2014</v>
      </c>
      <c r="E22" s="2" t="str">
        <f>IFERROR(INDEX('Policy CVAs'!$B$2:$B$13, MATCH(A22,'Policy CVAs'!$B$2:$B$13, 0)), "")</f>
        <v/>
      </c>
    </row>
    <row r="23" spans="1:5">
      <c r="A23" t="s">
        <v>29</v>
      </c>
      <c r="B23" t="s">
        <v>125</v>
      </c>
      <c r="C23" t="s">
        <v>113</v>
      </c>
      <c r="D23">
        <v>2012</v>
      </c>
      <c r="E23" s="2" t="str">
        <f>IFERROR(INDEX('Policy CVAs'!$B$2:$B$13, MATCH(A23,'Policy CVAs'!$B$2:$B$13, 0)), "")</f>
        <v/>
      </c>
    </row>
    <row r="24" spans="1:5">
      <c r="A24" t="s">
        <v>30</v>
      </c>
      <c r="B24" t="s">
        <v>110</v>
      </c>
      <c r="C24" t="s">
        <v>111</v>
      </c>
      <c r="D24">
        <v>2016</v>
      </c>
      <c r="E24" s="2" t="str">
        <f>IFERROR(INDEX('Policy CVAs'!$B$2:$B$13, MATCH(A24,'Policy CVAs'!$B$2:$B$13, 0)), "")</f>
        <v/>
      </c>
    </row>
    <row r="25" spans="1:5">
      <c r="A25" t="s">
        <v>31</v>
      </c>
      <c r="B25" t="s">
        <v>121</v>
      </c>
      <c r="C25" t="s">
        <v>111</v>
      </c>
      <c r="D25">
        <v>2013</v>
      </c>
      <c r="E25" s="2" t="str">
        <f>IFERROR(INDEX('Policy CVAs'!$B$2:$B$13, MATCH(A25,'Policy CVAs'!$B$2:$B$13, 0)), "")</f>
        <v/>
      </c>
    </row>
    <row r="26" spans="1:5" s="2" customFormat="1">
      <c r="A26" s="2" t="s">
        <v>32</v>
      </c>
      <c r="B26" s="2" t="s">
        <v>126</v>
      </c>
      <c r="C26" s="2" t="s">
        <v>111</v>
      </c>
      <c r="D26" s="2">
        <v>2015</v>
      </c>
      <c r="E26" s="2" t="str">
        <f>IFERROR(INDEX('Policy CVAs'!$B$2:$B$13, MATCH(A26,'Policy CVAs'!$B$2:$B$13, 0)), "")</f>
        <v>Assessing climate change vulnerability in Alaska's fishing communities</v>
      </c>
    </row>
    <row r="27" spans="1:5" s="2" customFormat="1">
      <c r="A27" s="2" t="s">
        <v>33</v>
      </c>
      <c r="B27" s="2" t="s">
        <v>115</v>
      </c>
      <c r="C27" s="2" t="s">
        <v>116</v>
      </c>
      <c r="D27" s="2">
        <v>2016</v>
      </c>
      <c r="E27" s="2" t="str">
        <f>IFERROR(INDEX('Policy CVAs'!$B$2:$B$13, MATCH(A27,'Policy CVAs'!$B$2:$B$13, 0)), "")</f>
        <v/>
      </c>
    </row>
    <row r="28" spans="1:5">
      <c r="A28" t="s">
        <v>157</v>
      </c>
      <c r="B28" t="s">
        <v>158</v>
      </c>
      <c r="C28" t="s">
        <v>102</v>
      </c>
      <c r="D28">
        <v>2013</v>
      </c>
      <c r="E28" s="2" t="str">
        <f>IFERROR(INDEX('Policy CVAs'!$B$2:$B$13, MATCH(A28,'Policy CVAs'!$B$2:$B$13, 0)), "")</f>
        <v/>
      </c>
    </row>
    <row r="29" spans="1:5">
      <c r="A29" s="3" t="s">
        <v>34</v>
      </c>
      <c r="B29" t="s">
        <v>82</v>
      </c>
      <c r="C29" t="s">
        <v>102</v>
      </c>
      <c r="D29">
        <v>2007</v>
      </c>
      <c r="E29" s="2" t="str">
        <f>IFERROR(INDEX('Policy CVAs'!$B$2:$B$13, MATCH(A29,'Policy CVAs'!$B$2:$B$13, 0)), "")</f>
        <v>Evaluating and ranking the vulnerability of global marine ecosystems to anthropogenic threats</v>
      </c>
    </row>
    <row r="30" spans="1:5" s="2" customFormat="1">
      <c r="A30" s="2" t="s">
        <v>38</v>
      </c>
      <c r="B30" s="2" t="s">
        <v>124</v>
      </c>
      <c r="C30" s="2" t="s">
        <v>104</v>
      </c>
      <c r="D30" s="2">
        <v>2016</v>
      </c>
      <c r="E30" s="2" t="str">
        <f>IFERROR(INDEX('Policy CVAs'!$B$2:$B$13, MATCH(A30,'Policy CVAs'!$B$2:$B$13, 0)), "")</f>
        <v>Overestimation of marsh vulnerability to sea level rise</v>
      </c>
    </row>
    <row r="31" spans="1:5">
      <c r="A31" t="s">
        <v>35</v>
      </c>
      <c r="B31" t="s">
        <v>123</v>
      </c>
      <c r="C31" t="s">
        <v>104</v>
      </c>
      <c r="D31">
        <v>2015</v>
      </c>
      <c r="E31" s="2" t="str">
        <f>IFERROR(INDEX('Policy CVAs'!$B$2:$B$13, MATCH(A31,'Policy CVAs'!$B$2:$B$13, 0)), "")</f>
        <v/>
      </c>
    </row>
    <row r="32" spans="1:5">
      <c r="A32" t="s">
        <v>36</v>
      </c>
      <c r="B32" t="s">
        <v>103</v>
      </c>
      <c r="C32" t="s">
        <v>104</v>
      </c>
      <c r="D32">
        <v>2013</v>
      </c>
      <c r="E32" s="2" t="str">
        <f>IFERROR(INDEX('Policy CVAs'!$B$2:$B$13, MATCH(A32,'Policy CVAs'!$B$2:$B$13, 0)), "")</f>
        <v/>
      </c>
    </row>
    <row r="33" spans="1:5">
      <c r="A33" t="s">
        <v>37</v>
      </c>
      <c r="B33" t="s">
        <v>105</v>
      </c>
      <c r="C33" t="s">
        <v>104</v>
      </c>
      <c r="D33">
        <v>2015</v>
      </c>
      <c r="E33" s="2" t="str">
        <f>IFERROR(INDEX('Policy CVAs'!$B$2:$B$13, MATCH(A33,'Policy CVAs'!$B$2:$B$13, 0)), "")</f>
        <v/>
      </c>
    </row>
    <row r="34" spans="1:5">
      <c r="A34" t="s">
        <v>35</v>
      </c>
      <c r="B34" t="s">
        <v>123</v>
      </c>
      <c r="C34" t="s">
        <v>104</v>
      </c>
      <c r="D34">
        <v>2015</v>
      </c>
      <c r="E34" s="2" t="str">
        <f>IFERROR(INDEX('Policy CVAs'!$B$2:$B$13, MATCH(A34,'Policy CVAs'!$B$2:$B$13, 0)), "")</f>
        <v/>
      </c>
    </row>
    <row r="35" spans="1:5">
      <c r="A35" t="s">
        <v>39</v>
      </c>
      <c r="B35" t="s">
        <v>128</v>
      </c>
      <c r="C35" t="s">
        <v>104</v>
      </c>
      <c r="D35">
        <v>2015</v>
      </c>
      <c r="E35" s="2" t="str">
        <f>IFERROR(INDEX('Policy CVAs'!$B$2:$B$13, MATCH(A35,'Policy CVAs'!$B$2:$B$13, 0)), "")</f>
        <v/>
      </c>
    </row>
    <row r="36" spans="1:5">
      <c r="A36" t="s">
        <v>40</v>
      </c>
      <c r="B36" t="s">
        <v>130</v>
      </c>
      <c r="C36" t="s">
        <v>104</v>
      </c>
      <c r="D36">
        <v>2013</v>
      </c>
      <c r="E36" s="2" t="str">
        <f>IFERROR(INDEX('Policy CVAs'!$B$2:$B$13, MATCH(A36,'Policy CVAs'!$B$2:$B$13, 0)), "")</f>
        <v/>
      </c>
    </row>
    <row r="37" spans="1:5">
      <c r="A37" t="s">
        <v>131</v>
      </c>
      <c r="B37" t="s">
        <v>132</v>
      </c>
      <c r="C37" t="s">
        <v>104</v>
      </c>
      <c r="D37">
        <v>2013</v>
      </c>
      <c r="E37" s="2" t="str">
        <f>IFERROR(INDEX('Policy CVAs'!$B$2:$B$13, MATCH(A37,'Policy CVAs'!$B$2:$B$13, 0)), "")</f>
        <v/>
      </c>
    </row>
    <row r="38" spans="1:5">
      <c r="A38" t="s">
        <v>133</v>
      </c>
      <c r="B38" t="s">
        <v>134</v>
      </c>
      <c r="C38" t="s">
        <v>104</v>
      </c>
      <c r="D38">
        <v>2016</v>
      </c>
      <c r="E38" s="2" t="str">
        <f>IFERROR(INDEX('Policy CVAs'!$B$2:$B$13, MATCH(A38,'Policy CVAs'!$B$2:$B$13, 0)), "")</f>
        <v/>
      </c>
    </row>
    <row r="39" spans="1:5">
      <c r="A39" t="s">
        <v>137</v>
      </c>
      <c r="B39" t="s">
        <v>138</v>
      </c>
      <c r="C39" t="s">
        <v>104</v>
      </c>
      <c r="D39">
        <v>2012</v>
      </c>
      <c r="E39" s="2" t="str">
        <f>IFERROR(INDEX('Policy CVAs'!$B$2:$B$13, MATCH(A39,'Policy CVAs'!$B$2:$B$13, 0)), "")</f>
        <v/>
      </c>
    </row>
    <row r="40" spans="1:5">
      <c r="A40" t="s">
        <v>41</v>
      </c>
      <c r="B40" t="s">
        <v>152</v>
      </c>
      <c r="C40" t="s">
        <v>104</v>
      </c>
      <c r="D40">
        <v>2015</v>
      </c>
      <c r="E40" s="2" t="str">
        <f>IFERROR(INDEX('Policy CVAs'!$B$2:$B$13, MATCH(A40,'Policy CVAs'!$B$2:$B$13, 0)), "")</f>
        <v/>
      </c>
    </row>
    <row r="41" spans="1:5" s="2" customFormat="1">
      <c r="A41" s="2" t="s">
        <v>42</v>
      </c>
      <c r="B41" s="2" t="s">
        <v>117</v>
      </c>
      <c r="C41" s="2" t="s">
        <v>118</v>
      </c>
      <c r="D41" s="2">
        <v>2014</v>
      </c>
      <c r="E41" s="2" t="str">
        <f>IFERROR(INDEX('Policy CVAs'!$B$2:$B$13, MATCH(A41,'Policy CVAs'!$B$2:$B$13, 0)), "")</f>
        <v/>
      </c>
    </row>
    <row r="42" spans="1:5">
      <c r="A42" t="s">
        <v>162</v>
      </c>
      <c r="B42" t="s">
        <v>163</v>
      </c>
      <c r="C42" t="s">
        <v>164</v>
      </c>
      <c r="D42">
        <v>2013</v>
      </c>
      <c r="E42" t="str">
        <f>IFERROR(INDEX('[1]narrowest defined policy CVAs'!A:A, MATCH(A42, '[1]narrowest defined policy CVAs'!$A:A, 0)), "")</f>
        <v/>
      </c>
    </row>
    <row r="43" spans="1:5">
      <c r="A43" s="3" t="s">
        <v>160</v>
      </c>
      <c r="B43" t="s">
        <v>159</v>
      </c>
      <c r="C43" t="s">
        <v>161</v>
      </c>
      <c r="D43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723E-420C-4703-94A2-20B83C7EA3A0}">
  <dimension ref="A1:J39"/>
  <sheetViews>
    <sheetView tabSelected="1" zoomScale="10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7" sqref="F27"/>
    </sheetView>
  </sheetViews>
  <sheetFormatPr defaultRowHeight="14.25"/>
  <cols>
    <col min="1" max="1" width="63.265625" customWidth="1"/>
    <col min="3" max="3" width="9.06640625" style="5"/>
    <col min="4" max="4" width="9.1328125" style="5"/>
    <col min="6" max="6" width="15.265625" style="7" customWidth="1"/>
    <col min="7" max="7" width="12.265625" style="7" customWidth="1"/>
    <col min="8" max="8" width="9.1328125" style="7"/>
  </cols>
  <sheetData>
    <row r="1" spans="1:10">
      <c r="A1" s="1" t="s">
        <v>0</v>
      </c>
      <c r="B1" s="1" t="s">
        <v>1</v>
      </c>
      <c r="C1" s="4" t="s">
        <v>2</v>
      </c>
      <c r="D1" s="4" t="s">
        <v>174</v>
      </c>
      <c r="E1" s="1" t="s">
        <v>3</v>
      </c>
      <c r="F1" s="6" t="s">
        <v>4</v>
      </c>
      <c r="G1" s="6" t="s">
        <v>5</v>
      </c>
      <c r="H1" s="6" t="s">
        <v>6</v>
      </c>
      <c r="I1" s="1" t="s">
        <v>156</v>
      </c>
    </row>
    <row r="2" spans="1:10">
      <c r="A2" t="s">
        <v>7</v>
      </c>
      <c r="B2">
        <v>2015</v>
      </c>
      <c r="C2" s="5">
        <v>1</v>
      </c>
      <c r="D2" s="5">
        <v>1</v>
      </c>
      <c r="E2">
        <f>2016-B2</f>
        <v>1</v>
      </c>
      <c r="F2" s="7" cm="1">
        <f t="array" ref="F2">IF(SUMPRODUCT(--ISNUMBER(SEARCH($J$2:$J$7,A2)))&gt;0, 1, 0)</f>
        <v>1</v>
      </c>
      <c r="G2" s="7">
        <v>1</v>
      </c>
      <c r="H2" s="7">
        <v>1</v>
      </c>
      <c r="I2">
        <v>1</v>
      </c>
      <c r="J2" t="s">
        <v>8</v>
      </c>
    </row>
    <row r="3" spans="1:10">
      <c r="A3" t="s">
        <v>9</v>
      </c>
      <c r="B3">
        <v>2014</v>
      </c>
      <c r="C3" s="5">
        <v>0</v>
      </c>
      <c r="D3" s="5">
        <v>0</v>
      </c>
      <c r="E3">
        <f t="shared" ref="E3:E39" si="0">2016-B3</f>
        <v>2</v>
      </c>
      <c r="F3" s="7" cm="1">
        <f t="array" ref="F3">IF(SUMPRODUCT(--ISNUMBER(SEARCH($J$2:$J$7,A3)))&gt;0, 1, 0)</f>
        <v>0</v>
      </c>
      <c r="G3" s="7">
        <v>1</v>
      </c>
      <c r="H3" s="7">
        <v>0</v>
      </c>
      <c r="I3">
        <v>0</v>
      </c>
      <c r="J3" t="s">
        <v>10</v>
      </c>
    </row>
    <row r="4" spans="1:10">
      <c r="A4" t="s">
        <v>11</v>
      </c>
      <c r="B4">
        <v>2016</v>
      </c>
      <c r="C4" s="5">
        <v>3</v>
      </c>
      <c r="D4" s="5">
        <v>1</v>
      </c>
      <c r="E4">
        <f t="shared" si="0"/>
        <v>0</v>
      </c>
      <c r="F4" s="7" cm="1">
        <f t="array" ref="F4">IF(SUMPRODUCT(--ISNUMBER(SEARCH($J$2:$J$7,A4)))&gt;0, 1, 0)</f>
        <v>0</v>
      </c>
      <c r="G4" s="7">
        <v>1</v>
      </c>
      <c r="H4" s="7">
        <v>1</v>
      </c>
      <c r="I4">
        <v>1</v>
      </c>
      <c r="J4" t="s">
        <v>12</v>
      </c>
    </row>
    <row r="5" spans="1:10">
      <c r="A5" t="s">
        <v>13</v>
      </c>
      <c r="B5">
        <v>2013</v>
      </c>
      <c r="C5" s="5">
        <v>0</v>
      </c>
      <c r="D5" s="5">
        <v>0</v>
      </c>
      <c r="E5">
        <f t="shared" si="0"/>
        <v>3</v>
      </c>
      <c r="F5" s="7" cm="1">
        <f t="array" ref="F5">IF(SUMPRODUCT(--ISNUMBER(SEARCH($J$2:$J$7,A5)))&gt;0, 1, 0)</f>
        <v>1</v>
      </c>
      <c r="G5" s="7">
        <v>1</v>
      </c>
      <c r="H5" s="7">
        <v>0</v>
      </c>
      <c r="I5">
        <v>0</v>
      </c>
      <c r="J5" t="s">
        <v>14</v>
      </c>
    </row>
    <row r="6" spans="1:10">
      <c r="A6" t="s">
        <v>15</v>
      </c>
      <c r="B6">
        <v>2012</v>
      </c>
      <c r="C6" s="5">
        <v>0</v>
      </c>
      <c r="D6" s="5">
        <v>0</v>
      </c>
      <c r="E6">
        <f t="shared" si="0"/>
        <v>4</v>
      </c>
      <c r="F6" s="7" cm="1">
        <f t="array" ref="F6">IF(SUMPRODUCT(--ISNUMBER(SEARCH($J$2:$J$7,A6)))&gt;0, 1, 0)</f>
        <v>0</v>
      </c>
      <c r="G6" s="7">
        <v>1</v>
      </c>
      <c r="H6" s="7">
        <v>0</v>
      </c>
      <c r="I6">
        <v>0</v>
      </c>
      <c r="J6" t="s">
        <v>16</v>
      </c>
    </row>
    <row r="7" spans="1:10">
      <c r="A7" t="s">
        <v>17</v>
      </c>
      <c r="B7">
        <v>2015</v>
      </c>
      <c r="C7" s="5">
        <v>0</v>
      </c>
      <c r="D7" s="5">
        <v>0</v>
      </c>
      <c r="E7">
        <f t="shared" si="0"/>
        <v>1</v>
      </c>
      <c r="F7" s="7" cm="1">
        <f t="array" ref="F7">IF(SUMPRODUCT(--ISNUMBER(SEARCH($J$2:$J$7,A7)))&gt;0, 1, 0)</f>
        <v>0</v>
      </c>
      <c r="G7" s="7">
        <v>1</v>
      </c>
      <c r="H7" s="7">
        <v>0</v>
      </c>
      <c r="I7">
        <v>0</v>
      </c>
      <c r="J7" t="s">
        <v>18</v>
      </c>
    </row>
    <row r="8" spans="1:10">
      <c r="A8" t="s">
        <v>19</v>
      </c>
      <c r="B8">
        <v>2013</v>
      </c>
      <c r="C8" s="5">
        <v>0</v>
      </c>
      <c r="D8" s="5">
        <v>0</v>
      </c>
      <c r="E8">
        <f t="shared" si="0"/>
        <v>3</v>
      </c>
      <c r="F8" s="7" cm="1">
        <f t="array" ref="F8">IF(SUMPRODUCT(--ISNUMBER(SEARCH($J$2:$J$7,A8)))&gt;0, 1, 0)</f>
        <v>0</v>
      </c>
      <c r="G8" s="7">
        <v>1</v>
      </c>
      <c r="H8" s="7">
        <v>0</v>
      </c>
      <c r="I8">
        <v>0</v>
      </c>
    </row>
    <row r="9" spans="1:10">
      <c r="A9" t="s">
        <v>20</v>
      </c>
      <c r="B9">
        <v>2012</v>
      </c>
      <c r="C9" s="5">
        <v>0</v>
      </c>
      <c r="D9" s="5">
        <v>0</v>
      </c>
      <c r="E9">
        <f t="shared" si="0"/>
        <v>4</v>
      </c>
      <c r="F9" s="7" cm="1">
        <f t="array" ref="F9">IF(SUMPRODUCT(--ISNUMBER(SEARCH($J$2:$J$7,A9)))&gt;0, 1, 0)</f>
        <v>0</v>
      </c>
      <c r="G9" s="7">
        <v>1</v>
      </c>
      <c r="H9" s="7">
        <v>0</v>
      </c>
      <c r="I9">
        <v>1</v>
      </c>
    </row>
    <row r="10" spans="1:10">
      <c r="A10" t="s">
        <v>21</v>
      </c>
      <c r="B10">
        <v>2014</v>
      </c>
      <c r="C10" s="5">
        <v>0</v>
      </c>
      <c r="D10" s="5">
        <v>0</v>
      </c>
      <c r="E10">
        <f t="shared" si="0"/>
        <v>2</v>
      </c>
      <c r="F10" s="7" cm="1">
        <f t="array" ref="F10">IF(SUMPRODUCT(--ISNUMBER(SEARCH($J$2:$J$7,A10)))&gt;0, 1, 0)</f>
        <v>0</v>
      </c>
      <c r="G10" s="7">
        <v>1</v>
      </c>
      <c r="H10" s="7">
        <v>0</v>
      </c>
      <c r="I10">
        <v>1</v>
      </c>
    </row>
    <row r="11" spans="1:10">
      <c r="A11" t="s">
        <v>22</v>
      </c>
      <c r="B11">
        <v>2013</v>
      </c>
      <c r="C11" s="5">
        <v>0</v>
      </c>
      <c r="D11" s="5">
        <v>0</v>
      </c>
      <c r="E11">
        <f t="shared" si="0"/>
        <v>3</v>
      </c>
      <c r="F11" s="7" cm="1">
        <f t="array" ref="F11">IF(SUMPRODUCT(--ISNUMBER(SEARCH($J$2:$J$7,A11)))&gt;0, 1, 0)</f>
        <v>0</v>
      </c>
      <c r="G11" s="7">
        <v>1</v>
      </c>
      <c r="H11" s="7">
        <v>0</v>
      </c>
      <c r="I11">
        <v>1</v>
      </c>
    </row>
    <row r="12" spans="1:10">
      <c r="A12" t="s">
        <v>23</v>
      </c>
      <c r="B12">
        <v>2015</v>
      </c>
      <c r="C12" s="5">
        <v>0</v>
      </c>
      <c r="D12" s="5">
        <v>0</v>
      </c>
      <c r="E12">
        <f t="shared" si="0"/>
        <v>1</v>
      </c>
      <c r="F12" s="7" cm="1">
        <f t="array" ref="F12">IF(SUMPRODUCT(--ISNUMBER(SEARCH($J$2:$J$7,A12)))&gt;0, 1, 0)</f>
        <v>0</v>
      </c>
      <c r="G12" s="7">
        <v>1</v>
      </c>
      <c r="H12" s="7">
        <v>0</v>
      </c>
      <c r="I12">
        <v>1</v>
      </c>
    </row>
    <row r="13" spans="1:10">
      <c r="A13" t="s">
        <v>24</v>
      </c>
      <c r="B13">
        <v>2011</v>
      </c>
      <c r="C13" s="5">
        <v>1</v>
      </c>
      <c r="D13" s="5">
        <v>1</v>
      </c>
      <c r="E13">
        <f t="shared" si="0"/>
        <v>5</v>
      </c>
      <c r="F13" s="7" cm="1">
        <f t="array" ref="F13">IF(SUMPRODUCT(--ISNUMBER(SEARCH($J$2:$J$7,A13)))&gt;0, 1, 0)</f>
        <v>1</v>
      </c>
      <c r="G13" s="7">
        <v>0</v>
      </c>
      <c r="H13" s="7">
        <v>0</v>
      </c>
      <c r="I13">
        <v>0</v>
      </c>
    </row>
    <row r="14" spans="1:10">
      <c r="A14" t="s">
        <v>25</v>
      </c>
      <c r="B14">
        <v>2016</v>
      </c>
      <c r="C14" s="5">
        <v>0</v>
      </c>
      <c r="D14" s="5">
        <v>0</v>
      </c>
      <c r="E14">
        <f t="shared" si="0"/>
        <v>0</v>
      </c>
      <c r="F14" s="7" cm="1">
        <f t="array" ref="F14">IF(SUMPRODUCT(--ISNUMBER(SEARCH($J$2:$J$7,A14)))&gt;0, 1, 0)</f>
        <v>1</v>
      </c>
      <c r="G14" s="7">
        <v>0</v>
      </c>
      <c r="H14" s="7">
        <v>0</v>
      </c>
      <c r="I14">
        <v>0</v>
      </c>
    </row>
    <row r="15" spans="1:10">
      <c r="A15" t="s">
        <v>26</v>
      </c>
      <c r="B15">
        <v>2016</v>
      </c>
      <c r="C15" s="5">
        <v>0</v>
      </c>
      <c r="D15" s="5">
        <v>1</v>
      </c>
      <c r="E15">
        <f t="shared" si="0"/>
        <v>0</v>
      </c>
      <c r="F15" s="7" cm="1">
        <f t="array" ref="F15">IF(SUMPRODUCT(--ISNUMBER(SEARCH($J$2:$J$7,A15)))&gt;0, 1, 0)</f>
        <v>1</v>
      </c>
      <c r="G15" s="7">
        <v>1</v>
      </c>
      <c r="H15" s="7">
        <v>1</v>
      </c>
      <c r="I15">
        <v>1</v>
      </c>
    </row>
    <row r="16" spans="1:10">
      <c r="A16" t="s">
        <v>27</v>
      </c>
      <c r="B16">
        <v>2016</v>
      </c>
      <c r="C16" s="5">
        <v>0</v>
      </c>
      <c r="D16" s="5">
        <v>0</v>
      </c>
      <c r="E16">
        <f t="shared" si="0"/>
        <v>0</v>
      </c>
      <c r="F16" s="7" cm="1">
        <f t="array" ref="F16">IF(SUMPRODUCT(--ISNUMBER(SEARCH($J$2:$J$7,A16)))&gt;0, 1, 0)</f>
        <v>0</v>
      </c>
      <c r="G16" s="7">
        <v>1</v>
      </c>
      <c r="H16" s="7">
        <v>0</v>
      </c>
      <c r="I16">
        <v>0</v>
      </c>
    </row>
    <row r="17" spans="1:9">
      <c r="A17" t="s">
        <v>28</v>
      </c>
      <c r="B17">
        <v>2014</v>
      </c>
      <c r="C17" s="5">
        <v>0</v>
      </c>
      <c r="D17" s="5">
        <v>0</v>
      </c>
      <c r="E17">
        <f t="shared" si="0"/>
        <v>2</v>
      </c>
      <c r="F17" s="7" cm="1">
        <f t="array" ref="F17">IF(SUMPRODUCT(--ISNUMBER(SEARCH($J$2:$J$7,A17)))&gt;0, 1, 0)</f>
        <v>1</v>
      </c>
      <c r="G17" s="7">
        <v>1</v>
      </c>
      <c r="H17" s="7">
        <v>0</v>
      </c>
      <c r="I17">
        <v>0</v>
      </c>
    </row>
    <row r="18" spans="1:9">
      <c r="A18" t="s">
        <v>29</v>
      </c>
      <c r="B18">
        <v>2012</v>
      </c>
      <c r="C18" s="5">
        <v>0</v>
      </c>
      <c r="D18" s="5">
        <v>0</v>
      </c>
      <c r="E18">
        <f t="shared" si="0"/>
        <v>4</v>
      </c>
      <c r="F18" s="7" cm="1">
        <f t="array" ref="F18">IF(SUMPRODUCT(--ISNUMBER(SEARCH($J$2:$J$7,A18)))&gt;0, 1, 0)</f>
        <v>1</v>
      </c>
      <c r="G18" s="7">
        <v>0</v>
      </c>
      <c r="H18" s="7">
        <v>0</v>
      </c>
      <c r="I18">
        <v>0</v>
      </c>
    </row>
    <row r="19" spans="1:9">
      <c r="A19" t="s">
        <v>30</v>
      </c>
      <c r="B19">
        <v>2016</v>
      </c>
      <c r="C19" s="5">
        <v>0</v>
      </c>
      <c r="D19" s="5">
        <v>0</v>
      </c>
      <c r="E19">
        <f t="shared" si="0"/>
        <v>0</v>
      </c>
      <c r="F19" s="7" cm="1">
        <f t="array" ref="F19">IF(SUMPRODUCT(--ISNUMBER(SEARCH($J$2:$J$7,A19)))&gt;0, 1, 0)</f>
        <v>0</v>
      </c>
      <c r="G19" s="7">
        <v>1</v>
      </c>
      <c r="H19" s="7">
        <v>0</v>
      </c>
      <c r="I19">
        <v>0</v>
      </c>
    </row>
    <row r="20" spans="1:9">
      <c r="A20" t="s">
        <v>31</v>
      </c>
      <c r="B20">
        <v>2013</v>
      </c>
      <c r="C20" s="5">
        <v>0</v>
      </c>
      <c r="D20" s="5">
        <v>0</v>
      </c>
      <c r="E20">
        <f t="shared" si="0"/>
        <v>3</v>
      </c>
      <c r="F20" s="7" cm="1">
        <f t="array" ref="F20">IF(SUMPRODUCT(--ISNUMBER(SEARCH($J$2:$J$7,A20)))&gt;0, 1, 0)</f>
        <v>1</v>
      </c>
      <c r="G20" s="7">
        <v>0</v>
      </c>
      <c r="H20" s="7">
        <v>0</v>
      </c>
      <c r="I20">
        <v>0</v>
      </c>
    </row>
    <row r="21" spans="1:9">
      <c r="A21" t="s">
        <v>32</v>
      </c>
      <c r="B21">
        <v>2015</v>
      </c>
      <c r="C21" s="5">
        <v>1</v>
      </c>
      <c r="D21" s="5">
        <v>1</v>
      </c>
      <c r="E21">
        <f t="shared" si="0"/>
        <v>1</v>
      </c>
      <c r="F21" s="7" cm="1">
        <f t="array" ref="F21">IF(SUMPRODUCT(--ISNUMBER(SEARCH($J$2:$J$7,A21)))&gt;0, 1, 0)</f>
        <v>1</v>
      </c>
      <c r="G21" s="7">
        <v>1</v>
      </c>
      <c r="H21" s="7">
        <v>1</v>
      </c>
      <c r="I21">
        <v>1</v>
      </c>
    </row>
    <row r="22" spans="1:9">
      <c r="A22" t="s">
        <v>33</v>
      </c>
      <c r="B22">
        <v>2016</v>
      </c>
      <c r="C22" s="5">
        <v>0</v>
      </c>
      <c r="D22" s="5">
        <v>1</v>
      </c>
      <c r="E22">
        <f t="shared" si="0"/>
        <v>0</v>
      </c>
      <c r="F22" s="7" cm="1">
        <f t="array" ref="F22">IF(SUMPRODUCT(--ISNUMBER(SEARCH($J$2:$J$7,A22)))&gt;0, 1, 0)</f>
        <v>0</v>
      </c>
      <c r="G22" s="7">
        <v>0</v>
      </c>
      <c r="H22" s="7">
        <v>1</v>
      </c>
      <c r="I22">
        <v>1</v>
      </c>
    </row>
    <row r="23" spans="1:9">
      <c r="A23" t="s">
        <v>157</v>
      </c>
      <c r="B23">
        <v>2013</v>
      </c>
      <c r="C23" s="5">
        <v>0</v>
      </c>
      <c r="D23" s="5">
        <v>0</v>
      </c>
      <c r="E23">
        <v>3</v>
      </c>
      <c r="F23" s="7" cm="1">
        <f t="array" ref="F23">IF(SUMPRODUCT(--ISNUMBER(SEARCH($J$2:$J$7,A23)))&gt;0, 1, 0)</f>
        <v>0</v>
      </c>
      <c r="G23" s="7">
        <v>1</v>
      </c>
      <c r="H23" s="7">
        <v>1</v>
      </c>
      <c r="I23">
        <v>1</v>
      </c>
    </row>
    <row r="24" spans="1:9">
      <c r="A24" s="13" t="s">
        <v>34</v>
      </c>
      <c r="B24">
        <v>2007</v>
      </c>
      <c r="C24" s="5">
        <v>1</v>
      </c>
      <c r="D24" s="5">
        <v>1</v>
      </c>
      <c r="E24">
        <f t="shared" si="0"/>
        <v>9</v>
      </c>
      <c r="F24" s="7" cm="1">
        <f t="array" ref="F24">IF(SUMPRODUCT(--ISNUMBER(SEARCH($J$2:$J$7,A24)))&gt;0, 1, 0)</f>
        <v>0</v>
      </c>
      <c r="G24" s="7">
        <v>1</v>
      </c>
      <c r="H24" s="7">
        <v>0</v>
      </c>
      <c r="I24">
        <v>0</v>
      </c>
    </row>
    <row r="25" spans="1:9">
      <c r="A25" t="s">
        <v>35</v>
      </c>
      <c r="B25">
        <v>2015</v>
      </c>
      <c r="C25" s="5">
        <v>0</v>
      </c>
      <c r="D25" s="5">
        <v>0</v>
      </c>
      <c r="E25">
        <f t="shared" si="0"/>
        <v>1</v>
      </c>
      <c r="F25" s="7" cm="1">
        <f t="array" ref="F25">IF(SUMPRODUCT(--ISNUMBER(SEARCH($J$2:$J$7,A25)))&gt;0, 1, 0)</f>
        <v>0</v>
      </c>
      <c r="G25" s="7">
        <v>1</v>
      </c>
      <c r="H25" s="7">
        <v>0</v>
      </c>
      <c r="I25">
        <v>0</v>
      </c>
    </row>
    <row r="26" spans="1:9">
      <c r="A26" t="s">
        <v>36</v>
      </c>
      <c r="B26">
        <v>2013</v>
      </c>
      <c r="C26" s="5">
        <v>0</v>
      </c>
      <c r="D26" s="5">
        <v>0</v>
      </c>
      <c r="E26">
        <f t="shared" si="0"/>
        <v>3</v>
      </c>
      <c r="F26" s="7" cm="1">
        <f t="array" ref="F26">IF(SUMPRODUCT(--ISNUMBER(SEARCH($J$2:$J$7,A26)))&gt;0, 1, 0)</f>
        <v>0</v>
      </c>
      <c r="G26" s="7">
        <v>1</v>
      </c>
      <c r="H26" s="7">
        <v>0</v>
      </c>
      <c r="I26">
        <v>0</v>
      </c>
    </row>
    <row r="27" spans="1:9">
      <c r="A27" t="s">
        <v>37</v>
      </c>
      <c r="B27">
        <v>2015</v>
      </c>
      <c r="C27" s="5">
        <v>0</v>
      </c>
      <c r="D27" s="5">
        <v>0</v>
      </c>
      <c r="E27">
        <f t="shared" si="0"/>
        <v>1</v>
      </c>
      <c r="F27" s="7" cm="1">
        <f t="array" ref="F27">IF(SUMPRODUCT(--ISNUMBER(SEARCH($J$2:$J$7,A27)))&gt;0, 1, 0)</f>
        <v>1</v>
      </c>
      <c r="G27" s="7">
        <v>1</v>
      </c>
      <c r="H27" s="7">
        <v>1</v>
      </c>
      <c r="I27">
        <v>1</v>
      </c>
    </row>
    <row r="28" spans="1:9">
      <c r="A28" t="s">
        <v>38</v>
      </c>
      <c r="B28">
        <v>2016</v>
      </c>
      <c r="C28" s="5">
        <v>1</v>
      </c>
      <c r="D28" s="5">
        <v>1</v>
      </c>
      <c r="E28">
        <f t="shared" si="0"/>
        <v>0</v>
      </c>
      <c r="F28" s="7" cm="1">
        <f t="array" ref="F28">IF(SUMPRODUCT(--ISNUMBER(SEARCH($J$2:$J$7,A28)))&gt;0, 1, 0)</f>
        <v>0</v>
      </c>
      <c r="G28" s="7">
        <v>1</v>
      </c>
      <c r="H28" s="7">
        <v>0</v>
      </c>
      <c r="I28">
        <v>0</v>
      </c>
    </row>
    <row r="29" spans="1:9">
      <c r="A29" t="s">
        <v>39</v>
      </c>
      <c r="B29">
        <v>2015</v>
      </c>
      <c r="C29" s="5">
        <v>0</v>
      </c>
      <c r="D29" s="5">
        <v>0</v>
      </c>
      <c r="E29">
        <f t="shared" si="0"/>
        <v>1</v>
      </c>
      <c r="F29" s="7" cm="1">
        <f t="array" ref="F29">IF(SUMPRODUCT(--ISNUMBER(SEARCH($J$2:$J$7,A29)))&gt;0, 1, 0)</f>
        <v>0</v>
      </c>
      <c r="G29" s="7">
        <v>0</v>
      </c>
      <c r="H29" s="7">
        <v>0</v>
      </c>
      <c r="I29">
        <v>0</v>
      </c>
    </row>
    <row r="30" spans="1:9">
      <c r="A30" t="s">
        <v>40</v>
      </c>
      <c r="B30">
        <v>2013</v>
      </c>
      <c r="C30" s="5">
        <v>0</v>
      </c>
      <c r="D30" s="5">
        <v>0</v>
      </c>
      <c r="E30">
        <f t="shared" si="0"/>
        <v>3</v>
      </c>
      <c r="F30" s="7" cm="1">
        <f t="array" ref="F30">IF(SUMPRODUCT(--ISNUMBER(SEARCH($J$2:$J$7,A30)))&gt;0, 1, 0)</f>
        <v>0</v>
      </c>
      <c r="G30" s="7">
        <v>0</v>
      </c>
      <c r="H30" s="7">
        <v>0</v>
      </c>
      <c r="I30">
        <v>0</v>
      </c>
    </row>
    <row r="31" spans="1:9">
      <c r="A31" t="s">
        <v>41</v>
      </c>
      <c r="B31">
        <v>2015</v>
      </c>
      <c r="C31" s="5">
        <v>0</v>
      </c>
      <c r="D31" s="5">
        <v>0</v>
      </c>
      <c r="E31">
        <f t="shared" si="0"/>
        <v>1</v>
      </c>
      <c r="F31" s="7" cm="1">
        <f t="array" ref="F31">IF(SUMPRODUCT(--ISNUMBER(SEARCH($J$2:$J$7,A31)))&gt;0, 1, 0)</f>
        <v>0</v>
      </c>
      <c r="G31" s="7">
        <v>0</v>
      </c>
      <c r="H31" s="7">
        <v>0</v>
      </c>
      <c r="I31">
        <v>0</v>
      </c>
    </row>
    <row r="32" spans="1:9">
      <c r="A32" t="s">
        <v>98</v>
      </c>
      <c r="B32">
        <v>2014</v>
      </c>
      <c r="C32" s="5">
        <v>1</v>
      </c>
      <c r="D32" s="5">
        <v>1</v>
      </c>
      <c r="E32">
        <f t="shared" si="0"/>
        <v>2</v>
      </c>
      <c r="F32" s="7" cm="1">
        <f t="array" ref="F32">IF(SUMPRODUCT(--ISNUMBER(SEARCH($J$2:$J$7,A32)))&gt;0, 1, 0)</f>
        <v>1</v>
      </c>
      <c r="G32" s="7">
        <v>1</v>
      </c>
      <c r="H32" s="7">
        <v>1</v>
      </c>
      <c r="I32">
        <v>1</v>
      </c>
    </row>
    <row r="33" spans="1:9">
      <c r="A33" s="12" t="s">
        <v>43</v>
      </c>
      <c r="B33">
        <v>2004</v>
      </c>
      <c r="C33" s="5">
        <v>1</v>
      </c>
      <c r="D33" s="5">
        <v>1</v>
      </c>
      <c r="E33">
        <f t="shared" si="0"/>
        <v>12</v>
      </c>
      <c r="F33" s="7" cm="1">
        <f t="array" ref="F33">IF(SUMPRODUCT(--ISNUMBER(SEARCH($J$2:$J$7,A33)))&gt;0, 1, 0)</f>
        <v>1</v>
      </c>
      <c r="G33" s="7">
        <v>0</v>
      </c>
      <c r="H33" s="7">
        <v>0</v>
      </c>
      <c r="I33">
        <v>0</v>
      </c>
    </row>
    <row r="34" spans="1:9">
      <c r="A34" s="12" t="s">
        <v>44</v>
      </c>
      <c r="B34">
        <v>2016</v>
      </c>
      <c r="C34" s="5">
        <v>1</v>
      </c>
      <c r="D34" s="5">
        <v>1</v>
      </c>
      <c r="E34">
        <f t="shared" si="0"/>
        <v>0</v>
      </c>
      <c r="F34" s="7" cm="1">
        <f t="array" ref="F34">IF(SUMPRODUCT(--ISNUMBER(SEARCH($J$2:$J$7,A34)))&gt;0, 1, 0)</f>
        <v>0</v>
      </c>
      <c r="G34" s="7">
        <v>1</v>
      </c>
      <c r="H34" s="7">
        <v>0</v>
      </c>
      <c r="I34">
        <v>0</v>
      </c>
    </row>
    <row r="35" spans="1:9">
      <c r="A35" s="12" t="s">
        <v>45</v>
      </c>
      <c r="B35">
        <v>2012</v>
      </c>
      <c r="C35" s="5">
        <v>1</v>
      </c>
      <c r="D35" s="5">
        <v>1</v>
      </c>
      <c r="E35">
        <f t="shared" si="0"/>
        <v>4</v>
      </c>
      <c r="F35" s="7" cm="1">
        <f t="array" ref="F35">IF(SUMPRODUCT(--ISNUMBER(SEARCH($J$2:$J$7,A35)))&gt;0, 1, 0)</f>
        <v>0</v>
      </c>
      <c r="G35" s="7">
        <v>1</v>
      </c>
      <c r="H35" s="7">
        <v>0</v>
      </c>
      <c r="I35">
        <v>1</v>
      </c>
    </row>
    <row r="36" spans="1:9">
      <c r="A36" s="12" t="s">
        <v>165</v>
      </c>
      <c r="B36">
        <v>2015</v>
      </c>
      <c r="C36" s="5">
        <v>1</v>
      </c>
      <c r="D36" s="5">
        <v>1</v>
      </c>
      <c r="E36">
        <f t="shared" si="0"/>
        <v>1</v>
      </c>
      <c r="F36" s="7" cm="1">
        <f t="array" ref="F36">IF(SUMPRODUCT(--ISNUMBER(SEARCH($J$2:$J$7,A36)))&gt;0, 1, 0)</f>
        <v>1</v>
      </c>
      <c r="G36" s="7">
        <v>0</v>
      </c>
      <c r="H36" s="7">
        <v>1</v>
      </c>
      <c r="I36">
        <v>1</v>
      </c>
    </row>
    <row r="37" spans="1:9">
      <c r="A37" t="s">
        <v>162</v>
      </c>
      <c r="B37">
        <v>2013</v>
      </c>
      <c r="C37" s="5">
        <v>0</v>
      </c>
      <c r="D37" s="5">
        <v>0</v>
      </c>
      <c r="E37">
        <f t="shared" si="0"/>
        <v>3</v>
      </c>
      <c r="F37" s="7" cm="1">
        <f t="array" ref="F37">IF(SUMPRODUCT(--ISNUMBER(SEARCH($J$2:$J$7,A37)))&gt;0, 1, 0)</f>
        <v>1</v>
      </c>
      <c r="G37" s="7">
        <v>0</v>
      </c>
      <c r="H37" s="7">
        <v>0</v>
      </c>
      <c r="I37">
        <v>0</v>
      </c>
    </row>
    <row r="38" spans="1:9">
      <c r="A38" s="12" t="s">
        <v>173</v>
      </c>
      <c r="B38">
        <v>2013</v>
      </c>
      <c r="C38" s="5">
        <v>2</v>
      </c>
      <c r="D38" s="5">
        <v>1</v>
      </c>
      <c r="E38">
        <f t="shared" si="0"/>
        <v>3</v>
      </c>
      <c r="F38" s="7" cm="1">
        <f t="array" ref="F38">IF(SUMPRODUCT(--ISNUMBER(SEARCH($J$2:$J$7,A38)))&gt;0, 1, 0)</f>
        <v>1</v>
      </c>
      <c r="G38" s="7">
        <v>1</v>
      </c>
      <c r="H38" s="7">
        <v>1</v>
      </c>
      <c r="I38">
        <v>1</v>
      </c>
    </row>
    <row r="39" spans="1:9">
      <c r="A39" s="12" t="s">
        <v>169</v>
      </c>
      <c r="B39">
        <v>2015</v>
      </c>
      <c r="C39" s="5">
        <v>1</v>
      </c>
      <c r="D39" s="5">
        <v>1</v>
      </c>
      <c r="E39">
        <f t="shared" si="0"/>
        <v>1</v>
      </c>
      <c r="F39" s="7" cm="1">
        <f t="array" ref="F39">IF(SUMPRODUCT(--ISNUMBER(SEARCH($J$2:$J$7,A39)))&gt;0, 1, 0)</f>
        <v>0</v>
      </c>
      <c r="G39" s="7">
        <v>0</v>
      </c>
      <c r="H39" s="7">
        <v>1</v>
      </c>
      <c r="I3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 documents</vt:lpstr>
      <vt:lpstr>Policy CVAs</vt:lpstr>
      <vt:lpstr>Academic CVAs</vt:lpstr>
      <vt:lpstr>Cleaning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Lin, Xiaoshu</dc:creator>
  <cp:keywords/>
  <dc:description/>
  <cp:lastModifiedBy>Lin, Xiaoshu</cp:lastModifiedBy>
  <cp:revision/>
  <dcterms:created xsi:type="dcterms:W3CDTF">2015-06-05T18:17:20Z</dcterms:created>
  <dcterms:modified xsi:type="dcterms:W3CDTF">2024-08-05T12:29:05Z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1e3eb851d4304255a69dd846c9c7a8a1</vt:lpwstr>
  </property>
</Properties>
</file>