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esktop\ContactTracing2020\research\ontarioData\"/>
    </mc:Choice>
  </mc:AlternateContent>
  <xr:revisionPtr revIDLastSave="0" documentId="13_ncr:1_{D319EA2C-B618-4CA5-8244-2F86B61B60B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ontarioCOVID_regional_reorgani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" l="1"/>
  <c r="Q6" i="1" l="1"/>
  <c r="Q3" i="1"/>
  <c r="K7" i="1" l="1"/>
  <c r="K6" i="1"/>
  <c r="K2" i="1"/>
  <c r="K3" i="1" s="1"/>
  <c r="K4" i="1" s="1"/>
  <c r="K5" i="1" s="1"/>
  <c r="K8" i="1" l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</calcChain>
</file>

<file path=xl/sharedStrings.xml><?xml version="1.0" encoding="utf-8"?>
<sst xmlns="http://schemas.openxmlformats.org/spreadsheetml/2006/main" count="55" uniqueCount="50">
  <si>
    <t>Geographic area</t>
  </si>
  <si>
    <t>Case Count</t>
  </si>
  <si>
    <t>Case Rate</t>
  </si>
  <si>
    <t>Population</t>
  </si>
  <si>
    <t>Hospitalization Count</t>
  </si>
  <si>
    <t>Hospitalization Rate</t>
  </si>
  <si>
    <t>Death Count</t>
  </si>
  <si>
    <t>Death Rate</t>
  </si>
  <si>
    <t>Remote/Lockdown</t>
  </si>
  <si>
    <t>Ontario</t>
  </si>
  <si>
    <t>Algoma Public Health</t>
  </si>
  <si>
    <t>Brant County Health Unit</t>
  </si>
  <si>
    <t xml:space="preserve">Durham Region Health Department </t>
  </si>
  <si>
    <t>Grey Bruce Health Unit</t>
  </si>
  <si>
    <t>Haldimand-Norfolk Health Unit</t>
  </si>
  <si>
    <t xml:space="preserve">Haliburton, Kawartha, Pine Ridge District Health Unit </t>
  </si>
  <si>
    <t>Halton Region Public Health</t>
  </si>
  <si>
    <t>City of Hamilton Public Health Services</t>
  </si>
  <si>
    <t>Hastings Prince Edward Public Health</t>
  </si>
  <si>
    <t>Chatham-Kent Public Health</t>
  </si>
  <si>
    <t>Kingston, Frontenac and Lennox &amp; Addington Public Health</t>
  </si>
  <si>
    <t>Lambton Public Health</t>
  </si>
  <si>
    <t>Leeds, Grenville &amp; Lanark District Health Unit</t>
  </si>
  <si>
    <t>Middlesex-London Health Unit</t>
  </si>
  <si>
    <t>Niagara Region Public Health</t>
  </si>
  <si>
    <t>North Bay Parry Sound District Health Unit</t>
  </si>
  <si>
    <t>Northwestern Health Unit</t>
  </si>
  <si>
    <t>Ottawa Public Health</t>
  </si>
  <si>
    <t>Peel Public Health</t>
  </si>
  <si>
    <t xml:space="preserve">Peterborough Public Health </t>
  </si>
  <si>
    <t>Porcupine Health Unit</t>
  </si>
  <si>
    <t>Renfrew County and District Health Unit</t>
  </si>
  <si>
    <t>Eastern Ontario Health Unit</t>
  </si>
  <si>
    <t xml:space="preserve">Simcoe Muskoka District Health Unit </t>
  </si>
  <si>
    <t>Public Health Sudbury &amp; Districts</t>
  </si>
  <si>
    <t>Thunder Bay District Health Unit</t>
  </si>
  <si>
    <t>Timiskaming Health Unit</t>
  </si>
  <si>
    <t>Region of Waterloo Public Health and Emergency Services</t>
  </si>
  <si>
    <t>Wellington-Dufferin-Guelph Public Health</t>
  </si>
  <si>
    <t xml:space="preserve">Windsor-Essex County Health Unit </t>
  </si>
  <si>
    <t>York Region Public Health</t>
  </si>
  <si>
    <t>Toronto Public Health</t>
  </si>
  <si>
    <t>Southwestern Public Health</t>
  </si>
  <si>
    <t>Huron Perth Health Unit</t>
  </si>
  <si>
    <t>&gt;&gt;&gt;&gt;&gt;&gt;&gt;&gt;</t>
  </si>
  <si>
    <t>S Total</t>
  </si>
  <si>
    <t xml:space="preserve">L Total </t>
  </si>
  <si>
    <t>L Total</t>
  </si>
  <si>
    <t>num&gt;&gt;&gt;</t>
  </si>
  <si>
    <t xml:space="preserve">Q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</si>
</sst>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6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Remote Population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2738167104111986"/>
                  <c:y val="-0.63273403324584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ontarioCOVID_regional_reorganiz!$J$2:$J$21</c:f>
              <c:numCache>
                <c:formatCode>d\-mmm</c:formatCode>
                <c:ptCount val="20"/>
                <c:pt idx="0">
                  <c:v>43852</c:v>
                </c:pt>
                <c:pt idx="1">
                  <c:v>43854</c:v>
                </c:pt>
                <c:pt idx="2">
                  <c:v>43862</c:v>
                </c:pt>
                <c:pt idx="3">
                  <c:v>43871</c:v>
                </c:pt>
                <c:pt idx="4">
                  <c:v>43881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43895</c:v>
                </c:pt>
                <c:pt idx="13">
                  <c:v>43896</c:v>
                </c:pt>
                <c:pt idx="14">
                  <c:v>43897</c:v>
                </c:pt>
                <c:pt idx="15">
                  <c:v>43898</c:v>
                </c:pt>
                <c:pt idx="16">
                  <c:v>43899</c:v>
                </c:pt>
                <c:pt idx="17">
                  <c:v>43900</c:v>
                </c:pt>
                <c:pt idx="18">
                  <c:v>43901</c:v>
                </c:pt>
                <c:pt idx="19">
                  <c:v>43902</c:v>
                </c:pt>
              </c:numCache>
            </c:numRef>
          </c:xVal>
          <c:yVal>
            <c:numRef>
              <c:f>ontarioCOVID_regional_reorganiz!$K$2:$K$21</c:f>
              <c:numCache>
                <c:formatCode>#,##0</c:formatCode>
                <c:ptCount val="20"/>
                <c:pt idx="0">
                  <c:v>11744070</c:v>
                </c:pt>
                <c:pt idx="1">
                  <c:v>11236546</c:v>
                </c:pt>
                <c:pt idx="2">
                  <c:v>11068053</c:v>
                </c:pt>
                <c:pt idx="3">
                  <c:v>8787600</c:v>
                </c:pt>
                <c:pt idx="4">
                  <c:v>8475692</c:v>
                </c:pt>
                <c:pt idx="5">
                  <c:v>6754099</c:v>
                </c:pt>
                <c:pt idx="6">
                  <c:v>5148147</c:v>
                </c:pt>
                <c:pt idx="7">
                  <c:v>4939436</c:v>
                </c:pt>
                <c:pt idx="8">
                  <c:v>4789476</c:v>
                </c:pt>
                <c:pt idx="9">
                  <c:v>3475731</c:v>
                </c:pt>
                <c:pt idx="10">
                  <c:v>2856644</c:v>
                </c:pt>
                <c:pt idx="11">
                  <c:v>2058032</c:v>
                </c:pt>
                <c:pt idx="12">
                  <c:v>1761872</c:v>
                </c:pt>
                <c:pt idx="13">
                  <c:v>833336</c:v>
                </c:pt>
                <c:pt idx="14">
                  <c:v>587262</c:v>
                </c:pt>
                <c:pt idx="15">
                  <c:v>472828</c:v>
                </c:pt>
                <c:pt idx="16">
                  <c:v>343076</c:v>
                </c:pt>
                <c:pt idx="17">
                  <c:v>201756</c:v>
                </c:pt>
                <c:pt idx="18">
                  <c:v>87675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8-401D-A3AA-1E2EF1488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95208"/>
        <c:axId val="404892584"/>
      </c:scatterChart>
      <c:valAx>
        <c:axId val="40489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92584"/>
        <c:crosses val="autoZero"/>
        <c:crossBetween val="midCat"/>
      </c:valAx>
      <c:valAx>
        <c:axId val="40489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9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21</xdr:row>
      <xdr:rowOff>80962</xdr:rowOff>
    </xdr:from>
    <xdr:to>
      <xdr:col>16</xdr:col>
      <xdr:colOff>238125</xdr:colOff>
      <xdr:row>35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4CEAE-2E90-4254-95E8-208536872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workbookViewId="0">
      <selection activeCell="R7" sqref="R7"/>
    </sheetView>
  </sheetViews>
  <sheetFormatPr defaultRowHeight="15" x14ac:dyDescent="0.25"/>
  <cols>
    <col min="4" max="4" width="10.140625" bestFit="1" customWidth="1"/>
    <col min="11" max="11" width="10.140625" bestFit="1" customWidth="1"/>
    <col min="14" max="14" width="10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N1" t="s">
        <v>45</v>
      </c>
      <c r="Q1" t="s">
        <v>45</v>
      </c>
    </row>
    <row r="2" spans="1:19" x14ac:dyDescent="0.25">
      <c r="A2" t="s">
        <v>9</v>
      </c>
      <c r="B2" s="1">
        <v>33301</v>
      </c>
      <c r="C2">
        <v>224</v>
      </c>
      <c r="D2" s="1">
        <v>14864428</v>
      </c>
      <c r="E2" s="1">
        <v>4149</v>
      </c>
      <c r="F2">
        <v>27.9</v>
      </c>
      <c r="G2" s="1">
        <v>2595</v>
      </c>
      <c r="H2">
        <v>17.5</v>
      </c>
      <c r="J2" s="2">
        <v>43852</v>
      </c>
      <c r="K2" s="1">
        <f>SUM(D2,-D34)</f>
        <v>11744070</v>
      </c>
      <c r="N2" s="2">
        <v>43913</v>
      </c>
      <c r="O2" t="s">
        <v>44</v>
      </c>
      <c r="P2" t="s">
        <v>44</v>
      </c>
      <c r="Q2" s="2">
        <v>43919</v>
      </c>
    </row>
    <row r="3" spans="1:19" x14ac:dyDescent="0.25">
      <c r="A3" s="3" t="s">
        <v>10</v>
      </c>
      <c r="B3">
        <v>24</v>
      </c>
      <c r="C3">
        <v>21</v>
      </c>
      <c r="D3" s="1">
        <v>114434</v>
      </c>
      <c r="E3">
        <v>1</v>
      </c>
      <c r="F3">
        <v>0.9</v>
      </c>
      <c r="G3">
        <v>0</v>
      </c>
      <c r="H3">
        <v>0</v>
      </c>
      <c r="J3" s="2">
        <v>43854</v>
      </c>
      <c r="K3" s="1">
        <f>SUM(K2,-D16)</f>
        <v>11236546</v>
      </c>
      <c r="N3" s="1">
        <v>14864428</v>
      </c>
      <c r="Q3">
        <f>PRODUCT(N3,1-0.72)</f>
        <v>4162039.8400000003</v>
      </c>
    </row>
    <row r="4" spans="1:19" x14ac:dyDescent="0.25">
      <c r="A4" s="3" t="s">
        <v>11</v>
      </c>
      <c r="B4">
        <v>130</v>
      </c>
      <c r="C4">
        <v>83.8</v>
      </c>
      <c r="D4" s="1">
        <v>155203</v>
      </c>
      <c r="E4">
        <v>19</v>
      </c>
      <c r="F4">
        <v>12.2</v>
      </c>
      <c r="G4">
        <v>5</v>
      </c>
      <c r="H4">
        <v>3.2</v>
      </c>
      <c r="J4" s="2">
        <v>43862</v>
      </c>
      <c r="K4" s="1">
        <f>SUM(K3,-D11)</f>
        <v>11068053</v>
      </c>
      <c r="N4" t="s">
        <v>46</v>
      </c>
      <c r="Q4" t="s">
        <v>47</v>
      </c>
    </row>
    <row r="5" spans="1:19" x14ac:dyDescent="0.25">
      <c r="A5" s="3" t="s">
        <v>12</v>
      </c>
      <c r="B5" s="1">
        <v>1658</v>
      </c>
      <c r="C5">
        <v>232.7</v>
      </c>
      <c r="D5" s="1">
        <v>712402</v>
      </c>
      <c r="E5">
        <v>210</v>
      </c>
      <c r="F5">
        <v>29.5</v>
      </c>
      <c r="G5">
        <v>180</v>
      </c>
      <c r="H5">
        <v>25.3</v>
      </c>
      <c r="J5" s="2">
        <v>43871</v>
      </c>
      <c r="K5" s="1">
        <f>SUM(K4,-D20,-D33)</f>
        <v>8787600</v>
      </c>
      <c r="N5" s="2">
        <v>43913</v>
      </c>
      <c r="O5" t="s">
        <v>44</v>
      </c>
      <c r="P5" t="s">
        <v>44</v>
      </c>
      <c r="Q5" s="2">
        <v>43919</v>
      </c>
    </row>
    <row r="6" spans="1:19" x14ac:dyDescent="0.25">
      <c r="A6" s="3" t="s">
        <v>13</v>
      </c>
      <c r="B6">
        <v>98</v>
      </c>
      <c r="C6">
        <v>57.7</v>
      </c>
      <c r="D6" s="1">
        <v>169884</v>
      </c>
      <c r="E6">
        <v>4</v>
      </c>
      <c r="F6">
        <v>2.4</v>
      </c>
      <c r="G6">
        <v>0</v>
      </c>
      <c r="H6">
        <v>0</v>
      </c>
      <c r="J6" s="2">
        <v>43881</v>
      </c>
      <c r="K6" s="1">
        <f>SUM(K5,-D31)</f>
        <v>8475692</v>
      </c>
      <c r="N6">
        <v>0</v>
      </c>
      <c r="Q6">
        <f>PRODUCT(N3,0.72)</f>
        <v>10702388.16</v>
      </c>
      <c r="R6" t="s">
        <v>48</v>
      </c>
      <c r="S6">
        <v>10702388.16</v>
      </c>
    </row>
    <row r="7" spans="1:19" x14ac:dyDescent="0.25">
      <c r="A7" s="3" t="s">
        <v>14</v>
      </c>
      <c r="B7">
        <v>418</v>
      </c>
      <c r="C7">
        <v>366.4</v>
      </c>
      <c r="D7" s="1">
        <v>114081</v>
      </c>
      <c r="E7">
        <v>23</v>
      </c>
      <c r="F7">
        <v>20.2</v>
      </c>
      <c r="G7">
        <v>36</v>
      </c>
      <c r="H7">
        <v>31.6</v>
      </c>
      <c r="J7" s="2">
        <v>43884</v>
      </c>
      <c r="K7" s="1">
        <f>SUM(K6,-D30,-D32,-D5)</f>
        <v>6754099</v>
      </c>
      <c r="N7" t="s">
        <v>49</v>
      </c>
    </row>
    <row r="8" spans="1:19" x14ac:dyDescent="0.25">
      <c r="A8" s="3" t="s">
        <v>15</v>
      </c>
      <c r="B8">
        <v>187</v>
      </c>
      <c r="C8">
        <v>99</v>
      </c>
      <c r="D8" s="1">
        <v>188937</v>
      </c>
      <c r="E8">
        <v>13</v>
      </c>
      <c r="F8">
        <v>6.9</v>
      </c>
      <c r="G8">
        <v>19</v>
      </c>
      <c r="H8">
        <v>10.1</v>
      </c>
      <c r="J8" s="2">
        <v>43885</v>
      </c>
      <c r="K8" s="1">
        <f>SUM(K7,-D21)</f>
        <v>5148147</v>
      </c>
      <c r="N8">
        <f>PRODUCT(N3,0.06)</f>
        <v>891865.67999999993</v>
      </c>
      <c r="O8" t="s">
        <v>48</v>
      </c>
      <c r="P8">
        <v>891865.68</v>
      </c>
    </row>
    <row r="9" spans="1:19" x14ac:dyDescent="0.25">
      <c r="A9" s="3" t="s">
        <v>16</v>
      </c>
      <c r="B9">
        <v>715</v>
      </c>
      <c r="C9">
        <v>115.5</v>
      </c>
      <c r="D9" s="1">
        <v>619087</v>
      </c>
      <c r="E9">
        <v>96</v>
      </c>
      <c r="F9">
        <v>15.5</v>
      </c>
      <c r="G9">
        <v>25</v>
      </c>
      <c r="H9">
        <v>4</v>
      </c>
      <c r="J9" s="2">
        <v>43886</v>
      </c>
      <c r="K9" s="1">
        <f>SUM(K8,-D25)</f>
        <v>4939436</v>
      </c>
    </row>
    <row r="10" spans="1:19" x14ac:dyDescent="0.25">
      <c r="A10" s="3" t="s">
        <v>17</v>
      </c>
      <c r="B10">
        <v>783</v>
      </c>
      <c r="C10">
        <v>132.19999999999999</v>
      </c>
      <c r="D10" s="1">
        <v>592163</v>
      </c>
      <c r="E10">
        <v>140</v>
      </c>
      <c r="F10">
        <v>23.6</v>
      </c>
      <c r="G10">
        <v>43</v>
      </c>
      <c r="H10">
        <v>7.3</v>
      </c>
      <c r="J10" s="2">
        <v>43890</v>
      </c>
      <c r="K10" s="1">
        <f>SUM(K9,-D28)</f>
        <v>4789476</v>
      </c>
    </row>
    <row r="11" spans="1:19" x14ac:dyDescent="0.25">
      <c r="A11" s="3" t="s">
        <v>18</v>
      </c>
      <c r="B11">
        <v>44</v>
      </c>
      <c r="C11">
        <v>26.1</v>
      </c>
      <c r="D11" s="1">
        <v>168493</v>
      </c>
      <c r="E11">
        <v>6</v>
      </c>
      <c r="F11">
        <v>3.6</v>
      </c>
      <c r="G11">
        <v>5</v>
      </c>
      <c r="H11">
        <v>3</v>
      </c>
      <c r="J11" s="2">
        <v>43891</v>
      </c>
      <c r="K11" s="1">
        <f>SUM(K10,-D8,-D15,-D35,-D10,-D22)</f>
        <v>3475731</v>
      </c>
    </row>
    <row r="12" spans="1:19" x14ac:dyDescent="0.25">
      <c r="A12" s="3" t="s">
        <v>19</v>
      </c>
      <c r="B12">
        <v>157</v>
      </c>
      <c r="C12">
        <v>147.69999999999999</v>
      </c>
      <c r="D12" s="1">
        <v>106317</v>
      </c>
      <c r="E12">
        <v>4</v>
      </c>
      <c r="F12">
        <v>3.8</v>
      </c>
      <c r="G12">
        <v>1</v>
      </c>
      <c r="H12">
        <v>0.9</v>
      </c>
      <c r="J12" s="2">
        <v>43892</v>
      </c>
      <c r="K12" s="1">
        <f>SUM(K11,-D9)</f>
        <v>2856644</v>
      </c>
    </row>
    <row r="13" spans="1:19" x14ac:dyDescent="0.25">
      <c r="A13" s="3" t="s">
        <v>20</v>
      </c>
      <c r="B13">
        <v>62</v>
      </c>
      <c r="C13">
        <v>29.1</v>
      </c>
      <c r="D13" s="1">
        <v>212719</v>
      </c>
      <c r="E13">
        <v>5</v>
      </c>
      <c r="F13">
        <v>2.4</v>
      </c>
      <c r="G13">
        <v>0</v>
      </c>
      <c r="H13">
        <v>0</v>
      </c>
      <c r="J13" s="2">
        <v>43893</v>
      </c>
      <c r="K13" s="1">
        <f>SUM(K12,-D27,-D26)</f>
        <v>2058032</v>
      </c>
    </row>
    <row r="14" spans="1:19" x14ac:dyDescent="0.25">
      <c r="A14" s="3" t="s">
        <v>21</v>
      </c>
      <c r="B14">
        <v>281</v>
      </c>
      <c r="C14">
        <v>214.6</v>
      </c>
      <c r="D14" s="1">
        <v>130964</v>
      </c>
      <c r="E14">
        <v>57</v>
      </c>
      <c r="F14">
        <v>43.5</v>
      </c>
      <c r="G14">
        <v>25</v>
      </c>
      <c r="H14">
        <v>19.100000000000001</v>
      </c>
      <c r="J14" s="2">
        <v>43895</v>
      </c>
      <c r="K14" s="1">
        <f>SUM(K13,-D13,-D23)</f>
        <v>1761872</v>
      </c>
    </row>
    <row r="15" spans="1:19" x14ac:dyDescent="0.25">
      <c r="A15" s="3" t="s">
        <v>22</v>
      </c>
      <c r="B15">
        <v>352</v>
      </c>
      <c r="C15">
        <v>203.3</v>
      </c>
      <c r="D15" s="1">
        <v>173170</v>
      </c>
      <c r="E15">
        <v>41</v>
      </c>
      <c r="F15">
        <v>23.7</v>
      </c>
      <c r="G15">
        <v>52</v>
      </c>
      <c r="H15">
        <v>30</v>
      </c>
      <c r="J15" s="2">
        <v>43896</v>
      </c>
      <c r="K15" s="1">
        <f>SUM(K14,-D17,-D4,-D6,-D14)</f>
        <v>833336</v>
      </c>
    </row>
    <row r="16" spans="1:19" x14ac:dyDescent="0.25">
      <c r="A16" s="3" t="s">
        <v>23</v>
      </c>
      <c r="B16">
        <v>603</v>
      </c>
      <c r="C16">
        <v>118.8</v>
      </c>
      <c r="D16" s="1">
        <v>507524</v>
      </c>
      <c r="E16">
        <v>111</v>
      </c>
      <c r="F16">
        <v>21.9</v>
      </c>
      <c r="G16">
        <v>57</v>
      </c>
      <c r="H16">
        <v>11.2</v>
      </c>
      <c r="J16" s="2">
        <v>43897</v>
      </c>
      <c r="K16" s="1">
        <f>SUM(K15,-D36,-D12)</f>
        <v>587262</v>
      </c>
    </row>
    <row r="17" spans="1:11" x14ac:dyDescent="0.25">
      <c r="A17" s="3" t="s">
        <v>24</v>
      </c>
      <c r="B17">
        <v>734</v>
      </c>
      <c r="C17">
        <v>155.30000000000001</v>
      </c>
      <c r="D17" s="1">
        <v>472485</v>
      </c>
      <c r="E17">
        <v>128</v>
      </c>
      <c r="F17">
        <v>27.1</v>
      </c>
      <c r="G17">
        <v>61</v>
      </c>
      <c r="H17">
        <v>12.9</v>
      </c>
      <c r="J17" s="2">
        <v>43898</v>
      </c>
      <c r="K17" s="1">
        <f>SUM(K16,-D3)</f>
        <v>472828</v>
      </c>
    </row>
    <row r="18" spans="1:11" x14ac:dyDescent="0.25">
      <c r="A18" s="3" t="s">
        <v>25</v>
      </c>
      <c r="B18">
        <v>28</v>
      </c>
      <c r="C18">
        <v>21.6</v>
      </c>
      <c r="D18" s="1">
        <v>129752</v>
      </c>
      <c r="E18">
        <v>8</v>
      </c>
      <c r="F18">
        <v>6.2</v>
      </c>
      <c r="G18">
        <v>1</v>
      </c>
      <c r="H18">
        <v>0.8</v>
      </c>
      <c r="J18" s="2">
        <v>43899</v>
      </c>
      <c r="K18" s="1">
        <f>SUM(K17,-D18)</f>
        <v>343076</v>
      </c>
    </row>
    <row r="19" spans="1:11" x14ac:dyDescent="0.25">
      <c r="A19" s="3" t="s">
        <v>26</v>
      </c>
      <c r="B19">
        <v>30</v>
      </c>
      <c r="C19">
        <v>34.200000000000003</v>
      </c>
      <c r="D19" s="1">
        <v>87675</v>
      </c>
      <c r="E19">
        <v>0</v>
      </c>
      <c r="F19">
        <v>0</v>
      </c>
      <c r="G19">
        <v>0</v>
      </c>
      <c r="H19">
        <v>0</v>
      </c>
      <c r="J19" s="2">
        <v>43900</v>
      </c>
      <c r="K19" s="1">
        <f>SUM(K18,-D24,-D29)</f>
        <v>201756</v>
      </c>
    </row>
    <row r="20" spans="1:11" x14ac:dyDescent="0.25">
      <c r="A20" s="3" t="s">
        <v>27</v>
      </c>
      <c r="B20" s="1">
        <v>2054</v>
      </c>
      <c r="C20">
        <v>194.8</v>
      </c>
      <c r="D20" s="1">
        <v>1054656</v>
      </c>
      <c r="E20">
        <v>253</v>
      </c>
      <c r="F20">
        <v>24</v>
      </c>
      <c r="G20">
        <v>260</v>
      </c>
      <c r="H20">
        <v>24.7</v>
      </c>
      <c r="J20" s="2">
        <v>43901</v>
      </c>
      <c r="K20" s="1">
        <f>SUM(K19,-D7)</f>
        <v>87675</v>
      </c>
    </row>
    <row r="21" spans="1:11" x14ac:dyDescent="0.25">
      <c r="A21" s="3" t="s">
        <v>28</v>
      </c>
      <c r="B21" s="1">
        <v>5426</v>
      </c>
      <c r="C21">
        <v>337.9</v>
      </c>
      <c r="D21" s="1">
        <v>1605952</v>
      </c>
      <c r="E21">
        <v>483</v>
      </c>
      <c r="F21">
        <v>30.1</v>
      </c>
      <c r="G21">
        <v>303</v>
      </c>
      <c r="H21">
        <v>18.899999999999999</v>
      </c>
      <c r="J21" s="2">
        <v>43902</v>
      </c>
      <c r="K21" s="1">
        <f>SUM(K20,-D19)</f>
        <v>0</v>
      </c>
    </row>
    <row r="22" spans="1:11" x14ac:dyDescent="0.25">
      <c r="A22" s="3" t="s">
        <v>29</v>
      </c>
      <c r="B22">
        <v>93</v>
      </c>
      <c r="C22">
        <v>62.8</v>
      </c>
      <c r="D22" s="1">
        <v>147977</v>
      </c>
      <c r="E22">
        <v>8</v>
      </c>
      <c r="F22">
        <v>5.4</v>
      </c>
      <c r="G22">
        <v>2</v>
      </c>
      <c r="H22">
        <v>1.4</v>
      </c>
    </row>
    <row r="23" spans="1:11" x14ac:dyDescent="0.25">
      <c r="A23" s="3" t="s">
        <v>30</v>
      </c>
      <c r="B23">
        <v>65</v>
      </c>
      <c r="C23">
        <v>77.900000000000006</v>
      </c>
      <c r="D23" s="1">
        <v>83441</v>
      </c>
      <c r="E23">
        <v>20</v>
      </c>
      <c r="F23">
        <v>24</v>
      </c>
      <c r="G23">
        <v>8</v>
      </c>
      <c r="H23">
        <v>9.6</v>
      </c>
    </row>
    <row r="24" spans="1:11" x14ac:dyDescent="0.25">
      <c r="A24" s="3" t="s">
        <v>31</v>
      </c>
      <c r="B24">
        <v>28</v>
      </c>
      <c r="C24">
        <v>25.8</v>
      </c>
      <c r="D24" s="1">
        <v>108631</v>
      </c>
      <c r="E24">
        <v>3</v>
      </c>
      <c r="F24">
        <v>2.8</v>
      </c>
      <c r="G24">
        <v>1</v>
      </c>
      <c r="H24">
        <v>0.9</v>
      </c>
    </row>
    <row r="25" spans="1:11" x14ac:dyDescent="0.25">
      <c r="A25" s="3" t="s">
        <v>32</v>
      </c>
      <c r="B25">
        <v>163</v>
      </c>
      <c r="C25">
        <v>78.099999999999994</v>
      </c>
      <c r="D25" s="1">
        <v>208711</v>
      </c>
      <c r="E25">
        <v>13</v>
      </c>
      <c r="F25">
        <v>6.2</v>
      </c>
      <c r="G25">
        <v>12</v>
      </c>
      <c r="H25">
        <v>5.7</v>
      </c>
    </row>
    <row r="26" spans="1:11" x14ac:dyDescent="0.25">
      <c r="A26" s="3" t="s">
        <v>33</v>
      </c>
      <c r="B26">
        <v>554</v>
      </c>
      <c r="C26">
        <v>92.4</v>
      </c>
      <c r="D26" s="1">
        <v>599589</v>
      </c>
      <c r="E26">
        <v>58</v>
      </c>
      <c r="F26">
        <v>9.6999999999999993</v>
      </c>
      <c r="G26">
        <v>34</v>
      </c>
      <c r="H26">
        <v>5.7</v>
      </c>
    </row>
    <row r="27" spans="1:11" x14ac:dyDescent="0.25">
      <c r="A27" s="3" t="s">
        <v>34</v>
      </c>
      <c r="B27">
        <v>66</v>
      </c>
      <c r="C27">
        <v>33.200000000000003</v>
      </c>
      <c r="D27" s="1">
        <v>199023</v>
      </c>
      <c r="E27">
        <v>5</v>
      </c>
      <c r="F27">
        <v>2.5</v>
      </c>
      <c r="G27">
        <v>2</v>
      </c>
      <c r="H27">
        <v>1</v>
      </c>
    </row>
    <row r="28" spans="1:11" x14ac:dyDescent="0.25">
      <c r="A28" s="3" t="s">
        <v>35</v>
      </c>
      <c r="B28">
        <v>87</v>
      </c>
      <c r="C28">
        <v>58</v>
      </c>
      <c r="D28" s="1">
        <v>149960</v>
      </c>
      <c r="E28">
        <v>13</v>
      </c>
      <c r="F28">
        <v>8.6999999999999993</v>
      </c>
      <c r="G28">
        <v>1</v>
      </c>
      <c r="H28">
        <v>0.7</v>
      </c>
    </row>
    <row r="29" spans="1:11" x14ac:dyDescent="0.25">
      <c r="A29" s="3" t="s">
        <v>36</v>
      </c>
      <c r="B29">
        <v>18</v>
      </c>
      <c r="C29">
        <v>55.1</v>
      </c>
      <c r="D29" s="1">
        <v>32689</v>
      </c>
      <c r="E29">
        <v>4</v>
      </c>
      <c r="F29">
        <v>12.2</v>
      </c>
      <c r="G29">
        <v>0</v>
      </c>
      <c r="H29">
        <v>0</v>
      </c>
    </row>
    <row r="30" spans="1:11" x14ac:dyDescent="0.25">
      <c r="A30" s="3" t="s">
        <v>37</v>
      </c>
      <c r="B30" s="1">
        <v>1214</v>
      </c>
      <c r="C30">
        <v>207.7</v>
      </c>
      <c r="D30" s="1">
        <v>584361</v>
      </c>
      <c r="E30">
        <v>204</v>
      </c>
      <c r="F30">
        <v>34.9</v>
      </c>
      <c r="G30">
        <v>116</v>
      </c>
      <c r="H30">
        <v>19.899999999999999</v>
      </c>
    </row>
    <row r="31" spans="1:11" x14ac:dyDescent="0.25">
      <c r="A31" s="3" t="s">
        <v>38</v>
      </c>
      <c r="B31">
        <v>446</v>
      </c>
      <c r="C31">
        <v>143</v>
      </c>
      <c r="D31" s="1">
        <v>311908</v>
      </c>
      <c r="E31">
        <v>52</v>
      </c>
      <c r="F31">
        <v>16.7</v>
      </c>
      <c r="G31">
        <v>36</v>
      </c>
      <c r="H31">
        <v>11.5</v>
      </c>
    </row>
    <row r="32" spans="1:11" x14ac:dyDescent="0.25">
      <c r="A32" s="3" t="s">
        <v>39</v>
      </c>
      <c r="B32" s="1">
        <v>1258</v>
      </c>
      <c r="C32">
        <v>296.10000000000002</v>
      </c>
      <c r="D32" s="1">
        <v>424830</v>
      </c>
      <c r="E32">
        <v>162</v>
      </c>
      <c r="F32">
        <v>38.1</v>
      </c>
      <c r="G32">
        <v>69</v>
      </c>
      <c r="H32">
        <v>16.2</v>
      </c>
    </row>
    <row r="33" spans="1:8" x14ac:dyDescent="0.25">
      <c r="A33" s="3" t="s">
        <v>40</v>
      </c>
      <c r="B33" s="1">
        <v>2810</v>
      </c>
      <c r="C33">
        <v>229.2</v>
      </c>
      <c r="D33" s="1">
        <v>1225797</v>
      </c>
      <c r="E33">
        <v>294</v>
      </c>
      <c r="F33">
        <v>24</v>
      </c>
      <c r="G33">
        <v>233</v>
      </c>
      <c r="H33">
        <v>19</v>
      </c>
    </row>
    <row r="34" spans="1:8" x14ac:dyDescent="0.25">
      <c r="A34" s="3" t="s">
        <v>41</v>
      </c>
      <c r="B34" s="1">
        <v>12576</v>
      </c>
      <c r="C34">
        <v>403</v>
      </c>
      <c r="D34" s="1">
        <v>3120358</v>
      </c>
      <c r="E34" s="1">
        <v>1690</v>
      </c>
      <c r="F34">
        <v>54.2</v>
      </c>
      <c r="G34">
        <v>999</v>
      </c>
      <c r="H34">
        <v>32</v>
      </c>
    </row>
    <row r="35" spans="1:8" x14ac:dyDescent="0.25">
      <c r="A35" s="3" t="s">
        <v>42</v>
      </c>
      <c r="B35">
        <v>81</v>
      </c>
      <c r="C35">
        <v>38.299999999999997</v>
      </c>
      <c r="D35" s="1">
        <v>211498</v>
      </c>
      <c r="E35">
        <v>16</v>
      </c>
      <c r="F35">
        <v>7.6</v>
      </c>
      <c r="G35">
        <v>4</v>
      </c>
      <c r="H35">
        <v>1.9</v>
      </c>
    </row>
    <row r="36" spans="1:8" x14ac:dyDescent="0.25">
      <c r="A36" s="3" t="s">
        <v>43</v>
      </c>
      <c r="B36">
        <v>58</v>
      </c>
      <c r="C36">
        <v>41.5</v>
      </c>
      <c r="D36" s="1">
        <v>139757</v>
      </c>
      <c r="E36">
        <v>5</v>
      </c>
      <c r="F36">
        <v>3.6</v>
      </c>
      <c r="G36">
        <v>5</v>
      </c>
      <c r="H36">
        <v>3.6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ontarioCOVID_regional_reorganiz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2020-06-21T06:05:26Z</dcterms:created>
  <dcterms:modified xsi:type="dcterms:W3CDTF">2020-06-21T06:52:16Z</dcterms:modified>
</cp:coreProperties>
</file>