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excel\"/>
    </mc:Choice>
  </mc:AlternateContent>
  <xr:revisionPtr revIDLastSave="0" documentId="13_ncr:1_{93382FA9-E995-45F9-AF27-9B75BBD7C3B9}" xr6:coauthVersionLast="47" xr6:coauthVersionMax="47" xr10:uidLastSave="{00000000-0000-0000-0000-000000000000}"/>
  <bookViews>
    <workbookView xWindow="-120" yWindow="-120" windowWidth="29040" windowHeight="15840" xr2:uid="{C1522A91-786E-4C1B-8BA2-06271DEDE1ED}"/>
  </bookViews>
  <sheets>
    <sheet name="Sheet1" sheetId="1" r:id="rId1"/>
  </sheets>
  <definedNames>
    <definedName name="ER">Sheet1!$C$2:$E$2</definedName>
    <definedName name="sigma">Sheet1!$C$6</definedName>
    <definedName name="V">Sheet1!$C$3:$E$5</definedName>
    <definedName name="weight">Sheet1!$C$8:$E$8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" i="1" l="1"/>
  <c r="V12" i="1"/>
  <c r="W12" i="1"/>
  <c r="W11" i="1"/>
  <c r="V11" i="1"/>
  <c r="U11" i="1"/>
  <c r="W9" i="1"/>
  <c r="W8" i="1"/>
  <c r="V8" i="1"/>
  <c r="W7" i="1"/>
  <c r="V7" i="1"/>
  <c r="U7" i="1"/>
  <c r="W1" i="1"/>
  <c r="V1" i="1"/>
  <c r="U1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M2" i="1" a="1"/>
  <c r="M2" i="1" l="1"/>
  <c r="C8" i="1" a="1"/>
  <c r="C8" i="1" l="1"/>
  <c r="C9" i="1" a="1"/>
  <c r="C10" i="1" l="1"/>
  <c r="D10" i="1" a="1"/>
  <c r="D10" i="1" s="1"/>
  <c r="D11" i="1" s="1"/>
  <c r="C9" i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<sst xmlns="http://schemas.openxmlformats.org/spreadsheetml/2006/main" count="6" uniqueCount="6">
  <si>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V</t>
  </si>
  <si>
    <t>ER</t>
  </si>
  <si>
    <t>sigma</t>
  </si>
  <si>
    <t>weight</t>
  </si>
  <si>
    <t>lambda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</si>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</sst>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2" fillId="3" borderId="2" xfId="2"/>
    <xf numFmtId="0" fontId="3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907-DAD0-4E4A-8C49-374FAAA0C7DB}">
  <dimension ref="B1:W21"/>
  <sheetViews>
    <sheetView tabSelected="1" workbookViewId="0">
      <selection activeCell="B9" sqref="B9"/>
    </sheetView>
  </sheetViews>
  <sheetFormatPr defaultRowHeight="15" x14ac:dyDescent="0.25"/>
  <cols>
    <col min="21" max="21" width="12" bestFit="1" customWidth="1"/>
  </cols>
  <sheetData>
    <row r="1" spans="2:23" x14ac:dyDescent="0.25">
      <c r="U1">
        <f>AVERAGE(Q2:Q21)</f>
        <v>0.4176589472860896</v>
      </c>
      <c r="V1">
        <f>AVERAGE(R2:R21)</f>
        <v>0.58112987806403582</v>
      </c>
      <c r="W1">
        <f>AVERAGE(S2:S21)</f>
        <v>0.43984539065022232</v>
      </c>
    </row>
    <row r="2" spans="2:23" x14ac:dyDescent="0.25">
      <c r="B2" s="1" t="s">
        <v>1</v>
      </c>
      <c r="C2" s="2">
        <v>0.41765894728608965</v>
      </c>
      <c r="D2" s="2">
        <v>0.58112987806403593</v>
      </c>
      <c r="E2" s="2">
        <v>0.43984539065022232</v>
      </c>
      <c r="I2">
        <f ca="1">RAND()</f>
        <v>0.86487471005461047</v>
      </c>
      <c r="J2">
        <f t="shared" ref="J2:K21" ca="1" si="0">RAND()</f>
        <v>0.36605327740363147</v>
      </c>
      <c r="K2">
        <f t="shared" ca="1" si="0"/>
        <v>0.57928605675696532</v>
      </c>
      <c r="M2" cm="1">
        <f t="array" aca="1" ref="M2:O5" ca="1">_xll.AFBI.COV(I2:K21)</f>
        <v>0.52373014035637599</v>
      </c>
      <c r="N2">
        <f ca="1"/>
        <v>0.51155150138964567</v>
      </c>
      <c r="O2">
        <f ca="1"/>
        <v>0.53496195501663957</v>
      </c>
      <c r="Q2">
        <v>0.63059339319181351</v>
      </c>
      <c r="R2">
        <v>0.99418612484505586</v>
      </c>
      <c r="S2">
        <v>0.79382771852181766</v>
      </c>
      <c r="U2">
        <v>0.41765894728608965</v>
      </c>
      <c r="V2">
        <v>0.58112987806403593</v>
      </c>
      <c r="W2">
        <v>0.43984539065022232</v>
      </c>
    </row>
    <row r="3" spans="2:23" x14ac:dyDescent="0.25">
      <c r="B3" s="1" t="s">
        <v>0</v>
      </c>
      <c r="C3" s="2">
        <v>0.10109818608804175</v>
      </c>
      <c r="D3" s="2">
        <v>2.6080292198810862E-2</v>
      </c>
      <c r="E3" s="2">
        <v>2.8770843267289431E-2</v>
      </c>
      <c r="I3">
        <f t="shared" ref="I3:I21" ca="1" si="1">RAND()</f>
        <v>0.11540921116763536</v>
      </c>
      <c r="J3">
        <f t="shared" ca="1" si="0"/>
        <v>0.12040340771246771</v>
      </c>
      <c r="K3">
        <f t="shared" ca="1" si="0"/>
        <v>0.88426923394848811</v>
      </c>
      <c r="M3">
        <f ca="1"/>
        <v>9.692602667321909E-2</v>
      </c>
      <c r="N3">
        <f ca="1"/>
        <v>3.3895221316900259E-3</v>
      </c>
      <c r="O3">
        <f ca="1"/>
        <v>-5.0409666808805542E-3</v>
      </c>
      <c r="Q3">
        <v>6.6506966651322608E-2</v>
      </c>
      <c r="R3">
        <v>7.5478746044538303E-2</v>
      </c>
      <c r="S3">
        <v>0.45471622727443173</v>
      </c>
      <c r="U3">
        <v>0.10109818608804175</v>
      </c>
      <c r="V3">
        <v>2.6080292198810862E-2</v>
      </c>
      <c r="W3">
        <v>2.8770843267289431E-2</v>
      </c>
    </row>
    <row r="4" spans="2:23" x14ac:dyDescent="0.25">
      <c r="C4" s="2">
        <v>2.6080292198810862E-2</v>
      </c>
      <c r="D4" s="2">
        <v>6.3881424579278423E-2</v>
      </c>
      <c r="E4" s="2">
        <v>-6.6703847854753529E-3</v>
      </c>
      <c r="I4">
        <f t="shared" ca="1" si="1"/>
        <v>0.79190136451919546</v>
      </c>
      <c r="J4">
        <f t="shared" ca="1" si="0"/>
        <v>0.43560354869853923</v>
      </c>
      <c r="K4">
        <f t="shared" ca="1" si="0"/>
        <v>0.7023447691451461</v>
      </c>
      <c r="M4">
        <f ca="1"/>
        <v>3.3895221316900259E-3</v>
      </c>
      <c r="N4">
        <f ca="1"/>
        <v>5.3760783472370621E-2</v>
      </c>
      <c r="O4">
        <f ca="1"/>
        <v>-1.9187275892076361E-3</v>
      </c>
      <c r="Q4">
        <v>0.77204045514424791</v>
      </c>
      <c r="R4">
        <v>0.35214863788661754</v>
      </c>
      <c r="S4">
        <v>0.64903756720856665</v>
      </c>
      <c r="U4">
        <v>2.6080292198810862E-2</v>
      </c>
      <c r="V4">
        <v>6.3881424579278423E-2</v>
      </c>
      <c r="W4">
        <v>-6.6703847854753529E-3</v>
      </c>
    </row>
    <row r="5" spans="2:23" x14ac:dyDescent="0.25">
      <c r="C5" s="2">
        <v>2.8770843267289431E-2</v>
      </c>
      <c r="D5" s="2">
        <v>-6.6703847854753529E-3</v>
      </c>
      <c r="E5" s="2">
        <v>7.5057875342522506E-2</v>
      </c>
      <c r="I5">
        <f t="shared" ca="1" si="1"/>
        <v>0.98272090242343579</v>
      </c>
      <c r="J5">
        <f t="shared" ca="1" si="0"/>
        <v>8.2628236273149747E-2</v>
      </c>
      <c r="K5">
        <f t="shared" ca="1" si="0"/>
        <v>0.4585389464727867</v>
      </c>
      <c r="M5">
        <f ca="1"/>
        <v>-5.0409666808805542E-3</v>
      </c>
      <c r="N5">
        <f ca="1"/>
        <v>-1.9187275892076361E-3</v>
      </c>
      <c r="O5">
        <f ca="1"/>
        <v>5.0890628232860391E-2</v>
      </c>
      <c r="Q5">
        <v>5.4762517115893528E-2</v>
      </c>
      <c r="R5">
        <v>0.7825307019878569</v>
      </c>
      <c r="S5">
        <v>0.68402443130079993</v>
      </c>
      <c r="U5">
        <v>2.8770843267289431E-2</v>
      </c>
      <c r="V5">
        <v>-6.6703847854753529E-3</v>
      </c>
      <c r="W5">
        <v>7.5057875342522506E-2</v>
      </c>
    </row>
    <row r="6" spans="2:23" x14ac:dyDescent="0.25">
      <c r="B6" s="1" t="s">
        <v>2</v>
      </c>
      <c r="C6" s="2">
        <v>0.1</v>
      </c>
      <c r="I6">
        <f t="shared" ca="1" si="1"/>
        <v>0.30306720236745222</v>
      </c>
      <c r="J6">
        <f t="shared" ca="1" si="0"/>
        <v>0.43436028781650893</v>
      </c>
      <c r="K6">
        <f t="shared" ca="1" si="0"/>
        <v>0.87466570005550714</v>
      </c>
      <c r="Q6">
        <v>0.98224921677346688</v>
      </c>
      <c r="R6">
        <v>0.74305878367105904</v>
      </c>
      <c r="S6">
        <v>0.69335829741327848</v>
      </c>
    </row>
    <row r="7" spans="2:23" x14ac:dyDescent="0.25">
      <c r="F7" t="s">
        <v>4</v>
      </c>
      <c r="G7" t="s">
        <v>5</v>
      </c>
      <c r="I7">
        <f t="shared" ca="1" si="1"/>
        <v>0.90622341463075085</v>
      </c>
      <c r="J7">
        <f t="shared" ca="1" si="0"/>
        <v>0.63974228493036711</v>
      </c>
      <c r="K7">
        <f t="shared" ca="1" si="0"/>
        <v>0.29515968830172712</v>
      </c>
      <c r="Q7">
        <v>0.84036124969205661</v>
      </c>
      <c r="R7">
        <v>0.40558099164380146</v>
      </c>
      <c r="S7">
        <v>0.94635843118370488</v>
      </c>
      <c r="U7">
        <f>COVAR(Q2:Q21,Q2:Q21)</f>
        <v>0.10109818608804164</v>
      </c>
      <c r="V7">
        <f>COVAR(Q2:Q21,R2:R21)</f>
        <v>2.6080292198810896E-2</v>
      </c>
      <c r="W7">
        <f>COVAR(Q2:Q21,S2:S21)</f>
        <v>2.8770843267289386E-2</v>
      </c>
    </row>
    <row r="8" spans="2:23" x14ac:dyDescent="0.25">
      <c r="B8" s="1" t="s">
        <v>3</v>
      </c>
      <c r="C8" s="3" cm="1">
        <f t="array" ref="C8:G8">_xll.AFBI.ALLOCATION.MAXIMIZE(ER, V, sigma, 0)</f>
        <v>0.27612619627659218</v>
      </c>
      <c r="D8" s="3">
        <v>0.41120608284679078</v>
      </c>
      <c r="E8" s="3">
        <v>0.31266772087661715</v>
      </c>
      <c r="F8" s="4">
        <v>-0.40398508344492257</v>
      </c>
      <c r="G8" s="4">
        <v>29.432878016550227</v>
      </c>
      <c r="I8">
        <f t="shared" ca="1" si="1"/>
        <v>0.61752315717792772</v>
      </c>
      <c r="J8">
        <f t="shared" ca="1" si="0"/>
        <v>0.33170934422280618</v>
      </c>
      <c r="K8">
        <f t="shared" ca="1" si="0"/>
        <v>0.23689970932184901</v>
      </c>
      <c r="Q8">
        <v>0.11574532256328796</v>
      </c>
      <c r="R8">
        <v>0.74022752026688832</v>
      </c>
      <c r="S8">
        <v>0.54150749080004934</v>
      </c>
      <c r="V8">
        <f>COVAR(R2:R21,R2:R21)</f>
        <v>6.3881424579278395E-2</v>
      </c>
      <c r="W8">
        <f>COVAR(R2:R21,S2:S21)</f>
        <v>-6.6703847854753338E-3</v>
      </c>
    </row>
    <row r="9" spans="2:23" x14ac:dyDescent="0.25">
      <c r="C9" cm="1">
        <f t="array" ref="C9:D9">_xll.AFBI.ALLOCATION.INFO(ER, V, C8:E8)</f>
        <v>0.49181617307162939</v>
      </c>
      <c r="D9">
        <v>0.18714435747783109</v>
      </c>
      <c r="I9">
        <f t="shared" ca="1" si="1"/>
        <v>0.1248339274816499</v>
      </c>
      <c r="J9">
        <f t="shared" ca="1" si="0"/>
        <v>0.66183884578049412</v>
      </c>
      <c r="K9">
        <f t="shared" ca="1" si="0"/>
        <v>0.32303470144880764</v>
      </c>
      <c r="Q9">
        <v>4.7157028160988657E-2</v>
      </c>
      <c r="R9">
        <v>0.48623932033483119</v>
      </c>
      <c r="S9">
        <v>0.30210948316783359</v>
      </c>
      <c r="W9">
        <f>COVAR(S2:S21,S2:S21)</f>
        <v>7.5057875342522534E-2</v>
      </c>
    </row>
    <row r="10" spans="2:23" x14ac:dyDescent="0.25">
      <c r="C10">
        <f>SUMPRODUCT(weight,ER)</f>
        <v>0.49181617307162939</v>
      </c>
      <c r="D10" cm="1">
        <f t="array" ref="D10">SQRT(MMULT(weight,MMULT(V,TRANSPOSE(weight))))</f>
        <v>0.18714435747783109</v>
      </c>
      <c r="I10">
        <f t="shared" ca="1" si="1"/>
        <v>0.32244976044348794</v>
      </c>
      <c r="J10">
        <f t="shared" ca="1" si="0"/>
        <v>0.28413329657250508</v>
      </c>
      <c r="K10">
        <f t="shared" ca="1" si="0"/>
        <v>0.17683741321187929</v>
      </c>
      <c r="Q10">
        <v>0.74964701013081503</v>
      </c>
      <c r="R10">
        <v>0.67304375062875477</v>
      </c>
      <c r="S10">
        <v>0.2630594348442824</v>
      </c>
    </row>
    <row r="11" spans="2:23" x14ac:dyDescent="0.25">
      <c r="C11">
        <f>C9-C10</f>
        <v>0</v>
      </c>
      <c r="D11">
        <f>D9-D10</f>
        <v>0</v>
      </c>
      <c r="I11">
        <f t="shared" ca="1" si="1"/>
        <v>0.92887684506076029</v>
      </c>
      <c r="J11">
        <f t="shared" ca="1" si="0"/>
        <v>0.54385716508961701</v>
      </c>
      <c r="K11">
        <f t="shared" ca="1" si="0"/>
        <v>0.92608308556912211</v>
      </c>
      <c r="Q11">
        <v>6.4903819947050856E-3</v>
      </c>
      <c r="R11">
        <v>0.21079890528500334</v>
      </c>
      <c r="S11">
        <v>0.44090267109886561</v>
      </c>
      <c r="U11">
        <f>U3-U7</f>
        <v>1.1102230246251565E-16</v>
      </c>
      <c r="V11">
        <f>V3-V7</f>
        <v>-3.4694469519536142E-17</v>
      </c>
      <c r="W11">
        <f>W3-W7</f>
        <v>4.5102810375396984E-17</v>
      </c>
    </row>
    <row r="12" spans="2:23" x14ac:dyDescent="0.25">
      <c r="I12">
        <f t="shared" ca="1" si="1"/>
        <v>0.12475162969611586</v>
      </c>
      <c r="J12">
        <f t="shared" ca="1" si="0"/>
        <v>0.54511013231697836</v>
      </c>
      <c r="K12">
        <f t="shared" ca="1" si="0"/>
        <v>0.22038514244073026</v>
      </c>
      <c r="Q12">
        <v>0.28824327747141476</v>
      </c>
      <c r="R12">
        <v>0.94190746978272344</v>
      </c>
      <c r="S12">
        <v>0.2445152067023173</v>
      </c>
      <c r="V12">
        <f>V4-V8</f>
        <v>0</v>
      </c>
      <c r="W12">
        <f>W4-W8</f>
        <v>-1.9081958235744878E-17</v>
      </c>
    </row>
    <row r="13" spans="2:23" x14ac:dyDescent="0.25">
      <c r="I13">
        <f t="shared" ca="1" si="1"/>
        <v>0.63181491167769277</v>
      </c>
      <c r="J13">
        <f t="shared" ca="1" si="0"/>
        <v>0.82403991608643767</v>
      </c>
      <c r="K13">
        <f t="shared" ca="1" si="0"/>
        <v>0.43489320581270674</v>
      </c>
      <c r="Q13">
        <v>0.18227771310028718</v>
      </c>
      <c r="R13">
        <v>0.52009388996737871</v>
      </c>
      <c r="S13">
        <v>1.2437536643746805E-3</v>
      </c>
      <c r="W13">
        <f>W5-W9</f>
        <v>0</v>
      </c>
    </row>
    <row r="14" spans="2:23" x14ac:dyDescent="0.25">
      <c r="I14">
        <f t="shared" ca="1" si="1"/>
        <v>0.92634993225754458</v>
      </c>
      <c r="J14">
        <f t="shared" ca="1" si="0"/>
        <v>0.84864532255739111</v>
      </c>
      <c r="K14">
        <f t="shared" ca="1" si="0"/>
        <v>0.3441925490408283</v>
      </c>
      <c r="Q14">
        <v>0.2802067276708281</v>
      </c>
      <c r="R14">
        <v>0.80389765024280702</v>
      </c>
      <c r="S14">
        <v>0.13096457897042424</v>
      </c>
    </row>
    <row r="15" spans="2:23" x14ac:dyDescent="0.25">
      <c r="I15">
        <f t="shared" ca="1" si="1"/>
        <v>0.9069237317362473</v>
      </c>
      <c r="J15">
        <f t="shared" ca="1" si="0"/>
        <v>0.8176238723574909</v>
      </c>
      <c r="K15">
        <f t="shared" ca="1" si="0"/>
        <v>0.58481962633573925</v>
      </c>
      <c r="Q15">
        <v>0.27182050816483427</v>
      </c>
      <c r="R15">
        <v>0.58597495398797783</v>
      </c>
      <c r="S15">
        <v>0.27016164147456445</v>
      </c>
    </row>
    <row r="16" spans="2:23" x14ac:dyDescent="0.25">
      <c r="I16">
        <f t="shared" ca="1" si="1"/>
        <v>0.36728955937028152</v>
      </c>
      <c r="J16">
        <f t="shared" ca="1" si="0"/>
        <v>0.55020606012164874</v>
      </c>
      <c r="K16">
        <f t="shared" ca="1" si="0"/>
        <v>0.67354109822452679</v>
      </c>
      <c r="Q16">
        <v>0.28059889646508418</v>
      </c>
      <c r="R16">
        <v>0.45397435547944143</v>
      </c>
      <c r="S16">
        <v>0.33769334947986485</v>
      </c>
    </row>
    <row r="17" spans="9:19" x14ac:dyDescent="0.25">
      <c r="I17">
        <f t="shared" ca="1" si="1"/>
        <v>0.3447889129128604</v>
      </c>
      <c r="J17">
        <f t="shared" ca="1" si="0"/>
        <v>0.74104944347896284</v>
      </c>
      <c r="K17">
        <f t="shared" ca="1" si="0"/>
        <v>0.53464981994445027</v>
      </c>
      <c r="Q17">
        <v>0.8096649982640155</v>
      </c>
      <c r="R17">
        <v>0.62036392322361</v>
      </c>
      <c r="S17">
        <v>0.98032899332366574</v>
      </c>
    </row>
    <row r="18" spans="9:19" x14ac:dyDescent="0.25">
      <c r="I18">
        <f t="shared" ca="1" si="1"/>
        <v>0.24048446667266976</v>
      </c>
      <c r="J18">
        <f t="shared" ca="1" si="0"/>
        <v>0.38428183090394774</v>
      </c>
      <c r="K18">
        <f t="shared" ca="1" si="0"/>
        <v>0.64518272502373208</v>
      </c>
      <c r="Q18">
        <v>0.5844503016940783</v>
      </c>
      <c r="R18">
        <v>0.41810702925768239</v>
      </c>
      <c r="S18">
        <v>0.24749569043597108</v>
      </c>
    </row>
    <row r="19" spans="9:19" x14ac:dyDescent="0.25">
      <c r="I19">
        <f t="shared" ca="1" si="1"/>
        <v>0.38176857998012559</v>
      </c>
      <c r="J19">
        <f t="shared" ca="1" si="0"/>
        <v>0.47391353614926179</v>
      </c>
      <c r="K19">
        <f t="shared" ca="1" si="0"/>
        <v>0.63767724774208501</v>
      </c>
      <c r="Q19">
        <v>8.9364142300166649E-2</v>
      </c>
      <c r="R19">
        <v>0.18820347182044961</v>
      </c>
      <c r="S19">
        <v>0.54113251182930977</v>
      </c>
    </row>
    <row r="20" spans="9:19" x14ac:dyDescent="0.25">
      <c r="I20">
        <f t="shared" ca="1" si="1"/>
        <v>0.47670254528897815</v>
      </c>
      <c r="J20">
        <f t="shared" ca="1" si="0"/>
        <v>0.26000464291338099</v>
      </c>
      <c r="K20">
        <f t="shared" ca="1" si="0"/>
        <v>0.38635730172279936</v>
      </c>
      <c r="Q20">
        <v>0.47428766391466881</v>
      </c>
      <c r="R20">
        <v>0.68831669215467184</v>
      </c>
      <c r="S20">
        <v>0.17709079828185315</v>
      </c>
    </row>
    <row r="21" spans="9:19" x14ac:dyDescent="0.25">
      <c r="I21">
        <f t="shared" ca="1" si="1"/>
        <v>0.11584804220809763</v>
      </c>
      <c r="J21">
        <f t="shared" ca="1" si="0"/>
        <v>0.88582557640732595</v>
      </c>
      <c r="K21">
        <f t="shared" ca="1" si="0"/>
        <v>0.78042107981291586</v>
      </c>
      <c r="Q21">
        <v>0.82671117525781768</v>
      </c>
      <c r="R21">
        <v>0.93846464276956931</v>
      </c>
      <c r="S21">
        <v>9.737953602847127E-2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ER</vt:lpstr>
      <vt:lpstr>sigma</vt:lpstr>
      <vt:lpstr>V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1009 Dev</cp:lastModifiedBy>
  <dcterms:created xsi:type="dcterms:W3CDTF">2021-10-20T10:05:25Z</dcterms:created>
  <dcterms:modified xsi:type="dcterms:W3CDTF">2021-10-20T22:38:01Z</dcterms:modified>
</cp:coreProperties>
</file>