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xlladdins\xll_math\"/>
    </mc:Choice>
  </mc:AlternateContent>
  <xr:revisionPtr revIDLastSave="0" documentId="13_ncr:1_{392493CE-FDFC-4EB4-ADC2-E64D0D1B4417}" xr6:coauthVersionLast="46" xr6:coauthVersionMax="46" xr10:uidLastSave="{00000000-0000-0000-0000-000000000000}"/>
  <bookViews>
    <workbookView xWindow="5370" yWindow="1950" windowWidth="17685" windowHeight="10470" xr2:uid="{2C449E66-B39F-4A35-88F6-04F308ECE963}"/>
  </bookViews>
  <sheets>
    <sheet name="XLL_MATH" sheetId="1" r:id="rId1"/>
    <sheet name="MATH.ABS" sheetId="57" r:id="rId2"/>
    <sheet name="MATH.ACOS" sheetId="56" r:id="rId3"/>
    <sheet name="MATH.ACOSH" sheetId="55" r:id="rId4"/>
    <sheet name="MATH.ASIN" sheetId="54" r:id="rId5"/>
    <sheet name="MATH.ASINH" sheetId="53" r:id="rId6"/>
    <sheet name="MATH.ATAN" sheetId="52" r:id="rId7"/>
    <sheet name="MATH.ATANH" sheetId="51" r:id="rId8"/>
    <sheet name="MATH.CBRT" sheetId="50" r:id="rId9"/>
    <sheet name="MATH.CEIL" sheetId="49" r:id="rId10"/>
    <sheet name="MATH.COPYSIGN" sheetId="48" r:id="rId11"/>
    <sheet name="MATH.COS" sheetId="47" r:id="rId12"/>
    <sheet name="MATH.COSH" sheetId="46" r:id="rId13"/>
    <sheet name="MATH.ERF" sheetId="45" r:id="rId14"/>
    <sheet name="MATH.EXP" sheetId="44" r:id="rId15"/>
    <sheet name="MATH.EXP2" sheetId="43" r:id="rId16"/>
    <sheet name="MATH.EXPM1" sheetId="42" r:id="rId17"/>
    <sheet name="MATH.FABS" sheetId="41" r:id="rId18"/>
    <sheet name="MATH.FDIM" sheetId="40" r:id="rId19"/>
    <sheet name="MATH.FLOOR" sheetId="39" r:id="rId20"/>
    <sheet name="MATH.FMA" sheetId="38" r:id="rId21"/>
    <sheet name="MATH.FMAX" sheetId="37" r:id="rId22"/>
    <sheet name="MATH.FMIN" sheetId="36" r:id="rId23"/>
    <sheet name="MATH.FMOD" sheetId="35" r:id="rId24"/>
    <sheet name="MATH.FREXP" sheetId="34" r:id="rId25"/>
    <sheet name="MATH.HYPOT" sheetId="33" r:id="rId26"/>
    <sheet name="MATH.ILOGB" sheetId="32" r:id="rId27"/>
    <sheet name="MATH.LDEXP" sheetId="31" r:id="rId28"/>
    <sheet name="MATH.LGAMMA" sheetId="30" r:id="rId29"/>
    <sheet name="MATH.LOG" sheetId="29" r:id="rId30"/>
    <sheet name="MATH.LOG1P" sheetId="28" r:id="rId31"/>
    <sheet name="MATH.LOG2" sheetId="27" r:id="rId32"/>
    <sheet name="MATH.LOGB" sheetId="26" r:id="rId33"/>
    <sheet name="MATH.MODF" sheetId="25" r:id="rId34"/>
    <sheet name="MATH.NAN" sheetId="24" r:id="rId35"/>
    <sheet name="MATH.NEARBYINT" sheetId="23" r:id="rId36"/>
    <sheet name="MATH.NEXTAFTER" sheetId="22" r:id="rId37"/>
    <sheet name="MATH.POW" sheetId="21" r:id="rId38"/>
    <sheet name="MATH.REMAINDER" sheetId="20" r:id="rId39"/>
    <sheet name="MATH.REMQUO" sheetId="19" r:id="rId40"/>
    <sheet name="MATH.RINT" sheetId="18" r:id="rId41"/>
    <sheet name="MATH.ROUND" sheetId="17" r:id="rId42"/>
    <sheet name="MATH.SCALBN" sheetId="16" r:id="rId43"/>
    <sheet name="MATH.SIN" sheetId="15" r:id="rId44"/>
    <sheet name="MATH.SINH" sheetId="14" r:id="rId45"/>
    <sheet name="MATH.SQRT" sheetId="13" r:id="rId46"/>
    <sheet name="MATH.TAN" sheetId="12" r:id="rId47"/>
    <sheet name="MATH.TANH" sheetId="11" r:id="rId48"/>
    <sheet name="MATH.TGAMMA" sheetId="10" r:id="rId49"/>
    <sheet name="MATH.TRUNC" sheetId="9" r:id="rId50"/>
    <sheet name="MATH._CHGSIGN" sheetId="8" r:id="rId51"/>
    <sheet name="MATH._FPCLASS" sheetId="7" r:id="rId52"/>
    <sheet name="MATH._J0" sheetId="6" r:id="rId53"/>
    <sheet name="MATH._ROTL" sheetId="5" r:id="rId54"/>
    <sheet name="MATH._SCALB" sheetId="4" r:id="rId55"/>
    <sheet name="EVAL" sheetId="3" r:id="rId56"/>
    <sheet name="XLL.ALERT.LEVEL" sheetId="2" r:id="rId57"/>
  </sheets>
  <definedNames>
    <definedName name="denom" localSheetId="39">MATH.REMQUO!$C$6</definedName>
    <definedName name="EVAL" localSheetId="55">EVAL!$C$4</definedName>
    <definedName name="exp" localSheetId="54">MATH._SCALB!$C$6</definedName>
    <definedName name="exp" localSheetId="27">MATH.LDEXP!$C$6</definedName>
    <definedName name="exp" localSheetId="42">MATH.SCALBN!$C$6</definedName>
    <definedName name="expptr" localSheetId="24">MATH.FREXP!$C$6</definedName>
    <definedName name="input" localSheetId="34">MATH.NAN!$C$5</definedName>
    <definedName name="intptr" localSheetId="33">MATH.MODF!$C$6</definedName>
    <definedName name="level" localSheetId="56">'XLL.ALERT.LEVEL'!$C$5</definedName>
    <definedName name="MATH._CHGSIGN" localSheetId="50">MATH._CHGSIGN!$C$4</definedName>
    <definedName name="MATH._FPCLASS" localSheetId="51">MATH._FPCLASS!$C$4</definedName>
    <definedName name="MATH._J0" localSheetId="52">MATH._J0!$C$4</definedName>
    <definedName name="MATH._ROTL" localSheetId="53">MATH._ROTL!$C$4</definedName>
    <definedName name="MATH._SCALB" localSheetId="54">MATH._SCALB!$C$4</definedName>
    <definedName name="MATH.ABS" localSheetId="1">MATH.ABS!$C$4</definedName>
    <definedName name="MATH.ACOS" localSheetId="2">MATH.ACOS!$C$4</definedName>
    <definedName name="MATH.ACOSH" localSheetId="3">MATH.ACOSH!$C$4</definedName>
    <definedName name="MATH.ASIN" localSheetId="4">MATH.ASIN!$C$4</definedName>
    <definedName name="MATH.ASINH" localSheetId="5">MATH.ASINH!$C$4</definedName>
    <definedName name="MATH.ATAN" localSheetId="6">MATH.ATAN!$C$4</definedName>
    <definedName name="MATH.ATANH" localSheetId="7">MATH.ATANH!$C$4</definedName>
    <definedName name="MATH.CBRT" localSheetId="8">MATH.CBRT!$C$4</definedName>
    <definedName name="MATH.CEIL" localSheetId="9">MATH.CEIL!$C$4</definedName>
    <definedName name="MATH.COPYSIGN" localSheetId="10">MATH.COPYSIGN!$C$4</definedName>
    <definedName name="MATH.COS" localSheetId="11">MATH.COS!$C$4</definedName>
    <definedName name="MATH.COSH" localSheetId="12">MATH.COSH!$C$4</definedName>
    <definedName name="MATH.ERF" localSheetId="13">MATH.ERF!$C$4</definedName>
    <definedName name="MATH.EXP" localSheetId="14">MATH.EXP!$C$4</definedName>
    <definedName name="MATH.EXP2" localSheetId="15">MATH.EXP2!$C$4</definedName>
    <definedName name="MATH.EXPM1" localSheetId="16">MATH.EXPM1!$C$4</definedName>
    <definedName name="MATH.FABS" localSheetId="17">MATH.FABS!$C$4</definedName>
    <definedName name="MATH.FDIM" localSheetId="18">MATH.FDIM!$C$4</definedName>
    <definedName name="MATH.FLOOR" localSheetId="19">MATH.FLOOR!$C$4</definedName>
    <definedName name="MATH.FMA" localSheetId="20">MATH.FMA!$C$4</definedName>
    <definedName name="MATH.FMAX" localSheetId="21">MATH.FMAX!$C$4</definedName>
    <definedName name="MATH.FMIN" localSheetId="22">MATH.FMIN!$C$4</definedName>
    <definedName name="MATH.FMOD" localSheetId="23">MATH.FMOD!$C$4</definedName>
    <definedName name="MATH.FREXP" localSheetId="24">MATH.FREXP!$C$4</definedName>
    <definedName name="MATH.HYPOT" localSheetId="25">MATH.HYPOT!$C$4</definedName>
    <definedName name="MATH.ILOGB" localSheetId="26">MATH.ILOGB!$C$4</definedName>
    <definedName name="MATH.LDEXP" localSheetId="27">MATH.LDEXP!$C$4</definedName>
    <definedName name="MATH.LGAMMA" localSheetId="28">MATH.LGAMMA!$C$4</definedName>
    <definedName name="MATH.LOG" localSheetId="29">MATH.LOG!$C$4</definedName>
    <definedName name="MATH.LOG1P" localSheetId="30">MATH.LOG1P!$C$4</definedName>
    <definedName name="MATH.LOG2" localSheetId="31">MATH.LOG2!$C$4</definedName>
    <definedName name="MATH.LOGB" localSheetId="32">MATH.LOGB!$C$4</definedName>
    <definedName name="MATH.MODF" localSheetId="33">MATH.MODF!$C$4</definedName>
    <definedName name="MATH.NAN" localSheetId="34">MATH.NAN!$C$4</definedName>
    <definedName name="MATH.NEARBYINT" localSheetId="35">MATH.NEARBYINT!$C$4</definedName>
    <definedName name="MATH.NEXTAFTER" localSheetId="36">MATH.NEXTAFTER!$C$4</definedName>
    <definedName name="MATH.POW" localSheetId="37">MATH.POW!$C$4</definedName>
    <definedName name="MATH.REMAINDER" localSheetId="38">MATH.REMAINDER!$C$4</definedName>
    <definedName name="MATH.REMQUO" localSheetId="39">MATH.REMQUO!$C$4</definedName>
    <definedName name="MATH.RINT" localSheetId="40">MATH.RINT!$C$4</definedName>
    <definedName name="MATH.ROUND" localSheetId="41">MATH.ROUND!$C$4</definedName>
    <definedName name="MATH.SCALBN" localSheetId="42">MATH.SCALBN!$C$4</definedName>
    <definedName name="MATH.SIN" localSheetId="43">MATH.SIN!$C$4</definedName>
    <definedName name="MATH.SINH" localSheetId="44">MATH.SINH!$C$4</definedName>
    <definedName name="MATH.SQRT" localSheetId="45">MATH.SQRT!$C$4</definedName>
    <definedName name="MATH.TAN" localSheetId="46">MATH.TAN!$C$4</definedName>
    <definedName name="MATH.TANH" localSheetId="47">MATH.TANH!$C$4</definedName>
    <definedName name="MATH.TGAMMA" localSheetId="48">MATH.TGAMMA!$C$4</definedName>
    <definedName name="MATH.TRUNC" localSheetId="49">MATH.TRUNC!$C$4</definedName>
    <definedName name="n" localSheetId="1">MATH.ABS!$C$5</definedName>
    <definedName name="numer" localSheetId="39">MATH.REMQUO!$C$5</definedName>
    <definedName name="quo" localSheetId="39">MATH.REMQUO!$C$7</definedName>
    <definedName name="shift" localSheetId="53">MATH._ROTL!$C$6</definedName>
    <definedName name="str" localSheetId="55">EVAL!$C$5</definedName>
    <definedName name="value" localSheetId="53">MATH._ROTL!$C$5</definedName>
    <definedName name="x" localSheetId="50">MATH._CHGSIGN!$C$5</definedName>
    <definedName name="x" localSheetId="51">MATH._FPCLASS!$C$5</definedName>
    <definedName name="x" localSheetId="52">MATH._J0!$C$5</definedName>
    <definedName name="x" localSheetId="54">MATH._SCALB!$C$5</definedName>
    <definedName name="x" localSheetId="2">MATH.ACOS!$C$5</definedName>
    <definedName name="x" localSheetId="3">MATH.ACOSH!$C$5</definedName>
    <definedName name="x" localSheetId="4">MATH.ASIN!$C$5</definedName>
    <definedName name="x" localSheetId="5">MATH.ASINH!$C$5</definedName>
    <definedName name="x" localSheetId="6">MATH.ATAN!$C$5</definedName>
    <definedName name="x" localSheetId="7">MATH.ATANH!$C$5</definedName>
    <definedName name="x" localSheetId="8">MATH.CBRT!$C$5</definedName>
    <definedName name="x" localSheetId="9">MATH.CEIL!$C$5</definedName>
    <definedName name="x" localSheetId="10">MATH.COPYSIGN!$C$5</definedName>
    <definedName name="x" localSheetId="11">MATH.COS!$C$5</definedName>
    <definedName name="x" localSheetId="12">MATH.COSH!$C$5</definedName>
    <definedName name="x" localSheetId="13">MATH.ERF!$C$5</definedName>
    <definedName name="x" localSheetId="14">MATH.EXP!$C$5</definedName>
    <definedName name="x" localSheetId="15">MATH.EXP2!$C$5</definedName>
    <definedName name="x" localSheetId="16">MATH.EXPM1!$C$5</definedName>
    <definedName name="x" localSheetId="17">MATH.FABS!$C$5</definedName>
    <definedName name="x" localSheetId="18">MATH.FDIM!$C$5</definedName>
    <definedName name="x" localSheetId="19">MATH.FLOOR!$C$5</definedName>
    <definedName name="x" localSheetId="20">MATH.FMA!$C$5</definedName>
    <definedName name="x" localSheetId="21">MATH.FMAX!$C$5</definedName>
    <definedName name="x" localSheetId="22">MATH.FMIN!$C$5</definedName>
    <definedName name="x" localSheetId="23">MATH.FMOD!$C$5</definedName>
    <definedName name="x" localSheetId="24">MATH.FREXP!$C$5</definedName>
    <definedName name="x" localSheetId="25">MATH.HYPOT!$C$5</definedName>
    <definedName name="x" localSheetId="26">MATH.ILOGB!$C$5</definedName>
    <definedName name="x" localSheetId="27">MATH.LDEXP!$C$5</definedName>
    <definedName name="x" localSheetId="28">MATH.LGAMMA!$C$5</definedName>
    <definedName name="x" localSheetId="29">MATH.LOG!$C$5</definedName>
    <definedName name="x" localSheetId="30">MATH.LOG1P!$C$5</definedName>
    <definedName name="x" localSheetId="31">MATH.LOG2!$C$5</definedName>
    <definedName name="x" localSheetId="32">MATH.LOGB!$C$5</definedName>
    <definedName name="x" localSheetId="33">MATH.MODF!$C$5</definedName>
    <definedName name="x" localSheetId="35">MATH.NEARBYINT!$C$5</definedName>
    <definedName name="x" localSheetId="36">MATH.NEXTAFTER!$C$5</definedName>
    <definedName name="x" localSheetId="37">MATH.POW!$C$5</definedName>
    <definedName name="x" localSheetId="38">MATH.REMAINDER!$C$5</definedName>
    <definedName name="x" localSheetId="40">MATH.RINT!$C$5</definedName>
    <definedName name="x" localSheetId="41">MATH.ROUND!$C$5</definedName>
    <definedName name="x" localSheetId="42">MATH.SCALBN!$C$5</definedName>
    <definedName name="x" localSheetId="43">MATH.SIN!$C$5</definedName>
    <definedName name="x" localSheetId="44">MATH.SINH!$C$5</definedName>
    <definedName name="x" localSheetId="45">MATH.SQRT!$C$5</definedName>
    <definedName name="x" localSheetId="46">MATH.TAN!$C$5</definedName>
    <definedName name="x" localSheetId="47">MATH.TANH!$C$5</definedName>
    <definedName name="x" localSheetId="48">MATH.TGAMMA!$C$5</definedName>
    <definedName name="x" localSheetId="49">MATH.TRUNC!$C$5</definedName>
    <definedName name="XLL.ALERT.LEVEL" localSheetId="56">'XLL.ALERT.LEVEL'!$C$4</definedName>
    <definedName name="y" localSheetId="10">MATH.COPYSIGN!$C$6</definedName>
    <definedName name="y" localSheetId="18">MATH.FDIM!$C$6</definedName>
    <definedName name="y" localSheetId="20">MATH.FMA!$C$6</definedName>
    <definedName name="y" localSheetId="21">MATH.FMAX!$C$6</definedName>
    <definedName name="y" localSheetId="22">MATH.FMIN!$C$6</definedName>
    <definedName name="y" localSheetId="23">MATH.FMOD!$C$6</definedName>
    <definedName name="y" localSheetId="25">MATH.HYPOT!$C$6</definedName>
    <definedName name="y" localSheetId="36">MATH.NEXTAFTER!$C$6</definedName>
    <definedName name="y" localSheetId="37">MATH.POW!$C$6</definedName>
    <definedName name="y" localSheetId="38">MATH.REMAINDER!$C$6</definedName>
    <definedName name="z" localSheetId="20">MATH.FMA!$C$7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4" i="1" l="1" a="1"/>
  <c r="B59" i="1" a="1"/>
  <c r="B57" i="1" a="1"/>
  <c r="B55" i="1" a="1"/>
  <c r="B53" i="1" a="1"/>
  <c r="B51" i="1" a="1"/>
  <c r="B49" i="1" a="1"/>
  <c r="B45" i="1" a="1"/>
  <c r="B43" i="1" a="1"/>
  <c r="B41" i="1" a="1"/>
  <c r="B39" i="1" a="1"/>
  <c r="B37" i="1" a="1"/>
  <c r="B35" i="1" a="1"/>
  <c r="B31" i="1" a="1"/>
  <c r="B25" i="1" a="1"/>
  <c r="B21" i="1" a="1"/>
  <c r="B15" i="1" a="1"/>
  <c r="B9" i="1" a="1"/>
  <c r="C4" i="55" a="1"/>
  <c r="C4" i="49" a="1"/>
  <c r="C4" i="45" a="1"/>
  <c r="C4" i="39" a="1"/>
  <c r="C4" i="33" a="1"/>
  <c r="C4" i="27" a="1"/>
  <c r="C4" i="23" a="1"/>
  <c r="C4" i="19" a="1"/>
  <c r="C4" i="17" a="1"/>
  <c r="C4" i="15" a="1"/>
  <c r="C4" i="13" a="1"/>
  <c r="C4" i="11" a="1"/>
  <c r="C4" i="9" a="1"/>
  <c r="C4" i="7" a="1"/>
  <c r="C4" i="5" a="1"/>
  <c r="C4" i="3" a="1"/>
  <c r="C4" i="16" a="1"/>
  <c r="C4" i="14" a="1"/>
  <c r="C4" i="12" a="1"/>
  <c r="C4" i="10" a="1"/>
  <c r="C4" i="8" a="1"/>
  <c r="C4" i="6" a="1"/>
  <c r="C4" i="4" a="1"/>
  <c r="C4" i="2" a="1"/>
  <c r="B63" i="1" a="1"/>
  <c r="B58" i="1" a="1"/>
  <c r="B56" i="1" a="1"/>
  <c r="B54" i="1" a="1"/>
  <c r="B52" i="1" a="1"/>
  <c r="B50" i="1" a="1"/>
  <c r="B48" i="1" a="1"/>
  <c r="B46" i="1" a="1"/>
  <c r="B44" i="1" a="1"/>
  <c r="B42" i="1" a="1"/>
  <c r="B40" i="1" a="1"/>
  <c r="B38" i="1" a="1"/>
  <c r="B36" i="1" a="1"/>
  <c r="B34" i="1" a="1"/>
  <c r="B32" i="1" a="1"/>
  <c r="B30" i="1" a="1"/>
  <c r="B28" i="1" a="1"/>
  <c r="B26" i="1" a="1"/>
  <c r="B24" i="1" a="1"/>
  <c r="B22" i="1" a="1"/>
  <c r="B20" i="1" a="1"/>
  <c r="B18" i="1" a="1"/>
  <c r="B16" i="1" a="1"/>
  <c r="B14" i="1" a="1"/>
  <c r="B12" i="1" a="1"/>
  <c r="B10" i="1" a="1"/>
  <c r="B8" i="1" a="1"/>
  <c r="B6" i="1" a="1"/>
  <c r="C4" i="56" a="1"/>
  <c r="C4" i="54" a="1"/>
  <c r="C4" i="52" a="1"/>
  <c r="C4" i="50" a="1"/>
  <c r="C4" i="48" a="1"/>
  <c r="C4" i="46" a="1"/>
  <c r="C4" i="44" a="1"/>
  <c r="C4" i="42" a="1"/>
  <c r="C4" i="40" a="1"/>
  <c r="C4" i="38" a="1"/>
  <c r="C4" i="36" a="1"/>
  <c r="C4" i="34" a="1"/>
  <c r="C4" i="32" a="1"/>
  <c r="C4" i="30" a="1"/>
  <c r="C4" i="28" a="1"/>
  <c r="C4" i="26" a="1"/>
  <c r="C4" i="24" a="1"/>
  <c r="C4" i="22" a="1"/>
  <c r="C4" i="20" a="1"/>
  <c r="C4" i="18" a="1"/>
  <c r="B47" i="1" a="1"/>
  <c r="B33" i="1" a="1"/>
  <c r="B29" i="1" a="1"/>
  <c r="B27" i="1" a="1"/>
  <c r="B23" i="1" a="1"/>
  <c r="B19" i="1" a="1"/>
  <c r="B17" i="1" a="1"/>
  <c r="B13" i="1" a="1"/>
  <c r="B11" i="1" a="1"/>
  <c r="B7" i="1" a="1"/>
  <c r="C4" i="57" a="1"/>
  <c r="C4" i="53" a="1"/>
  <c r="C4" i="51" a="1"/>
  <c r="C4" i="47" a="1"/>
  <c r="C4" i="43" a="1"/>
  <c r="C4" i="41" a="1"/>
  <c r="C4" i="37" a="1"/>
  <c r="C4" i="35" a="1"/>
  <c r="C4" i="31" a="1"/>
  <c r="C4" i="29" a="1"/>
  <c r="C4" i="25" a="1"/>
  <c r="C4" i="21" a="1"/>
  <c r="C4" i="21" l="1"/>
  <c r="C4" i="25"/>
  <c r="C4" i="29"/>
  <c r="C4" i="31"/>
  <c r="C4" i="35"/>
  <c r="C4" i="37"/>
  <c r="C4" i="41"/>
  <c r="C4" i="43"/>
  <c r="C4" i="47"/>
  <c r="C4" i="51"/>
  <c r="C4" i="53"/>
  <c r="C4" i="57"/>
  <c r="B7" i="1"/>
  <c r="B11" i="1"/>
  <c r="B13" i="1"/>
  <c r="B17" i="1"/>
  <c r="B19" i="1"/>
  <c r="B23" i="1"/>
  <c r="B27" i="1"/>
  <c r="B29" i="1"/>
  <c r="B33" i="1"/>
  <c r="B47" i="1"/>
  <c r="C4" i="18"/>
  <c r="C4" i="20"/>
  <c r="C4" i="22"/>
  <c r="C4" i="24"/>
  <c r="C4" i="26"/>
  <c r="C4" i="28"/>
  <c r="C4" i="30"/>
  <c r="C4" i="32"/>
  <c r="C4" i="34"/>
  <c r="C4" i="36"/>
  <c r="C4" i="38"/>
  <c r="C4" i="40"/>
  <c r="C4" i="42"/>
  <c r="C4" i="44"/>
  <c r="C4" i="46"/>
  <c r="C4" i="48"/>
  <c r="C4" i="50"/>
  <c r="C4" i="52"/>
  <c r="C4" i="54"/>
  <c r="C4" i="56"/>
  <c r="B6" i="1"/>
  <c r="B8" i="1"/>
  <c r="B10" i="1"/>
  <c r="B12" i="1"/>
  <c r="B14" i="1"/>
  <c r="B16" i="1"/>
  <c r="B18" i="1"/>
  <c r="B20" i="1"/>
  <c r="B22" i="1"/>
  <c r="B24" i="1"/>
  <c r="B26" i="1"/>
  <c r="B28" i="1"/>
  <c r="B30" i="1"/>
  <c r="B32" i="1"/>
  <c r="B34" i="1"/>
  <c r="B36" i="1"/>
  <c r="B38" i="1"/>
  <c r="B40" i="1"/>
  <c r="B42" i="1"/>
  <c r="B44" i="1"/>
  <c r="B46" i="1"/>
  <c r="B48" i="1"/>
  <c r="B50" i="1"/>
  <c r="B52" i="1"/>
  <c r="B54" i="1"/>
  <c r="B56" i="1"/>
  <c r="B58" i="1"/>
  <c r="B63" i="1"/>
  <c r="C4" i="2"/>
  <c r="C4" i="4"/>
  <c r="C4" i="6"/>
  <c r="C4" i="8"/>
  <c r="C4" i="10"/>
  <c r="C4" i="12"/>
  <c r="C4" i="14"/>
  <c r="C4" i="16"/>
  <c r="C4" i="3"/>
  <c r="C4" i="5"/>
  <c r="C4" i="7"/>
  <c r="C4" i="9"/>
  <c r="C4" i="11"/>
  <c r="C4" i="13"/>
  <c r="C4" i="15"/>
  <c r="C4" i="17"/>
  <c r="C4" i="19"/>
  <c r="C4" i="23"/>
  <c r="C4" i="27"/>
  <c r="C4" i="33"/>
  <c r="C4" i="39"/>
  <c r="C4" i="45"/>
  <c r="C4" i="49"/>
  <c r="C4" i="55"/>
  <c r="B9" i="1"/>
  <c r="B15" i="1"/>
  <c r="B21" i="1"/>
  <c r="B25" i="1"/>
  <c r="B31" i="1"/>
  <c r="B35" i="1"/>
  <c r="B37" i="1"/>
  <c r="B39" i="1"/>
  <c r="B41" i="1"/>
  <c r="B43" i="1"/>
  <c r="B45" i="1"/>
  <c r="B49" i="1"/>
  <c r="B51" i="1"/>
  <c r="B53" i="1"/>
  <c r="B55" i="1"/>
  <c r="B57" i="1"/>
  <c r="B59" i="1"/>
  <c r="B6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<sst xmlns="http://schemas.openxmlformats.org/spreadsheetml/2006/main" count="389" uniqueCount="245">
  <si>
    <t>XLL.ALERT.LEVEL function</t>
  </si>
  <si>
    <t>Set the current alert level using a mask and return the old mask.</t>
  </si>
  <si>
    <t>XLL.ALERT.LEVEL</t>
  </si>
  <si>
    <t>level</t>
  </si>
  <si>
    <t>is the alert level mask to set.</t>
  </si>
  <si>
    <t>EVAL function</t>
  </si>
  <si>
    <t>Call xlfEvaluate on string.</t>
  </si>
  <si>
    <t>EVAL</t>
  </si>
  <si>
    <t>str</t>
  </si>
  <si>
    <t>1 + 2</t>
  </si>
  <si>
    <t>is a string to be evaluated.</t>
  </si>
  <si>
    <t>MATH._SCALB function</t>
  </si>
  <si>
    <t>Scales argument by a power of 2.</t>
  </si>
  <si>
    <t>MATH._SCALB</t>
  </si>
  <si>
    <t>x</t>
  </si>
  <si>
    <t>Double-precision, floating-point value.</t>
  </si>
  <si>
    <t>exp</t>
  </si>
  <si>
    <t>Long integer exponent.</t>
  </si>
  <si>
    <t>MATH._ROTL function</t>
  </si>
  <si>
    <t>Rotates bits to the left (_rotl) or right (_rotr).</t>
  </si>
  <si>
    <t>MATH._ROTL</t>
  </si>
  <si>
    <t>value</t>
  </si>
  <si>
    <t>Value to be rotated.</t>
  </si>
  <si>
    <t>shift</t>
  </si>
  <si>
    <t>Number of bits to shift.</t>
  </si>
  <si>
    <t>MATH._J0 function</t>
  </si>
  <si>
    <t>Computes the Bessel function of the first or second kind, of orders 0, 1, or n. The Bessel functions are commonly used in the mathematics of electromagnetic wave theory.</t>
  </si>
  <si>
    <t>MATH._J0</t>
  </si>
  <si>
    <t>Floating-point value.</t>
  </si>
  <si>
    <t>MATH._FPCLASS function</t>
  </si>
  <si>
    <t>Returns a value indicating the floating-point classification of the argument.</t>
  </si>
  <si>
    <t>MATH._FPCLASS</t>
  </si>
  <si>
    <t>The floating-point value to test.</t>
  </si>
  <si>
    <t>MATH._CHGSIGN function</t>
  </si>
  <si>
    <t>Reverses the sign of a floating-point argument.</t>
  </si>
  <si>
    <t>MATH._CHGSIGN</t>
  </si>
  <si>
    <t>The floating-point value to be changed.</t>
  </si>
  <si>
    <t>MATH.TRUNC function</t>
  </si>
  <si>
    <t>Determines the nearest integer that is less than or equal to the specified floating-point value.</t>
  </si>
  <si>
    <t>MATH.TRUNC</t>
  </si>
  <si>
    <t>The value to truncate.</t>
  </si>
  <si>
    <t>MATH.TGAMMA function</t>
  </si>
  <si>
    <t>Determines the gamma function of the specified value.</t>
  </si>
  <si>
    <t>MATH.TGAMMA</t>
  </si>
  <si>
    <t>The value to find the gamma of.</t>
  </si>
  <si>
    <t>MATH.TANH function</t>
  </si>
  <si>
    <t>Calculates the hyperbolic tangent.</t>
  </si>
  <si>
    <t>MATH.TANH</t>
  </si>
  <si>
    <t>Angle in radians.</t>
  </si>
  <si>
    <t>MATH.TAN function</t>
  </si>
  <si>
    <t>Calculates the tangent.</t>
  </si>
  <si>
    <t>MATH.TAN</t>
  </si>
  <si>
    <t>MATH.SQRT function</t>
  </si>
  <si>
    <t>Calculates the square root.</t>
  </si>
  <si>
    <t>MATH.SQRT</t>
  </si>
  <si>
    <t>Non-negative floating-point value</t>
  </si>
  <si>
    <t>MATH.SINH function</t>
  </si>
  <si>
    <t>Calculates the hyperbolic sine.</t>
  </si>
  <si>
    <t>MATH.SINH</t>
  </si>
  <si>
    <t>MATH.SIN function</t>
  </si>
  <si>
    <t>Calculates the sine of a floating-point value.</t>
  </si>
  <si>
    <t>MATH.SIN</t>
  </si>
  <si>
    <t>MATH.SCALBN function</t>
  </si>
  <si>
    <t>Multiplies a floating-point number by an integral power of FLT_RADIX.</t>
  </si>
  <si>
    <t>MATH.SCALBN</t>
  </si>
  <si>
    <t>Integer exponent.</t>
  </si>
  <si>
    <t>MATH.ROUND function</t>
  </si>
  <si>
    <t>Rounds a floating-point value to the nearest integer value.</t>
  </si>
  <si>
    <t>MATH.ROUND</t>
  </si>
  <si>
    <t>The floating-point value to round.</t>
  </si>
  <si>
    <t>MATH.RINT function</t>
  </si>
  <si>
    <t>Rounds a floating-point value to the nearest integer in floating-point format.</t>
  </si>
  <si>
    <t>MATH.RINT</t>
  </si>
  <si>
    <t>MATH.REMQUO function</t>
  </si>
  <si>
    <t>Computes the remainder of two integer values, and stores an integer value with the sign and approximate magnitude of the quotient in a location that's specified in a parameter.</t>
  </si>
  <si>
    <t>MATH.REMQUO</t>
  </si>
  <si>
    <t>numer</t>
  </si>
  <si>
    <t>The numerator.</t>
  </si>
  <si>
    <t>denom</t>
  </si>
  <si>
    <t>The denominator.</t>
  </si>
  <si>
    <t>quo</t>
  </si>
  <si>
    <t>A pointer to an integer to store a value that has the sign and approximate magnitude of the quotient.</t>
  </si>
  <si>
    <t>MATH.REMAINDER function</t>
  </si>
  <si>
    <t>Computes the remainder of the quotient of two floating-point values, rounded to the nearest integral value.</t>
  </si>
  <si>
    <t>MATH.REMAINDER</t>
  </si>
  <si>
    <t>y</t>
  </si>
  <si>
    <t>MATH.POW function</t>
  </si>
  <si>
    <t>Calculates x raised to the power of y.</t>
  </si>
  <si>
    <t>MATH.POW</t>
  </si>
  <si>
    <t>Base.</t>
  </si>
  <si>
    <t>Exponent.</t>
  </si>
  <si>
    <t>MATH.NEXTAFTER function</t>
  </si>
  <si>
    <t>Returns the next representable floating-point value.</t>
  </si>
  <si>
    <t>MATH.NEXTAFTER</t>
  </si>
  <si>
    <t>The floating-point value to start from.</t>
  </si>
  <si>
    <t>The floating-point value to go towards.</t>
  </si>
  <si>
    <t>MATH.NEARBYINT function</t>
  </si>
  <si>
    <t>Rounds the specified floating-point value to an integer, and returns that value in a floating-point format.</t>
  </si>
  <si>
    <t>MATH.NEARBYINT</t>
  </si>
  <si>
    <t>The value to round.</t>
  </si>
  <si>
    <t>MATH.NAN function</t>
  </si>
  <si>
    <t>Returns a quiet NaN value.</t>
  </si>
  <si>
    <t>MATH.NAN</t>
  </si>
  <si>
    <t>input</t>
  </si>
  <si>
    <t>A string value.</t>
  </si>
  <si>
    <t>MATH.MODF function</t>
  </si>
  <si>
    <t>Splits a floating-point value into fractional and integer parts.</t>
  </si>
  <si>
    <t>MATH.MODF</t>
  </si>
  <si>
    <t>intptr</t>
  </si>
  <si>
    <t>Pointer to stored integer portion.</t>
  </si>
  <si>
    <t>MATH.LOGB function</t>
  </si>
  <si>
    <t>Extracts the exponent value of a floating-point argument.</t>
  </si>
  <si>
    <t>MATH.LOGB</t>
  </si>
  <si>
    <t>A floating-point value.</t>
  </si>
  <si>
    <t>MATH.LOG2 function</t>
  </si>
  <si>
    <t>Determines the binary (base-2) logarithm of the specified value.</t>
  </si>
  <si>
    <t>MATH.LOG2</t>
  </si>
  <si>
    <t>The value to determine the base-2 logarithm of.</t>
  </si>
  <si>
    <t>MATH.LOG1P function</t>
  </si>
  <si>
    <t>Computes the natural logarithm of 1 plus the specified value.</t>
  </si>
  <si>
    <t>MATH.LOG1P</t>
  </si>
  <si>
    <t>The floating-point argument.</t>
  </si>
  <si>
    <t>MATH.LOG function</t>
  </si>
  <si>
    <t>Calculates logarithms.</t>
  </si>
  <si>
    <t>MATH.LOG</t>
  </si>
  <si>
    <t>Value whose logarithm is to be found.</t>
  </si>
  <si>
    <t>MATH.LGAMMA function</t>
  </si>
  <si>
    <t>Determines the natural logarithm of the absolute value of the gamma function of the specified value.</t>
  </si>
  <si>
    <t>MATH.LGAMMA</t>
  </si>
  <si>
    <t>The value to compute.</t>
  </si>
  <si>
    <t>MATH.LDEXP function</t>
  </si>
  <si>
    <t>Multiplies a floating-point number by an integral power of two.</t>
  </si>
  <si>
    <t>MATH.LDEXP</t>
  </si>
  <si>
    <t>MATH.ILOGB function</t>
  </si>
  <si>
    <t>Retrieves an integer that represents the unbiased base-2 exponent of the specified value.</t>
  </si>
  <si>
    <t>MATH.ILOGB</t>
  </si>
  <si>
    <t>The specified value.</t>
  </si>
  <si>
    <t>MATH.HYPOT function</t>
  </si>
  <si>
    <t>Calculates the hypotenuse.</t>
  </si>
  <si>
    <t>MATH.HYPOT</t>
  </si>
  <si>
    <t>Floating-point values.</t>
  </si>
  <si>
    <t>MATH.FREXP function</t>
  </si>
  <si>
    <t>Gets the mantissa and exponent of a floating-point number.</t>
  </si>
  <si>
    <t>MATH.FREXP</t>
  </si>
  <si>
    <t>expptr</t>
  </si>
  <si>
    <t>Pointer to stored integer exponent.</t>
  </si>
  <si>
    <t>MATH.FMOD function</t>
  </si>
  <si>
    <t>Calculates the floating-point remainder.</t>
  </si>
  <si>
    <t>MATH.FMOD</t>
  </si>
  <si>
    <t>MATH.FMIN function</t>
  </si>
  <si>
    <t>Determines the smaller of the two specified values.</t>
  </si>
  <si>
    <t>MATH.FMIN</t>
  </si>
  <si>
    <t>The first value to compare.</t>
  </si>
  <si>
    <t>The second value to compare.</t>
  </si>
  <si>
    <t>MATH.FMAX function</t>
  </si>
  <si>
    <t>Determine the larger of two specified numeric values.</t>
  </si>
  <si>
    <t>MATH.FMAX</t>
  </si>
  <si>
    <t>MATH.FMA function</t>
  </si>
  <si>
    <t>Multiplies two values together, adds a third value, and then rounds the result, without losing any precision due to intermediary rounding.</t>
  </si>
  <si>
    <t>MATH.FMA</t>
  </si>
  <si>
    <t>The first value to multiply.</t>
  </si>
  <si>
    <t>The second value to multiply.</t>
  </si>
  <si>
    <t>z</t>
  </si>
  <si>
    <t>The value to add.</t>
  </si>
  <si>
    <t>MATH.FLOOR function</t>
  </si>
  <si>
    <t>Calculates the floor of a value.</t>
  </si>
  <si>
    <t>MATH.FLOOR</t>
  </si>
  <si>
    <t>MATH.FDIM function</t>
  </si>
  <si>
    <t>Determines the positive difference between the first and second values.</t>
  </si>
  <si>
    <t>MATH.FDIM</t>
  </si>
  <si>
    <t>The first value.</t>
  </si>
  <si>
    <t>The second value.</t>
  </si>
  <si>
    <t>MATH.FABS function</t>
  </si>
  <si>
    <t>Calculates the absolute value of the floating-point argument.</t>
  </si>
  <si>
    <t>MATH.FABS</t>
  </si>
  <si>
    <t>MATH.EXPM1 function</t>
  </si>
  <si>
    <t>Computes the base-e exponential of a value, minus one.</t>
  </si>
  <si>
    <t>MATH.EXPM1</t>
  </si>
  <si>
    <t>The floating-point exponential value.</t>
  </si>
  <si>
    <t>MATH.EXP2 function</t>
  </si>
  <si>
    <t>Computes 2 raised to the specified value.</t>
  </si>
  <si>
    <t>MATH.EXP2</t>
  </si>
  <si>
    <t>The value of the exponent.</t>
  </si>
  <si>
    <t>MATH.EXP function</t>
  </si>
  <si>
    <t>Calculates the exponential.</t>
  </si>
  <si>
    <t>MATH.EXP</t>
  </si>
  <si>
    <t>The floating-point value to exponentiate the natural logarithm base</t>
  </si>
  <si>
    <t>MATH.ERF function</t>
  </si>
  <si>
    <t>Computes the error function or the complementary error function of a value.</t>
  </si>
  <si>
    <t>MATH.ERF</t>
  </si>
  <si>
    <t>MATH.COSH function</t>
  </si>
  <si>
    <t>Calculates the hyperbolic cosine.</t>
  </si>
  <si>
    <t>MATH.COSH</t>
  </si>
  <si>
    <t>MATH.COS function</t>
  </si>
  <si>
    <t>Calculates the cosine.</t>
  </si>
  <si>
    <t>MATH.COS</t>
  </si>
  <si>
    <t>MATH.COPYSIGN function</t>
  </si>
  <si>
    <t>Returns a value that has the magnitude of one argument and the sign of another.</t>
  </si>
  <si>
    <t>MATH.COPYSIGN</t>
  </si>
  <si>
    <t>The floating-point value that's returned as the magnitude of the result.</t>
  </si>
  <si>
    <t>The floating-point value that's returned as the sign of the result.</t>
  </si>
  <si>
    <t>MATH.CEIL function</t>
  </si>
  <si>
    <t>Calculates the ceiling of a value.</t>
  </si>
  <si>
    <t>MATH.CEIL</t>
  </si>
  <si>
    <t>MATH.CBRT function</t>
  </si>
  <si>
    <t>Calculates the cube root.</t>
  </si>
  <si>
    <t>MATH.CBRT</t>
  </si>
  <si>
    <t>Floating-point value</t>
  </si>
  <si>
    <t>MATH.ATANH function</t>
  </si>
  <si>
    <t>Calculates the inverse hyperbolic tangent.</t>
  </si>
  <si>
    <t>MATH.ATANH</t>
  </si>
  <si>
    <t>MATH.ATAN function</t>
  </si>
  <si>
    <t>Calculates the arctangent of x (atan, atanf, and atanl) or the arctangent of y/x (atan2, atan2f, and atan2l).</t>
  </si>
  <si>
    <t>MATH.ATAN</t>
  </si>
  <si>
    <t>Any numbers.</t>
  </si>
  <si>
    <t>MATH.ASINH function</t>
  </si>
  <si>
    <t>Calculates the inverse hyperbolic sine.</t>
  </si>
  <si>
    <t>MATH.ASINH</t>
  </si>
  <si>
    <t>MATH.ASIN function</t>
  </si>
  <si>
    <t>Calculates the arcsine.</t>
  </si>
  <si>
    <t>MATH.ASIN</t>
  </si>
  <si>
    <t>Value whose arcsine is to be calculated.</t>
  </si>
  <si>
    <t>MATH.ACOSH function</t>
  </si>
  <si>
    <t>Calculates the inverse hyperbolic cosine.</t>
  </si>
  <si>
    <t>MATH.ACOSH</t>
  </si>
  <si>
    <t>MATH.ACOS function</t>
  </si>
  <si>
    <t>Calculates the arccosine.</t>
  </si>
  <si>
    <t>MATH.ACOS</t>
  </si>
  <si>
    <t>Value between -1 and 1, for which to calculate the arccosine (the inverse cosine).</t>
  </si>
  <si>
    <t>MATH.ABS function</t>
  </si>
  <si>
    <t>Calculates the absolute value of the argument.</t>
  </si>
  <si>
    <t>MATH.ABS</t>
  </si>
  <si>
    <t>n</t>
  </si>
  <si>
    <t>Numeric value.</t>
  </si>
  <si>
    <t>XLL_MATH</t>
  </si>
  <si>
    <t>All functions and macros having documentation.</t>
  </si>
  <si>
    <t>Category MATH</t>
  </si>
  <si>
    <t>Function</t>
  </si>
  <si>
    <t>Description</t>
  </si>
  <si>
    <t>Category XLL</t>
  </si>
  <si>
    <t>Macro</t>
  </si>
  <si>
    <t>XLL.PASTE.ARGS</t>
  </si>
  <si>
    <t>Paste function using default arguments.</t>
  </si>
  <si>
    <t>XLL.PASTE.BASIC</t>
  </si>
  <si>
    <t>Paste a function with default arguments. Shortcut Ctrl-Shift-B.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</si>
</sst>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indexed="9"/>
      <name val="Calibri"/>
      <family val="2"/>
      <scheme val="minor"/>
    </font>
    <font>
      <sz val="13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indexed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9"/>
      </patternFill>
    </fill>
    <fill>
      <patternFill patternType="solid">
        <fgColor indexed="61"/>
        <bgColor indexed="9"/>
      </patternFill>
    </fill>
    <fill>
      <patternFill patternType="solid">
        <fgColor indexed="63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0" fontId="5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318BCE"/>
      <rgbColor rgb="0000D1B1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sheetMetadata" Target="metadata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271A-6F1C-4A95-AE88-A82D204D7325}">
  <dimension ref="B1:C67"/>
  <sheetViews>
    <sheetView showGridLines="0" tabSelected="1" workbookViewId="0">
      <selection activeCell="B1" sqref="B1"/>
    </sheetView>
  </sheetViews>
  <sheetFormatPr defaultRowHeight="15" x14ac:dyDescent="0.25"/>
  <cols>
    <col min="2" max="2" width="20.7109375" bestFit="1" customWidth="1"/>
    <col min="3" max="3" width="162.42578125" bestFit="1" customWidth="1"/>
  </cols>
  <sheetData>
    <row r="1" spans="2:3" s="1" customFormat="1" ht="31.5" x14ac:dyDescent="0.25">
      <c r="B1" s="1" t="s">
        <v>234</v>
      </c>
    </row>
    <row r="2" spans="2:3" x14ac:dyDescent="0.25">
      <c r="B2" t="s">
        <v>235</v>
      </c>
    </row>
    <row r="4" spans="2:3" ht="21" x14ac:dyDescent="0.35">
      <c r="B4" s="5" t="s">
        <v>236</v>
      </c>
    </row>
    <row r="5" spans="2:3" ht="17.25" x14ac:dyDescent="0.3">
      <c r="B5" s="6" t="s">
        <v>237</v>
      </c>
      <c r="C5" s="6" t="s">
        <v>238</v>
      </c>
    </row>
    <row r="6" spans="2:3" x14ac:dyDescent="0.25">
      <c r="B6" s="4" t="str" cm="1">
        <f t="array" aca="1" ref="B6" ca="1">HYPERLINK(CELL("address", MATH.ABS!MATH.ABS), "MATH.ABS")</f>
        <v>MATH.ABS</v>
      </c>
      <c r="C6" t="s">
        <v>230</v>
      </c>
    </row>
    <row r="7" spans="2:3" x14ac:dyDescent="0.25">
      <c r="B7" s="4" t="str" cm="1">
        <f t="array" aca="1" ref="B7" ca="1">HYPERLINK(CELL("address", MATH.ACOS!MATH.ACOS), "MATH.ACOS")</f>
        <v>MATH.ACOS</v>
      </c>
      <c r="C7" s="7" t="s">
        <v>226</v>
      </c>
    </row>
    <row r="8" spans="2:3" x14ac:dyDescent="0.25">
      <c r="B8" s="4" t="str" cm="1">
        <f t="array" aca="1" ref="B8" ca="1">HYPERLINK(CELL("address", MATH.ACOSH!MATH.ACOSH), "MATH.ACOSH")</f>
        <v>MATH.ACOSH</v>
      </c>
      <c r="C8" t="s">
        <v>223</v>
      </c>
    </row>
    <row r="9" spans="2:3" x14ac:dyDescent="0.25">
      <c r="B9" s="4" t="str" cm="1">
        <f t="array" aca="1" ref="B9" ca="1">HYPERLINK(CELL("address", MATH.ASIN!MATH.ASIN), "MATH.ASIN")</f>
        <v>MATH.ASIN</v>
      </c>
      <c r="C9" s="7" t="s">
        <v>219</v>
      </c>
    </row>
    <row r="10" spans="2:3" x14ac:dyDescent="0.25">
      <c r="B10" s="4" t="str" cm="1">
        <f t="array" aca="1" ref="B10" ca="1">HYPERLINK(CELL("address", MATH.ASINH!MATH.ASINH), "MATH.ASINH")</f>
        <v>MATH.ASINH</v>
      </c>
      <c r="C10" t="s">
        <v>216</v>
      </c>
    </row>
    <row r="11" spans="2:3" x14ac:dyDescent="0.25">
      <c r="B11" s="4" t="str" cm="1">
        <f t="array" aca="1" ref="B11" ca="1">HYPERLINK(CELL("address", MATH.ATAN!MATH.ATAN), "MATH.ATAN")</f>
        <v>MATH.ATAN</v>
      </c>
      <c r="C11" s="7" t="s">
        <v>212</v>
      </c>
    </row>
    <row r="12" spans="2:3" x14ac:dyDescent="0.25">
      <c r="B12" s="4" t="str" cm="1">
        <f t="array" aca="1" ref="B12" ca="1">HYPERLINK(CELL("address", MATH.ATANH!MATH.ATANH), "MATH.ATANH")</f>
        <v>MATH.ATANH</v>
      </c>
      <c r="C12" t="s">
        <v>209</v>
      </c>
    </row>
    <row r="13" spans="2:3" x14ac:dyDescent="0.25">
      <c r="B13" s="4" t="str" cm="1">
        <f t="array" aca="1" ref="B13" ca="1">HYPERLINK(CELL("address", MATH.CBRT!MATH.CBRT), "MATH.CBRT")</f>
        <v>MATH.CBRT</v>
      </c>
      <c r="C13" s="7" t="s">
        <v>205</v>
      </c>
    </row>
    <row r="14" spans="2:3" x14ac:dyDescent="0.25">
      <c r="B14" s="4" t="str" cm="1">
        <f t="array" aca="1" ref="B14" ca="1">HYPERLINK(CELL("address", MATH.CEIL!MATH.CEIL), "MATH.CEIL")</f>
        <v>MATH.CEIL</v>
      </c>
      <c r="C14" t="s">
        <v>202</v>
      </c>
    </row>
    <row r="15" spans="2:3" x14ac:dyDescent="0.25">
      <c r="B15" s="4" t="str" cm="1">
        <f t="array" aca="1" ref="B15" ca="1">HYPERLINK(CELL("address", MATH.COPYSIGN!MATH.COPYSIGN), "MATH.COPYSIGN")</f>
        <v>MATH.COPYSIGN</v>
      </c>
      <c r="C15" s="7" t="s">
        <v>197</v>
      </c>
    </row>
    <row r="16" spans="2:3" x14ac:dyDescent="0.25">
      <c r="B16" s="4" t="str" cm="1">
        <f t="array" aca="1" ref="B16" ca="1">HYPERLINK(CELL("address", MATH.COS!MATH.COS), "MATH.COS")</f>
        <v>MATH.COS</v>
      </c>
      <c r="C16" t="s">
        <v>194</v>
      </c>
    </row>
    <row r="17" spans="2:3" x14ac:dyDescent="0.25">
      <c r="B17" s="4" t="str" cm="1">
        <f t="array" aca="1" ref="B17" ca="1">HYPERLINK(CELL("address", MATH.COSH!MATH.COSH), "MATH.COSH")</f>
        <v>MATH.COSH</v>
      </c>
      <c r="C17" s="7" t="s">
        <v>191</v>
      </c>
    </row>
    <row r="18" spans="2:3" x14ac:dyDescent="0.25">
      <c r="B18" s="4" t="str" cm="1">
        <f t="array" aca="1" ref="B18" ca="1">HYPERLINK(CELL("address", MATH.ERF!MATH.ERF), "MATH.ERF")</f>
        <v>MATH.ERF</v>
      </c>
      <c r="C18" t="s">
        <v>188</v>
      </c>
    </row>
    <row r="19" spans="2:3" x14ac:dyDescent="0.25">
      <c r="B19" s="4" t="str" cm="1">
        <f t="array" aca="1" ref="B19" ca="1">HYPERLINK(CELL("address", MATH.EXP!MATH.EXP), "MATH.EXP")</f>
        <v>MATH.EXP</v>
      </c>
      <c r="C19" s="7" t="s">
        <v>184</v>
      </c>
    </row>
    <row r="20" spans="2:3" x14ac:dyDescent="0.25">
      <c r="B20" s="4" t="str" cm="1">
        <f t="array" aca="1" ref="B20" ca="1">HYPERLINK(CELL("address", MATH.EXP2!MATH.EXP2), "MATH.EXP2")</f>
        <v>MATH.EXP2</v>
      </c>
      <c r="C20" t="s">
        <v>180</v>
      </c>
    </row>
    <row r="21" spans="2:3" x14ac:dyDescent="0.25">
      <c r="B21" s="4" t="str" cm="1">
        <f t="array" aca="1" ref="B21" ca="1">HYPERLINK(CELL("address", MATH.EXPM1!MATH.EXPM1), "MATH.EXPM1")</f>
        <v>MATH.EXPM1</v>
      </c>
      <c r="C21" s="7" t="s">
        <v>176</v>
      </c>
    </row>
    <row r="22" spans="2:3" x14ac:dyDescent="0.25">
      <c r="B22" s="4" t="str" cm="1">
        <f t="array" aca="1" ref="B22" ca="1">HYPERLINK(CELL("address", MATH.FABS!MATH.FABS), "MATH.FABS")</f>
        <v>MATH.FABS</v>
      </c>
      <c r="C22" t="s">
        <v>173</v>
      </c>
    </row>
    <row r="23" spans="2:3" x14ac:dyDescent="0.25">
      <c r="B23" s="4" t="str" cm="1">
        <f t="array" aca="1" ref="B23" ca="1">HYPERLINK(CELL("address", MATH.FDIM!MATH.FDIM), "MATH.FDIM")</f>
        <v>MATH.FDIM</v>
      </c>
      <c r="C23" s="7" t="s">
        <v>168</v>
      </c>
    </row>
    <row r="24" spans="2:3" x14ac:dyDescent="0.25">
      <c r="B24" s="4" t="str" cm="1">
        <f t="array" aca="1" ref="B24" ca="1">HYPERLINK(CELL("address", MATH.FLOOR!MATH.FLOOR), "MATH.FLOOR")</f>
        <v>MATH.FLOOR</v>
      </c>
      <c r="C24" t="s">
        <v>165</v>
      </c>
    </row>
    <row r="25" spans="2:3" x14ac:dyDescent="0.25">
      <c r="B25" s="4" t="str" cm="1">
        <f t="array" aca="1" ref="B25" ca="1">HYPERLINK(CELL("address", MATH.FMA!MATH.FMA), "MATH.FMA")</f>
        <v>MATH.FMA</v>
      </c>
      <c r="C25" s="7" t="s">
        <v>158</v>
      </c>
    </row>
    <row r="26" spans="2:3" x14ac:dyDescent="0.25">
      <c r="B26" s="4" t="str" cm="1">
        <f t="array" aca="1" ref="B26" ca="1">HYPERLINK(CELL("address", MATH.FMAX!MATH.FMAX), "MATH.FMAX")</f>
        <v>MATH.FMAX</v>
      </c>
      <c r="C26" t="s">
        <v>155</v>
      </c>
    </row>
    <row r="27" spans="2:3" x14ac:dyDescent="0.25">
      <c r="B27" s="4" t="str" cm="1">
        <f t="array" aca="1" ref="B27" ca="1">HYPERLINK(CELL("address", MATH.FMIN!MATH.FMIN), "MATH.FMIN")</f>
        <v>MATH.FMIN</v>
      </c>
      <c r="C27" s="7" t="s">
        <v>150</v>
      </c>
    </row>
    <row r="28" spans="2:3" x14ac:dyDescent="0.25">
      <c r="B28" s="4" t="str" cm="1">
        <f t="array" aca="1" ref="B28" ca="1">HYPERLINK(CELL("address", MATH.FMOD!MATH.FMOD), "MATH.FMOD")</f>
        <v>MATH.FMOD</v>
      </c>
      <c r="C28" t="s">
        <v>147</v>
      </c>
    </row>
    <row r="29" spans="2:3" x14ac:dyDescent="0.25">
      <c r="B29" s="4" t="str" cm="1">
        <f t="array" aca="1" ref="B29" ca="1">HYPERLINK(CELL("address", MATH.FREXP!MATH.FREXP), "MATH.FREXP")</f>
        <v>MATH.FREXP</v>
      </c>
      <c r="C29" s="7" t="s">
        <v>142</v>
      </c>
    </row>
    <row r="30" spans="2:3" x14ac:dyDescent="0.25">
      <c r="B30" s="4" t="str" cm="1">
        <f t="array" aca="1" ref="B30" ca="1">HYPERLINK(CELL("address", MATH.HYPOT!MATH.HYPOT), "MATH.HYPOT")</f>
        <v>MATH.HYPOT</v>
      </c>
      <c r="C30" t="s">
        <v>138</v>
      </c>
    </row>
    <row r="31" spans="2:3" x14ac:dyDescent="0.25">
      <c r="B31" s="4" t="str" cm="1">
        <f t="array" aca="1" ref="B31" ca="1">HYPERLINK(CELL("address", MATH.ILOGB!MATH.ILOGB), "MATH.ILOGB")</f>
        <v>MATH.ILOGB</v>
      </c>
      <c r="C31" s="7" t="s">
        <v>134</v>
      </c>
    </row>
    <row r="32" spans="2:3" x14ac:dyDescent="0.25">
      <c r="B32" s="4" t="str" cm="1">
        <f t="array" aca="1" ref="B32" ca="1">HYPERLINK(CELL("address", MATH.LDEXP!MATH.LDEXP), "MATH.LDEXP")</f>
        <v>MATH.LDEXP</v>
      </c>
      <c r="C32" t="s">
        <v>131</v>
      </c>
    </row>
    <row r="33" spans="2:3" x14ac:dyDescent="0.25">
      <c r="B33" s="4" t="str" cm="1">
        <f t="array" aca="1" ref="B33" ca="1">HYPERLINK(CELL("address", MATH.LGAMMA!MATH.LGAMMA), "MATH.LGAMMA")</f>
        <v>MATH.LGAMMA</v>
      </c>
      <c r="C33" s="7" t="s">
        <v>127</v>
      </c>
    </row>
    <row r="34" spans="2:3" x14ac:dyDescent="0.25">
      <c r="B34" s="4" t="str" cm="1">
        <f t="array" aca="1" ref="B34" ca="1">HYPERLINK(CELL("address", MATH.LOG!MATH.LOG), "MATH.LOG")</f>
        <v>MATH.LOG</v>
      </c>
      <c r="C34" t="s">
        <v>123</v>
      </c>
    </row>
    <row r="35" spans="2:3" x14ac:dyDescent="0.25">
      <c r="B35" s="4" t="str" cm="1">
        <f t="array" aca="1" ref="B35" ca="1">HYPERLINK(CELL("address", MATH.LOG1P!MATH.LOG1P), "MATH.LOG1P")</f>
        <v>MATH.LOG1P</v>
      </c>
      <c r="C35" s="7" t="s">
        <v>119</v>
      </c>
    </row>
    <row r="36" spans="2:3" x14ac:dyDescent="0.25">
      <c r="B36" s="4" t="str" cm="1">
        <f t="array" aca="1" ref="B36" ca="1">HYPERLINK(CELL("address", MATH.LOG2!MATH.LOG2), "MATH.LOG2")</f>
        <v>MATH.LOG2</v>
      </c>
      <c r="C36" t="s">
        <v>115</v>
      </c>
    </row>
    <row r="37" spans="2:3" x14ac:dyDescent="0.25">
      <c r="B37" s="4" t="str" cm="1">
        <f t="array" aca="1" ref="B37" ca="1">HYPERLINK(CELL("address", MATH.LOGB!MATH.LOGB), "MATH.LOGB")</f>
        <v>MATH.LOGB</v>
      </c>
      <c r="C37" s="7" t="s">
        <v>111</v>
      </c>
    </row>
    <row r="38" spans="2:3" x14ac:dyDescent="0.25">
      <c r="B38" s="4" t="str" cm="1">
        <f t="array" aca="1" ref="B38" ca="1">HYPERLINK(CELL("address", MATH.MODF!MATH.MODF), "MATH.MODF")</f>
        <v>MATH.MODF</v>
      </c>
      <c r="C38" t="s">
        <v>106</v>
      </c>
    </row>
    <row r="39" spans="2:3" x14ac:dyDescent="0.25">
      <c r="B39" s="4" t="str" cm="1">
        <f t="array" aca="1" ref="B39" ca="1">HYPERLINK(CELL("address", MATH.NAN!MATH.NAN), "MATH.NAN")</f>
        <v>MATH.NAN</v>
      </c>
      <c r="C39" s="7" t="s">
        <v>101</v>
      </c>
    </row>
    <row r="40" spans="2:3" x14ac:dyDescent="0.25">
      <c r="B40" s="4" t="str" cm="1">
        <f t="array" aca="1" ref="B40" ca="1">HYPERLINK(CELL("address", MATH.NEARBYINT!MATH.NEARBYINT), "MATH.NEARBYINT")</f>
        <v>MATH.NEARBYINT</v>
      </c>
      <c r="C40" t="s">
        <v>97</v>
      </c>
    </row>
    <row r="41" spans="2:3" x14ac:dyDescent="0.25">
      <c r="B41" s="4" t="str" cm="1">
        <f t="array" aca="1" ref="B41" ca="1">HYPERLINK(CELL("address", MATH.NEXTAFTER!MATH.NEXTAFTER), "MATH.NEXTAFTER")</f>
        <v>MATH.NEXTAFTER</v>
      </c>
      <c r="C41" s="7" t="s">
        <v>92</v>
      </c>
    </row>
    <row r="42" spans="2:3" x14ac:dyDescent="0.25">
      <c r="B42" s="4" t="str" cm="1">
        <f t="array" aca="1" ref="B42" ca="1">HYPERLINK(CELL("address", MATH.POW!MATH.POW), "MATH.POW")</f>
        <v>MATH.POW</v>
      </c>
      <c r="C42" t="s">
        <v>87</v>
      </c>
    </row>
    <row r="43" spans="2:3" x14ac:dyDescent="0.25">
      <c r="B43" s="4" t="str" cm="1">
        <f t="array" aca="1" ref="B43" ca="1">HYPERLINK(CELL("address", MATH.REMAINDER!MATH.REMAINDER), "MATH.REMAINDER")</f>
        <v>MATH.REMAINDER</v>
      </c>
      <c r="C43" s="7" t="s">
        <v>83</v>
      </c>
    </row>
    <row r="44" spans="2:3" x14ac:dyDescent="0.25">
      <c r="B44" s="4" t="str" cm="1">
        <f t="array" aca="1" ref="B44" ca="1">HYPERLINK(CELL("address", MATH.REMQUO!MATH.REMQUO), "MATH.REMQUO")</f>
        <v>MATH.REMQUO</v>
      </c>
      <c r="C44" t="s">
        <v>74</v>
      </c>
    </row>
    <row r="45" spans="2:3" x14ac:dyDescent="0.25">
      <c r="B45" s="4" t="str" cm="1">
        <f t="array" aca="1" ref="B45" ca="1">HYPERLINK(CELL("address", MATH.RINT!MATH.RINT), "MATH.RINT")</f>
        <v>MATH.RINT</v>
      </c>
      <c r="C45" s="7" t="s">
        <v>71</v>
      </c>
    </row>
    <row r="46" spans="2:3" x14ac:dyDescent="0.25">
      <c r="B46" s="4" t="str" cm="1">
        <f t="array" aca="1" ref="B46" ca="1">HYPERLINK(CELL("address", MATH.ROUND!MATH.ROUND), "MATH.ROUND")</f>
        <v>MATH.ROUND</v>
      </c>
      <c r="C46" t="s">
        <v>67</v>
      </c>
    </row>
    <row r="47" spans="2:3" x14ac:dyDescent="0.25">
      <c r="B47" s="4" t="str" cm="1">
        <f t="array" aca="1" ref="B47" ca="1">HYPERLINK(CELL("address", MATH.SCALBN!MATH.SCALBN), "MATH.SCALBN")</f>
        <v>MATH.SCALBN</v>
      </c>
      <c r="C47" s="7" t="s">
        <v>63</v>
      </c>
    </row>
    <row r="48" spans="2:3" x14ac:dyDescent="0.25">
      <c r="B48" s="4" t="str" cm="1">
        <f t="array" aca="1" ref="B48" ca="1">HYPERLINK(CELL("address", MATH.SIN!MATH.SIN), "MATH.SIN")</f>
        <v>MATH.SIN</v>
      </c>
      <c r="C48" t="s">
        <v>60</v>
      </c>
    </row>
    <row r="49" spans="2:3" x14ac:dyDescent="0.25">
      <c r="B49" s="4" t="str" cm="1">
        <f t="array" aca="1" ref="B49" ca="1">HYPERLINK(CELL("address", MATH.SINH!MATH.SINH), "MATH.SINH")</f>
        <v>MATH.SINH</v>
      </c>
      <c r="C49" s="7" t="s">
        <v>57</v>
      </c>
    </row>
    <row r="50" spans="2:3" x14ac:dyDescent="0.25">
      <c r="B50" s="4" t="str" cm="1">
        <f t="array" aca="1" ref="B50" ca="1">HYPERLINK(CELL("address", MATH.SQRT!MATH.SQRT), "MATH.SQRT")</f>
        <v>MATH.SQRT</v>
      </c>
      <c r="C50" t="s">
        <v>53</v>
      </c>
    </row>
    <row r="51" spans="2:3" x14ac:dyDescent="0.25">
      <c r="B51" s="4" t="str" cm="1">
        <f t="array" aca="1" ref="B51" ca="1">HYPERLINK(CELL("address", MATH.TAN!MATH.TAN), "MATH.TAN")</f>
        <v>MATH.TAN</v>
      </c>
      <c r="C51" s="7" t="s">
        <v>50</v>
      </c>
    </row>
    <row r="52" spans="2:3" x14ac:dyDescent="0.25">
      <c r="B52" s="4" t="str" cm="1">
        <f t="array" aca="1" ref="B52" ca="1">HYPERLINK(CELL("address", MATH.TANH!MATH.TANH), "MATH.TANH")</f>
        <v>MATH.TANH</v>
      </c>
      <c r="C52" t="s">
        <v>46</v>
      </c>
    </row>
    <row r="53" spans="2:3" x14ac:dyDescent="0.25">
      <c r="B53" s="4" t="str" cm="1">
        <f t="array" aca="1" ref="B53" ca="1">HYPERLINK(CELL("address", MATH.TGAMMA!MATH.TGAMMA), "MATH.TGAMMA")</f>
        <v>MATH.TGAMMA</v>
      </c>
      <c r="C53" s="7" t="s">
        <v>42</v>
      </c>
    </row>
    <row r="54" spans="2:3" x14ac:dyDescent="0.25">
      <c r="B54" s="4" t="str" cm="1">
        <f t="array" aca="1" ref="B54" ca="1">HYPERLINK(CELL("address", MATH.TRUNC!MATH.TRUNC), "MATH.TRUNC")</f>
        <v>MATH.TRUNC</v>
      </c>
      <c r="C54" t="s">
        <v>38</v>
      </c>
    </row>
    <row r="55" spans="2:3" x14ac:dyDescent="0.25">
      <c r="B55" s="4" t="str" cm="1">
        <f t="array" aca="1" ref="B55" ca="1">HYPERLINK(CELL("address", MATH._CHGSIGN!MATH._CHGSIGN), "MATH._CHGSIGN")</f>
        <v>MATH._CHGSIGN</v>
      </c>
      <c r="C55" s="7" t="s">
        <v>34</v>
      </c>
    </row>
    <row r="56" spans="2:3" x14ac:dyDescent="0.25">
      <c r="B56" s="4" t="str" cm="1">
        <f t="array" aca="1" ref="B56" ca="1">HYPERLINK(CELL("address", MATH._FPCLASS!MATH._FPCLASS), "MATH._FPCLASS")</f>
        <v>MATH._FPCLASS</v>
      </c>
      <c r="C56" t="s">
        <v>30</v>
      </c>
    </row>
    <row r="57" spans="2:3" x14ac:dyDescent="0.25">
      <c r="B57" s="4" t="str" cm="1">
        <f t="array" aca="1" ref="B57" ca="1">HYPERLINK(CELL("address", MATH._J0!MATH._J0), "MATH._J0")</f>
        <v>MATH._J0</v>
      </c>
      <c r="C57" s="7" t="s">
        <v>26</v>
      </c>
    </row>
    <row r="58" spans="2:3" x14ac:dyDescent="0.25">
      <c r="B58" s="4" t="str" cm="1">
        <f t="array" aca="1" ref="B58" ca="1">HYPERLINK(CELL("address", MATH._ROTL!MATH._ROTL), "MATH._ROTL")</f>
        <v>MATH._ROTL</v>
      </c>
      <c r="C58" t="s">
        <v>19</v>
      </c>
    </row>
    <row r="59" spans="2:3" x14ac:dyDescent="0.25">
      <c r="B59" s="4" t="str" cm="1">
        <f t="array" aca="1" ref="B59" ca="1">HYPERLINK(CELL("address", MATH._SCALB!MATH._SCALB), "MATH._SCALB")</f>
        <v>MATH._SCALB</v>
      </c>
      <c r="C59" s="7" t="s">
        <v>12</v>
      </c>
    </row>
    <row r="61" spans="2:3" ht="21" x14ac:dyDescent="0.35">
      <c r="B61" s="5" t="s">
        <v>239</v>
      </c>
    </row>
    <row r="62" spans="2:3" ht="17.25" x14ac:dyDescent="0.3">
      <c r="B62" s="6" t="s">
        <v>237</v>
      </c>
      <c r="C62" s="6" t="s">
        <v>238</v>
      </c>
    </row>
    <row r="63" spans="2:3" x14ac:dyDescent="0.25">
      <c r="B63" s="4" t="str" cm="1">
        <f t="array" aca="1" ref="B63" ca="1">HYPERLINK(CELL("address", EVAL!EVAL), "EVAL")</f>
        <v>EVAL</v>
      </c>
      <c r="C63" t="s">
        <v>6</v>
      </c>
    </row>
    <row r="64" spans="2:3" x14ac:dyDescent="0.25">
      <c r="B64" s="4" t="str" cm="1">
        <f t="array" aca="1" ref="B64" ca="1">HYPERLINK(CELL("address", XLL.ALERT.LEVEL!XLL.ALERT.LEVEL), "XLL.ALERT.LEVEL")</f>
        <v>XLL.ALERT.LEVEL</v>
      </c>
      <c r="C64" s="7" t="s">
        <v>1</v>
      </c>
    </row>
    <row r="65" spans="2:3" ht="17.25" x14ac:dyDescent="0.3">
      <c r="B65" s="6" t="s">
        <v>240</v>
      </c>
      <c r="C65" s="6" t="s">
        <v>238</v>
      </c>
    </row>
    <row r="66" spans="2:3" x14ac:dyDescent="0.25">
      <c r="B66" s="4" t="s">
        <v>241</v>
      </c>
      <c r="C66" t="s">
        <v>242</v>
      </c>
    </row>
    <row r="67" spans="2:3" x14ac:dyDescent="0.25">
      <c r="B67" s="4" t="s">
        <v>243</v>
      </c>
      <c r="C67" s="7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F688-6E13-450F-9158-F8E50A1C0250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229</v>
      </c>
    </row>
    <row r="2" spans="2:4" ht="17.25" x14ac:dyDescent="0.3">
      <c r="B2" s="2" t="s">
        <v>230</v>
      </c>
    </row>
    <row r="4" spans="2:4" x14ac:dyDescent="0.25">
      <c r="B4" s="3" t="s">
        <v>231</v>
      </c>
      <c r="C4" cm="1">
        <f t="array" ref="C4">_xll.MATH.ABS(n)</f>
        <v>0</v>
      </c>
    </row>
    <row r="5" spans="2:4" x14ac:dyDescent="0.25">
      <c r="B5" s="4" t="s">
        <v>232</v>
      </c>
      <c r="D5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BC6B-21C6-44DF-BD16-593D3760C30E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225</v>
      </c>
    </row>
    <row r="2" spans="2:4" ht="17.25" x14ac:dyDescent="0.3">
      <c r="B2" s="2" t="s">
        <v>226</v>
      </c>
    </row>
    <row r="4" spans="2:4" x14ac:dyDescent="0.25">
      <c r="B4" s="3" t="s">
        <v>227</v>
      </c>
      <c r="C4" cm="1">
        <f t="array" ref="C4">_xll.MATH.ACOS(x)</f>
        <v>1.5707963267948966</v>
      </c>
    </row>
    <row r="5" spans="2:4" x14ac:dyDescent="0.25">
      <c r="B5" s="4" t="s">
        <v>14</v>
      </c>
      <c r="D5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EBB8-BE3C-4134-91FD-D8378DFCC386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222</v>
      </c>
    </row>
    <row r="2" spans="2:4" ht="17.25" x14ac:dyDescent="0.3">
      <c r="B2" s="2" t="s">
        <v>223</v>
      </c>
    </row>
    <row r="4" spans="2:4" x14ac:dyDescent="0.25">
      <c r="B4" s="3" t="s">
        <v>224</v>
      </c>
      <c r="C4" t="e" cm="1">
        <f t="array" ref="C4">_xll.MATH.ACOSH(x)</f>
        <v>#NUM!</v>
      </c>
    </row>
    <row r="5" spans="2:4" x14ac:dyDescent="0.25">
      <c r="B5" s="4" t="s">
        <v>14</v>
      </c>
      <c r="D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6C38-A1D1-4314-96F3-E2D9E6B32627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218</v>
      </c>
    </row>
    <row r="2" spans="2:4" ht="17.25" x14ac:dyDescent="0.3">
      <c r="B2" s="2" t="s">
        <v>219</v>
      </c>
    </row>
    <row r="4" spans="2:4" x14ac:dyDescent="0.25">
      <c r="B4" s="3" t="s">
        <v>220</v>
      </c>
      <c r="C4" cm="1">
        <f t="array" ref="C4">_xll.MATH.ASIN(x)</f>
        <v>0</v>
      </c>
    </row>
    <row r="5" spans="2:4" x14ac:dyDescent="0.25">
      <c r="B5" s="4" t="s">
        <v>14</v>
      </c>
      <c r="D5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A272-9556-46D6-9C40-D423137F7B51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215</v>
      </c>
    </row>
    <row r="2" spans="2:4" ht="17.25" x14ac:dyDescent="0.3">
      <c r="B2" s="2" t="s">
        <v>216</v>
      </c>
    </row>
    <row r="4" spans="2:4" x14ac:dyDescent="0.25">
      <c r="B4" s="3" t="s">
        <v>217</v>
      </c>
      <c r="C4" cm="1">
        <f t="array" ref="C4">_xll.MATH.ASINH(x)</f>
        <v>0</v>
      </c>
    </row>
    <row r="5" spans="2:4" x14ac:dyDescent="0.25">
      <c r="B5" s="4" t="s">
        <v>14</v>
      </c>
      <c r="D5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2F96-2839-425F-BB5D-9B6B9E189322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211</v>
      </c>
    </row>
    <row r="2" spans="2:4" ht="17.25" x14ac:dyDescent="0.3">
      <c r="B2" s="2" t="s">
        <v>212</v>
      </c>
    </row>
    <row r="4" spans="2:4" x14ac:dyDescent="0.25">
      <c r="B4" s="3" t="s">
        <v>213</v>
      </c>
      <c r="C4" cm="1">
        <f t="array" ref="C4">_xll.MATH.ATAN(x)</f>
        <v>0</v>
      </c>
    </row>
    <row r="5" spans="2:4" x14ac:dyDescent="0.25">
      <c r="B5" s="4" t="s">
        <v>14</v>
      </c>
      <c r="D5" t="s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5176-9250-4C69-AC1F-EEF4A12A7205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208</v>
      </c>
    </row>
    <row r="2" spans="2:4" ht="17.25" x14ac:dyDescent="0.3">
      <c r="B2" s="2" t="s">
        <v>209</v>
      </c>
    </row>
    <row r="4" spans="2:4" x14ac:dyDescent="0.25">
      <c r="B4" s="3" t="s">
        <v>210</v>
      </c>
      <c r="C4" cm="1">
        <f t="array" ref="C4">_xll.MATH.ATANH(x)</f>
        <v>0</v>
      </c>
    </row>
    <row r="5" spans="2:4" x14ac:dyDescent="0.25">
      <c r="B5" s="4" t="s">
        <v>14</v>
      </c>
      <c r="D5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9D45-19E5-45BE-8ED5-684E69998071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204</v>
      </c>
    </row>
    <row r="2" spans="2:4" ht="17.25" x14ac:dyDescent="0.3">
      <c r="B2" s="2" t="s">
        <v>205</v>
      </c>
    </row>
    <row r="4" spans="2:4" x14ac:dyDescent="0.25">
      <c r="B4" s="3" t="s">
        <v>206</v>
      </c>
      <c r="C4" cm="1">
        <f t="array" ref="C4">_xll.MATH.CBRT(x)</f>
        <v>0</v>
      </c>
    </row>
    <row r="5" spans="2:4" x14ac:dyDescent="0.25">
      <c r="B5" s="4" t="s">
        <v>14</v>
      </c>
      <c r="D5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14E1-0F94-4E6A-ADAE-AC5D1A188BD5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201</v>
      </c>
    </row>
    <row r="2" spans="2:4" ht="17.25" x14ac:dyDescent="0.3">
      <c r="B2" s="2" t="s">
        <v>202</v>
      </c>
    </row>
    <row r="4" spans="2:4" x14ac:dyDescent="0.25">
      <c r="B4" s="3" t="s">
        <v>203</v>
      </c>
      <c r="C4" cm="1">
        <f t="array" ref="C4">_xll.MATH.CEIL(x)</f>
        <v>0</v>
      </c>
    </row>
    <row r="5" spans="2:4" x14ac:dyDescent="0.25">
      <c r="B5" s="4" t="s">
        <v>14</v>
      </c>
      <c r="D5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F731-1FCB-4F27-8D2E-F5C9F2EADB0B}">
  <dimension ref="B1:D6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196</v>
      </c>
    </row>
    <row r="2" spans="2:4" ht="17.25" x14ac:dyDescent="0.3">
      <c r="B2" s="2" t="s">
        <v>197</v>
      </c>
    </row>
    <row r="4" spans="2:4" x14ac:dyDescent="0.25">
      <c r="B4" s="3" t="s">
        <v>198</v>
      </c>
      <c r="C4" cm="1">
        <f t="array" ref="C4">_xll.MATH.COPYSIGN(x, y)</f>
        <v>0</v>
      </c>
    </row>
    <row r="5" spans="2:4" x14ac:dyDescent="0.25">
      <c r="B5" s="4" t="s">
        <v>14</v>
      </c>
      <c r="D5" t="s">
        <v>199</v>
      </c>
    </row>
    <row r="6" spans="2:4" x14ac:dyDescent="0.25">
      <c r="B6" s="4" t="s">
        <v>85</v>
      </c>
      <c r="D6" t="s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1DCA-4ADE-4205-98EA-3D0249EB1043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193</v>
      </c>
    </row>
    <row r="2" spans="2:4" ht="17.25" x14ac:dyDescent="0.3">
      <c r="B2" s="2" t="s">
        <v>194</v>
      </c>
    </row>
    <row r="4" spans="2:4" x14ac:dyDescent="0.25">
      <c r="B4" s="3" t="s">
        <v>195</v>
      </c>
      <c r="C4" cm="1">
        <f t="array" ref="C4">_xll.MATH.COS(x)</f>
        <v>1</v>
      </c>
    </row>
    <row r="5" spans="2:4" x14ac:dyDescent="0.25">
      <c r="B5" s="4" t="s">
        <v>14</v>
      </c>
      <c r="D5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DDEA-ED88-4FED-8CE5-A00FF88EFDDE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190</v>
      </c>
    </row>
    <row r="2" spans="2:4" ht="17.25" x14ac:dyDescent="0.3">
      <c r="B2" s="2" t="s">
        <v>191</v>
      </c>
    </row>
    <row r="4" spans="2:4" x14ac:dyDescent="0.25">
      <c r="B4" s="3" t="s">
        <v>192</v>
      </c>
      <c r="C4" cm="1">
        <f t="array" ref="C4">_xll.MATH.COSH(x)</f>
        <v>1</v>
      </c>
    </row>
    <row r="5" spans="2:4" x14ac:dyDescent="0.25">
      <c r="B5" s="4" t="s">
        <v>14</v>
      </c>
      <c r="D5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A94B-9108-4285-8C9A-898B05B7FF30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187</v>
      </c>
    </row>
    <row r="2" spans="2:4" ht="17.25" x14ac:dyDescent="0.3">
      <c r="B2" s="2" t="s">
        <v>188</v>
      </c>
    </row>
    <row r="4" spans="2:4" x14ac:dyDescent="0.25">
      <c r="B4" s="3" t="s">
        <v>189</v>
      </c>
      <c r="C4" cm="1">
        <f t="array" ref="C4">_xll.MATH.ERF(x)</f>
        <v>0</v>
      </c>
    </row>
    <row r="5" spans="2:4" x14ac:dyDescent="0.25">
      <c r="B5" s="4" t="s">
        <v>14</v>
      </c>
      <c r="D5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7450-0465-47CD-8D56-87892EE0F028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183</v>
      </c>
    </row>
    <row r="2" spans="2:4" ht="17.25" x14ac:dyDescent="0.3">
      <c r="B2" s="2" t="s">
        <v>184</v>
      </c>
    </row>
    <row r="4" spans="2:4" x14ac:dyDescent="0.25">
      <c r="B4" s="3" t="s">
        <v>185</v>
      </c>
      <c r="C4" cm="1">
        <f t="array" ref="C4">_xll.MATH.EXP(x)</f>
        <v>1</v>
      </c>
    </row>
    <row r="5" spans="2:4" x14ac:dyDescent="0.25">
      <c r="B5" s="4" t="s">
        <v>14</v>
      </c>
      <c r="D5" t="s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A16F-1603-4EF1-BC8B-97A5B2387147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179</v>
      </c>
    </row>
    <row r="2" spans="2:4" ht="17.25" x14ac:dyDescent="0.3">
      <c r="B2" s="2" t="s">
        <v>180</v>
      </c>
    </row>
    <row r="4" spans="2:4" x14ac:dyDescent="0.25">
      <c r="B4" s="3" t="s">
        <v>181</v>
      </c>
      <c r="C4" cm="1">
        <f t="array" ref="C4">_xll.MATH.EXP2(x)</f>
        <v>1</v>
      </c>
    </row>
    <row r="5" spans="2:4" x14ac:dyDescent="0.25">
      <c r="B5" s="4" t="s">
        <v>14</v>
      </c>
      <c r="D5" t="s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5339-D27E-4E97-8148-79D4C73DFCA9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175</v>
      </c>
    </row>
    <row r="2" spans="2:4" ht="17.25" x14ac:dyDescent="0.3">
      <c r="B2" s="2" t="s">
        <v>176</v>
      </c>
    </row>
    <row r="4" spans="2:4" x14ac:dyDescent="0.25">
      <c r="B4" s="3" t="s">
        <v>177</v>
      </c>
      <c r="C4" cm="1">
        <f t="array" ref="C4">_xll.MATH.EXPM1(x)</f>
        <v>0</v>
      </c>
    </row>
    <row r="5" spans="2:4" x14ac:dyDescent="0.25">
      <c r="B5" s="4" t="s">
        <v>14</v>
      </c>
      <c r="D5" t="s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3BCA-89F8-462F-9B7C-F5990BAEFEDA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172</v>
      </c>
    </row>
    <row r="2" spans="2:4" ht="17.25" x14ac:dyDescent="0.3">
      <c r="B2" s="2" t="s">
        <v>173</v>
      </c>
    </row>
    <row r="4" spans="2:4" x14ac:dyDescent="0.25">
      <c r="B4" s="3" t="s">
        <v>174</v>
      </c>
      <c r="C4" cm="1">
        <f t="array" ref="C4">_xll.MATH.FABS(x)</f>
        <v>0</v>
      </c>
    </row>
    <row r="5" spans="2:4" x14ac:dyDescent="0.25">
      <c r="B5" s="4" t="s">
        <v>14</v>
      </c>
      <c r="D5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01E6-5F81-46CC-BA0E-60D1ECCE6F95}">
  <dimension ref="B1:D6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167</v>
      </c>
    </row>
    <row r="2" spans="2:4" ht="17.25" x14ac:dyDescent="0.3">
      <c r="B2" s="2" t="s">
        <v>168</v>
      </c>
    </row>
    <row r="4" spans="2:4" x14ac:dyDescent="0.25">
      <c r="B4" s="3" t="s">
        <v>169</v>
      </c>
      <c r="C4" cm="1">
        <f t="array" ref="C4">_xll.MATH.FDIM(x, y)</f>
        <v>0</v>
      </c>
    </row>
    <row r="5" spans="2:4" x14ac:dyDescent="0.25">
      <c r="B5" s="4" t="s">
        <v>14</v>
      </c>
      <c r="D5" t="s">
        <v>170</v>
      </c>
    </row>
    <row r="6" spans="2:4" x14ac:dyDescent="0.25">
      <c r="B6" s="4" t="s">
        <v>85</v>
      </c>
      <c r="D6" t="s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D766-A92B-4E08-89D2-FB006A59B244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164</v>
      </c>
    </row>
    <row r="2" spans="2:4" ht="17.25" x14ac:dyDescent="0.3">
      <c r="B2" s="2" t="s">
        <v>165</v>
      </c>
    </row>
    <row r="4" spans="2:4" x14ac:dyDescent="0.25">
      <c r="B4" s="3" t="s">
        <v>166</v>
      </c>
      <c r="C4" cm="1">
        <f t="array" ref="C4">_xll.MATH.FLOOR(x)</f>
        <v>0</v>
      </c>
    </row>
    <row r="5" spans="2:4" x14ac:dyDescent="0.25">
      <c r="B5" s="4" t="s">
        <v>14</v>
      </c>
      <c r="D5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0460-195E-45C5-AAC1-86B172B23BFF}">
  <dimension ref="B1:D7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157</v>
      </c>
    </row>
    <row r="2" spans="2:4" ht="17.25" x14ac:dyDescent="0.3">
      <c r="B2" s="2" t="s">
        <v>158</v>
      </c>
    </row>
    <row r="4" spans="2:4" x14ac:dyDescent="0.25">
      <c r="B4" s="3" t="s">
        <v>159</v>
      </c>
      <c r="C4" cm="1">
        <f t="array" ref="C4">_xll.MATH.FMA(x, y, z)</f>
        <v>0</v>
      </c>
    </row>
    <row r="5" spans="2:4" x14ac:dyDescent="0.25">
      <c r="B5" s="4" t="s">
        <v>14</v>
      </c>
      <c r="D5" t="s">
        <v>160</v>
      </c>
    </row>
    <row r="6" spans="2:4" x14ac:dyDescent="0.25">
      <c r="B6" s="4" t="s">
        <v>85</v>
      </c>
      <c r="D6" t="s">
        <v>161</v>
      </c>
    </row>
    <row r="7" spans="2:4" x14ac:dyDescent="0.25">
      <c r="B7" s="4" t="s">
        <v>162</v>
      </c>
      <c r="D7" t="s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39B1-A52F-43B4-9C03-6B691809689B}">
  <dimension ref="B1:D6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154</v>
      </c>
    </row>
    <row r="2" spans="2:4" ht="17.25" x14ac:dyDescent="0.3">
      <c r="B2" s="2" t="s">
        <v>155</v>
      </c>
    </row>
    <row r="4" spans="2:4" x14ac:dyDescent="0.25">
      <c r="B4" s="3" t="s">
        <v>156</v>
      </c>
      <c r="C4" cm="1">
        <f t="array" ref="C4">_xll.MATH.FMAX(x, y)</f>
        <v>0</v>
      </c>
    </row>
    <row r="5" spans="2:4" x14ac:dyDescent="0.25">
      <c r="B5" s="4" t="s">
        <v>14</v>
      </c>
      <c r="D5" t="s">
        <v>152</v>
      </c>
    </row>
    <row r="6" spans="2:4" x14ac:dyDescent="0.25">
      <c r="B6" s="4" t="s">
        <v>85</v>
      </c>
      <c r="D6" t="s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285A-DD8B-4479-BCAC-075D1947DDA1}">
  <dimension ref="B1:D6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149</v>
      </c>
    </row>
    <row r="2" spans="2:4" ht="17.25" x14ac:dyDescent="0.3">
      <c r="B2" s="2" t="s">
        <v>150</v>
      </c>
    </row>
    <row r="4" spans="2:4" x14ac:dyDescent="0.25">
      <c r="B4" s="3" t="s">
        <v>151</v>
      </c>
      <c r="C4" cm="1">
        <f t="array" ref="C4">_xll.MATH.FMIN(x, y)</f>
        <v>0</v>
      </c>
    </row>
    <row r="5" spans="2:4" x14ac:dyDescent="0.25">
      <c r="B5" s="4" t="s">
        <v>14</v>
      </c>
      <c r="D5" t="s">
        <v>152</v>
      </c>
    </row>
    <row r="6" spans="2:4" x14ac:dyDescent="0.25">
      <c r="B6" s="4" t="s">
        <v>85</v>
      </c>
      <c r="D6" t="s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B78D-0CF0-4FCE-ABFE-E79B55E07143}">
  <dimension ref="B1:D6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146</v>
      </c>
    </row>
    <row r="2" spans="2:4" ht="17.25" x14ac:dyDescent="0.3">
      <c r="B2" s="2" t="s">
        <v>147</v>
      </c>
    </row>
    <row r="4" spans="2:4" x14ac:dyDescent="0.25">
      <c r="B4" s="3" t="s">
        <v>148</v>
      </c>
      <c r="C4" t="e" cm="1">
        <f t="array" ref="C4">_xll.MATH.FMOD(x, y)</f>
        <v>#NUM!</v>
      </c>
    </row>
    <row r="5" spans="2:4" x14ac:dyDescent="0.25">
      <c r="B5" s="4" t="s">
        <v>14</v>
      </c>
      <c r="D5" t="s">
        <v>140</v>
      </c>
    </row>
    <row r="6" spans="2:4" x14ac:dyDescent="0.25">
      <c r="B6" s="4" t="s">
        <v>85</v>
      </c>
      <c r="D6" t="s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EEB6-4F96-4497-BA23-D67BDFED5B5F}">
  <dimension ref="B1:D6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141</v>
      </c>
    </row>
    <row r="2" spans="2:4" ht="17.25" x14ac:dyDescent="0.3">
      <c r="B2" s="2" t="s">
        <v>142</v>
      </c>
    </row>
    <row r="4" spans="2:4" x14ac:dyDescent="0.25">
      <c r="B4" s="3" t="s">
        <v>143</v>
      </c>
      <c r="C4" cm="1">
        <f t="array" ref="C4">_xll.MATH.FREXP(x, expptr)</f>
        <v>0</v>
      </c>
    </row>
    <row r="5" spans="2:4" x14ac:dyDescent="0.25">
      <c r="B5" s="4" t="s">
        <v>14</v>
      </c>
      <c r="D5" t="s">
        <v>28</v>
      </c>
    </row>
    <row r="6" spans="2:4" x14ac:dyDescent="0.25">
      <c r="B6" s="4" t="s">
        <v>144</v>
      </c>
      <c r="D6" t="s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7E15-A423-43BA-B0CC-E156EA34C1A8}">
  <dimension ref="B1:D6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137</v>
      </c>
    </row>
    <row r="2" spans="2:4" ht="17.25" x14ac:dyDescent="0.3">
      <c r="B2" s="2" t="s">
        <v>138</v>
      </c>
    </row>
    <row r="4" spans="2:4" x14ac:dyDescent="0.25">
      <c r="B4" s="3" t="s">
        <v>139</v>
      </c>
      <c r="C4" cm="1">
        <f t="array" ref="C4">_xll.MATH.HYPOT(x, y)</f>
        <v>0</v>
      </c>
    </row>
    <row r="5" spans="2:4" x14ac:dyDescent="0.25">
      <c r="B5" s="4" t="s">
        <v>14</v>
      </c>
      <c r="D5" t="s">
        <v>140</v>
      </c>
    </row>
    <row r="6" spans="2:4" x14ac:dyDescent="0.25">
      <c r="B6" s="4" t="s">
        <v>85</v>
      </c>
      <c r="D6" t="s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FBA5-9F15-43BD-AAEB-696EB0447199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133</v>
      </c>
    </row>
    <row r="2" spans="2:4" ht="17.25" x14ac:dyDescent="0.3">
      <c r="B2" s="2" t="s">
        <v>134</v>
      </c>
    </row>
    <row r="4" spans="2:4" x14ac:dyDescent="0.25">
      <c r="B4" s="3" t="s">
        <v>135</v>
      </c>
      <c r="C4" cm="1">
        <f t="array" ref="C4">_xll.MATH.ILOGB(x)</f>
        <v>-2147483648</v>
      </c>
    </row>
    <row r="5" spans="2:4" x14ac:dyDescent="0.25">
      <c r="B5" s="4" t="s">
        <v>14</v>
      </c>
      <c r="D5" t="s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F17B-3D61-463D-AE74-FB56CFD799D0}">
  <dimension ref="B1:D6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130</v>
      </c>
    </row>
    <row r="2" spans="2:4" ht="17.25" x14ac:dyDescent="0.3">
      <c r="B2" s="2" t="s">
        <v>131</v>
      </c>
    </row>
    <row r="4" spans="2:4" x14ac:dyDescent="0.25">
      <c r="B4" s="3" t="s">
        <v>132</v>
      </c>
      <c r="C4" cm="1">
        <f t="array" ref="C4">_xll.MATH.LDEXP(x, exp)</f>
        <v>0</v>
      </c>
    </row>
    <row r="5" spans="2:4" x14ac:dyDescent="0.25">
      <c r="B5" s="4" t="s">
        <v>14</v>
      </c>
      <c r="D5" t="s">
        <v>28</v>
      </c>
    </row>
    <row r="6" spans="2:4" x14ac:dyDescent="0.25">
      <c r="B6" s="4" t="s">
        <v>16</v>
      </c>
      <c r="D6" t="s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E4E5-3A38-4724-8763-A2C3B3B69E23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126</v>
      </c>
    </row>
    <row r="2" spans="2:4" ht="17.25" x14ac:dyDescent="0.3">
      <c r="B2" s="2" t="s">
        <v>127</v>
      </c>
    </row>
    <row r="4" spans="2:4" x14ac:dyDescent="0.25">
      <c r="B4" s="3" t="s">
        <v>128</v>
      </c>
      <c r="C4" t="e" cm="1">
        <f t="array" ref="C4">_xll.MATH.LGAMMA(x)</f>
        <v>#NUM!</v>
      </c>
    </row>
    <row r="5" spans="2:4" x14ac:dyDescent="0.25">
      <c r="B5" s="4" t="s">
        <v>14</v>
      </c>
      <c r="D5" t="s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670D-0916-4E1A-9ADD-9D2CF114FE46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122</v>
      </c>
    </row>
    <row r="2" spans="2:4" ht="17.25" x14ac:dyDescent="0.3">
      <c r="B2" s="2" t="s">
        <v>123</v>
      </c>
    </row>
    <row r="4" spans="2:4" x14ac:dyDescent="0.25">
      <c r="B4" s="3" t="s">
        <v>124</v>
      </c>
      <c r="C4" t="e" cm="1">
        <f t="array" ref="C4">_xll.MATH.LOG(x)</f>
        <v>#NUM!</v>
      </c>
    </row>
    <row r="5" spans="2:4" x14ac:dyDescent="0.25">
      <c r="B5" s="4" t="s">
        <v>14</v>
      </c>
      <c r="D5" t="s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3B68-9588-4484-BB39-F586A7CCCF62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118</v>
      </c>
    </row>
    <row r="2" spans="2:4" ht="17.25" x14ac:dyDescent="0.3">
      <c r="B2" s="2" t="s">
        <v>119</v>
      </c>
    </row>
    <row r="4" spans="2:4" x14ac:dyDescent="0.25">
      <c r="B4" s="3" t="s">
        <v>120</v>
      </c>
      <c r="C4" cm="1">
        <f t="array" ref="C4">_xll.MATH.LOG1P(x)</f>
        <v>0</v>
      </c>
    </row>
    <row r="5" spans="2:4" x14ac:dyDescent="0.25">
      <c r="B5" s="4" t="s">
        <v>14</v>
      </c>
      <c r="D5" t="s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F068-8910-48E9-BEA7-ED8DA227BDAD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114</v>
      </c>
    </row>
    <row r="2" spans="2:4" ht="17.25" x14ac:dyDescent="0.3">
      <c r="B2" s="2" t="s">
        <v>115</v>
      </c>
    </row>
    <row r="4" spans="2:4" x14ac:dyDescent="0.25">
      <c r="B4" s="3" t="s">
        <v>116</v>
      </c>
      <c r="C4" t="e" cm="1">
        <f t="array" ref="C4">_xll.MATH.LOG2(x)</f>
        <v>#NUM!</v>
      </c>
    </row>
    <row r="5" spans="2:4" x14ac:dyDescent="0.25">
      <c r="B5" s="4" t="s">
        <v>14</v>
      </c>
      <c r="D5" t="s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1FE5-F38D-49D8-B082-499DF00A7864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110</v>
      </c>
    </row>
    <row r="2" spans="2:4" ht="17.25" x14ac:dyDescent="0.3">
      <c r="B2" s="2" t="s">
        <v>111</v>
      </c>
    </row>
    <row r="4" spans="2:4" x14ac:dyDescent="0.25">
      <c r="B4" s="3" t="s">
        <v>112</v>
      </c>
      <c r="C4" t="e" cm="1">
        <f t="array" ref="C4">_xll.MATH.LOGB(x)</f>
        <v>#NUM!</v>
      </c>
    </row>
    <row r="5" spans="2:4" x14ac:dyDescent="0.25">
      <c r="B5" s="4" t="s">
        <v>14</v>
      </c>
      <c r="D5" t="s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3F43-C6EC-4912-B13F-C318244FD061}">
  <dimension ref="B1:D6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105</v>
      </c>
    </row>
    <row r="2" spans="2:4" ht="17.25" x14ac:dyDescent="0.3">
      <c r="B2" s="2" t="s">
        <v>106</v>
      </c>
    </row>
    <row r="4" spans="2:4" x14ac:dyDescent="0.25">
      <c r="B4" s="3" t="s">
        <v>107</v>
      </c>
      <c r="C4" cm="1">
        <f t="array" ref="C4">_xll.MATH.MODF(x, intptr)</f>
        <v>0</v>
      </c>
    </row>
    <row r="5" spans="2:4" x14ac:dyDescent="0.25">
      <c r="B5" s="4" t="s">
        <v>14</v>
      </c>
      <c r="D5" t="s">
        <v>28</v>
      </c>
    </row>
    <row r="6" spans="2:4" x14ac:dyDescent="0.25">
      <c r="B6" s="4" t="s">
        <v>108</v>
      </c>
      <c r="D6" t="s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2A23-DB65-46FC-B9FD-8DA8EE815D53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100</v>
      </c>
    </row>
    <row r="2" spans="2:4" ht="17.25" x14ac:dyDescent="0.3">
      <c r="B2" s="2" t="s">
        <v>101</v>
      </c>
    </row>
    <row r="4" spans="2:4" x14ac:dyDescent="0.25">
      <c r="B4" s="3" t="s">
        <v>102</v>
      </c>
      <c r="C4" t="e" cm="1">
        <f t="array" ref="C4">_xll.MATH.NAN(input)</f>
        <v>#NUM!</v>
      </c>
    </row>
    <row r="5" spans="2:4" x14ac:dyDescent="0.25">
      <c r="B5" s="4" t="s">
        <v>103</v>
      </c>
      <c r="D5" t="s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BD71-D377-4CAF-8977-851ADC400909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96</v>
      </c>
    </row>
    <row r="2" spans="2:4" ht="17.25" x14ac:dyDescent="0.3">
      <c r="B2" s="2" t="s">
        <v>97</v>
      </c>
    </row>
    <row r="4" spans="2:4" x14ac:dyDescent="0.25">
      <c r="B4" s="3" t="s">
        <v>98</v>
      </c>
      <c r="C4" cm="1">
        <f t="array" ref="C4">_xll.MATH.NEARBYINT(x)</f>
        <v>0</v>
      </c>
    </row>
    <row r="5" spans="2:4" x14ac:dyDescent="0.25">
      <c r="B5" s="4" t="s">
        <v>14</v>
      </c>
      <c r="D5" t="s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F891-DA29-4ECB-9427-707B1A3CB445}">
  <dimension ref="B1:D6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91</v>
      </c>
    </row>
    <row r="2" spans="2:4" ht="17.25" x14ac:dyDescent="0.3">
      <c r="B2" s="2" t="s">
        <v>92</v>
      </c>
    </row>
    <row r="4" spans="2:4" x14ac:dyDescent="0.25">
      <c r="B4" s="3" t="s">
        <v>93</v>
      </c>
      <c r="C4" cm="1">
        <f t="array" ref="C4">_xll.MATH.NEXTAFTER(x, y)</f>
        <v>0</v>
      </c>
    </row>
    <row r="5" spans="2:4" x14ac:dyDescent="0.25">
      <c r="B5" s="4" t="s">
        <v>14</v>
      </c>
      <c r="D5" t="s">
        <v>94</v>
      </c>
    </row>
    <row r="6" spans="2:4" x14ac:dyDescent="0.25">
      <c r="B6" s="4" t="s">
        <v>85</v>
      </c>
      <c r="D6" t="s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8CAB-C148-44BE-A449-D828D6030E96}">
  <dimension ref="B1:D6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86</v>
      </c>
    </row>
    <row r="2" spans="2:4" ht="17.25" x14ac:dyDescent="0.3">
      <c r="B2" s="2" t="s">
        <v>87</v>
      </c>
    </row>
    <row r="4" spans="2:4" x14ac:dyDescent="0.25">
      <c r="B4" s="3" t="s">
        <v>88</v>
      </c>
      <c r="C4" cm="1">
        <f t="array" ref="C4">_xll.MATH.POW(x, y)</f>
        <v>1</v>
      </c>
    </row>
    <row r="5" spans="2:4" x14ac:dyDescent="0.25">
      <c r="B5" s="4" t="s">
        <v>14</v>
      </c>
      <c r="D5" t="s">
        <v>89</v>
      </c>
    </row>
    <row r="6" spans="2:4" x14ac:dyDescent="0.25">
      <c r="B6" s="4" t="s">
        <v>85</v>
      </c>
      <c r="D6" t="s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34D5-58FC-4266-9EC7-931498C005C4}">
  <dimension ref="B1:D6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82</v>
      </c>
    </row>
    <row r="2" spans="2:4" ht="17.25" x14ac:dyDescent="0.3">
      <c r="B2" s="2" t="s">
        <v>83</v>
      </c>
    </row>
    <row r="4" spans="2:4" x14ac:dyDescent="0.25">
      <c r="B4" s="3" t="s">
        <v>84</v>
      </c>
      <c r="C4" t="e" cm="1">
        <f t="array" ref="C4">_xll.MATH.REMAINDER(x, y)</f>
        <v>#NUM!</v>
      </c>
    </row>
    <row r="5" spans="2:4" x14ac:dyDescent="0.25">
      <c r="B5" s="4" t="s">
        <v>14</v>
      </c>
      <c r="D5" t="s">
        <v>77</v>
      </c>
    </row>
    <row r="6" spans="2:4" x14ac:dyDescent="0.25">
      <c r="B6" s="4" t="s">
        <v>85</v>
      </c>
      <c r="D6" t="s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7017-285D-47AE-8ADB-FA40A254F3F0}">
  <dimension ref="B1:D7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73</v>
      </c>
    </row>
    <row r="2" spans="2:4" ht="17.25" x14ac:dyDescent="0.3">
      <c r="B2" s="2" t="s">
        <v>74</v>
      </c>
    </row>
    <row r="4" spans="2:4" x14ac:dyDescent="0.25">
      <c r="B4" s="3" t="s">
        <v>75</v>
      </c>
      <c r="C4" t="e" cm="1">
        <f t="array" ref="C4">_xll.MATH.REMQUO(numer, denom, quo)</f>
        <v>#NUM!</v>
      </c>
    </row>
    <row r="5" spans="2:4" x14ac:dyDescent="0.25">
      <c r="B5" s="4" t="s">
        <v>76</v>
      </c>
      <c r="D5" t="s">
        <v>77</v>
      </c>
    </row>
    <row r="6" spans="2:4" x14ac:dyDescent="0.25">
      <c r="B6" s="4" t="s">
        <v>78</v>
      </c>
      <c r="D6" t="s">
        <v>79</v>
      </c>
    </row>
    <row r="7" spans="2:4" x14ac:dyDescent="0.25">
      <c r="B7" s="4" t="s">
        <v>80</v>
      </c>
      <c r="D7" t="s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CD7B-E8EA-4A7E-8E23-E8023BA515DA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70</v>
      </c>
    </row>
    <row r="2" spans="2:4" ht="17.25" x14ac:dyDescent="0.3">
      <c r="B2" s="2" t="s">
        <v>71</v>
      </c>
    </row>
    <row r="4" spans="2:4" x14ac:dyDescent="0.25">
      <c r="B4" s="3" t="s">
        <v>72</v>
      </c>
      <c r="C4" cm="1">
        <f t="array" ref="C4">_xll.MATH.RINT(x)</f>
        <v>0</v>
      </c>
    </row>
    <row r="5" spans="2:4" x14ac:dyDescent="0.25">
      <c r="B5" s="4" t="s">
        <v>14</v>
      </c>
      <c r="D5" t="s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D7D5-0F69-4BEB-9BCD-67FD1AE93645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66</v>
      </c>
    </row>
    <row r="2" spans="2:4" ht="17.25" x14ac:dyDescent="0.3">
      <c r="B2" s="2" t="s">
        <v>67</v>
      </c>
    </row>
    <row r="4" spans="2:4" x14ac:dyDescent="0.25">
      <c r="B4" s="3" t="s">
        <v>68</v>
      </c>
      <c r="C4" cm="1">
        <f t="array" ref="C4">_xll.MATH.ROUND(x)</f>
        <v>0</v>
      </c>
    </row>
    <row r="5" spans="2:4" x14ac:dyDescent="0.25">
      <c r="B5" s="4" t="s">
        <v>14</v>
      </c>
      <c r="D5" t="s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963E-A610-46E1-9D15-45A417D0D808}">
  <dimension ref="B1:D6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62</v>
      </c>
    </row>
    <row r="2" spans="2:4" ht="17.25" x14ac:dyDescent="0.3">
      <c r="B2" s="2" t="s">
        <v>63</v>
      </c>
    </row>
    <row r="4" spans="2:4" x14ac:dyDescent="0.25">
      <c r="B4" s="3" t="s">
        <v>64</v>
      </c>
      <c r="C4" cm="1">
        <f t="array" ref="C4">_xll.MATH.SCALBN(x, exp)</f>
        <v>0</v>
      </c>
    </row>
    <row r="5" spans="2:4" x14ac:dyDescent="0.25">
      <c r="B5" s="4" t="s">
        <v>14</v>
      </c>
      <c r="D5" t="s">
        <v>28</v>
      </c>
    </row>
    <row r="6" spans="2:4" x14ac:dyDescent="0.25">
      <c r="B6" s="4" t="s">
        <v>16</v>
      </c>
      <c r="D6" t="s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3142-DA95-4560-9F32-BB1F07A68B6A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59</v>
      </c>
    </row>
    <row r="2" spans="2:4" ht="17.25" x14ac:dyDescent="0.3">
      <c r="B2" s="2" t="s">
        <v>60</v>
      </c>
    </row>
    <row r="4" spans="2:4" x14ac:dyDescent="0.25">
      <c r="B4" s="3" t="s">
        <v>61</v>
      </c>
      <c r="C4" cm="1">
        <f t="array" ref="C4">_xll.MATH.SIN(x)</f>
        <v>0</v>
      </c>
    </row>
    <row r="5" spans="2:4" x14ac:dyDescent="0.25">
      <c r="B5" s="4" t="s">
        <v>14</v>
      </c>
      <c r="D5" t="s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A98F-4ACF-4116-808F-3E6256CE88EA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56</v>
      </c>
    </row>
    <row r="2" spans="2:4" ht="17.25" x14ac:dyDescent="0.3">
      <c r="B2" s="2" t="s">
        <v>57</v>
      </c>
    </row>
    <row r="4" spans="2:4" x14ac:dyDescent="0.25">
      <c r="B4" s="3" t="s">
        <v>58</v>
      </c>
      <c r="C4" cm="1">
        <f t="array" ref="C4">_xll.MATH.SINH(x)</f>
        <v>0</v>
      </c>
    </row>
    <row r="5" spans="2:4" x14ac:dyDescent="0.25">
      <c r="B5" s="4" t="s">
        <v>14</v>
      </c>
      <c r="D5" t="s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7B5F-55F4-43B1-8B73-77C074D5D276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52</v>
      </c>
    </row>
    <row r="2" spans="2:4" ht="17.25" x14ac:dyDescent="0.3">
      <c r="B2" s="2" t="s">
        <v>53</v>
      </c>
    </row>
    <row r="4" spans="2:4" x14ac:dyDescent="0.25">
      <c r="B4" s="3" t="s">
        <v>54</v>
      </c>
      <c r="C4" cm="1">
        <f t="array" ref="C4">_xll.MATH.SQRT(x)</f>
        <v>0</v>
      </c>
    </row>
    <row r="5" spans="2:4" x14ac:dyDescent="0.25">
      <c r="B5" s="4" t="s">
        <v>14</v>
      </c>
      <c r="D5" t="s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1566-18C6-494E-95DC-8159E5778EA5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49</v>
      </c>
    </row>
    <row r="2" spans="2:4" ht="17.25" x14ac:dyDescent="0.3">
      <c r="B2" s="2" t="s">
        <v>50</v>
      </c>
    </row>
    <row r="4" spans="2:4" x14ac:dyDescent="0.25">
      <c r="B4" s="3" t="s">
        <v>51</v>
      </c>
      <c r="C4" cm="1">
        <f t="array" ref="C4">_xll.MATH.TAN(x)</f>
        <v>0</v>
      </c>
    </row>
    <row r="5" spans="2:4" x14ac:dyDescent="0.25">
      <c r="B5" s="4" t="s">
        <v>14</v>
      </c>
      <c r="D5" t="s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398D-B81C-4895-B4A5-282576398B25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45</v>
      </c>
    </row>
    <row r="2" spans="2:4" ht="17.25" x14ac:dyDescent="0.3">
      <c r="B2" s="2" t="s">
        <v>46</v>
      </c>
    </row>
    <row r="4" spans="2:4" x14ac:dyDescent="0.25">
      <c r="B4" s="3" t="s">
        <v>47</v>
      </c>
      <c r="C4" cm="1">
        <f t="array" ref="C4">_xll.MATH.TANH(x)</f>
        <v>0</v>
      </c>
    </row>
    <row r="5" spans="2:4" x14ac:dyDescent="0.25">
      <c r="B5" s="4" t="s">
        <v>14</v>
      </c>
      <c r="D5" t="s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E26B-8B31-4BE2-8E39-DC4E9BE8DBFC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41</v>
      </c>
    </row>
    <row r="2" spans="2:4" ht="17.25" x14ac:dyDescent="0.3">
      <c r="B2" s="2" t="s">
        <v>42</v>
      </c>
    </row>
    <row r="4" spans="2:4" x14ac:dyDescent="0.25">
      <c r="B4" s="3" t="s">
        <v>43</v>
      </c>
      <c r="C4" t="e" cm="1">
        <f t="array" ref="C4">_xll.MATH.TGAMMA(x)</f>
        <v>#NUM!</v>
      </c>
    </row>
    <row r="5" spans="2:4" x14ac:dyDescent="0.25">
      <c r="B5" s="4" t="s">
        <v>14</v>
      </c>
      <c r="D5" t="s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403D-9B2E-48BB-B371-15347120DD72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37</v>
      </c>
    </row>
    <row r="2" spans="2:4" ht="17.25" x14ac:dyDescent="0.3">
      <c r="B2" s="2" t="s">
        <v>38</v>
      </c>
    </row>
    <row r="4" spans="2:4" x14ac:dyDescent="0.25">
      <c r="B4" s="3" t="s">
        <v>39</v>
      </c>
      <c r="C4" cm="1">
        <f t="array" ref="C4">_xll.MATH.TRUNC(x)</f>
        <v>0</v>
      </c>
    </row>
    <row r="5" spans="2:4" x14ac:dyDescent="0.25">
      <c r="B5" s="4" t="s">
        <v>14</v>
      </c>
      <c r="D5" t="s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2E8D-7884-4835-8E1D-EFA2270A1716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33</v>
      </c>
    </row>
    <row r="2" spans="2:4" ht="17.25" x14ac:dyDescent="0.3">
      <c r="B2" s="2" t="s">
        <v>34</v>
      </c>
    </row>
    <row r="4" spans="2:4" x14ac:dyDescent="0.25">
      <c r="B4" s="3" t="s">
        <v>35</v>
      </c>
      <c r="C4" cm="1">
        <f t="array" ref="C4">_xll.MATH._CHGSIGN(x)</f>
        <v>0</v>
      </c>
    </row>
    <row r="5" spans="2:4" x14ac:dyDescent="0.25">
      <c r="B5" s="4" t="s">
        <v>14</v>
      </c>
      <c r="D5" t="s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436F-9C02-49B4-ABA3-405F7809436C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29</v>
      </c>
    </row>
    <row r="2" spans="2:4" ht="17.25" x14ac:dyDescent="0.3">
      <c r="B2" s="2" t="s">
        <v>30</v>
      </c>
    </row>
    <row r="4" spans="2:4" x14ac:dyDescent="0.25">
      <c r="B4" s="3" t="s">
        <v>31</v>
      </c>
      <c r="C4" cm="1">
        <f t="array" ref="C4">_xll.MATH._FPCLASS(x)</f>
        <v>64</v>
      </c>
    </row>
    <row r="5" spans="2:4" x14ac:dyDescent="0.25">
      <c r="B5" s="4" t="s">
        <v>14</v>
      </c>
      <c r="D5" t="s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B316-B1F7-498B-9C5C-4893522FA925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25</v>
      </c>
    </row>
    <row r="2" spans="2:4" ht="17.25" x14ac:dyDescent="0.3">
      <c r="B2" s="2" t="s">
        <v>26</v>
      </c>
    </row>
    <row r="4" spans="2:4" x14ac:dyDescent="0.25">
      <c r="B4" s="3" t="s">
        <v>27</v>
      </c>
      <c r="C4" cm="1">
        <f t="array" ref="C4">_xll.MATH._J0(x)</f>
        <v>1</v>
      </c>
    </row>
    <row r="5" spans="2:4" x14ac:dyDescent="0.25">
      <c r="B5" s="4" t="s">
        <v>14</v>
      </c>
      <c r="D5" t="s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6A1D-F7A8-483B-9B65-6ABFE27F3400}">
  <dimension ref="B1:D6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18</v>
      </c>
    </row>
    <row r="2" spans="2:4" ht="17.25" x14ac:dyDescent="0.3">
      <c r="B2" s="2" t="s">
        <v>19</v>
      </c>
    </row>
    <row r="4" spans="2:4" x14ac:dyDescent="0.25">
      <c r="B4" s="3" t="s">
        <v>20</v>
      </c>
      <c r="C4" cm="1">
        <f t="array" ref="C4">_xll.MATH._ROTL(value, shift)</f>
        <v>0</v>
      </c>
    </row>
    <row r="5" spans="2:4" x14ac:dyDescent="0.25">
      <c r="B5" s="4" t="s">
        <v>21</v>
      </c>
      <c r="D5" t="s">
        <v>22</v>
      </c>
    </row>
    <row r="6" spans="2:4" x14ac:dyDescent="0.25">
      <c r="B6" s="4" t="s">
        <v>23</v>
      </c>
      <c r="D6" t="s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C673-A364-4D54-A371-A2CA3C728630}">
  <dimension ref="B1:D6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11</v>
      </c>
    </row>
    <row r="2" spans="2:4" ht="17.25" x14ac:dyDescent="0.3">
      <c r="B2" s="2" t="s">
        <v>12</v>
      </c>
    </row>
    <row r="4" spans="2:4" x14ac:dyDescent="0.25">
      <c r="B4" s="3" t="s">
        <v>13</v>
      </c>
      <c r="C4" cm="1">
        <f t="array" ref="C4">_xll.MATH._SCALB(x, exp)</f>
        <v>0</v>
      </c>
    </row>
    <row r="5" spans="2:4" x14ac:dyDescent="0.25">
      <c r="B5" s="4" t="s">
        <v>14</v>
      </c>
      <c r="D5" t="s">
        <v>15</v>
      </c>
    </row>
    <row r="6" spans="2:4" x14ac:dyDescent="0.25">
      <c r="B6" s="4" t="s">
        <v>16</v>
      </c>
      <c r="D6" t="s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4224-1CE2-4260-9520-FCC39EE894B0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5</v>
      </c>
    </row>
    <row r="2" spans="2:4" ht="17.25" x14ac:dyDescent="0.3">
      <c r="B2" s="2" t="s">
        <v>6</v>
      </c>
    </row>
    <row r="4" spans="2:4" x14ac:dyDescent="0.25">
      <c r="B4" s="3" t="s">
        <v>7</v>
      </c>
      <c r="C4" cm="1">
        <f t="array" ref="C4">_xll.EVAL(str)</f>
        <v>3</v>
      </c>
    </row>
    <row r="5" spans="2:4" x14ac:dyDescent="0.25">
      <c r="B5" s="4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18FD-47A1-4D72-AADE-703CE6051520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0</v>
      </c>
    </row>
    <row r="2" spans="2:4" ht="17.25" x14ac:dyDescent="0.3">
      <c r="B2" s="2" t="s">
        <v>1</v>
      </c>
    </row>
    <row r="4" spans="2:4" x14ac:dyDescent="0.25">
      <c r="B4" s="3" t="s">
        <v>2</v>
      </c>
      <c r="C4" cm="1">
        <f t="array" ref="C4">_xll.XLL.ALERT.LEVEL(level)</f>
        <v>0</v>
      </c>
    </row>
    <row r="5" spans="2:4" x14ac:dyDescent="0.25">
      <c r="B5" s="4" t="s">
        <v>3</v>
      </c>
      <c r="C5">
        <v>1</v>
      </c>
      <c r="D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57</vt:i4>
      </vt:variant>
      <vt:variant>
        <vt:lpstr>Named Ranges</vt:lpstr>
      </vt:variant>
      <vt:variant>
        <vt:i4>131</vt:i4>
      </vt:variant>
    </vt:vector>
  </HeadingPairs>
  <TitlesOfParts>
    <vt:vector size="188" baseType="lpstr">
      <vt:lpstr>XLL_MATH</vt:lpstr>
      <vt:lpstr>MATH.ABS</vt:lpstr>
      <vt:lpstr>MATH.ACOS</vt:lpstr>
      <vt:lpstr>MATH.ACOSH</vt:lpstr>
      <vt:lpstr>MATH.ASIN</vt:lpstr>
      <vt:lpstr>MATH.ASINH</vt:lpstr>
      <vt:lpstr>MATH.ATAN</vt:lpstr>
      <vt:lpstr>MATH.ATANH</vt:lpstr>
      <vt:lpstr>MATH.CBRT</vt:lpstr>
      <vt:lpstr>MATH.CEIL</vt:lpstr>
      <vt:lpstr>MATH.COPYSIGN</vt:lpstr>
      <vt:lpstr>MATH.COS</vt:lpstr>
      <vt:lpstr>MATH.COSH</vt:lpstr>
      <vt:lpstr>MATH.ERF</vt:lpstr>
      <vt:lpstr>MATH.EXP</vt:lpstr>
      <vt:lpstr>MATH.EXP2</vt:lpstr>
      <vt:lpstr>MATH.EXPM1</vt:lpstr>
      <vt:lpstr>MATH.FABS</vt:lpstr>
      <vt:lpstr>MATH.FDIM</vt:lpstr>
      <vt:lpstr>MATH.FLOOR</vt:lpstr>
      <vt:lpstr>MATH.FMA</vt:lpstr>
      <vt:lpstr>MATH.FMAX</vt:lpstr>
      <vt:lpstr>MATH.FMIN</vt:lpstr>
      <vt:lpstr>MATH.FMOD</vt:lpstr>
      <vt:lpstr>MATH.FREXP</vt:lpstr>
      <vt:lpstr>MATH.HYPOT</vt:lpstr>
      <vt:lpstr>MATH.ILOGB</vt:lpstr>
      <vt:lpstr>MATH.LDEXP</vt:lpstr>
      <vt:lpstr>MATH.LGAMMA</vt:lpstr>
      <vt:lpstr>MATH.LOG</vt:lpstr>
      <vt:lpstr>MATH.LOG1P</vt:lpstr>
      <vt:lpstr>MATH.LOG2</vt:lpstr>
      <vt:lpstr>MATH.LOGB</vt:lpstr>
      <vt:lpstr>MATH.MODF</vt:lpstr>
      <vt:lpstr>MATH.NAN</vt:lpstr>
      <vt:lpstr>MATH.NEARBYINT</vt:lpstr>
      <vt:lpstr>MATH.NEXTAFTER</vt:lpstr>
      <vt:lpstr>MATH.POW</vt:lpstr>
      <vt:lpstr>MATH.REMAINDER</vt:lpstr>
      <vt:lpstr>MATH.REMQUO</vt:lpstr>
      <vt:lpstr>MATH.RINT</vt:lpstr>
      <vt:lpstr>MATH.ROUND</vt:lpstr>
      <vt:lpstr>MATH.SCALBN</vt:lpstr>
      <vt:lpstr>MATH.SIN</vt:lpstr>
      <vt:lpstr>MATH.SINH</vt:lpstr>
      <vt:lpstr>MATH.SQRT</vt:lpstr>
      <vt:lpstr>MATH.TAN</vt:lpstr>
      <vt:lpstr>MATH.TANH</vt:lpstr>
      <vt:lpstr>MATH.TGAMMA</vt:lpstr>
      <vt:lpstr>MATH.TRUNC</vt:lpstr>
      <vt:lpstr>MATH._CHGSIGN</vt:lpstr>
      <vt:lpstr>MATH._FPCLASS</vt:lpstr>
      <vt:lpstr>MATH._J0</vt:lpstr>
      <vt:lpstr>MATH._ROTL</vt:lpstr>
      <vt:lpstr>MATH._SCALB</vt:lpstr>
      <vt:lpstr>EVAL</vt:lpstr>
      <vt:lpstr>XLL.ALERT.LEVEL</vt:lpstr>
      <vt:lpstr>MATH.REMQUO!denom</vt:lpstr>
      <vt:lpstr>EVAL!EVAL</vt:lpstr>
      <vt:lpstr>MATH._SCALB!exp</vt:lpstr>
      <vt:lpstr>MATH.LDEXP!exp</vt:lpstr>
      <vt:lpstr>MATH.SCALBN!exp</vt:lpstr>
      <vt:lpstr>MATH.FREXP!expptr</vt:lpstr>
      <vt:lpstr>MATH.NAN!input</vt:lpstr>
      <vt:lpstr>MATH.MODF!intptr</vt:lpstr>
      <vt:lpstr>XLL.ALERT.LEVEL!level</vt:lpstr>
      <vt:lpstr>MATH._CHGSIGN!MATH._CHGSIGN</vt:lpstr>
      <vt:lpstr>MATH._FPCLASS!MATH._FPCLASS</vt:lpstr>
      <vt:lpstr>MATH._J0!MATH._J0</vt:lpstr>
      <vt:lpstr>MATH._ROTL!MATH._ROTL</vt:lpstr>
      <vt:lpstr>MATH._SCALB!MATH._SCALB</vt:lpstr>
      <vt:lpstr>MATH.ABS!MATH.ABS</vt:lpstr>
      <vt:lpstr>MATH.ACOS!MATH.ACOS</vt:lpstr>
      <vt:lpstr>MATH.ACOSH!MATH.ACOSH</vt:lpstr>
      <vt:lpstr>MATH.ASIN!MATH.ASIN</vt:lpstr>
      <vt:lpstr>MATH.ASINH!MATH.ASINH</vt:lpstr>
      <vt:lpstr>MATH.ATAN!MATH.ATAN</vt:lpstr>
      <vt:lpstr>MATH.ATANH!MATH.ATANH</vt:lpstr>
      <vt:lpstr>MATH.CBRT!MATH.CBRT</vt:lpstr>
      <vt:lpstr>MATH.CEIL!MATH.CEIL</vt:lpstr>
      <vt:lpstr>MATH.COPYSIGN!MATH.COPYSIGN</vt:lpstr>
      <vt:lpstr>MATH.COS!MATH.COS</vt:lpstr>
      <vt:lpstr>MATH.COSH!MATH.COSH</vt:lpstr>
      <vt:lpstr>MATH.ERF!MATH.ERF</vt:lpstr>
      <vt:lpstr>MATH.EXP!MATH.EXP</vt:lpstr>
      <vt:lpstr>MATH.EXP2!MATH.EXP2</vt:lpstr>
      <vt:lpstr>MATH.EXPM1!MATH.EXPM1</vt:lpstr>
      <vt:lpstr>MATH.FABS!MATH.FABS</vt:lpstr>
      <vt:lpstr>MATH.FDIM!MATH.FDIM</vt:lpstr>
      <vt:lpstr>MATH.FLOOR!MATH.FLOOR</vt:lpstr>
      <vt:lpstr>MATH.FMA!MATH.FMA</vt:lpstr>
      <vt:lpstr>MATH.FMAX!MATH.FMAX</vt:lpstr>
      <vt:lpstr>MATH.FMIN!MATH.FMIN</vt:lpstr>
      <vt:lpstr>MATH.FMOD!MATH.FMOD</vt:lpstr>
      <vt:lpstr>MATH.FREXP!MATH.FREXP</vt:lpstr>
      <vt:lpstr>MATH.HYPOT!MATH.HYPOT</vt:lpstr>
      <vt:lpstr>MATH.ILOGB!MATH.ILOGB</vt:lpstr>
      <vt:lpstr>MATH.LDEXP!MATH.LDEXP</vt:lpstr>
      <vt:lpstr>MATH.LGAMMA!MATH.LGAMMA</vt:lpstr>
      <vt:lpstr>MATH.LOG!MATH.LOG</vt:lpstr>
      <vt:lpstr>MATH.LOG1P!MATH.LOG1P</vt:lpstr>
      <vt:lpstr>MATH.LOG2!MATH.LOG2</vt:lpstr>
      <vt:lpstr>MATH.LOGB!MATH.LOGB</vt:lpstr>
      <vt:lpstr>MATH.MODF!MATH.MODF</vt:lpstr>
      <vt:lpstr>MATH.NAN!MATH.NAN</vt:lpstr>
      <vt:lpstr>MATH.NEARBYINT!MATH.NEARBYINT</vt:lpstr>
      <vt:lpstr>MATH.NEXTAFTER!MATH.NEXTAFTER</vt:lpstr>
      <vt:lpstr>MATH.POW!MATH.POW</vt:lpstr>
      <vt:lpstr>MATH.REMAINDER!MATH.REMAINDER</vt:lpstr>
      <vt:lpstr>MATH.REMQUO!MATH.REMQUO</vt:lpstr>
      <vt:lpstr>MATH.RINT!MATH.RINT</vt:lpstr>
      <vt:lpstr>MATH.ROUND!MATH.ROUND</vt:lpstr>
      <vt:lpstr>MATH.SCALBN!MATH.SCALBN</vt:lpstr>
      <vt:lpstr>MATH.SIN!MATH.SIN</vt:lpstr>
      <vt:lpstr>MATH.SINH!MATH.SINH</vt:lpstr>
      <vt:lpstr>MATH.SQRT!MATH.SQRT</vt:lpstr>
      <vt:lpstr>MATH.TAN!MATH.TAN</vt:lpstr>
      <vt:lpstr>MATH.TANH!MATH.TANH</vt:lpstr>
      <vt:lpstr>MATH.TGAMMA!MATH.TGAMMA</vt:lpstr>
      <vt:lpstr>MATH.TRUNC!MATH.TRUNC</vt:lpstr>
      <vt:lpstr>MATH.ABS!n</vt:lpstr>
      <vt:lpstr>MATH.REMQUO!numer</vt:lpstr>
      <vt:lpstr>MATH.REMQUO!quo</vt:lpstr>
      <vt:lpstr>MATH._ROTL!shift</vt:lpstr>
      <vt:lpstr>EVAL!str</vt:lpstr>
      <vt:lpstr>MATH._ROTL!value</vt:lpstr>
      <vt:lpstr>MATH._CHGSIGN!x</vt:lpstr>
      <vt:lpstr>MATH._FPCLASS!x</vt:lpstr>
      <vt:lpstr>MATH._J0!x</vt:lpstr>
      <vt:lpstr>MATH._SCALB!x</vt:lpstr>
      <vt:lpstr>MATH.ACOS!x</vt:lpstr>
      <vt:lpstr>MATH.ACOSH!x</vt:lpstr>
      <vt:lpstr>MATH.ASIN!x</vt:lpstr>
      <vt:lpstr>MATH.ASINH!x</vt:lpstr>
      <vt:lpstr>MATH.ATAN!x</vt:lpstr>
      <vt:lpstr>MATH.ATANH!x</vt:lpstr>
      <vt:lpstr>MATH.CBRT!x</vt:lpstr>
      <vt:lpstr>MATH.CEIL!x</vt:lpstr>
      <vt:lpstr>MATH.COPYSIGN!x</vt:lpstr>
      <vt:lpstr>MATH.COS!x</vt:lpstr>
      <vt:lpstr>MATH.COSH!x</vt:lpstr>
      <vt:lpstr>MATH.ERF!x</vt:lpstr>
      <vt:lpstr>MATH.EXP!x</vt:lpstr>
      <vt:lpstr>MATH.EXP2!x</vt:lpstr>
      <vt:lpstr>MATH.EXPM1!x</vt:lpstr>
      <vt:lpstr>MATH.FABS!x</vt:lpstr>
      <vt:lpstr>MATH.FDIM!x</vt:lpstr>
      <vt:lpstr>MATH.FLOOR!x</vt:lpstr>
      <vt:lpstr>MATH.FMA!x</vt:lpstr>
      <vt:lpstr>MATH.FMAX!x</vt:lpstr>
      <vt:lpstr>MATH.FMIN!x</vt:lpstr>
      <vt:lpstr>MATH.FMOD!x</vt:lpstr>
      <vt:lpstr>MATH.FREXP!x</vt:lpstr>
      <vt:lpstr>MATH.HYPOT!x</vt:lpstr>
      <vt:lpstr>MATH.ILOGB!x</vt:lpstr>
      <vt:lpstr>MATH.LDEXP!x</vt:lpstr>
      <vt:lpstr>MATH.LGAMMA!x</vt:lpstr>
      <vt:lpstr>MATH.LOG!x</vt:lpstr>
      <vt:lpstr>MATH.LOG1P!x</vt:lpstr>
      <vt:lpstr>MATH.LOG2!x</vt:lpstr>
      <vt:lpstr>MATH.LOGB!x</vt:lpstr>
      <vt:lpstr>MATH.MODF!x</vt:lpstr>
      <vt:lpstr>MATH.NEARBYINT!x</vt:lpstr>
      <vt:lpstr>MATH.NEXTAFTER!x</vt:lpstr>
      <vt:lpstr>MATH.POW!x</vt:lpstr>
      <vt:lpstr>MATH.REMAINDER!x</vt:lpstr>
      <vt:lpstr>MATH.RINT!x</vt:lpstr>
      <vt:lpstr>MATH.ROUND!x</vt:lpstr>
      <vt:lpstr>MATH.SCALBN!x</vt:lpstr>
      <vt:lpstr>MATH.SIN!x</vt:lpstr>
      <vt:lpstr>MATH.SINH!x</vt:lpstr>
      <vt:lpstr>MATH.SQRT!x</vt:lpstr>
      <vt:lpstr>MATH.TAN!x</vt:lpstr>
      <vt:lpstr>MATH.TANH!x</vt:lpstr>
      <vt:lpstr>MATH.TGAMMA!x</vt:lpstr>
      <vt:lpstr>MATH.TRUNC!x</vt:lpstr>
      <vt:lpstr>XLL.ALERT.LEVEL!XLL.ALERT.LEVEL</vt:lpstr>
      <vt:lpstr>MATH.COPYSIGN!y</vt:lpstr>
      <vt:lpstr>MATH.FDIM!y</vt:lpstr>
      <vt:lpstr>MATH.FMA!y</vt:lpstr>
      <vt:lpstr>MATH.FMAX!y</vt:lpstr>
      <vt:lpstr>MATH.FMIN!y</vt:lpstr>
      <vt:lpstr>MATH.FMOD!y</vt:lpstr>
      <vt:lpstr>MATH.HYPOT!y</vt:lpstr>
      <vt:lpstr>MATH.NEXTAFTER!y</vt:lpstr>
      <vt:lpstr>MATH.POW!y</vt:lpstr>
      <vt:lpstr>MATH.REMAINDER!y</vt:lpstr>
      <vt:lpstr>MATH.FMA!z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2021-02-26T19:30:03Z</dcterms:created>
  <dcterms:modified xsi:type="dcterms:W3CDTF">2021-02-26T19:32:19Z</dcterms:modified>
</cp:coreProperties>
</file>