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6" documentId="8_{2C74D544-505C-4795-A131-39EED18C819C}" xr6:coauthVersionLast="46" xr6:coauthVersionMax="46" xr10:uidLastSave="{9F1AFDEE-0E51-4076-9EF7-FF593F1A7E52}"/>
  <bookViews>
    <workbookView xWindow="-96" yWindow="-96" windowWidth="23232" windowHeight="12552" activeTab="1" xr2:uid="{00000000-000D-0000-FFFF-FFFF00000000}"/>
  </bookViews>
  <sheets>
    <sheet name="BQL" sheetId="12" r:id="rId1"/>
    <sheet name="BQL.Query" sheetId="8" r:id="rId2"/>
    <sheet name="Help" sheetId="2" r:id="rId3"/>
  </sheets>
  <externalReferences>
    <externalReference r:id="rId4"/>
  </externalReferences>
  <definedNames>
    <definedName name="Chart_ID" localSheetId="0">OFFSET(#REF!,0,0,MAX(COUNTA(#REF!)-COUNTA(#REF!),1))</definedName>
    <definedName name="Chart_ID">OFFSET(#REF!,0,0,MAX(COUNTA(#REF!)-COUNTA(#REF!),1))</definedName>
    <definedName name="function">'[1]Normalized Data'!$S$10:$S$16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2" l="1"/>
  <c r="G97" i="12"/>
  <c r="C23" i="12"/>
  <c r="C22" i="12"/>
  <c r="Y2" i="12"/>
  <c r="D51" i="12"/>
  <c r="D49" i="12"/>
  <c r="D50" i="12"/>
  <c r="C90" i="8"/>
  <c r="C57" i="12"/>
  <c r="C20" i="8"/>
  <c r="D21" i="12"/>
  <c r="D68" i="8"/>
  <c r="D66" i="8"/>
  <c r="D67" i="8"/>
  <c r="E37" i="12"/>
  <c r="G110" i="8" l="1"/>
  <c r="G109" i="8"/>
  <c r="Y2" i="8"/>
  <c r="J8" i="2" l="1"/>
</calcChain>
</file>

<file path=xl/sharedStrings.xml><?xml version="1.0" encoding="utf-8"?>
<sst xmlns="http://schemas.openxmlformats.org/spreadsheetml/2006/main" count="184" uniqueCount="159">
  <si>
    <t>For more information, visit BQLX on the Bloomberg Terminal by clicking here:</t>
  </si>
  <si>
    <t>get()</t>
  </si>
  <si>
    <t>for()</t>
  </si>
  <si>
    <t>G</t>
  </si>
  <si>
    <t>I</t>
  </si>
  <si>
    <t>Z</t>
  </si>
  <si>
    <t>Utilities</t>
  </si>
  <si>
    <t>Government</t>
  </si>
  <si>
    <t>HN</t>
  </si>
  <si>
    <t>MH</t>
  </si>
  <si>
    <t>MM</t>
  </si>
  <si>
    <t>NI</t>
  </si>
  <si>
    <t>RE</t>
  </si>
  <si>
    <t>SL</t>
  </si>
  <si>
    <t>SS</t>
  </si>
  <si>
    <t>#category</t>
  </si>
  <si>
    <t>KO UN Equity</t>
  </si>
  <si>
    <t>PG UN Equity</t>
  </si>
  <si>
    <t>WMT UN Equity</t>
  </si>
  <si>
    <t>A. Adding simple parameters to BQL.Query()</t>
  </si>
  <si>
    <t>=BQL.Query(D15,C13,D13)</t>
  </si>
  <si>
    <t>NAME</t>
  </si>
  <si>
    <t>IBM UN Equity</t>
  </si>
  <si>
    <t>CSCO UW Equity</t>
  </si>
  <si>
    <t>INTC UW Equity</t>
  </si>
  <si>
    <t>MSFT UW Equity</t>
  </si>
  <si>
    <t>AAPL UW Equity</t>
  </si>
  <si>
    <t>V UN Equity</t>
  </si>
  <si>
    <t>AXP UN Equity</t>
  </si>
  <si>
    <t>JPM UN Equity</t>
  </si>
  <si>
    <t>TRV UN Equity</t>
  </si>
  <si>
    <t>GS UN Equity</t>
  </si>
  <si>
    <t>CVX UN Equity</t>
  </si>
  <si>
    <t>XOM UN Equity</t>
  </si>
  <si>
    <t>#univDt</t>
  </si>
  <si>
    <t>#startDt</t>
  </si>
  <si>
    <t>#endDt</t>
  </si>
  <si>
    <t>For INDU members as of the end of 2017, what was the price change during the direct 6 months of 2018?</t>
  </si>
  <si>
    <t>BA UN Equity</t>
  </si>
  <si>
    <t>CAT UN Equity</t>
  </si>
  <si>
    <t>DIS UN Equity</t>
  </si>
  <si>
    <t>HD UN Equity</t>
  </si>
  <si>
    <t>JNJ UN Equity</t>
  </si>
  <si>
    <t>MCD UN Equity</t>
  </si>
  <si>
    <t>MMM UN Equity</t>
  </si>
  <si>
    <t>MRK UN Equity</t>
  </si>
  <si>
    <t>NKE UN Equity</t>
  </si>
  <si>
    <t>PFE UN Equity</t>
  </si>
  <si>
    <t>UNH UN Equity</t>
  </si>
  <si>
    <t>VZ UN Equity</t>
  </si>
  <si>
    <t>GE UN Equity</t>
  </si>
  <si>
    <t>pct_chg(px_last(dates=range(#startDt,#endDt),fill=prev))</t>
  </si>
  <si>
    <t>A. Simple parameters in BQL</t>
  </si>
  <si>
    <t>SPY US Equity</t>
  </si>
  <si>
    <t>1Y</t>
  </si>
  <si>
    <t>#interval1</t>
  </si>
  <si>
    <t>#interval2</t>
  </si>
  <si>
    <t>3M</t>
  </si>
  <si>
    <t>Period</t>
  </si>
  <si>
    <t>=BQL(D17,D18,C14:D15,"transpose=true","showheaders=false")</t>
  </si>
  <si>
    <t>Calculate a long term and short term sharpe ratio for the S&amp;P 500</t>
  </si>
  <si>
    <t>What are the members of the S&amp;P 100 in each sector?</t>
  </si>
  <si>
    <t>range(-7d,-0d)</t>
  </si>
  <si>
    <t>#DateRange</t>
  </si>
  <si>
    <t>#SpreadChange</t>
  </si>
  <si>
    <t>#SortedSpreadChange</t>
  </si>
  <si>
    <t>#IndexMembers</t>
  </si>
  <si>
    <t>#Index</t>
  </si>
  <si>
    <t>#RankedSpreadChange</t>
  </si>
  <si>
    <t>#TopNMembers</t>
  </si>
  <si>
    <t>#TopN</t>
  </si>
  <si>
    <t>EMUSTRUU INDEX</t>
  </si>
  <si>
    <r>
      <t>net_chg(spread(dates=</t>
    </r>
    <r>
      <rPr>
        <sz val="11"/>
        <color rgb="FF00B050"/>
        <rFont val="Calibri"/>
        <family val="2"/>
        <scheme val="minor"/>
      </rPr>
      <t>#DateRange</t>
    </r>
    <r>
      <rPr>
        <sz val="11"/>
        <color theme="1"/>
        <rFont val="Calibri"/>
        <family val="2"/>
        <scheme val="minor"/>
      </rPr>
      <t>,fill=prev))</t>
    </r>
  </si>
  <si>
    <r>
      <t>groupsort(</t>
    </r>
    <r>
      <rPr>
        <sz val="11"/>
        <color theme="7" tint="-0.499984740745262"/>
        <rFont val="Calibri"/>
        <family val="2"/>
        <scheme val="minor"/>
      </rPr>
      <t>#SpreadChange</t>
    </r>
    <r>
      <rPr>
        <sz val="11"/>
        <color theme="1"/>
        <rFont val="Calibri"/>
        <family val="2"/>
        <scheme val="minor"/>
      </rPr>
      <t>,order=ASC)</t>
    </r>
  </si>
  <si>
    <r>
      <t>grouprank(</t>
    </r>
    <r>
      <rPr>
        <sz val="11"/>
        <color theme="7" tint="-0.499984740745262"/>
        <rFont val="Calibri"/>
        <family val="2"/>
        <scheme val="minor"/>
      </rPr>
      <t>#SpreadChange</t>
    </r>
    <r>
      <rPr>
        <sz val="11"/>
        <color theme="1"/>
        <rFont val="Calibri"/>
        <family val="2"/>
        <scheme val="minor"/>
      </rPr>
      <t>,order=ASC)</t>
    </r>
  </si>
  <si>
    <r>
      <t>filter(</t>
    </r>
    <r>
      <rPr>
        <sz val="11"/>
        <color rgb="FFFF0000"/>
        <rFont val="Calibri"/>
        <family val="2"/>
        <scheme val="minor"/>
      </rPr>
      <t>#indexMembers</t>
    </r>
    <r>
      <rPr>
        <sz val="11"/>
        <color theme="1"/>
        <rFont val="Calibri"/>
        <family val="2"/>
        <scheme val="minor"/>
      </rPr>
      <t>,</t>
    </r>
    <r>
      <rPr>
        <sz val="11"/>
        <color rgb="FF002060"/>
        <rFont val="Calibri"/>
        <family val="2"/>
        <scheme val="minor"/>
      </rPr>
      <t>#RankedSpreadChange</t>
    </r>
    <r>
      <rPr>
        <sz val="11"/>
        <color theme="1"/>
        <rFont val="Calibri"/>
        <family val="2"/>
        <scheme val="minor"/>
      </rPr>
      <t>&lt;=</t>
    </r>
    <r>
      <rPr>
        <sz val="11"/>
        <color rgb="FF7030A0"/>
        <rFont val="Calibri"/>
        <family val="2"/>
        <scheme val="minor"/>
      </rPr>
      <t>#TopN</t>
    </r>
    <r>
      <rPr>
        <sz val="11"/>
        <color theme="1"/>
        <rFont val="Calibri"/>
        <family val="2"/>
        <scheme val="minor"/>
      </rPr>
      <t>)</t>
    </r>
  </si>
  <si>
    <r>
      <t>members(</t>
    </r>
    <r>
      <rPr>
        <sz val="11"/>
        <color theme="5" tint="-0.499984740745262"/>
        <rFont val="Calibri"/>
        <family val="2"/>
        <scheme val="minor"/>
      </rPr>
      <t>#Index</t>
    </r>
    <r>
      <rPr>
        <sz val="11"/>
        <color theme="1"/>
        <rFont val="Calibri"/>
        <family val="2"/>
        <scheme val="minor"/>
      </rPr>
      <t>)</t>
    </r>
  </si>
  <si>
    <t>What are the top 10 tightening bonds in the Bloomberg Barclays Emerging Markets Hard Currency Aggregate Index over the last week</t>
  </si>
  <si>
    <r>
      <t>members(['INDU Index'], dates=</t>
    </r>
    <r>
      <rPr>
        <b/>
        <sz val="11"/>
        <color rgb="FF00B050"/>
        <rFont val="Calibri"/>
        <family val="2"/>
      </rPr>
      <t>#univDt</t>
    </r>
    <r>
      <rPr>
        <b/>
        <sz val="11"/>
        <color rgb="FF0070C0"/>
        <rFont val="Calibri"/>
        <family val="2"/>
      </rPr>
      <t>)</t>
    </r>
  </si>
  <si>
    <r>
      <t>pct_chg(px_last(dates=range(</t>
    </r>
    <r>
      <rPr>
        <b/>
        <sz val="11"/>
        <color rgb="FF00B050"/>
        <rFont val="Calibri"/>
        <family val="2"/>
      </rPr>
      <t>#startDt,#endDt</t>
    </r>
    <r>
      <rPr>
        <b/>
        <sz val="11"/>
        <color rgb="FF0070C0"/>
        <rFont val="Calibri"/>
        <family val="2"/>
      </rPr>
      <t>),fill=prev))</t>
    </r>
  </si>
  <si>
    <r>
      <t>Sharpe_Ratio(calc_interval=</t>
    </r>
    <r>
      <rPr>
        <b/>
        <sz val="11"/>
        <color rgb="FF00B050"/>
        <rFont val="Calibri"/>
        <family val="2"/>
        <scheme val="minor"/>
      </rPr>
      <t>#interval1</t>
    </r>
    <r>
      <rPr>
        <b/>
        <sz val="11"/>
        <color rgb="FF0070C0"/>
        <rFont val="Calibri"/>
        <family val="2"/>
        <scheme val="minor"/>
      </rPr>
      <t>).value,Sharpe_Ratio(calc_interval=</t>
    </r>
    <r>
      <rPr>
        <b/>
        <sz val="11"/>
        <color rgb="FF00B050"/>
        <rFont val="Calibri"/>
        <family val="2"/>
        <scheme val="minor"/>
      </rPr>
      <t>#interval2</t>
    </r>
    <r>
      <rPr>
        <b/>
        <sz val="11"/>
        <color rgb="FF0070C0"/>
        <rFont val="Calibri"/>
        <family val="2"/>
        <scheme val="minor"/>
      </rPr>
      <t>).value</t>
    </r>
  </si>
  <si>
    <t>Universe:</t>
  </si>
  <si>
    <t>DataItem:</t>
  </si>
  <si>
    <t xml:space="preserve">  get(NAME) </t>
  </si>
  <si>
    <r>
      <t xml:space="preserve">  for (filter(members(['OEX Index']), GICS_SECTOR_NAME==</t>
    </r>
    <r>
      <rPr>
        <b/>
        <i/>
        <sz val="11"/>
        <color rgb="FF00B050"/>
        <rFont val="Calibri"/>
        <family val="2"/>
        <scheme val="minor"/>
      </rPr>
      <t>#category</t>
    </r>
    <r>
      <rPr>
        <b/>
        <i/>
        <sz val="11"/>
        <color rgb="FF0070C0"/>
        <rFont val="Calibri"/>
        <family val="2"/>
        <scheme val="minor"/>
      </rPr>
      <t>))</t>
    </r>
  </si>
  <si>
    <t>=BQL.Query(D80&amp;D81,C78,D7)</t>
  </si>
  <si>
    <t xml:space="preserve">  get(#SortedSpreadChange) </t>
  </si>
  <si>
    <t xml:space="preserve">  for(#TopNMembers)</t>
  </si>
  <si>
    <t>=BQL.Query(D133&amp;D134,C124:D13)</t>
  </si>
  <si>
    <t>BQL().Query also accepts assigned parameters, giving a simple way to make a query respond to cell inputs</t>
  </si>
  <si>
    <t xml:space="preserve">What is the exposure to industrials in different indicies? </t>
  </si>
  <si>
    <t xml:space="preserve">  get(sum(group(ID().weights))) </t>
  </si>
  <si>
    <t>#index</t>
  </si>
  <si>
    <t xml:space="preserve">  for(filter(members(#index), GICS_SECTOR_NAME=='Industrials'))</t>
  </si>
  <si>
    <t>% Exposure to Industrials</t>
  </si>
  <si>
    <t>['SPX Index']</t>
  </si>
  <si>
    <t>['CAC Index']</t>
  </si>
  <si>
    <t>['OEX Index']</t>
  </si>
  <si>
    <t>C. Building up an expressive query step by step</t>
  </si>
  <si>
    <t>=BQL.Query($D$61&amp;$D$62,$C$64,$C65)</t>
  </si>
  <si>
    <t>=BQL.Query($D$61&amp;$D$62,$C$64,$C66)</t>
  </si>
  <si>
    <t>=BQL.Query($D$61&amp;$D$62,$C$64,$C67)</t>
  </si>
  <si>
    <t>B. Using a query as a template for multiple cells</t>
  </si>
  <si>
    <t>C. More control over BQL date passing</t>
  </si>
  <si>
    <t>What is the average PE_RATIO of a list of stocks?</t>
  </si>
  <si>
    <t>#period</t>
  </si>
  <si>
    <t>BT</t>
  </si>
  <si>
    <t>#fwdPE</t>
  </si>
  <si>
    <t>#avgPE</t>
  </si>
  <si>
    <r>
      <t>avg(group(</t>
    </r>
    <r>
      <rPr>
        <sz val="11"/>
        <color rgb="FF00B050"/>
        <rFont val="Calibri"/>
        <family val="2"/>
        <scheme val="minor"/>
      </rPr>
      <t>#fwdPE</t>
    </r>
    <r>
      <rPr>
        <sz val="11"/>
        <color theme="1"/>
        <rFont val="Calibri"/>
        <family val="2"/>
        <scheme val="minor"/>
      </rPr>
      <t>))</t>
    </r>
  </si>
  <si>
    <t>List</t>
  </si>
  <si>
    <t>sbry ln equity</t>
  </si>
  <si>
    <t>tsco ln equity</t>
  </si>
  <si>
    <t>ocdo ln equity</t>
  </si>
  <si>
    <t>mrw ln equity</t>
  </si>
  <si>
    <t>Average P/E</t>
  </si>
  <si>
    <r>
      <t>PE_RATIO(FPT=#period</t>
    </r>
    <r>
      <rPr>
        <sz val="11"/>
        <rFont val="Calibri"/>
        <family val="2"/>
        <scheme val="minor"/>
      </rPr>
      <t>,FPO=1)</t>
    </r>
  </si>
  <si>
    <t>=BQL($C$37:$C$43,$C$33,$C$31:$D$33)</t>
  </si>
  <si>
    <t>B. Building a query in multiple steps</t>
  </si>
  <si>
    <t>BQL() now accept assigned parameters, giving a more controlled way to reference cells</t>
  </si>
  <si>
    <t>DD UN Equity</t>
  </si>
  <si>
    <t>RTX UN Equity</t>
  </si>
  <si>
    <t>AZ743950 Corp</t>
  </si>
  <si>
    <t>AX919392 Corp</t>
  </si>
  <si>
    <t>ZQ699763 Corp</t>
  </si>
  <si>
    <t>QZ214967 Corp</t>
  </si>
  <si>
    <t>BO767885 Corp</t>
  </si>
  <si>
    <t>AZ744316 Corp</t>
  </si>
  <si>
    <t>Information Technology</t>
  </si>
  <si>
    <t>International Business Machine</t>
  </si>
  <si>
    <t>ACN UN Equity</t>
  </si>
  <si>
    <t>Accenture PLC</t>
  </si>
  <si>
    <t>Cisco Systems Inc/Delaware</t>
  </si>
  <si>
    <t>Intel Corp</t>
  </si>
  <si>
    <t>Microsoft Corp</t>
  </si>
  <si>
    <t>NVDA UW Equity</t>
  </si>
  <si>
    <t>NVIDIA Corp</t>
  </si>
  <si>
    <t>TXN UW Equity</t>
  </si>
  <si>
    <t>Texas Instruments Inc</t>
  </si>
  <si>
    <t>CRM UN Equity</t>
  </si>
  <si>
    <t>salesforce.com Inc</t>
  </si>
  <si>
    <t>ADBE UW Equity</t>
  </si>
  <si>
    <t>Adobe Inc</t>
  </si>
  <si>
    <t>Apple Inc</t>
  </si>
  <si>
    <t>MA UN Equity</t>
  </si>
  <si>
    <t>Mastercard Inc</t>
  </si>
  <si>
    <t>ORCL UN Equity</t>
  </si>
  <si>
    <t>Oracle Corp</t>
  </si>
  <si>
    <t>AVGO UW Equity</t>
  </si>
  <si>
    <t>Broadcom Inc</t>
  </si>
  <si>
    <t>Visa Inc</t>
  </si>
  <si>
    <t>PYPL UW Equity</t>
  </si>
  <si>
    <t>PayPal Holdings Inc</t>
  </si>
  <si>
    <t>QCOM UW Equity</t>
  </si>
  <si>
    <t>QUALCOMM Inc</t>
  </si>
  <si>
    <t>AQ316129 Corp</t>
  </si>
  <si>
    <t>LW406997 Corp</t>
  </si>
  <si>
    <t>AM293583 Corp</t>
  </si>
  <si>
    <t>AQ894102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</si>
</sst>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F800]dddd\,\ mmmm\ dd\,\ yyyy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/>
    <xf numFmtId="0" fontId="3" fillId="0" borderId="2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6" fillId="0" borderId="0" xfId="0" applyFont="1" applyBorder="1"/>
    <xf numFmtId="0" fontId="0" fillId="0" borderId="0" xfId="0" applyNumberFormat="1" applyBorder="1"/>
    <xf numFmtId="0" fontId="0" fillId="0" borderId="9" xfId="0" applyNumberFormat="1" applyBorder="1"/>
    <xf numFmtId="0" fontId="3" fillId="0" borderId="9" xfId="0" applyFont="1" applyBorder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/>
    <xf numFmtId="14" fontId="10" fillId="0" borderId="0" xfId="0" applyNumberFormat="1" applyFont="1"/>
    <xf numFmtId="0" fontId="12" fillId="0" borderId="0" xfId="0" quotePrefix="1" applyFont="1" applyBorder="1"/>
    <xf numFmtId="0" fontId="0" fillId="0" borderId="0" xfId="0" applyFont="1" applyBorder="1"/>
    <xf numFmtId="0" fontId="13" fillId="0" borderId="0" xfId="0" applyFont="1" applyBorder="1"/>
    <xf numFmtId="14" fontId="2" fillId="0" borderId="0" xfId="0" applyNumberFormat="1" applyFont="1"/>
    <xf numFmtId="164" fontId="0" fillId="0" borderId="0" xfId="2" applyFont="1" applyBorder="1"/>
    <xf numFmtId="164" fontId="0" fillId="0" borderId="0" xfId="2" applyFont="1"/>
    <xf numFmtId="0" fontId="12" fillId="0" borderId="0" xfId="0" quotePrefix="1" applyFont="1"/>
    <xf numFmtId="166" fontId="0" fillId="0" borderId="0" xfId="2" applyNumberFormat="1" applyFont="1" applyBorder="1"/>
    <xf numFmtId="1" fontId="5" fillId="2" borderId="7" xfId="0" applyNumberFormat="1" applyFont="1" applyFill="1" applyBorder="1" applyAlignment="1">
      <alignment horizontal="center" vertical="center"/>
    </xf>
    <xf numFmtId="14" fontId="14" fillId="5" borderId="7" xfId="0" applyNumberFormat="1" applyFont="1" applyFill="1" applyBorder="1"/>
    <xf numFmtId="1" fontId="5" fillId="2" borderId="7" xfId="0" applyNumberFormat="1" applyFont="1" applyFill="1" applyBorder="1" applyAlignment="1">
      <alignment horizontal="left" vertical="center"/>
    </xf>
    <xf numFmtId="14" fontId="11" fillId="5" borderId="7" xfId="0" applyNumberFormat="1" applyFont="1" applyFill="1" applyBorder="1"/>
    <xf numFmtId="14" fontId="15" fillId="5" borderId="7" xfId="0" applyNumberFormat="1" applyFont="1" applyFill="1" applyBorder="1"/>
    <xf numFmtId="14" fontId="9" fillId="5" borderId="7" xfId="0" applyNumberFormat="1" applyFont="1" applyFill="1" applyBorder="1"/>
    <xf numFmtId="14" fontId="16" fillId="5" borderId="7" xfId="0" applyNumberFormat="1" applyFont="1" applyFill="1" applyBorder="1"/>
    <xf numFmtId="14" fontId="17" fillId="5" borderId="7" xfId="0" applyNumberFormat="1" applyFont="1" applyFill="1" applyBorder="1"/>
    <xf numFmtId="14" fontId="0" fillId="5" borderId="7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/>
    <xf numFmtId="0" fontId="19" fillId="0" borderId="0" xfId="0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20" fillId="0" borderId="0" xfId="0" applyFont="1"/>
    <xf numFmtId="0" fontId="6" fillId="0" borderId="0" xfId="0" applyFont="1"/>
    <xf numFmtId="0" fontId="0" fillId="0" borderId="0" xfId="0" applyFont="1" applyFill="1" applyBorder="1"/>
    <xf numFmtId="14" fontId="1" fillId="6" borderId="7" xfId="0" applyNumberFormat="1" applyFont="1" applyFill="1" applyBorder="1"/>
    <xf numFmtId="164" fontId="0" fillId="5" borderId="11" xfId="2" applyFont="1" applyFill="1" applyBorder="1"/>
    <xf numFmtId="164" fontId="0" fillId="5" borderId="7" xfId="2" applyFont="1" applyFill="1" applyBorder="1"/>
    <xf numFmtId="14" fontId="1" fillId="6" borderId="11" xfId="0" applyNumberFormat="1" applyFont="1" applyFill="1" applyBorder="1" applyAlignment="1"/>
    <xf numFmtId="14" fontId="1" fillId="6" borderId="10" xfId="0" applyNumberFormat="1" applyFont="1" applyFill="1" applyBorder="1" applyAlignment="1"/>
    <xf numFmtId="14" fontId="1" fillId="6" borderId="11" xfId="0" applyNumberFormat="1" applyFont="1" applyFill="1" applyBorder="1" applyAlignment="1">
      <alignment horizontal="center"/>
    </xf>
    <xf numFmtId="14" fontId="1" fillId="6" borderId="10" xfId="0" applyNumberFormat="1" applyFont="1" applyFill="1" applyBorder="1" applyAlignment="1">
      <alignment horizontal="center"/>
    </xf>
    <xf numFmtId="164" fontId="0" fillId="5" borderId="11" xfId="2" applyFont="1" applyFill="1" applyBorder="1"/>
    <xf numFmtId="164" fontId="0" fillId="5" borderId="10" xfId="2" applyFont="1" applyFill="1" applyBorder="1"/>
    <xf numFmtId="1" fontId="5" fillId="2" borderId="7" xfId="0" applyNumberFormat="1" applyFont="1" applyFill="1" applyBorder="1" applyAlignment="1">
      <alignment horizontal="left" vertical="center"/>
    </xf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ID</v>
        <stp/>
        <stp>##V3_BQLV12</stp>
        <stp>[cell refereing in bql query.xlsx]BQL!R57C3</stp>
        <stp>members(['INDU Index'], dates=#univDt)</stp>
        <stp>pct_chg(px_last(dates=range(#startDt,#endDt),fill=prev))</stp>
        <stp>#univDt_x0002_2017-12-31_x0002__x0003_#startDt_x0002_2017-12-31_x0002__x0003_#endDt_x0002_2018-06-30</stp>
        <tr r="C57" s="12"/>
      </tp>
    </main>
    <main first="bloomberg.rtd">
      <tp>
        <v>12.918664169393855</v>
        <stp/>
        <stp>##V3_BQLV12</stp>
        <stp>[cell refereing in bql query.xlsx]BQL!R37C5</stp>
        <stp>sbry ln equity_x0002__x0003_tsco ln equity_x0002__x0003_ocdo ln equity_x0002__x0003_mrw ln equity_x0002__x0003__x0002__x0003__x0002__x0003_</stp>
        <stp>#avgPE</stp>
        <stp>#period_x0002_BT_x0002__x0003_#fwdPE_x0002_PE_RATIO(FPT=#period,FPO=1)_x0002__x0003_#avgPE_x0002_avg(group(#fwdPE))</stp>
        <tr r="E37" s="12"/>
      </tp>
    </main>
    <main first="bloomberg.ccyreader">
      <tp t="e">
        <v>#N/A</v>
        <stp/>
        <stp>#track</stp>
        <stp>DBG</stp>
        <stp>FIBQLBLIss</stp>
        <stp>1.0</stp>
        <stp>OpenFile</stp>
        <tr r="Y2" s="8"/>
        <tr r="Y2" s="12"/>
      </tp>
    </main>
    <main first="bloomberg.rtd">
      <tp t="s">
        <v>ID</v>
        <stp/>
        <stp>##V3_BQL.QUERYV12</stp>
        <stp>[cell refereing in bql query.xlsx]BQL.Query!R20C3</stp>
        <stp xml:space="preserve">  get(NAME)   for (filter(members(['OEX Index']), GICS_SECTOR_NAME==#category))</stp>
        <stp>#category</stp>
        <stp>Information Technology</stp>
        <tr r="C20" s="8"/>
      </tp>
    </main>
    <main first="bloomberg.rtd">
      <tp t="s">
        <v>SPY US Equity</v>
        <stp/>
        <stp>##V3_BQLV12</stp>
        <stp>[cell refereing in bql query.xlsx]BQL!R21C4</stp>
        <stp>SPY US Equity</stp>
        <stp>Sharpe_Ratio(calc_interval=#interval1).value,Sharpe_Ratio(calc_interval=#interval2).value</stp>
        <stp>#interval1_x0002_1Y_x0002__x0003_#interval2_x0002_3M</stp>
        <stp>transpose=true</stp>
        <stp>showheaders=false</stp>
        <tr r="D21" s="12"/>
      </tp>
      <tp t="s">
        <v>ID</v>
        <stp/>
        <stp>##V3_BQL.QUERYV12</stp>
        <stp>[cell refereing in bql query.xlsx]BQL.Query!R90C3</stp>
        <stp xml:space="preserve">  get(#SortedSpreadChange)   for(#TopNMembers)</stp>
        <stp>{#02}#Index_x0002_EMUSTRUU INDEX_x0002__x0003_#DateRange_x0002_range(-7d,-0d)_x0002__x0003_#TopN_x0002_10_x0002__x0003_#IndexMembers_x0002_members(#Index)_x0002__x0003_#SpreadChange_x0002_net_chg(spread(dates=#DateRange,fill=prev))_x0002__x0003_#RankedSpreadChange_x0002_grouprank(#SpreadChange,order=ASC)_x0002__x0003_#SortedSpreadChange_x0002_groupsort(#SpreadChange</stp>
        <stp>,order=ASC)_x0002__x0003_#TopNMembers_x0002_filter(#indexMembers,#RankedSpreadChange&lt;=#TopN)</stp>
        <tr r="C90" s="8"/>
      </tp>
    </main>
    <main first="bloomberg.rtd">
      <tp>
        <v>4.7046419999999998</v>
        <stp/>
        <stp>##V3_BQL.QUERYV12</stp>
        <stp>[cell refereing in bql query.xlsx]BQL.Query!R68C4</stp>
        <stp xml:space="preserve">  get(sum(group(ID().weights)))   for(filter(members(#index), GICS_SECTOR_NAME=='Industrials'))</stp>
        <stp>#index</stp>
        <stp>['OEX Index']</stp>
        <tr r="D68" s="8"/>
      </tp>
    </main>
    <main first="bloomberg.rtd">
      <tp>
        <v>20.939112999999999</v>
        <stp/>
        <stp>##V3_BQL.QUERYV12</stp>
        <stp>[cell refereing in bql query.xlsx]BQL.Query!R67C4</stp>
        <stp xml:space="preserve">  get(sum(group(ID().weights)))   for(filter(members(#index), GICS_SECTOR_NAME=='Industrials'))</stp>
        <stp>#index</stp>
        <stp>['CAC Index']</stp>
        <tr r="D67" s="8"/>
      </tp>
    </main>
    <main first="bloomberg.rtd">
      <tp>
        <v>7.7280850000000019</v>
        <stp/>
        <stp>##V3_BQL.QUERYV12</stp>
        <stp>[cell refereing in bql query.xlsx]BQL.Query!R66C4</stp>
        <stp xml:space="preserve">  get(sum(group(ID().weights)))   for(filter(members(#index), GICS_SECTOR_NAME=='Industrials'))</stp>
        <stp>#index</stp>
        <stp>['SPX Index']</stp>
        <tr r="D6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2</xdr:col>
      <xdr:colOff>982980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2</xdr:col>
      <xdr:colOff>960425</xdr:colOff>
      <xdr:row>1</xdr:row>
      <xdr:rowOff>0</xdr:rowOff>
    </xdr:from>
    <xdr:to>
      <xdr:col>15</xdr:col>
      <xdr:colOff>105080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12925" y="57150"/>
          <a:ext cx="9098280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Cell Referencing in BQL()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2</xdr:col>
      <xdr:colOff>982980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2</xdr:col>
      <xdr:colOff>960425</xdr:colOff>
      <xdr:row>1</xdr:row>
      <xdr:rowOff>0</xdr:rowOff>
    </xdr:from>
    <xdr:to>
      <xdr:col>14</xdr:col>
      <xdr:colOff>428930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912925" y="57150"/>
          <a:ext cx="9098280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+mn-lt"/>
            </a:rPr>
            <a:t>Cell Referencing in BQL.Query()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3</xdr:col>
      <xdr:colOff>106680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84125</xdr:colOff>
      <xdr:row>1</xdr:row>
      <xdr:rowOff>0</xdr:rowOff>
    </xdr:from>
    <xdr:to>
      <xdr:col>18</xdr:col>
      <xdr:colOff>38405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912925" y="57150"/>
          <a:ext cx="9098280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More on BQL</a:t>
          </a:r>
        </a:p>
      </xdr:txBody>
    </xdr:sp>
    <xdr:clientData/>
  </xdr:twoCellAnchor>
  <xdr:twoCellAnchor editAs="oneCell">
    <xdr:from>
      <xdr:col>1</xdr:col>
      <xdr:colOff>9525</xdr:colOff>
      <xdr:row>9</xdr:row>
      <xdr:rowOff>0</xdr:rowOff>
    </xdr:from>
    <xdr:to>
      <xdr:col>19</xdr:col>
      <xdr:colOff>495300</xdr:colOff>
      <xdr:row>34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47800"/>
          <a:ext cx="11458575" cy="4867275"/>
        </a:xfrm>
        <a:prstGeom prst="rect">
          <a:avLst/>
        </a:prstGeom>
        <a:noFill/>
        <a:ln w="9525">
          <a:solidFill>
            <a:schemeClr val="bg1">
              <a:lumMod val="65000"/>
            </a:schemeClr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ild%20Group\Team\Vincent%20Tong\BQL\FI%20BQL\FI%20Sales%20Training\BQL%20Fixed%20Income%20Applications%20Sheet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yntax"/>
      <sheetName val="Normalized Data"/>
      <sheetName val="Chain Filtering"/>
      <sheetName val="Index"/>
      <sheetName val="Universe"/>
      <sheetName val="Municipals Issuance"/>
      <sheetName val="Mortgages Origination"/>
    </sheetNames>
    <sheetDataSet>
      <sheetData sheetId="0" refreshError="1"/>
      <sheetData sheetId="1">
        <row r="10">
          <cell r="S10" t="str">
            <v>avg</v>
          </cell>
        </row>
        <row r="11">
          <cell r="S11" t="str">
            <v>max</v>
          </cell>
        </row>
        <row r="12">
          <cell r="S12" t="str">
            <v>min</v>
          </cell>
        </row>
        <row r="13">
          <cell r="S13" t="str">
            <v>std</v>
          </cell>
        </row>
        <row r="14">
          <cell r="S14" t="str">
            <v>median</v>
          </cell>
        </row>
        <row r="15">
          <cell r="S15" t="str">
            <v>net_chg</v>
          </cell>
        </row>
        <row r="16">
          <cell r="S16" t="str">
            <v>pct_chg</v>
          </cell>
        </row>
      </sheetData>
      <sheetData sheetId="2" refreshError="1"/>
      <sheetData sheetId="3" refreshError="1"/>
      <sheetData sheetId="4">
        <row r="20">
          <cell r="Y20">
            <v>201301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1"/>
  <sheetViews>
    <sheetView showGridLines="0" zoomScaleNormal="100" workbookViewId="0">
      <pane ySplit="5" topLeftCell="A6" activePane="bottomLeft" state="frozen"/>
      <selection pane="bottomLeft" activeCell="J26" sqref="J26"/>
    </sheetView>
  </sheetViews>
  <sheetFormatPr defaultRowHeight="14.4" x14ac:dyDescent="0.55000000000000004"/>
  <cols>
    <col min="1" max="1" width="5.15625" customWidth="1"/>
    <col min="2" max="2" width="9.15625" customWidth="1"/>
    <col min="3" max="3" width="21.83984375" style="36" customWidth="1"/>
    <col min="4" max="4" width="15.578125" customWidth="1"/>
    <col min="5" max="5" width="20.41796875" customWidth="1"/>
    <col min="7" max="7" width="9.15625" style="17"/>
    <col min="17" max="17" width="9.15625" customWidth="1"/>
    <col min="19" max="19" width="0" hidden="1" customWidth="1"/>
    <col min="25" max="25" width="0" hidden="1" customWidth="1"/>
  </cols>
  <sheetData>
    <row r="1" spans="1:25" ht="5.0999999999999996" customHeight="1" x14ac:dyDescent="0.55000000000000004">
      <c r="C1"/>
    </row>
    <row r="2" spans="1:25" ht="15" customHeight="1" x14ac:dyDescent="0.55000000000000004">
      <c r="C2"/>
      <c r="Y2" t="e">
        <f>RTD("bloomberg.ccyreader", "", "#track", "DBG", "FIBQLBLIss", "1.0", "OpenFile")</f>
        <v>#N/A</v>
      </c>
    </row>
    <row r="3" spans="1:25" ht="15" customHeight="1" x14ac:dyDescent="0.55000000000000004">
      <c r="C3"/>
    </row>
    <row r="4" spans="1:25" ht="15" customHeight="1" x14ac:dyDescent="0.55000000000000004">
      <c r="C4"/>
    </row>
    <row r="5" spans="1:25" ht="5.0999999999999996" customHeight="1" x14ac:dyDescent="0.55000000000000004">
      <c r="C5"/>
    </row>
    <row r="6" spans="1:25" ht="5.0999999999999996" customHeight="1" x14ac:dyDescent="0.55000000000000004">
      <c r="A6" s="21"/>
      <c r="B6" s="21"/>
      <c r="C6" s="21"/>
      <c r="D6" s="21"/>
    </row>
    <row r="7" spans="1:25" x14ac:dyDescent="0.55000000000000004">
      <c r="B7" s="3"/>
      <c r="C7" s="4"/>
      <c r="D7" s="4"/>
      <c r="E7" s="4"/>
      <c r="F7" s="4"/>
      <c r="G7" s="1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6" t="s">
        <v>3</v>
      </c>
      <c r="T7" s="4"/>
      <c r="U7" s="5"/>
      <c r="V7" s="7"/>
    </row>
    <row r="8" spans="1:25" ht="18.3" x14ac:dyDescent="0.7">
      <c r="B8" s="6"/>
      <c r="C8" s="27" t="s">
        <v>119</v>
      </c>
      <c r="D8" s="7"/>
      <c r="E8" s="7"/>
      <c r="F8" s="9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28" t="s">
        <v>4</v>
      </c>
      <c r="T8" s="7"/>
      <c r="U8" s="8"/>
      <c r="V8" s="7"/>
    </row>
    <row r="9" spans="1:25" x14ac:dyDescent="0.55000000000000004">
      <c r="B9" s="6"/>
      <c r="C9" s="19"/>
      <c r="D9" s="7"/>
      <c r="E9" s="7"/>
      <c r="F9" s="9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8" t="s">
        <v>5</v>
      </c>
      <c r="T9" s="7"/>
      <c r="U9" s="8"/>
      <c r="V9" s="7"/>
    </row>
    <row r="10" spans="1:25" ht="18.3" x14ac:dyDescent="0.7">
      <c r="B10" s="6"/>
      <c r="C10" s="27" t="s">
        <v>52</v>
      </c>
      <c r="E10" s="7"/>
      <c r="F10" s="9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28"/>
      <c r="T10" s="7"/>
      <c r="U10" s="8"/>
      <c r="V10" s="7"/>
    </row>
    <row r="11" spans="1:25" x14ac:dyDescent="0.55000000000000004">
      <c r="B11" s="6"/>
      <c r="E11" s="7"/>
      <c r="F11" s="9"/>
      <c r="G11" s="9"/>
      <c r="H11" s="7"/>
      <c r="I11" s="7"/>
      <c r="J11" s="7"/>
      <c r="K11" s="7"/>
      <c r="L11" s="7"/>
      <c r="M11" s="7"/>
      <c r="N11" s="7"/>
      <c r="O11" s="7"/>
      <c r="R11" s="7"/>
      <c r="S11" s="28"/>
      <c r="T11" s="7"/>
      <c r="U11" s="8"/>
      <c r="V11" s="7"/>
    </row>
    <row r="12" spans="1:25" x14ac:dyDescent="0.55000000000000004">
      <c r="B12" s="6"/>
      <c r="C12" s="40" t="s">
        <v>60</v>
      </c>
      <c r="E12" s="7"/>
      <c r="F12" s="9"/>
      <c r="G12" s="9"/>
      <c r="H12" s="7"/>
      <c r="I12" s="7"/>
      <c r="J12" s="7"/>
      <c r="K12" s="7"/>
      <c r="L12" s="7"/>
      <c r="M12" s="7"/>
      <c r="N12" s="7"/>
      <c r="O12" s="7"/>
      <c r="R12" s="7"/>
      <c r="S12" s="28"/>
      <c r="T12" s="7"/>
      <c r="U12" s="8"/>
      <c r="V12" s="7"/>
    </row>
    <row r="13" spans="1:25" x14ac:dyDescent="0.55000000000000004">
      <c r="B13" s="6"/>
      <c r="E13" s="7"/>
      <c r="F13" s="9"/>
      <c r="G13" s="9"/>
      <c r="H13" s="7"/>
      <c r="I13" s="7"/>
      <c r="J13" s="7"/>
      <c r="K13" s="7"/>
      <c r="L13" s="7"/>
      <c r="M13" s="7"/>
      <c r="N13" s="7"/>
      <c r="O13" s="7"/>
      <c r="R13" s="7"/>
      <c r="S13" s="28"/>
      <c r="T13" s="7"/>
      <c r="U13" s="8"/>
      <c r="V13" s="7"/>
    </row>
    <row r="14" spans="1:25" x14ac:dyDescent="0.55000000000000004">
      <c r="B14" s="6"/>
      <c r="C14" s="37" t="s">
        <v>55</v>
      </c>
      <c r="D14" s="46" t="s">
        <v>54</v>
      </c>
      <c r="F14" s="9"/>
      <c r="H14" s="7"/>
      <c r="I14" s="7"/>
      <c r="J14" s="7"/>
      <c r="K14" s="7"/>
      <c r="L14" s="7"/>
      <c r="M14" s="7"/>
      <c r="N14" s="7"/>
      <c r="O14" s="7"/>
      <c r="R14" s="7"/>
      <c r="S14" s="28"/>
      <c r="T14" s="7"/>
      <c r="U14" s="8"/>
      <c r="V14" s="7"/>
    </row>
    <row r="15" spans="1:25" x14ac:dyDescent="0.55000000000000004">
      <c r="B15" s="6"/>
      <c r="C15" s="37" t="s">
        <v>56</v>
      </c>
      <c r="D15" s="46" t="s">
        <v>57</v>
      </c>
      <c r="F15" s="9"/>
      <c r="H15" s="7"/>
      <c r="I15" s="7"/>
      <c r="J15" s="7"/>
      <c r="K15" s="7"/>
      <c r="L15" s="7"/>
      <c r="M15" s="7"/>
      <c r="N15" s="7"/>
      <c r="O15" s="7"/>
      <c r="R15" s="7"/>
      <c r="S15" s="28"/>
      <c r="T15" s="7"/>
      <c r="U15" s="8"/>
      <c r="V15" s="7"/>
    </row>
    <row r="16" spans="1:25" x14ac:dyDescent="0.55000000000000004">
      <c r="B16" s="6"/>
      <c r="C16" s="19"/>
      <c r="D16" s="22"/>
      <c r="E16" s="7"/>
      <c r="F16" s="9"/>
      <c r="G16" s="9"/>
      <c r="H16" s="7"/>
      <c r="I16" s="7"/>
      <c r="J16" s="7"/>
      <c r="K16" s="7"/>
      <c r="L16" s="7"/>
      <c r="M16" s="7"/>
      <c r="N16" s="7"/>
      <c r="O16" s="7"/>
      <c r="R16" s="7"/>
      <c r="S16" s="28"/>
      <c r="T16" s="7"/>
      <c r="U16" s="8"/>
      <c r="V16" s="7"/>
    </row>
    <row r="17" spans="2:22" x14ac:dyDescent="0.55000000000000004">
      <c r="B17" s="6"/>
      <c r="C17" s="19" t="s">
        <v>81</v>
      </c>
      <c r="D17" s="21" t="s">
        <v>53</v>
      </c>
      <c r="E17" s="21"/>
      <c r="F17" s="21"/>
      <c r="G17" s="21"/>
      <c r="H17" s="21"/>
      <c r="I17" s="21"/>
      <c r="J17" s="21"/>
      <c r="K17" s="21"/>
      <c r="L17" s="7"/>
      <c r="M17" s="7"/>
      <c r="N17" s="7"/>
      <c r="O17" s="7"/>
      <c r="P17" s="7"/>
      <c r="Q17" s="7"/>
      <c r="R17" s="7"/>
      <c r="S17" s="28"/>
      <c r="T17" s="7"/>
      <c r="U17" s="8"/>
      <c r="V17" s="7"/>
    </row>
    <row r="18" spans="2:22" x14ac:dyDescent="0.55000000000000004">
      <c r="B18" s="6"/>
      <c r="C18" s="19" t="s">
        <v>82</v>
      </c>
      <c r="D18" s="21" t="s">
        <v>80</v>
      </c>
      <c r="E18" s="21"/>
      <c r="F18" s="21"/>
      <c r="G18" s="21"/>
      <c r="H18" s="21"/>
      <c r="I18" s="21"/>
      <c r="J18" s="21"/>
      <c r="K18" s="21"/>
      <c r="L18" s="7"/>
      <c r="M18" s="7"/>
      <c r="N18" s="7"/>
      <c r="O18" s="7"/>
      <c r="P18" s="7"/>
      <c r="Q18" s="7"/>
      <c r="R18" s="7"/>
      <c r="S18" s="28"/>
      <c r="T18" s="7"/>
      <c r="U18" s="8"/>
      <c r="V18" s="7"/>
    </row>
    <row r="19" spans="2:22" x14ac:dyDescent="0.55000000000000004">
      <c r="B19" s="6"/>
      <c r="E19" s="7"/>
      <c r="F19" s="9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8"/>
      <c r="T19" s="7"/>
      <c r="U19" s="8"/>
      <c r="V19" s="7"/>
    </row>
    <row r="20" spans="2:22" x14ac:dyDescent="0.55000000000000004">
      <c r="B20" s="6"/>
      <c r="D20" s="44" t="s">
        <v>59</v>
      </c>
      <c r="E20" s="7"/>
      <c r="F20" s="9"/>
      <c r="G20" s="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8"/>
      <c r="T20" s="7"/>
      <c r="U20" s="8"/>
      <c r="V20" s="7"/>
    </row>
    <row r="21" spans="2:22" x14ac:dyDescent="0.55000000000000004">
      <c r="B21" s="6"/>
      <c r="C21" s="66" t="s">
        <v>58</v>
      </c>
      <c r="D21" s="67" t="str">
        <f>_xll.BQL(D17,D18,C14:D15,"transpose=true","showheaders=false","cols=1;rows=3")</f>
        <v>SPY US Equity</v>
      </c>
      <c r="E21" s="7"/>
      <c r="F21" s="9"/>
      <c r="G21" s="9"/>
      <c r="H21" s="7"/>
      <c r="I21" s="7"/>
      <c r="J21" s="7"/>
      <c r="L21" s="7"/>
      <c r="M21" s="7"/>
      <c r="N21" s="7"/>
      <c r="O21" s="7"/>
      <c r="P21" s="7"/>
      <c r="Q21" s="7"/>
      <c r="R21" s="7"/>
      <c r="S21" s="28"/>
      <c r="T21" s="7"/>
      <c r="U21" s="8"/>
      <c r="V21" s="7"/>
    </row>
    <row r="22" spans="2:22" x14ac:dyDescent="0.55000000000000004">
      <c r="B22" s="6"/>
      <c r="C22" s="64" t="str">
        <f>D14</f>
        <v>1Y</v>
      </c>
      <c r="D22" s="65">
        <v>1.9197788514790688</v>
      </c>
      <c r="E22" s="7"/>
      <c r="F22" s="9"/>
      <c r="G22" s="9"/>
      <c r="H22" s="7"/>
      <c r="I22" s="7"/>
      <c r="J22" s="7"/>
      <c r="L22" s="7"/>
      <c r="M22" s="7"/>
      <c r="N22" s="7"/>
      <c r="O22" s="7"/>
      <c r="P22" s="7"/>
      <c r="Q22" s="7"/>
      <c r="R22" s="7"/>
      <c r="S22" s="28"/>
      <c r="T22" s="7"/>
      <c r="U22" s="8"/>
      <c r="V22" s="7"/>
    </row>
    <row r="23" spans="2:22" x14ac:dyDescent="0.55000000000000004">
      <c r="B23" s="6"/>
      <c r="C23" s="64" t="str">
        <f>D15</f>
        <v>3M</v>
      </c>
      <c r="D23" s="65">
        <v>1.4002738992521662</v>
      </c>
      <c r="E23" s="7"/>
      <c r="F23" s="9"/>
      <c r="G23" s="9"/>
      <c r="H23" s="7"/>
      <c r="I23" s="7"/>
      <c r="J23" s="7"/>
      <c r="L23" s="7"/>
      <c r="M23" s="7"/>
      <c r="N23" s="7"/>
      <c r="O23" s="7"/>
      <c r="P23" s="7"/>
      <c r="Q23" s="7"/>
      <c r="R23" s="7"/>
      <c r="S23" s="28"/>
      <c r="T23" s="7"/>
      <c r="U23" s="8"/>
      <c r="V23" s="7"/>
    </row>
    <row r="24" spans="2:22" x14ac:dyDescent="0.55000000000000004">
      <c r="B24" s="6"/>
      <c r="C24" s="39"/>
      <c r="D24" s="42"/>
      <c r="E24" s="7"/>
      <c r="F24" s="9"/>
      <c r="G24" s="9"/>
      <c r="H24" s="7"/>
      <c r="I24" s="7"/>
      <c r="J24" s="7"/>
      <c r="L24" s="7"/>
      <c r="M24" s="7"/>
      <c r="N24" s="7"/>
      <c r="O24" s="7"/>
      <c r="P24" s="7"/>
      <c r="Q24" s="7"/>
      <c r="R24" s="7"/>
      <c r="S24" s="28"/>
      <c r="T24" s="7"/>
      <c r="U24" s="8"/>
      <c r="V24" s="7"/>
    </row>
    <row r="25" spans="2:22" x14ac:dyDescent="0.55000000000000004">
      <c r="B25" s="6"/>
      <c r="C25" s="39"/>
      <c r="D25" s="42"/>
      <c r="E25" s="7"/>
      <c r="F25" s="9"/>
      <c r="G25" s="9"/>
      <c r="H25" s="7"/>
      <c r="I25" s="7"/>
      <c r="J25" s="7"/>
      <c r="L25" s="7"/>
      <c r="M25" s="7"/>
      <c r="N25" s="7"/>
      <c r="O25" s="7"/>
      <c r="P25" s="7"/>
      <c r="Q25" s="7"/>
      <c r="R25" s="7"/>
      <c r="S25" s="28"/>
      <c r="T25" s="7"/>
      <c r="U25" s="8"/>
      <c r="V25" s="7"/>
    </row>
    <row r="26" spans="2:22" ht="18.3" x14ac:dyDescent="0.7">
      <c r="B26" s="6"/>
      <c r="C26" s="27" t="s">
        <v>118</v>
      </c>
      <c r="E26" s="7"/>
      <c r="F26" s="9"/>
      <c r="G26" s="9"/>
      <c r="H26" s="7"/>
      <c r="I26" s="7"/>
      <c r="J26" s="7"/>
      <c r="L26" s="7"/>
      <c r="M26" s="7"/>
      <c r="N26" s="7"/>
      <c r="O26" s="7"/>
      <c r="P26" s="7"/>
      <c r="Q26" s="7"/>
      <c r="R26" s="7"/>
      <c r="S26" s="28"/>
      <c r="T26" s="7"/>
      <c r="U26" s="8"/>
      <c r="V26" s="7"/>
    </row>
    <row r="27" spans="2:22" x14ac:dyDescent="0.55000000000000004">
      <c r="B27" s="6"/>
      <c r="E27" s="7"/>
      <c r="F27" s="9"/>
      <c r="G27" s="9"/>
      <c r="H27" s="7"/>
      <c r="I27" s="7"/>
      <c r="J27" s="7"/>
      <c r="L27" s="7"/>
      <c r="M27" s="7"/>
      <c r="N27" s="7"/>
      <c r="O27" s="7"/>
      <c r="P27" s="7"/>
      <c r="Q27" s="7"/>
      <c r="R27" s="7"/>
      <c r="S27" s="28"/>
      <c r="T27" s="7"/>
      <c r="U27" s="8"/>
      <c r="V27" s="7"/>
    </row>
    <row r="28" spans="2:22" x14ac:dyDescent="0.55000000000000004">
      <c r="B28" s="6"/>
      <c r="C28" s="40" t="s">
        <v>104</v>
      </c>
      <c r="E28" s="7"/>
      <c r="F28" s="9"/>
      <c r="G28" s="9"/>
      <c r="H28" s="7"/>
      <c r="I28" s="7"/>
      <c r="J28" s="7"/>
      <c r="L28" s="7"/>
      <c r="M28" s="7"/>
      <c r="N28" s="7"/>
      <c r="O28" s="7"/>
      <c r="P28" s="7"/>
      <c r="Q28" s="7"/>
      <c r="R28" s="7"/>
      <c r="S28" s="28"/>
      <c r="T28" s="7"/>
      <c r="U28" s="8"/>
      <c r="V28" s="7"/>
    </row>
    <row r="29" spans="2:22" x14ac:dyDescent="0.55000000000000004">
      <c r="B29" s="6"/>
      <c r="E29" s="7"/>
      <c r="F29" s="9"/>
      <c r="G29" s="9"/>
      <c r="H29" s="7"/>
      <c r="I29" s="7"/>
      <c r="J29" s="7"/>
      <c r="L29" s="7"/>
      <c r="M29" s="7"/>
      <c r="N29" s="7"/>
      <c r="O29" s="7"/>
      <c r="P29" s="7"/>
      <c r="Q29" s="7"/>
      <c r="R29" s="7"/>
      <c r="S29" s="28"/>
      <c r="T29" s="7"/>
      <c r="U29" s="8"/>
      <c r="V29" s="7"/>
    </row>
    <row r="30" spans="2:22" x14ac:dyDescent="0.55000000000000004">
      <c r="B30" s="6"/>
      <c r="C30" s="19"/>
      <c r="D30" s="7"/>
      <c r="E30" s="7"/>
      <c r="F30" s="9"/>
      <c r="G30" s="9"/>
      <c r="H30" s="7"/>
      <c r="I30" s="7"/>
      <c r="J30" s="7"/>
      <c r="L30" s="7"/>
      <c r="M30" s="7"/>
      <c r="N30" s="7"/>
      <c r="O30" s="7"/>
      <c r="P30" s="7"/>
      <c r="Q30" s="7"/>
      <c r="R30" s="7"/>
      <c r="S30" s="28"/>
      <c r="T30" s="7"/>
      <c r="U30" s="8"/>
      <c r="V30" s="7"/>
    </row>
    <row r="31" spans="2:22" x14ac:dyDescent="0.55000000000000004">
      <c r="B31" s="6"/>
      <c r="C31" s="47" t="s">
        <v>105</v>
      </c>
      <c r="D31" s="72" t="s">
        <v>106</v>
      </c>
      <c r="E31" s="72"/>
      <c r="F31" s="72"/>
      <c r="G31" s="72"/>
      <c r="H31" s="7"/>
      <c r="I31" s="7"/>
      <c r="J31" s="7"/>
      <c r="L31" s="7"/>
      <c r="M31" s="7"/>
      <c r="N31" s="7"/>
      <c r="O31" s="7"/>
      <c r="P31" s="7"/>
      <c r="Q31" s="7"/>
      <c r="R31" s="7"/>
      <c r="S31" s="28"/>
      <c r="T31" s="7"/>
      <c r="U31" s="8"/>
      <c r="V31" s="7"/>
    </row>
    <row r="32" spans="2:22" x14ac:dyDescent="0.55000000000000004">
      <c r="B32" s="6"/>
      <c r="C32" s="49" t="s">
        <v>107</v>
      </c>
      <c r="D32" s="55" t="s">
        <v>116</v>
      </c>
      <c r="E32" s="56"/>
      <c r="F32" s="56"/>
      <c r="G32" s="57"/>
      <c r="H32" s="7"/>
      <c r="I32" s="7"/>
      <c r="J32" s="7"/>
      <c r="L32" s="7"/>
      <c r="M32" s="7"/>
      <c r="N32" s="7"/>
      <c r="O32" s="7"/>
      <c r="P32" s="7"/>
      <c r="Q32" s="7"/>
      <c r="R32" s="7"/>
      <c r="S32" s="28"/>
      <c r="T32" s="7"/>
      <c r="U32" s="8"/>
      <c r="V32" s="7"/>
    </row>
    <row r="33" spans="2:22" x14ac:dyDescent="0.55000000000000004">
      <c r="B33" s="6"/>
      <c r="C33" s="50" t="s">
        <v>108</v>
      </c>
      <c r="D33" s="55" t="s">
        <v>109</v>
      </c>
      <c r="E33" s="56"/>
      <c r="F33" s="56"/>
      <c r="G33" s="57"/>
      <c r="H33" s="7"/>
      <c r="I33" s="7"/>
      <c r="J33" s="7"/>
      <c r="L33" s="7"/>
      <c r="M33" s="7"/>
      <c r="N33" s="7"/>
      <c r="O33" s="7"/>
      <c r="P33" s="7"/>
      <c r="Q33" s="7"/>
      <c r="R33" s="7"/>
      <c r="S33" s="28"/>
      <c r="T33" s="7"/>
      <c r="U33" s="8"/>
      <c r="V33" s="7"/>
    </row>
    <row r="34" spans="2:22" x14ac:dyDescent="0.55000000000000004">
      <c r="B34" s="6"/>
      <c r="C34" s="39"/>
      <c r="D34" s="7"/>
      <c r="E34" s="7"/>
      <c r="F34" s="9"/>
      <c r="G34" s="9"/>
      <c r="H34" s="7"/>
      <c r="I34" s="7"/>
      <c r="J34" s="7"/>
      <c r="L34" s="7"/>
      <c r="M34" s="7"/>
      <c r="N34" s="7"/>
      <c r="O34" s="7"/>
      <c r="P34" s="7"/>
      <c r="Q34" s="7"/>
      <c r="R34" s="7"/>
      <c r="S34" s="28"/>
      <c r="T34" s="7"/>
      <c r="U34" s="8"/>
      <c r="V34" s="7"/>
    </row>
    <row r="35" spans="2:22" x14ac:dyDescent="0.55000000000000004">
      <c r="B35" s="6"/>
      <c r="C35" s="39"/>
      <c r="D35" s="7"/>
      <c r="E35" s="7"/>
      <c r="F35" s="9"/>
      <c r="G35" s="9"/>
      <c r="H35" s="7"/>
      <c r="I35" s="7"/>
      <c r="J35" s="7"/>
      <c r="L35" s="7"/>
      <c r="M35" s="7"/>
      <c r="N35" s="7"/>
      <c r="O35" s="7"/>
      <c r="P35" s="7"/>
      <c r="Q35" s="7"/>
      <c r="R35" s="7"/>
      <c r="S35" s="28"/>
      <c r="T35" s="7"/>
      <c r="U35" s="8"/>
      <c r="V35" s="7"/>
    </row>
    <row r="36" spans="2:22" x14ac:dyDescent="0.55000000000000004">
      <c r="B36" s="6"/>
      <c r="C36" s="63" t="s">
        <v>110</v>
      </c>
      <c r="E36" s="68" t="s">
        <v>115</v>
      </c>
      <c r="F36" s="69"/>
      <c r="G36" s="9"/>
      <c r="H36" s="7"/>
      <c r="I36" s="7"/>
      <c r="J36" s="7"/>
      <c r="L36" s="7"/>
      <c r="M36" s="7"/>
      <c r="N36" s="7"/>
      <c r="O36" s="7"/>
      <c r="P36" s="7"/>
      <c r="Q36" s="7"/>
      <c r="R36" s="7"/>
      <c r="S36" s="28"/>
      <c r="T36" s="7"/>
      <c r="U36" s="8"/>
      <c r="V36" s="7"/>
    </row>
    <row r="37" spans="2:22" x14ac:dyDescent="0.55000000000000004">
      <c r="B37" s="6"/>
      <c r="C37" s="48" t="s">
        <v>111</v>
      </c>
      <c r="E37" s="70">
        <f>_xll.BQL($C$37:$C$43,$C$33,$C$31:$D$33)</f>
        <v>12.918664169393855</v>
      </c>
      <c r="F37" s="71"/>
      <c r="G37" s="38" t="s">
        <v>117</v>
      </c>
      <c r="H37" s="7"/>
      <c r="I37" s="7"/>
      <c r="J37" s="7"/>
      <c r="L37" s="7"/>
      <c r="M37" s="7"/>
      <c r="N37" s="7"/>
      <c r="O37" s="7"/>
      <c r="P37" s="7"/>
      <c r="Q37" s="7"/>
      <c r="R37" s="7"/>
      <c r="S37" s="28"/>
      <c r="T37" s="7"/>
      <c r="U37" s="8"/>
      <c r="V37" s="7"/>
    </row>
    <row r="38" spans="2:22" x14ac:dyDescent="0.55000000000000004">
      <c r="B38" s="6"/>
      <c r="C38" s="48" t="s">
        <v>112</v>
      </c>
      <c r="E38" s="7"/>
      <c r="F38" s="7"/>
      <c r="G38" s="9"/>
      <c r="H38" s="7"/>
      <c r="I38" s="7"/>
      <c r="J38" s="7"/>
      <c r="L38" s="7"/>
      <c r="M38" s="7"/>
      <c r="N38" s="7"/>
      <c r="O38" s="7"/>
      <c r="P38" s="7"/>
      <c r="Q38" s="7"/>
      <c r="R38" s="7"/>
      <c r="S38" s="28"/>
      <c r="T38" s="7"/>
      <c r="U38" s="8"/>
      <c r="V38" s="7"/>
    </row>
    <row r="39" spans="2:22" x14ac:dyDescent="0.55000000000000004">
      <c r="B39" s="6"/>
      <c r="C39" s="48" t="s">
        <v>113</v>
      </c>
      <c r="E39" s="7"/>
      <c r="F39" s="7"/>
      <c r="G39" s="9"/>
      <c r="H39" s="7"/>
      <c r="I39" s="7"/>
      <c r="J39" s="7"/>
      <c r="O39" s="7"/>
      <c r="P39" s="7"/>
      <c r="Q39" s="7"/>
      <c r="R39" s="7"/>
      <c r="S39" s="28"/>
      <c r="T39" s="7"/>
      <c r="U39" s="8"/>
      <c r="V39" s="7"/>
    </row>
    <row r="40" spans="2:22" x14ac:dyDescent="0.55000000000000004">
      <c r="B40" s="6"/>
      <c r="C40" s="48" t="s">
        <v>114</v>
      </c>
      <c r="E40" s="7"/>
      <c r="F40" s="7"/>
      <c r="G40" s="9"/>
      <c r="H40" s="7"/>
      <c r="I40" s="7"/>
      <c r="J40" s="7"/>
      <c r="O40" s="7"/>
      <c r="P40" s="7"/>
      <c r="Q40" s="7"/>
      <c r="R40" s="7"/>
      <c r="S40" s="28"/>
      <c r="T40" s="7"/>
      <c r="U40" s="8"/>
      <c r="V40" s="7"/>
    </row>
    <row r="41" spans="2:22" x14ac:dyDescent="0.55000000000000004">
      <c r="B41" s="6"/>
      <c r="C41" s="48"/>
      <c r="D41" s="42"/>
      <c r="E41" s="7"/>
      <c r="F41" s="7"/>
      <c r="G41" s="9"/>
      <c r="H41" s="7"/>
      <c r="I41" s="7"/>
      <c r="J41" s="7"/>
      <c r="M41" s="7"/>
      <c r="N41" s="7"/>
      <c r="O41" s="7"/>
      <c r="P41" s="7"/>
      <c r="Q41" s="7"/>
      <c r="R41" s="7"/>
      <c r="S41" s="28"/>
      <c r="T41" s="7"/>
      <c r="U41" s="8"/>
      <c r="V41" s="7"/>
    </row>
    <row r="42" spans="2:22" x14ac:dyDescent="0.55000000000000004">
      <c r="B42" s="6"/>
      <c r="C42" s="48"/>
      <c r="D42" s="7"/>
      <c r="E42" s="7"/>
      <c r="F42" s="9"/>
      <c r="G42" s="9"/>
      <c r="H42" s="7"/>
      <c r="I42" s="7"/>
      <c r="J42" s="7"/>
      <c r="M42" s="7"/>
      <c r="N42" s="7"/>
      <c r="O42" s="7"/>
      <c r="P42" s="7"/>
      <c r="Q42" s="7"/>
      <c r="R42" s="7"/>
      <c r="S42" s="28"/>
      <c r="T42" s="7"/>
      <c r="U42" s="8"/>
      <c r="V42" s="7"/>
    </row>
    <row r="43" spans="2:22" x14ac:dyDescent="0.55000000000000004">
      <c r="B43" s="6"/>
      <c r="C43" s="48"/>
      <c r="D43" s="7"/>
      <c r="E43" s="7"/>
      <c r="F43" s="9"/>
      <c r="G43" s="9"/>
      <c r="H43" s="7"/>
      <c r="I43" s="7"/>
      <c r="J43" s="7"/>
      <c r="M43" s="7"/>
      <c r="N43" s="7"/>
      <c r="O43" s="7"/>
      <c r="P43" s="7"/>
      <c r="Q43" s="7"/>
      <c r="R43" s="7"/>
      <c r="S43" s="28"/>
      <c r="T43" s="7"/>
      <c r="U43" s="8"/>
      <c r="V43" s="7"/>
    </row>
    <row r="44" spans="2:22" x14ac:dyDescent="0.55000000000000004">
      <c r="B44" s="6"/>
      <c r="C44" s="39"/>
      <c r="D44" s="7"/>
      <c r="E44" s="7"/>
      <c r="F44" s="9"/>
      <c r="G44" s="9"/>
      <c r="H44" s="7"/>
      <c r="I44" s="7"/>
      <c r="J44" s="7"/>
      <c r="M44" s="7"/>
      <c r="N44" s="7"/>
      <c r="O44" s="7"/>
      <c r="P44" s="7"/>
      <c r="Q44" s="7"/>
      <c r="R44" s="7"/>
      <c r="S44" s="28"/>
      <c r="T44" s="7"/>
      <c r="U44" s="8"/>
      <c r="V44" s="7"/>
    </row>
    <row r="45" spans="2:22" ht="18.3" x14ac:dyDescent="0.7">
      <c r="B45" s="6"/>
      <c r="C45" s="27" t="s">
        <v>103</v>
      </c>
      <c r="E45" s="7"/>
      <c r="F45" s="9"/>
      <c r="G45" s="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8"/>
      <c r="V45" s="7"/>
    </row>
    <row r="46" spans="2:22" x14ac:dyDescent="0.55000000000000004">
      <c r="B46" s="6"/>
      <c r="E46" s="7"/>
      <c r="F46" s="9"/>
      <c r="G46" s="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8"/>
      <c r="V46" s="7"/>
    </row>
    <row r="47" spans="2:22" x14ac:dyDescent="0.55000000000000004">
      <c r="B47" s="6"/>
      <c r="C47" s="40" t="s">
        <v>37</v>
      </c>
      <c r="E47" s="7"/>
      <c r="F47" s="9"/>
      <c r="G47" s="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8"/>
      <c r="V47" s="7"/>
    </row>
    <row r="48" spans="2:22" x14ac:dyDescent="0.55000000000000004">
      <c r="B48" s="6"/>
      <c r="E48" s="7"/>
      <c r="F48" s="9"/>
      <c r="G48" s="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8"/>
      <c r="V48" s="7"/>
    </row>
    <row r="49" spans="2:22" x14ac:dyDescent="0.55000000000000004">
      <c r="B49" s="6"/>
      <c r="C49" s="37" t="s">
        <v>34</v>
      </c>
      <c r="D49" s="58" t="str">
        <f>_xll.BQL.Date(E49)</f>
        <v>2017-12-31</v>
      </c>
      <c r="E49" s="59">
        <v>43100</v>
      </c>
      <c r="F49" s="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8"/>
      <c r="V49" s="7"/>
    </row>
    <row r="50" spans="2:22" x14ac:dyDescent="0.55000000000000004">
      <c r="B50" s="6"/>
      <c r="C50" s="37" t="s">
        <v>35</v>
      </c>
      <c r="D50" s="58" t="str">
        <f>_xll.BQL.Date(E50)</f>
        <v>2017-12-31</v>
      </c>
      <c r="E50" s="59">
        <v>43100</v>
      </c>
      <c r="F50" s="9"/>
      <c r="G50" s="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8"/>
      <c r="V50" s="7"/>
    </row>
    <row r="51" spans="2:22" x14ac:dyDescent="0.55000000000000004">
      <c r="B51" s="6"/>
      <c r="C51" s="37" t="s">
        <v>36</v>
      </c>
      <c r="D51" s="58" t="str">
        <f>_xll.BQL.Date(E51)</f>
        <v>2018-06-30</v>
      </c>
      <c r="E51" s="59">
        <v>43281</v>
      </c>
      <c r="F51" s="9"/>
      <c r="G51" s="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8"/>
      <c r="V51" s="7"/>
    </row>
    <row r="52" spans="2:22" x14ac:dyDescent="0.55000000000000004">
      <c r="B52" s="6"/>
      <c r="C52" s="19"/>
      <c r="D52" s="7"/>
      <c r="E52" s="7"/>
      <c r="F52" s="9"/>
      <c r="G52" s="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8"/>
      <c r="V52" s="7"/>
    </row>
    <row r="53" spans="2:22" x14ac:dyDescent="0.55000000000000004">
      <c r="B53" s="6"/>
      <c r="C53" s="19" t="s">
        <v>81</v>
      </c>
      <c r="D53" s="21" t="s">
        <v>78</v>
      </c>
      <c r="E53" s="21"/>
      <c r="F53" s="21"/>
      <c r="G53" s="21"/>
      <c r="H53" s="21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8"/>
      <c r="V53" s="7"/>
    </row>
    <row r="54" spans="2:22" x14ac:dyDescent="0.55000000000000004">
      <c r="B54" s="6"/>
      <c r="C54" s="19" t="s">
        <v>82</v>
      </c>
      <c r="D54" s="21" t="s">
        <v>79</v>
      </c>
      <c r="E54" s="21"/>
      <c r="F54" s="21"/>
      <c r="G54" s="21"/>
      <c r="H54" s="21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8"/>
      <c r="V54" s="7"/>
    </row>
    <row r="55" spans="2:22" x14ac:dyDescent="0.55000000000000004">
      <c r="B55" s="6"/>
      <c r="E55" s="7"/>
      <c r="F55" s="9"/>
      <c r="G55" s="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8"/>
      <c r="V55" s="7"/>
    </row>
    <row r="56" spans="2:22" x14ac:dyDescent="0.55000000000000004">
      <c r="B56" s="6"/>
      <c r="C56" s="38" t="s">
        <v>20</v>
      </c>
      <c r="E56" s="7"/>
      <c r="F56" s="9"/>
      <c r="G56" s="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8"/>
      <c r="V56" s="7"/>
    </row>
    <row r="57" spans="2:22" x14ac:dyDescent="0.55000000000000004">
      <c r="B57" s="6"/>
      <c r="C57" s="39" t="str">
        <f>_xll.BQL(D53,D54,C49:D51,"cols=2;rows=31")</f>
        <v>ID</v>
      </c>
      <c r="D57" s="7" t="s">
        <v>51</v>
      </c>
      <c r="E57" s="7"/>
      <c r="F57" s="9"/>
      <c r="G57" s="9"/>
      <c r="H57" s="7"/>
      <c r="I57" s="7"/>
      <c r="J57" s="7"/>
      <c r="M57" s="7"/>
      <c r="N57" s="7"/>
      <c r="O57" s="7"/>
      <c r="P57" s="7"/>
      <c r="Q57" s="7"/>
      <c r="R57" s="7"/>
      <c r="S57" s="28"/>
      <c r="T57" s="7"/>
      <c r="U57" s="8"/>
      <c r="V57" s="7"/>
    </row>
    <row r="58" spans="2:22" x14ac:dyDescent="0.55000000000000004">
      <c r="B58" s="6"/>
      <c r="C58" s="39" t="s">
        <v>26</v>
      </c>
      <c r="D58" s="42">
        <v>9.3836790167228177</v>
      </c>
      <c r="E58" s="7"/>
      <c r="F58" s="9"/>
      <c r="G58" s="9"/>
      <c r="H58" s="7"/>
      <c r="I58" s="7"/>
      <c r="J58" s="7"/>
      <c r="M58" s="7"/>
      <c r="N58" s="7"/>
      <c r="O58" s="7"/>
      <c r="P58" s="7"/>
      <c r="Q58" s="7"/>
      <c r="R58" s="7"/>
      <c r="S58" s="28"/>
      <c r="T58" s="7"/>
      <c r="U58" s="8"/>
      <c r="V58" s="7"/>
    </row>
    <row r="59" spans="2:22" x14ac:dyDescent="0.55000000000000004">
      <c r="B59" s="6"/>
      <c r="C59" s="39" t="s">
        <v>28</v>
      </c>
      <c r="D59" s="42">
        <v>-1.3191018024368162</v>
      </c>
      <c r="E59" s="7"/>
      <c r="F59" s="9"/>
      <c r="G59" s="9"/>
      <c r="H59" s="7"/>
      <c r="I59" s="7"/>
      <c r="J59" s="7"/>
      <c r="M59" s="7"/>
      <c r="N59" s="7"/>
      <c r="O59" s="7"/>
      <c r="P59" s="7"/>
      <c r="Q59" s="7"/>
      <c r="R59" s="7"/>
      <c r="S59" s="28"/>
      <c r="T59" s="7"/>
      <c r="U59" s="8"/>
      <c r="V59" s="7"/>
    </row>
    <row r="60" spans="2:22" x14ac:dyDescent="0.55000000000000004">
      <c r="B60" s="6"/>
      <c r="C60" s="39" t="s">
        <v>38</v>
      </c>
      <c r="D60" s="42">
        <v>13.766911939235687</v>
      </c>
      <c r="E60" s="7"/>
      <c r="F60" s="9"/>
      <c r="G60" s="9"/>
      <c r="H60" s="7"/>
      <c r="I60" s="7"/>
      <c r="J60" s="7"/>
      <c r="M60" s="7"/>
      <c r="N60" s="7"/>
      <c r="O60" s="7"/>
      <c r="P60" s="7"/>
      <c r="Q60" s="7"/>
      <c r="R60" s="7"/>
      <c r="S60" s="28"/>
      <c r="T60" s="7"/>
      <c r="U60" s="8"/>
      <c r="V60" s="7"/>
    </row>
    <row r="61" spans="2:22" x14ac:dyDescent="0.55000000000000004">
      <c r="B61" s="6"/>
      <c r="C61" s="39" t="s">
        <v>39</v>
      </c>
      <c r="D61" s="42">
        <v>-13.904048737149399</v>
      </c>
      <c r="E61" s="7"/>
      <c r="F61" s="9"/>
      <c r="G61" s="9"/>
      <c r="H61" s="7"/>
      <c r="I61" s="7"/>
      <c r="J61" s="7"/>
      <c r="M61" s="7"/>
      <c r="N61" s="7"/>
      <c r="O61" s="7"/>
      <c r="P61" s="7"/>
      <c r="Q61" s="7"/>
      <c r="R61" s="7"/>
      <c r="S61" s="28"/>
      <c r="T61" s="7"/>
      <c r="U61" s="8"/>
      <c r="V61" s="7"/>
    </row>
    <row r="62" spans="2:22" x14ac:dyDescent="0.55000000000000004">
      <c r="B62" s="6"/>
      <c r="C62" s="39" t="s">
        <v>23</v>
      </c>
      <c r="D62" s="42">
        <v>12.349869451697138</v>
      </c>
      <c r="E62" s="7"/>
      <c r="F62" s="9"/>
      <c r="G62" s="9"/>
      <c r="H62" s="7"/>
      <c r="I62" s="7"/>
      <c r="J62" s="7"/>
      <c r="M62" s="7"/>
      <c r="N62" s="7"/>
      <c r="O62" s="7"/>
      <c r="P62" s="7"/>
      <c r="Q62" s="7"/>
      <c r="R62" s="7"/>
      <c r="S62" s="28"/>
      <c r="T62" s="7"/>
      <c r="U62" s="8"/>
      <c r="V62" s="7"/>
    </row>
    <row r="63" spans="2:22" x14ac:dyDescent="0.55000000000000004">
      <c r="B63" s="6"/>
      <c r="C63" s="39" t="s">
        <v>32</v>
      </c>
      <c r="D63" s="42">
        <v>0.99049444843838097</v>
      </c>
      <c r="E63" s="7"/>
      <c r="F63" s="9"/>
      <c r="G63" s="9"/>
      <c r="H63" s="7"/>
      <c r="I63" s="7"/>
      <c r="J63" s="7"/>
      <c r="M63" s="7"/>
      <c r="N63" s="7"/>
      <c r="O63" s="7"/>
      <c r="P63" s="7"/>
      <c r="Q63" s="7"/>
      <c r="R63" s="7"/>
      <c r="S63" s="28"/>
      <c r="T63" s="7"/>
      <c r="U63" s="8"/>
      <c r="V63" s="7"/>
    </row>
    <row r="64" spans="2:22" x14ac:dyDescent="0.55000000000000004">
      <c r="B64" s="6"/>
      <c r="C64" s="39" t="s">
        <v>120</v>
      </c>
      <c r="D64" s="42">
        <v>-7.4417298511654071</v>
      </c>
      <c r="E64" s="7"/>
      <c r="F64" s="9"/>
      <c r="G64" s="9"/>
      <c r="H64" s="7"/>
      <c r="I64" s="7"/>
      <c r="J64" s="7"/>
      <c r="M64" s="7"/>
      <c r="N64" s="7"/>
      <c r="O64" s="7"/>
      <c r="P64" s="7"/>
      <c r="Q64" s="7"/>
      <c r="R64" s="7"/>
      <c r="S64" s="28"/>
      <c r="T64" s="7"/>
      <c r="U64" s="8"/>
      <c r="V64" s="7"/>
    </row>
    <row r="65" spans="2:22" x14ac:dyDescent="0.55000000000000004">
      <c r="B65" s="6"/>
      <c r="C65" s="39" t="s">
        <v>40</v>
      </c>
      <c r="D65" s="42">
        <v>-2.5113942889033605</v>
      </c>
      <c r="E65" s="7"/>
      <c r="F65" s="9"/>
      <c r="G65" s="9"/>
      <c r="H65" s="7"/>
      <c r="I65" s="7"/>
      <c r="J65" s="7"/>
      <c r="M65" s="7"/>
      <c r="N65" s="7"/>
      <c r="O65" s="7"/>
      <c r="P65" s="7"/>
      <c r="Q65" s="7"/>
      <c r="R65" s="7"/>
      <c r="S65" s="28"/>
      <c r="T65" s="7"/>
      <c r="U65" s="8"/>
      <c r="V65" s="7"/>
    </row>
    <row r="66" spans="2:22" x14ac:dyDescent="0.55000000000000004">
      <c r="B66" s="6"/>
      <c r="C66" s="39" t="s">
        <v>50</v>
      </c>
      <c r="D66" s="42">
        <v>-22.005730659025787</v>
      </c>
      <c r="E66" s="7"/>
      <c r="F66" s="9"/>
      <c r="G66" s="9"/>
      <c r="H66" s="7"/>
      <c r="I66" s="7"/>
      <c r="J66" s="7"/>
      <c r="M66" s="7"/>
      <c r="N66" s="7"/>
      <c r="O66" s="7"/>
      <c r="P66" s="7"/>
      <c r="Q66" s="7"/>
      <c r="R66" s="7"/>
      <c r="S66" s="28"/>
      <c r="T66" s="7"/>
      <c r="U66" s="8"/>
      <c r="V66" s="7"/>
    </row>
    <row r="67" spans="2:22" x14ac:dyDescent="0.55000000000000004">
      <c r="B67" s="6"/>
      <c r="C67" s="39" t="s">
        <v>31</v>
      </c>
      <c r="D67" s="42">
        <v>-13.420474171769509</v>
      </c>
      <c r="E67" s="7"/>
      <c r="F67" s="9"/>
      <c r="G67" s="9"/>
      <c r="H67" s="7"/>
      <c r="I67" s="7"/>
      <c r="J67" s="7"/>
      <c r="M67" s="7"/>
      <c r="N67" s="7"/>
      <c r="O67" s="7"/>
      <c r="P67" s="7"/>
      <c r="Q67" s="7"/>
      <c r="R67" s="7"/>
      <c r="S67" s="28"/>
      <c r="T67" s="7"/>
      <c r="U67" s="8"/>
      <c r="V67" s="7"/>
    </row>
    <row r="68" spans="2:22" x14ac:dyDescent="0.55000000000000004">
      <c r="B68" s="6"/>
      <c r="C68" s="39" t="s">
        <v>41</v>
      </c>
      <c r="D68" s="42">
        <v>2.9388487310715945</v>
      </c>
      <c r="E68" s="7"/>
      <c r="F68" s="9"/>
      <c r="G68" s="9"/>
      <c r="H68" s="7"/>
      <c r="I68" s="7"/>
      <c r="J68" s="7"/>
      <c r="M68" s="7"/>
      <c r="N68" s="7"/>
      <c r="O68" s="7"/>
      <c r="P68" s="7"/>
      <c r="Q68" s="7"/>
      <c r="R68" s="7"/>
      <c r="S68" s="28"/>
      <c r="T68" s="7"/>
      <c r="U68" s="8"/>
      <c r="V68" s="7"/>
    </row>
    <row r="69" spans="2:22" x14ac:dyDescent="0.55000000000000004">
      <c r="B69" s="6"/>
      <c r="C69" s="39" t="s">
        <v>22</v>
      </c>
      <c r="D69" s="42">
        <v>-8.9427714769912701</v>
      </c>
      <c r="E69" s="7"/>
      <c r="F69" s="9"/>
      <c r="G69" s="9"/>
      <c r="H69" s="7"/>
      <c r="I69" s="7"/>
      <c r="J69" s="7"/>
      <c r="M69" s="7"/>
      <c r="N69" s="7"/>
      <c r="O69" s="7"/>
      <c r="P69" s="7"/>
      <c r="Q69" s="7"/>
      <c r="R69" s="7"/>
      <c r="S69" s="28"/>
      <c r="T69" s="7"/>
      <c r="U69" s="8"/>
      <c r="V69" s="7"/>
    </row>
    <row r="70" spans="2:22" x14ac:dyDescent="0.55000000000000004">
      <c r="B70" s="6"/>
      <c r="C70" s="39" t="s">
        <v>24</v>
      </c>
      <c r="D70" s="42">
        <v>7.6906412478336321</v>
      </c>
      <c r="E70" s="7"/>
      <c r="F70" s="9"/>
      <c r="G70" s="9"/>
      <c r="H70" s="7"/>
      <c r="I70" s="7"/>
      <c r="J70" s="7"/>
      <c r="M70" s="7"/>
      <c r="N70" s="7"/>
      <c r="O70" s="7"/>
      <c r="P70" s="7"/>
      <c r="Q70" s="7"/>
      <c r="R70" s="7"/>
      <c r="S70" s="28"/>
      <c r="T70" s="7"/>
      <c r="U70" s="8"/>
      <c r="V70" s="7"/>
    </row>
    <row r="71" spans="2:22" x14ac:dyDescent="0.55000000000000004">
      <c r="B71" s="6"/>
      <c r="C71" s="39" t="s">
        <v>42</v>
      </c>
      <c r="D71" s="42">
        <v>-13.154881190953333</v>
      </c>
      <c r="E71" s="7"/>
      <c r="F71" s="9"/>
      <c r="G71" s="9"/>
      <c r="H71" s="7"/>
      <c r="I71" s="7"/>
      <c r="J71" s="7"/>
      <c r="M71" s="7"/>
      <c r="N71" s="7"/>
      <c r="O71" s="7"/>
      <c r="P71" s="7"/>
      <c r="Q71" s="7"/>
      <c r="R71" s="7"/>
      <c r="S71" s="28"/>
      <c r="T71" s="7"/>
      <c r="U71" s="8"/>
      <c r="V71" s="7"/>
    </row>
    <row r="72" spans="2:22" x14ac:dyDescent="0.55000000000000004">
      <c r="B72" s="6"/>
      <c r="C72" s="36" t="s">
        <v>29</v>
      </c>
      <c r="D72" s="43">
        <v>-2.5621844024686693</v>
      </c>
      <c r="E72" s="7"/>
      <c r="F72" s="9"/>
      <c r="G72" s="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8"/>
      <c r="V72" s="7"/>
    </row>
    <row r="73" spans="2:22" x14ac:dyDescent="0.55000000000000004">
      <c r="B73" s="6"/>
      <c r="C73" s="36" t="s">
        <v>16</v>
      </c>
      <c r="D73" s="43">
        <v>-4.4027898866608606</v>
      </c>
      <c r="E73" s="7"/>
      <c r="F73" s="9"/>
      <c r="G73" s="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8"/>
      <c r="V73" s="7"/>
    </row>
    <row r="74" spans="2:22" x14ac:dyDescent="0.55000000000000004">
      <c r="B74" s="6"/>
      <c r="C74" s="36" t="s">
        <v>43</v>
      </c>
      <c r="D74" s="43">
        <v>-8.9646758075761142</v>
      </c>
      <c r="E74" s="7"/>
      <c r="F74" s="9"/>
      <c r="G74" s="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8"/>
      <c r="V74" s="7"/>
    </row>
    <row r="75" spans="2:22" x14ac:dyDescent="0.55000000000000004">
      <c r="B75" s="6"/>
      <c r="C75" s="36" t="s">
        <v>44</v>
      </c>
      <c r="D75" s="43">
        <v>-16.420954242256876</v>
      </c>
      <c r="E75" s="7"/>
      <c r="F75" s="9"/>
      <c r="G75" s="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8"/>
      <c r="V75" s="7"/>
    </row>
    <row r="76" spans="2:22" x14ac:dyDescent="0.55000000000000004">
      <c r="B76" s="6"/>
      <c r="C76" s="36" t="s">
        <v>45</v>
      </c>
      <c r="D76" s="43">
        <v>7.8727563532966043</v>
      </c>
      <c r="E76" s="7"/>
      <c r="F76" s="9"/>
      <c r="G76" s="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8"/>
      <c r="V76" s="7"/>
    </row>
    <row r="77" spans="2:22" x14ac:dyDescent="0.55000000000000004">
      <c r="B77" s="6"/>
      <c r="C77" s="36" t="s">
        <v>25</v>
      </c>
      <c r="D77" s="43">
        <v>15.279401449614207</v>
      </c>
      <c r="E77" s="7"/>
      <c r="F77" s="9"/>
      <c r="G77" s="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8"/>
      <c r="V77" s="7"/>
    </row>
    <row r="78" spans="2:22" x14ac:dyDescent="0.55000000000000004">
      <c r="B78" s="6"/>
      <c r="C78" s="36" t="s">
        <v>46</v>
      </c>
      <c r="D78" s="43">
        <v>27.386091127098339</v>
      </c>
      <c r="E78" s="7"/>
      <c r="F78" s="9"/>
      <c r="G78" s="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8"/>
      <c r="V78" s="7"/>
    </row>
    <row r="79" spans="2:22" x14ac:dyDescent="0.55000000000000004">
      <c r="B79" s="6"/>
      <c r="C79" s="36" t="s">
        <v>47</v>
      </c>
      <c r="D79" s="43">
        <v>0.16565433462180376</v>
      </c>
      <c r="E79" s="7"/>
      <c r="F79" s="9"/>
      <c r="G79" s="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8"/>
      <c r="V79" s="7"/>
    </row>
    <row r="80" spans="2:22" x14ac:dyDescent="0.55000000000000004">
      <c r="B80" s="6"/>
      <c r="C80" s="36" t="s">
        <v>17</v>
      </c>
      <c r="D80" s="43">
        <v>-15.041358293426201</v>
      </c>
      <c r="E80" s="7"/>
      <c r="F80" s="9"/>
      <c r="G80" s="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8"/>
      <c r="V80" s="7"/>
    </row>
    <row r="81" spans="2:22" x14ac:dyDescent="0.55000000000000004">
      <c r="B81" s="6"/>
      <c r="C81" s="36" t="s">
        <v>121</v>
      </c>
      <c r="D81" s="43">
        <v>-1.9910637297170348</v>
      </c>
      <c r="E81" s="7"/>
      <c r="F81" s="9"/>
      <c r="G81" s="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8"/>
      <c r="V81" s="7"/>
    </row>
    <row r="82" spans="2:22" x14ac:dyDescent="0.55000000000000004">
      <c r="B82" s="6"/>
      <c r="C82" s="36" t="s">
        <v>30</v>
      </c>
      <c r="D82" s="43">
        <v>-9.8053671483338132</v>
      </c>
      <c r="E82" s="7"/>
      <c r="F82" s="9"/>
      <c r="G82" s="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8"/>
      <c r="V82" s="7"/>
    </row>
    <row r="83" spans="2:22" x14ac:dyDescent="0.55000000000000004">
      <c r="B83" s="6"/>
      <c r="C83" s="36" t="s">
        <v>48</v>
      </c>
      <c r="D83" s="43">
        <v>11.285493967159573</v>
      </c>
      <c r="E83" s="7"/>
      <c r="F83" s="9"/>
      <c r="G83" s="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8"/>
      <c r="V83" s="7"/>
    </row>
    <row r="84" spans="2:22" x14ac:dyDescent="0.55000000000000004">
      <c r="B84" s="6"/>
      <c r="C84" s="36" t="s">
        <v>27</v>
      </c>
      <c r="D84" s="43">
        <v>16.16383090685844</v>
      </c>
      <c r="E84" s="7"/>
      <c r="F84" s="9"/>
      <c r="G84" s="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8"/>
      <c r="V84" s="7"/>
    </row>
    <row r="85" spans="2:22" x14ac:dyDescent="0.55000000000000004">
      <c r="B85" s="6"/>
      <c r="C85" s="36" t="s">
        <v>49</v>
      </c>
      <c r="D85" s="43">
        <v>-4.9499338749291466</v>
      </c>
      <c r="E85" s="7"/>
      <c r="F85" s="9"/>
      <c r="G85" s="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8"/>
      <c r="V85" s="7"/>
    </row>
    <row r="86" spans="2:22" x14ac:dyDescent="0.55000000000000004">
      <c r="B86" s="6"/>
      <c r="C86" s="36" t="s">
        <v>18</v>
      </c>
      <c r="D86" s="43">
        <v>-13.265822784810123</v>
      </c>
      <c r="E86" s="7"/>
      <c r="F86" s="9"/>
      <c r="G86" s="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8"/>
      <c r="V86" s="7"/>
    </row>
    <row r="87" spans="2:22" x14ac:dyDescent="0.55000000000000004">
      <c r="B87" s="6"/>
      <c r="C87" s="36" t="s">
        <v>33</v>
      </c>
      <c r="D87" s="43">
        <v>-1.0879961740793838</v>
      </c>
      <c r="E87" s="7"/>
      <c r="F87" s="9"/>
      <c r="G87" s="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8"/>
      <c r="V87" s="7"/>
    </row>
    <row r="88" spans="2:22" x14ac:dyDescent="0.55000000000000004">
      <c r="B88" s="6"/>
      <c r="E88" s="7"/>
      <c r="F88" s="9"/>
      <c r="G88" s="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8"/>
      <c r="V88" s="7"/>
    </row>
    <row r="89" spans="2:22" x14ac:dyDescent="0.55000000000000004">
      <c r="B89" s="6"/>
      <c r="E89" s="7"/>
      <c r="F89" s="9"/>
      <c r="G89" s="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8"/>
      <c r="V89" s="7"/>
    </row>
    <row r="90" spans="2:22" x14ac:dyDescent="0.55000000000000004">
      <c r="B90" s="6"/>
      <c r="E90" s="7"/>
      <c r="F90" s="9"/>
      <c r="G90" s="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8"/>
      <c r="V90" s="7"/>
    </row>
    <row r="91" spans="2:22" x14ac:dyDescent="0.55000000000000004">
      <c r="B91" s="6"/>
      <c r="E91" s="7"/>
      <c r="F91" s="9"/>
      <c r="G91" s="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8"/>
      <c r="V91" s="7"/>
    </row>
    <row r="92" spans="2:22" x14ac:dyDescent="0.55000000000000004">
      <c r="B92" s="6"/>
      <c r="E92" s="7"/>
      <c r="F92" s="9"/>
      <c r="G92" s="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8"/>
      <c r="V92" s="7"/>
    </row>
    <row r="93" spans="2:22" x14ac:dyDescent="0.55000000000000004">
      <c r="B93" s="6"/>
      <c r="C93" s="39"/>
      <c r="D93" s="7"/>
      <c r="E93" s="7"/>
      <c r="F93" s="9"/>
      <c r="G93" s="9"/>
      <c r="H93" s="7"/>
      <c r="I93" s="7"/>
      <c r="J93" s="7"/>
      <c r="M93" s="7"/>
      <c r="N93" s="7"/>
      <c r="O93" s="7"/>
      <c r="P93" s="7"/>
      <c r="Q93" s="7"/>
      <c r="R93" s="7"/>
      <c r="S93" s="28"/>
      <c r="T93" s="7"/>
      <c r="U93" s="8"/>
      <c r="V93" s="7"/>
    </row>
    <row r="94" spans="2:22" x14ac:dyDescent="0.55000000000000004">
      <c r="B94" s="6"/>
      <c r="C94" s="39"/>
      <c r="D94" s="7"/>
      <c r="E94" s="7"/>
      <c r="F94" s="9"/>
      <c r="G94" s="9"/>
      <c r="H94" s="7"/>
      <c r="I94" s="7"/>
      <c r="J94" s="7"/>
      <c r="M94" s="7"/>
      <c r="N94" s="7"/>
      <c r="O94" s="7"/>
      <c r="P94" s="7"/>
      <c r="Q94" s="7"/>
      <c r="R94" s="7"/>
      <c r="S94" s="28"/>
      <c r="T94" s="7"/>
      <c r="U94" s="8"/>
      <c r="V94" s="7"/>
    </row>
    <row r="95" spans="2:22" x14ac:dyDescent="0.55000000000000004">
      <c r="B95" s="6"/>
      <c r="C95" s="39"/>
      <c r="D95" s="7"/>
      <c r="E95" s="7"/>
      <c r="F95" s="9"/>
      <c r="G95" s="9"/>
      <c r="H95" s="7"/>
      <c r="I95" s="7"/>
      <c r="J95" s="7"/>
      <c r="M95" s="7"/>
      <c r="N95" s="7"/>
      <c r="O95" s="7"/>
      <c r="P95" s="7"/>
      <c r="Q95" s="7"/>
      <c r="R95" s="7"/>
      <c r="S95" s="28"/>
      <c r="T95" s="7"/>
      <c r="U95" s="8"/>
      <c r="V95" s="7"/>
    </row>
    <row r="96" spans="2:22" x14ac:dyDescent="0.55000000000000004">
      <c r="B96" s="6"/>
      <c r="C96" s="19"/>
      <c r="D96" s="7"/>
      <c r="E96" s="7"/>
      <c r="F96" s="9"/>
      <c r="G96" s="9"/>
      <c r="H96" s="7"/>
      <c r="I96" s="7"/>
      <c r="J96" s="7"/>
      <c r="M96" s="7"/>
      <c r="N96" s="7"/>
      <c r="O96" s="7"/>
      <c r="P96" s="7"/>
      <c r="Q96" s="7"/>
      <c r="R96" s="7"/>
      <c r="S96" s="28"/>
      <c r="T96" s="7"/>
      <c r="U96" s="8"/>
      <c r="V96" s="7"/>
    </row>
    <row r="97" spans="2:22" x14ac:dyDescent="0.55000000000000004">
      <c r="B97" s="12"/>
      <c r="C97" s="23"/>
      <c r="D97" s="13"/>
      <c r="E97" s="13"/>
      <c r="F97" s="13"/>
      <c r="G97" s="24" t="str">
        <f t="shared" ref="G97:G98" si="0">IF(C97&lt;&gt;"",LEFT(C97,10),"")</f>
        <v/>
      </c>
      <c r="H97" s="13"/>
      <c r="I97" s="13"/>
      <c r="J97" s="13"/>
      <c r="K97" s="13"/>
      <c r="L97" s="13"/>
      <c r="M97" s="13"/>
      <c r="N97" s="13"/>
      <c r="O97" s="13"/>
      <c r="P97" s="13"/>
      <c r="Q97" s="29"/>
      <c r="R97" s="13"/>
      <c r="S97" s="30" t="s">
        <v>6</v>
      </c>
      <c r="T97" s="13"/>
      <c r="U97" s="14"/>
      <c r="V97" s="7"/>
    </row>
    <row r="98" spans="2:22" x14ac:dyDescent="0.55000000000000004">
      <c r="C98" s="25"/>
      <c r="G98" s="17" t="str">
        <f t="shared" si="0"/>
        <v/>
      </c>
      <c r="Q98" s="16"/>
      <c r="S98" s="31" t="s">
        <v>7</v>
      </c>
    </row>
    <row r="99" spans="2:22" ht="18.3" x14ac:dyDescent="0.7">
      <c r="C99" s="32"/>
      <c r="D99" s="15"/>
      <c r="E99" s="15"/>
      <c r="F99" s="20"/>
      <c r="G99" s="20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2:22" x14ac:dyDescent="0.55000000000000004">
      <c r="V100" s="15"/>
    </row>
    <row r="101" spans="2:22" x14ac:dyDescent="0.55000000000000004">
      <c r="V101" s="15"/>
    </row>
    <row r="102" spans="2:22" x14ac:dyDescent="0.55000000000000004">
      <c r="V102" s="15"/>
    </row>
    <row r="103" spans="2:22" x14ac:dyDescent="0.55000000000000004">
      <c r="V103" s="15"/>
    </row>
    <row r="104" spans="2:22" x14ac:dyDescent="0.55000000000000004">
      <c r="V104" s="15"/>
    </row>
    <row r="105" spans="2:22" x14ac:dyDescent="0.55000000000000004">
      <c r="V105" s="15"/>
    </row>
    <row r="106" spans="2:22" x14ac:dyDescent="0.55000000000000004">
      <c r="V106" s="15"/>
    </row>
    <row r="107" spans="2:22" x14ac:dyDescent="0.55000000000000004">
      <c r="V107" s="15"/>
    </row>
    <row r="108" spans="2:22" x14ac:dyDescent="0.55000000000000004">
      <c r="V108" s="15"/>
    </row>
    <row r="109" spans="2:22" ht="15" customHeight="1" x14ac:dyDescent="0.55000000000000004">
      <c r="V109" s="15"/>
    </row>
    <row r="110" spans="2:22" ht="15" customHeight="1" x14ac:dyDescent="0.55000000000000004">
      <c r="V110" s="15"/>
    </row>
    <row r="111" spans="2:22" ht="15" customHeight="1" x14ac:dyDescent="0.55000000000000004">
      <c r="V111" s="15"/>
    </row>
    <row r="112" spans="2:22" ht="15" customHeight="1" x14ac:dyDescent="0.55000000000000004">
      <c r="V112" s="15"/>
    </row>
    <row r="113" spans="22:22" x14ac:dyDescent="0.55000000000000004">
      <c r="V113" s="15"/>
    </row>
    <row r="114" spans="22:22" x14ac:dyDescent="0.55000000000000004">
      <c r="V114" s="15"/>
    </row>
    <row r="115" spans="22:22" x14ac:dyDescent="0.55000000000000004">
      <c r="V115" s="15"/>
    </row>
    <row r="116" spans="22:22" x14ac:dyDescent="0.55000000000000004">
      <c r="V116" s="15"/>
    </row>
    <row r="117" spans="22:22" x14ac:dyDescent="0.55000000000000004">
      <c r="V117" s="15"/>
    </row>
    <row r="118" spans="22:22" x14ac:dyDescent="0.55000000000000004">
      <c r="V118" s="15"/>
    </row>
    <row r="119" spans="22:22" x14ac:dyDescent="0.55000000000000004">
      <c r="V119" s="15"/>
    </row>
    <row r="120" spans="22:22" x14ac:dyDescent="0.55000000000000004">
      <c r="V120" s="15"/>
    </row>
    <row r="121" spans="22:22" x14ac:dyDescent="0.55000000000000004">
      <c r="V121" s="15"/>
    </row>
    <row r="122" spans="22:22" x14ac:dyDescent="0.55000000000000004">
      <c r="V122" s="15"/>
    </row>
    <row r="123" spans="22:22" x14ac:dyDescent="0.55000000000000004">
      <c r="V123" s="15"/>
    </row>
    <row r="124" spans="22:22" x14ac:dyDescent="0.55000000000000004">
      <c r="V124" s="15"/>
    </row>
    <row r="125" spans="22:22" x14ac:dyDescent="0.55000000000000004">
      <c r="V125" s="15"/>
    </row>
    <row r="126" spans="22:22" x14ac:dyDescent="0.55000000000000004">
      <c r="V126" s="15"/>
    </row>
    <row r="127" spans="22:22" x14ac:dyDescent="0.55000000000000004">
      <c r="V127" s="15"/>
    </row>
    <row r="128" spans="22:22" x14ac:dyDescent="0.55000000000000004">
      <c r="V128" s="15"/>
    </row>
    <row r="129" spans="3:22" x14ac:dyDescent="0.55000000000000004">
      <c r="V129" s="15"/>
    </row>
    <row r="130" spans="3:22" x14ac:dyDescent="0.55000000000000004">
      <c r="V130" s="15"/>
    </row>
    <row r="131" spans="3:22" x14ac:dyDescent="0.55000000000000004">
      <c r="V131" s="15"/>
    </row>
    <row r="132" spans="3:22" x14ac:dyDescent="0.55000000000000004">
      <c r="V132" s="15"/>
    </row>
    <row r="133" spans="3:22" x14ac:dyDescent="0.55000000000000004">
      <c r="V133" s="15"/>
    </row>
    <row r="134" spans="3:22" x14ac:dyDescent="0.55000000000000004">
      <c r="V134" s="15"/>
    </row>
    <row r="135" spans="3:22" x14ac:dyDescent="0.55000000000000004">
      <c r="V135" s="15"/>
    </row>
    <row r="136" spans="3:22" x14ac:dyDescent="0.55000000000000004">
      <c r="V136" s="15"/>
    </row>
    <row r="137" spans="3:22" x14ac:dyDescent="0.55000000000000004">
      <c r="V137" s="15"/>
    </row>
    <row r="138" spans="3:22" x14ac:dyDescent="0.55000000000000004">
      <c r="V138" s="15"/>
    </row>
    <row r="139" spans="3:22" x14ac:dyDescent="0.55000000000000004">
      <c r="V139" s="15"/>
    </row>
    <row r="140" spans="3:22" x14ac:dyDescent="0.55000000000000004">
      <c r="C140" s="33"/>
      <c r="D140" s="34"/>
      <c r="E140" s="15"/>
      <c r="F140" s="15"/>
      <c r="G140" s="20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3:22" x14ac:dyDescent="0.55000000000000004">
      <c r="C141" s="33"/>
      <c r="D141" s="34"/>
      <c r="E141" s="15"/>
      <c r="F141" s="15"/>
      <c r="G141" s="20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3:22" x14ac:dyDescent="0.55000000000000004">
      <c r="C142" s="33"/>
      <c r="D142" s="34"/>
      <c r="E142" s="15"/>
      <c r="F142" s="15"/>
      <c r="G142" s="20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3:22" x14ac:dyDescent="0.55000000000000004">
      <c r="C143" s="33"/>
      <c r="D143" s="34"/>
      <c r="E143" s="15"/>
      <c r="F143" s="15"/>
      <c r="G143" s="20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3:22" x14ac:dyDescent="0.55000000000000004">
      <c r="C144" s="33"/>
      <c r="D144" s="34"/>
      <c r="E144" s="15"/>
      <c r="F144" s="15"/>
      <c r="G144" s="20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3:22" x14ac:dyDescent="0.55000000000000004">
      <c r="C145" s="33"/>
      <c r="D145" s="34"/>
      <c r="E145" s="15"/>
      <c r="F145" s="15"/>
      <c r="G145" s="20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3:22" x14ac:dyDescent="0.55000000000000004">
      <c r="C146" s="33"/>
      <c r="D146" s="34"/>
      <c r="E146" s="15"/>
      <c r="F146" s="15"/>
      <c r="G146" s="20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3:22" x14ac:dyDescent="0.55000000000000004">
      <c r="C147" s="33"/>
      <c r="D147" s="34"/>
      <c r="E147" s="15"/>
      <c r="F147" s="15"/>
      <c r="G147" s="20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3:22" x14ac:dyDescent="0.55000000000000004">
      <c r="C148" s="33"/>
      <c r="D148" s="34"/>
      <c r="E148" s="15"/>
      <c r="F148" s="15"/>
      <c r="G148" s="20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3:22" x14ac:dyDescent="0.55000000000000004">
      <c r="C149" s="33"/>
      <c r="D149" s="34"/>
      <c r="E149" s="15"/>
      <c r="F149" s="15"/>
      <c r="G149" s="20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3:22" x14ac:dyDescent="0.55000000000000004">
      <c r="C150" s="33"/>
      <c r="D150" s="34"/>
      <c r="E150" s="15"/>
      <c r="F150" s="15"/>
      <c r="G150" s="20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3:22" x14ac:dyDescent="0.55000000000000004">
      <c r="C151" s="33"/>
      <c r="D151" s="34"/>
      <c r="E151" s="15"/>
      <c r="F151" s="15"/>
      <c r="G151" s="20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3:22" x14ac:dyDescent="0.55000000000000004">
      <c r="C152" s="33"/>
      <c r="D152" s="34"/>
      <c r="E152" s="15"/>
      <c r="F152" s="15"/>
      <c r="G152" s="20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3:22" x14ac:dyDescent="0.55000000000000004">
      <c r="C153" s="33"/>
      <c r="D153" s="34"/>
      <c r="E153" s="15"/>
      <c r="F153" s="15"/>
      <c r="G153" s="20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3:22" x14ac:dyDescent="0.55000000000000004">
      <c r="C154" s="33"/>
      <c r="D154" s="34"/>
      <c r="E154" s="15"/>
      <c r="F154" s="15"/>
      <c r="G154" s="20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3:22" x14ac:dyDescent="0.55000000000000004">
      <c r="C155" s="33"/>
      <c r="D155" s="34"/>
      <c r="E155" s="15"/>
      <c r="F155" s="15"/>
      <c r="G155" s="20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3:22" x14ac:dyDescent="0.55000000000000004">
      <c r="C156" s="33"/>
      <c r="D156" s="34"/>
      <c r="E156" s="15"/>
      <c r="F156" s="15"/>
      <c r="G156" s="20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3:22" x14ac:dyDescent="0.55000000000000004">
      <c r="C157" s="35"/>
      <c r="D157" s="15"/>
      <c r="E157" s="15"/>
      <c r="F157" s="15"/>
      <c r="G157" s="20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3:22" x14ac:dyDescent="0.55000000000000004">
      <c r="C158" s="35"/>
      <c r="D158" s="15"/>
      <c r="E158" s="15"/>
      <c r="F158" s="15"/>
      <c r="G158" s="20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3:22" x14ac:dyDescent="0.55000000000000004">
      <c r="C159" s="35"/>
      <c r="D159" s="15"/>
      <c r="E159" s="15"/>
      <c r="F159" s="15"/>
      <c r="G159" s="20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3:22" x14ac:dyDescent="0.55000000000000004">
      <c r="C160" s="35"/>
      <c r="D160" s="15"/>
      <c r="E160" s="15"/>
      <c r="F160" s="15"/>
      <c r="G160" s="20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3:22" x14ac:dyDescent="0.55000000000000004">
      <c r="C161" s="35"/>
      <c r="D161" s="15"/>
      <c r="E161" s="15"/>
      <c r="F161" s="15"/>
      <c r="G161" s="20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3:22" x14ac:dyDescent="0.55000000000000004">
      <c r="C162" s="35"/>
      <c r="D162" s="15"/>
      <c r="E162" s="15"/>
      <c r="F162" s="15"/>
      <c r="G162" s="20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3:22" x14ac:dyDescent="0.55000000000000004">
      <c r="C163" s="35"/>
      <c r="D163" s="15"/>
      <c r="E163" s="15"/>
      <c r="F163" s="15"/>
      <c r="G163" s="20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3:22" x14ac:dyDescent="0.55000000000000004">
      <c r="C164" s="35"/>
      <c r="D164" s="15"/>
      <c r="E164" s="15"/>
      <c r="F164" s="15"/>
      <c r="G164" s="20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3:22" x14ac:dyDescent="0.55000000000000004">
      <c r="C165" s="35"/>
      <c r="D165" s="15"/>
      <c r="E165" s="15"/>
      <c r="F165" s="15"/>
      <c r="G165" s="20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3:22" x14ac:dyDescent="0.55000000000000004">
      <c r="C166" s="35"/>
      <c r="D166" s="15"/>
      <c r="E166" s="15"/>
      <c r="F166" s="15"/>
      <c r="G166" s="20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3:22" x14ac:dyDescent="0.55000000000000004">
      <c r="C167" s="35"/>
      <c r="D167" s="15"/>
      <c r="E167" s="15"/>
      <c r="F167" s="15"/>
      <c r="G167" s="20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3:22" x14ac:dyDescent="0.55000000000000004">
      <c r="C168" s="35"/>
      <c r="D168" s="15"/>
      <c r="E168" s="15"/>
      <c r="F168" s="15"/>
      <c r="G168" s="20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3:22" x14ac:dyDescent="0.55000000000000004">
      <c r="C169" s="35"/>
      <c r="D169" s="15"/>
      <c r="E169" s="15"/>
      <c r="F169" s="15"/>
      <c r="G169" s="20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3:22" x14ac:dyDescent="0.55000000000000004">
      <c r="C170" s="35"/>
      <c r="D170" s="15"/>
      <c r="E170" s="15"/>
      <c r="F170" s="15"/>
      <c r="G170" s="20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3:22" x14ac:dyDescent="0.55000000000000004">
      <c r="C171" s="35"/>
      <c r="D171" s="15"/>
      <c r="E171" s="15"/>
      <c r="F171" s="15"/>
      <c r="G171" s="20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3:22" x14ac:dyDescent="0.55000000000000004">
      <c r="C172" s="35"/>
      <c r="D172" s="15"/>
      <c r="E172" s="15"/>
      <c r="F172" s="15"/>
      <c r="G172" s="20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3:22" x14ac:dyDescent="0.55000000000000004">
      <c r="C173" s="35"/>
      <c r="D173" s="15"/>
      <c r="E173" s="15"/>
      <c r="F173" s="15"/>
      <c r="G173" s="20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3:22" x14ac:dyDescent="0.55000000000000004">
      <c r="C174" s="35"/>
      <c r="D174" s="15"/>
      <c r="E174" s="15"/>
      <c r="F174" s="15"/>
      <c r="G174" s="20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3:22" x14ac:dyDescent="0.55000000000000004">
      <c r="C175" s="35"/>
      <c r="D175" s="15"/>
      <c r="E175" s="15"/>
      <c r="F175" s="15"/>
      <c r="G175" s="20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3:22" x14ac:dyDescent="0.55000000000000004">
      <c r="C176" s="35"/>
      <c r="D176" s="15"/>
      <c r="E176" s="15"/>
      <c r="F176" s="15"/>
      <c r="G176" s="20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3:22" x14ac:dyDescent="0.55000000000000004">
      <c r="C177" s="35"/>
      <c r="D177" s="15"/>
      <c r="E177" s="15"/>
      <c r="F177" s="15"/>
      <c r="G177" s="20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3:22" x14ac:dyDescent="0.55000000000000004">
      <c r="C178" s="35"/>
      <c r="D178" s="15"/>
      <c r="E178" s="15"/>
      <c r="F178" s="15"/>
      <c r="G178" s="20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3:22" x14ac:dyDescent="0.55000000000000004">
      <c r="C179" s="35"/>
      <c r="D179" s="15"/>
      <c r="E179" s="15"/>
      <c r="F179" s="15"/>
      <c r="G179" s="20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3:22" x14ac:dyDescent="0.55000000000000004">
      <c r="C180" s="35"/>
      <c r="D180" s="15"/>
      <c r="E180" s="15"/>
      <c r="F180" s="15"/>
      <c r="G180" s="20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3:22" x14ac:dyDescent="0.55000000000000004">
      <c r="C181" s="35"/>
      <c r="D181" s="15"/>
      <c r="E181" s="15"/>
      <c r="F181" s="15"/>
      <c r="G181" s="20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3:22" x14ac:dyDescent="0.55000000000000004">
      <c r="C182" s="35"/>
      <c r="D182" s="15"/>
      <c r="E182" s="15"/>
      <c r="F182" s="15"/>
      <c r="G182" s="20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3:22" x14ac:dyDescent="0.55000000000000004">
      <c r="C183" s="35"/>
      <c r="D183" s="15"/>
      <c r="E183" s="15"/>
      <c r="F183" s="15"/>
      <c r="G183" s="20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3:22" x14ac:dyDescent="0.55000000000000004">
      <c r="C184" s="35"/>
      <c r="D184" s="15"/>
      <c r="E184" s="15"/>
      <c r="F184" s="15"/>
      <c r="G184" s="20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3:22" x14ac:dyDescent="0.55000000000000004">
      <c r="C185" s="35"/>
      <c r="D185" s="15"/>
      <c r="E185" s="15"/>
      <c r="F185" s="15"/>
      <c r="G185" s="20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3:22" x14ac:dyDescent="0.55000000000000004">
      <c r="C186" s="35"/>
      <c r="D186" s="15"/>
      <c r="E186" s="15"/>
      <c r="F186" s="15"/>
      <c r="G186" s="20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3:22" x14ac:dyDescent="0.55000000000000004">
      <c r="C187" s="35"/>
      <c r="D187" s="15"/>
      <c r="E187" s="15"/>
      <c r="F187" s="15"/>
      <c r="G187" s="20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3:22" x14ac:dyDescent="0.55000000000000004">
      <c r="C188" s="35"/>
      <c r="D188" s="15"/>
      <c r="E188" s="15"/>
      <c r="F188" s="15"/>
      <c r="G188" s="20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3:22" x14ac:dyDescent="0.55000000000000004">
      <c r="C189" s="35"/>
      <c r="D189" s="15"/>
      <c r="E189" s="15"/>
      <c r="F189" s="15"/>
      <c r="G189" s="20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244" spans="16:16" x14ac:dyDescent="0.55000000000000004">
      <c r="P244" t="s">
        <v>8</v>
      </c>
    </row>
    <row r="245" spans="16:16" x14ac:dyDescent="0.55000000000000004">
      <c r="P245" t="s">
        <v>9</v>
      </c>
    </row>
    <row r="246" spans="16:16" x14ac:dyDescent="0.55000000000000004">
      <c r="P246" t="s">
        <v>10</v>
      </c>
    </row>
    <row r="247" spans="16:16" x14ac:dyDescent="0.55000000000000004">
      <c r="P247" t="s">
        <v>11</v>
      </c>
    </row>
    <row r="248" spans="16:16" x14ac:dyDescent="0.55000000000000004">
      <c r="P248" t="s">
        <v>12</v>
      </c>
    </row>
    <row r="249" spans="16:16" x14ac:dyDescent="0.55000000000000004">
      <c r="P249" t="s">
        <v>13</v>
      </c>
    </row>
    <row r="251" spans="16:16" x14ac:dyDescent="0.55000000000000004">
      <c r="P251" t="s">
        <v>14</v>
      </c>
    </row>
  </sheetData>
  <mergeCells count="3">
    <mergeCell ref="E36:F36"/>
    <mergeCell ref="E37:F37"/>
    <mergeCell ref="D31:G31"/>
  </mergeCells>
  <dataValidations disablePrompts="1" count="1">
    <dataValidation type="list" allowBlank="1" showInputMessage="1" showErrorMessage="1" sqref="D14:D15" xr:uid="{00000000-0002-0000-0000-000000000000}">
      <formula1>"1M,3M,6M,1Y,3Y,5Y"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263"/>
  <sheetViews>
    <sheetView showGridLines="0" tabSelected="1" zoomScaleNormal="100" workbookViewId="0">
      <pane ySplit="5" topLeftCell="A12" activePane="bottomLeft" state="frozen"/>
      <selection pane="bottomLeft" activeCell="D17" sqref="D17"/>
    </sheetView>
  </sheetViews>
  <sheetFormatPr defaultRowHeight="14.4" x14ac:dyDescent="0.55000000000000004"/>
  <cols>
    <col min="1" max="1" width="5.15625" customWidth="1"/>
    <col min="2" max="2" width="9.15625" customWidth="1"/>
    <col min="3" max="3" width="26.15625" style="36" customWidth="1"/>
    <col min="4" max="4" width="15.578125" customWidth="1"/>
    <col min="5" max="5" width="20.41796875" customWidth="1"/>
    <col min="7" max="7" width="9.15625" style="17"/>
    <col min="17" max="17" width="9.15625" customWidth="1"/>
    <col min="19" max="19" width="0" hidden="1" customWidth="1"/>
    <col min="25" max="25" width="0" hidden="1" customWidth="1"/>
  </cols>
  <sheetData>
    <row r="1" spans="1:25" ht="5.0999999999999996" customHeight="1" x14ac:dyDescent="0.55000000000000004">
      <c r="C1"/>
    </row>
    <row r="2" spans="1:25" ht="15" customHeight="1" x14ac:dyDescent="0.55000000000000004">
      <c r="C2"/>
      <c r="Y2" t="e">
        <f>RTD("bloomberg.ccyreader", "", "#track", "DBG", "FIBQLBLIss", "1.0", "OpenFile")</f>
        <v>#N/A</v>
      </c>
    </row>
    <row r="3" spans="1:25" ht="15" customHeight="1" x14ac:dyDescent="0.55000000000000004">
      <c r="C3"/>
    </row>
    <row r="4" spans="1:25" ht="15" customHeight="1" x14ac:dyDescent="0.55000000000000004">
      <c r="C4"/>
    </row>
    <row r="5" spans="1:25" ht="5.0999999999999996" customHeight="1" x14ac:dyDescent="0.55000000000000004">
      <c r="C5"/>
    </row>
    <row r="6" spans="1:25" ht="5.0999999999999996" customHeight="1" x14ac:dyDescent="0.55000000000000004">
      <c r="A6" s="21"/>
      <c r="B6" s="21"/>
      <c r="C6" s="21"/>
      <c r="D6" s="21"/>
    </row>
    <row r="7" spans="1:25" x14ac:dyDescent="0.55000000000000004">
      <c r="B7" s="3"/>
      <c r="C7" s="4"/>
      <c r="D7" s="4"/>
      <c r="E7" s="4"/>
      <c r="F7" s="4"/>
      <c r="G7" s="1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6" t="s">
        <v>3</v>
      </c>
      <c r="T7" s="4"/>
      <c r="U7" s="5"/>
      <c r="V7" s="7"/>
    </row>
    <row r="8" spans="1:25" ht="18.3" x14ac:dyDescent="0.7">
      <c r="B8" s="6"/>
      <c r="C8" s="27" t="s">
        <v>89</v>
      </c>
      <c r="D8" s="7"/>
      <c r="E8" s="7"/>
      <c r="F8" s="9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28" t="s">
        <v>4</v>
      </c>
      <c r="T8" s="7"/>
      <c r="U8" s="8"/>
      <c r="V8" s="7"/>
    </row>
    <row r="9" spans="1:25" x14ac:dyDescent="0.55000000000000004">
      <c r="B9" s="6"/>
      <c r="C9" s="19"/>
      <c r="D9" s="7"/>
      <c r="E9" s="7"/>
      <c r="F9" s="9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8" t="s">
        <v>5</v>
      </c>
      <c r="T9" s="7"/>
      <c r="U9" s="8"/>
      <c r="V9" s="7"/>
    </row>
    <row r="10" spans="1:25" ht="18.3" x14ac:dyDescent="0.7">
      <c r="B10" s="6"/>
      <c r="C10" s="27" t="s">
        <v>19</v>
      </c>
      <c r="E10" s="7"/>
      <c r="F10" s="9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28"/>
      <c r="T10" s="7"/>
      <c r="U10" s="8"/>
      <c r="V10" s="7"/>
    </row>
    <row r="11" spans="1:25" x14ac:dyDescent="0.55000000000000004">
      <c r="B11" s="6"/>
      <c r="E11" s="7"/>
      <c r="F11" s="9"/>
      <c r="G11" s="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8"/>
      <c r="T11" s="7"/>
      <c r="U11" s="8"/>
      <c r="V11" s="7"/>
    </row>
    <row r="12" spans="1:25" x14ac:dyDescent="0.55000000000000004">
      <c r="B12" s="6"/>
      <c r="C12" s="40" t="s">
        <v>61</v>
      </c>
      <c r="E12" s="7"/>
      <c r="F12" s="9"/>
      <c r="G12" s="9"/>
      <c r="H12" s="7"/>
      <c r="I12" s="7"/>
      <c r="J12" s="7"/>
      <c r="K12" s="7"/>
      <c r="L12" s="7"/>
      <c r="M12" s="7"/>
      <c r="Q12" s="7"/>
      <c r="R12" s="7"/>
      <c r="S12" s="28"/>
      <c r="T12" s="7"/>
      <c r="U12" s="8"/>
      <c r="V12" s="7"/>
    </row>
    <row r="13" spans="1:25" x14ac:dyDescent="0.55000000000000004">
      <c r="B13" s="6"/>
      <c r="E13" s="7"/>
      <c r="F13" s="9"/>
      <c r="G13" s="9"/>
      <c r="H13" s="7"/>
      <c r="I13" s="7"/>
      <c r="J13" s="7"/>
      <c r="K13" s="7"/>
      <c r="L13" s="7"/>
      <c r="M13" s="7"/>
      <c r="Q13" s="7"/>
      <c r="R13" s="7"/>
      <c r="S13" s="28"/>
      <c r="T13" s="7"/>
      <c r="U13" s="8"/>
      <c r="V13" s="7"/>
    </row>
    <row r="14" spans="1:25" x14ac:dyDescent="0.55000000000000004">
      <c r="B14" s="6"/>
      <c r="C14" s="37" t="s">
        <v>15</v>
      </c>
      <c r="D14" s="46" t="s">
        <v>128</v>
      </c>
      <c r="E14" s="7"/>
      <c r="F14" s="9"/>
      <c r="G14" s="9"/>
      <c r="H14" s="7"/>
      <c r="I14" s="7"/>
      <c r="J14" s="7"/>
      <c r="K14" s="7"/>
      <c r="L14" s="7"/>
      <c r="M14" s="7"/>
      <c r="Q14" s="7"/>
      <c r="R14" s="7"/>
      <c r="S14" s="28"/>
      <c r="T14" s="7"/>
      <c r="U14" s="8"/>
      <c r="V14" s="7"/>
    </row>
    <row r="15" spans="1:25" x14ac:dyDescent="0.55000000000000004">
      <c r="B15" s="6"/>
      <c r="C15" s="19"/>
      <c r="D15" s="7"/>
      <c r="E15" s="7"/>
      <c r="F15" s="9"/>
      <c r="G15" s="9"/>
      <c r="H15" s="7"/>
      <c r="I15" s="7"/>
      <c r="J15" s="7"/>
      <c r="K15" s="7"/>
      <c r="L15" s="7"/>
      <c r="M15" s="7"/>
      <c r="Q15" s="7"/>
      <c r="R15" s="7"/>
      <c r="S15" s="28"/>
      <c r="T15" s="7"/>
      <c r="U15" s="8"/>
      <c r="V15" s="7"/>
    </row>
    <row r="16" spans="1:25" x14ac:dyDescent="0.55000000000000004">
      <c r="B16" s="6"/>
      <c r="C16" s="10" t="s">
        <v>1</v>
      </c>
      <c r="D16" s="61" t="s">
        <v>83</v>
      </c>
      <c r="E16" s="60"/>
      <c r="F16" s="60"/>
      <c r="G16" s="60"/>
      <c r="H16" s="60"/>
      <c r="I16" s="60"/>
      <c r="J16" s="60"/>
      <c r="K16" s="60"/>
      <c r="L16" s="7"/>
      <c r="M16" s="7"/>
      <c r="Q16" s="7"/>
      <c r="R16" s="7"/>
      <c r="S16" s="28"/>
      <c r="T16" s="7"/>
      <c r="U16" s="8"/>
      <c r="V16" s="7"/>
    </row>
    <row r="17" spans="2:22" x14ac:dyDescent="0.55000000000000004">
      <c r="B17" s="6"/>
      <c r="C17" s="11" t="s">
        <v>2</v>
      </c>
      <c r="D17" s="61" t="s">
        <v>84</v>
      </c>
      <c r="E17" s="7"/>
      <c r="F17" s="9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8"/>
      <c r="T17" s="7"/>
      <c r="U17" s="8"/>
      <c r="V17" s="7"/>
    </row>
    <row r="18" spans="2:22" x14ac:dyDescent="0.55000000000000004">
      <c r="B18" s="6"/>
      <c r="C18" s="7"/>
      <c r="D18" s="7"/>
      <c r="E18" s="7"/>
      <c r="F18" s="9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8"/>
      <c r="T18" s="7"/>
      <c r="U18" s="8"/>
      <c r="V18" s="7"/>
    </row>
    <row r="19" spans="2:22" x14ac:dyDescent="0.55000000000000004">
      <c r="B19" s="6"/>
      <c r="C19" s="38" t="s">
        <v>85</v>
      </c>
      <c r="D19" s="7"/>
      <c r="E19" s="7"/>
      <c r="F19" s="9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8"/>
      <c r="T19" s="7"/>
      <c r="U19" s="8"/>
      <c r="V19" s="7"/>
    </row>
    <row r="20" spans="2:22" x14ac:dyDescent="0.55000000000000004">
      <c r="B20" s="6"/>
      <c r="C20" s="39" t="str">
        <f>_xll.BQL.Query(D16&amp;D17,C14,D14,"cols=2;rows=17")</f>
        <v>ID</v>
      </c>
      <c r="D20" s="7" t="s">
        <v>21</v>
      </c>
      <c r="E20" s="7"/>
      <c r="F20" s="9"/>
      <c r="G20" s="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8"/>
      <c r="T20" s="7"/>
      <c r="U20" s="8"/>
      <c r="V20" s="7"/>
    </row>
    <row r="21" spans="2:22" x14ac:dyDescent="0.55000000000000004">
      <c r="B21" s="6"/>
      <c r="C21" s="39" t="s">
        <v>22</v>
      </c>
      <c r="D21" s="7" t="s">
        <v>129</v>
      </c>
      <c r="E21" s="7"/>
      <c r="F21" s="9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8"/>
      <c r="T21" s="7"/>
      <c r="U21" s="8"/>
      <c r="V21" s="7"/>
    </row>
    <row r="22" spans="2:22" x14ac:dyDescent="0.55000000000000004">
      <c r="B22" s="6"/>
      <c r="C22" s="39" t="s">
        <v>130</v>
      </c>
      <c r="D22" s="7" t="s">
        <v>131</v>
      </c>
      <c r="E22" s="7"/>
      <c r="F22" s="9"/>
      <c r="G22" s="9"/>
      <c r="H22" s="7"/>
      <c r="I22" s="7"/>
      <c r="J22" s="7"/>
      <c r="M22" s="7"/>
      <c r="N22" s="7"/>
      <c r="O22" s="7"/>
      <c r="P22" s="7"/>
      <c r="Q22" s="7"/>
      <c r="R22" s="7"/>
      <c r="S22" s="28"/>
      <c r="T22" s="7"/>
      <c r="U22" s="8"/>
      <c r="V22" s="7"/>
    </row>
    <row r="23" spans="2:22" x14ac:dyDescent="0.55000000000000004">
      <c r="B23" s="6"/>
      <c r="C23" s="39" t="s">
        <v>23</v>
      </c>
      <c r="D23" s="7" t="s">
        <v>132</v>
      </c>
      <c r="E23" s="7"/>
      <c r="F23" s="9"/>
      <c r="G23" s="9"/>
      <c r="H23" s="7"/>
      <c r="I23" s="7"/>
      <c r="J23" s="7"/>
      <c r="M23" s="7"/>
      <c r="N23" s="7"/>
      <c r="O23" s="7"/>
      <c r="P23" s="7"/>
      <c r="Q23" s="7"/>
      <c r="R23" s="7"/>
      <c r="S23" s="28"/>
      <c r="T23" s="7"/>
      <c r="U23" s="8"/>
      <c r="V23" s="7"/>
    </row>
    <row r="24" spans="2:22" x14ac:dyDescent="0.55000000000000004">
      <c r="B24" s="6"/>
      <c r="C24" s="39" t="s">
        <v>24</v>
      </c>
      <c r="D24" s="7" t="s">
        <v>133</v>
      </c>
      <c r="E24" s="7"/>
      <c r="F24" s="9"/>
      <c r="G24" s="9"/>
      <c r="H24" s="7"/>
      <c r="I24" s="7"/>
      <c r="J24" s="7"/>
      <c r="M24" s="7"/>
      <c r="N24" s="7"/>
      <c r="O24" s="7"/>
      <c r="P24" s="7"/>
      <c r="Q24" s="7"/>
      <c r="R24" s="7"/>
      <c r="S24" s="28"/>
      <c r="T24" s="7"/>
      <c r="U24" s="8"/>
      <c r="V24" s="7"/>
    </row>
    <row r="25" spans="2:22" x14ac:dyDescent="0.55000000000000004">
      <c r="B25" s="6"/>
      <c r="C25" s="39" t="s">
        <v>25</v>
      </c>
      <c r="D25" s="7" t="s">
        <v>134</v>
      </c>
      <c r="E25" s="7"/>
      <c r="F25" s="9"/>
      <c r="G25" s="9"/>
      <c r="H25" s="7"/>
      <c r="I25" s="7"/>
      <c r="J25" s="7"/>
      <c r="M25" s="7"/>
      <c r="N25" s="7"/>
      <c r="O25" s="7"/>
      <c r="P25" s="7"/>
      <c r="Q25" s="7"/>
      <c r="R25" s="7"/>
      <c r="S25" s="28"/>
      <c r="T25" s="7"/>
      <c r="U25" s="8"/>
      <c r="V25" s="7"/>
    </row>
    <row r="26" spans="2:22" x14ac:dyDescent="0.55000000000000004">
      <c r="B26" s="6"/>
      <c r="C26" s="39" t="s">
        <v>135</v>
      </c>
      <c r="D26" s="7" t="s">
        <v>136</v>
      </c>
      <c r="E26" s="7"/>
      <c r="F26" s="7"/>
      <c r="G26" s="7"/>
      <c r="H26" s="7"/>
      <c r="I26" s="7"/>
      <c r="J26" s="7"/>
      <c r="M26" s="7"/>
      <c r="N26" s="7"/>
      <c r="O26" s="7"/>
      <c r="P26" s="7"/>
      <c r="Q26" s="7"/>
      <c r="R26" s="7"/>
      <c r="S26" s="28"/>
      <c r="T26" s="7"/>
      <c r="U26" s="8"/>
      <c r="V26" s="7"/>
    </row>
    <row r="27" spans="2:22" x14ac:dyDescent="0.55000000000000004">
      <c r="B27" s="6"/>
      <c r="C27" s="39" t="s">
        <v>137</v>
      </c>
      <c r="D27" s="7" t="s">
        <v>138</v>
      </c>
      <c r="E27" s="7"/>
      <c r="F27" s="9"/>
      <c r="G27" s="9"/>
      <c r="H27" s="7"/>
      <c r="I27" s="7"/>
      <c r="J27" s="7"/>
      <c r="M27" s="7"/>
      <c r="N27" s="7"/>
      <c r="O27" s="7"/>
      <c r="P27" s="7"/>
      <c r="Q27" s="7"/>
      <c r="R27" s="7"/>
      <c r="S27" s="28"/>
      <c r="T27" s="7"/>
      <c r="U27" s="8"/>
      <c r="V27" s="7"/>
    </row>
    <row r="28" spans="2:22" x14ac:dyDescent="0.55000000000000004">
      <c r="B28" s="6"/>
      <c r="C28" s="39" t="s">
        <v>139</v>
      </c>
      <c r="D28" s="7" t="s">
        <v>140</v>
      </c>
      <c r="E28" s="7"/>
      <c r="F28" s="9"/>
      <c r="G28" s="9"/>
      <c r="H28" s="7"/>
      <c r="I28" s="7"/>
      <c r="J28" s="7"/>
      <c r="M28" s="7"/>
      <c r="N28" s="7"/>
      <c r="O28" s="7"/>
      <c r="P28" s="7"/>
      <c r="Q28" s="7"/>
      <c r="R28" s="7"/>
      <c r="S28" s="28"/>
      <c r="T28" s="7"/>
      <c r="U28" s="8"/>
      <c r="V28" s="7"/>
    </row>
    <row r="29" spans="2:22" x14ac:dyDescent="0.55000000000000004">
      <c r="B29" s="6"/>
      <c r="C29" s="39" t="s">
        <v>141</v>
      </c>
      <c r="D29" s="7" t="s">
        <v>142</v>
      </c>
      <c r="E29" s="7"/>
      <c r="F29" s="9"/>
      <c r="G29" s="9"/>
      <c r="H29" s="7"/>
      <c r="I29" s="7"/>
      <c r="J29" s="7"/>
      <c r="M29" s="7"/>
      <c r="N29" s="7"/>
      <c r="O29" s="7"/>
      <c r="P29" s="7"/>
      <c r="Q29" s="7"/>
      <c r="R29" s="7"/>
      <c r="S29" s="28"/>
      <c r="T29" s="7"/>
      <c r="U29" s="8"/>
      <c r="V29" s="7"/>
    </row>
    <row r="30" spans="2:22" x14ac:dyDescent="0.55000000000000004">
      <c r="B30" s="6"/>
      <c r="C30" s="39" t="s">
        <v>26</v>
      </c>
      <c r="D30" s="7" t="s">
        <v>143</v>
      </c>
      <c r="E30" s="7"/>
      <c r="F30" s="9"/>
      <c r="G30" s="9"/>
      <c r="H30" s="7"/>
      <c r="I30" s="7"/>
      <c r="J30" s="7"/>
      <c r="M30" s="7"/>
      <c r="N30" s="7"/>
      <c r="O30" s="7"/>
      <c r="P30" s="7"/>
      <c r="Q30" s="7"/>
      <c r="R30" s="7"/>
      <c r="S30" s="28"/>
      <c r="T30" s="7"/>
      <c r="U30" s="8"/>
      <c r="V30" s="7"/>
    </row>
    <row r="31" spans="2:22" x14ac:dyDescent="0.55000000000000004">
      <c r="B31" s="6"/>
      <c r="C31" s="39" t="s">
        <v>144</v>
      </c>
      <c r="D31" s="7" t="s">
        <v>145</v>
      </c>
      <c r="E31" s="7"/>
      <c r="F31" s="9"/>
      <c r="G31" s="9"/>
      <c r="H31" s="7"/>
      <c r="I31" s="7"/>
      <c r="J31" s="7"/>
      <c r="M31" s="7"/>
      <c r="N31" s="7"/>
      <c r="O31" s="7"/>
      <c r="P31" s="7"/>
      <c r="Q31" s="7"/>
      <c r="R31" s="7"/>
      <c r="S31" s="28"/>
      <c r="T31" s="7"/>
      <c r="U31" s="8"/>
      <c r="V31" s="7"/>
    </row>
    <row r="32" spans="2:22" x14ac:dyDescent="0.55000000000000004">
      <c r="B32" s="6"/>
      <c r="C32" s="39" t="s">
        <v>146</v>
      </c>
      <c r="D32" s="7" t="s">
        <v>147</v>
      </c>
      <c r="E32" s="7"/>
      <c r="F32" s="9"/>
      <c r="G32" s="9"/>
      <c r="H32" s="7"/>
      <c r="I32" s="7"/>
      <c r="J32" s="7"/>
      <c r="M32" s="7"/>
      <c r="N32" s="7"/>
      <c r="O32" s="7"/>
      <c r="P32" s="7"/>
      <c r="Q32" s="7"/>
      <c r="R32" s="7"/>
      <c r="S32" s="28"/>
      <c r="T32" s="7"/>
      <c r="U32" s="8"/>
      <c r="V32" s="7"/>
    </row>
    <row r="33" spans="2:22" x14ac:dyDescent="0.55000000000000004">
      <c r="B33" s="6"/>
      <c r="C33" s="39" t="s">
        <v>148</v>
      </c>
      <c r="D33" s="7" t="s">
        <v>149</v>
      </c>
      <c r="E33" s="7"/>
      <c r="F33" s="9"/>
      <c r="G33" s="9"/>
      <c r="H33" s="7"/>
      <c r="I33" s="7"/>
      <c r="J33" s="7"/>
      <c r="M33" s="7"/>
      <c r="N33" s="7"/>
      <c r="O33" s="7"/>
      <c r="P33" s="7"/>
      <c r="Q33" s="7"/>
      <c r="R33" s="7"/>
      <c r="S33" s="28"/>
      <c r="T33" s="7"/>
      <c r="U33" s="8"/>
      <c r="V33" s="7"/>
    </row>
    <row r="34" spans="2:22" x14ac:dyDescent="0.55000000000000004">
      <c r="B34" s="6"/>
      <c r="C34" s="39" t="s">
        <v>27</v>
      </c>
      <c r="D34" s="7" t="s">
        <v>150</v>
      </c>
      <c r="E34" s="7"/>
      <c r="F34" s="9"/>
      <c r="G34" s="9"/>
      <c r="H34" s="7"/>
      <c r="I34" s="7"/>
      <c r="J34" s="7"/>
      <c r="M34" s="7"/>
      <c r="N34" s="7"/>
      <c r="O34" s="7"/>
      <c r="P34" s="7"/>
      <c r="Q34" s="7"/>
      <c r="R34" s="7"/>
      <c r="S34" s="28"/>
      <c r="T34" s="7"/>
      <c r="U34" s="8"/>
      <c r="V34" s="7"/>
    </row>
    <row r="35" spans="2:22" x14ac:dyDescent="0.55000000000000004">
      <c r="B35" s="6"/>
      <c r="C35" s="39" t="s">
        <v>151</v>
      </c>
      <c r="D35" s="7" t="s">
        <v>152</v>
      </c>
      <c r="E35" s="7"/>
      <c r="F35" s="9"/>
      <c r="G35" s="9"/>
      <c r="H35" s="7"/>
      <c r="I35" s="7"/>
      <c r="J35" s="7"/>
      <c r="M35" s="7"/>
      <c r="N35" s="7"/>
      <c r="O35" s="7"/>
      <c r="P35" s="7"/>
      <c r="Q35" s="7"/>
      <c r="R35" s="7"/>
      <c r="S35" s="28"/>
      <c r="T35" s="7"/>
      <c r="U35" s="8"/>
      <c r="V35" s="7"/>
    </row>
    <row r="36" spans="2:22" x14ac:dyDescent="0.55000000000000004">
      <c r="B36" s="6"/>
      <c r="C36" s="39" t="s">
        <v>153</v>
      </c>
      <c r="D36" s="7" t="s">
        <v>154</v>
      </c>
      <c r="E36" s="7"/>
      <c r="F36" s="9"/>
      <c r="G36" s="9"/>
      <c r="H36" s="7"/>
      <c r="I36" s="7"/>
      <c r="J36" s="7"/>
      <c r="M36" s="7"/>
      <c r="N36" s="7"/>
      <c r="O36" s="7"/>
      <c r="P36" s="7"/>
      <c r="Q36" s="7"/>
      <c r="R36" s="7"/>
      <c r="S36" s="28"/>
      <c r="T36" s="7"/>
      <c r="U36" s="8"/>
      <c r="V36" s="7"/>
    </row>
    <row r="37" spans="2:22" hidden="1" x14ac:dyDescent="0.55000000000000004">
      <c r="B37" s="6"/>
      <c r="C37" s="39"/>
      <c r="D37" s="7"/>
      <c r="E37" s="7"/>
      <c r="F37" s="9"/>
      <c r="G37" s="9"/>
      <c r="H37" s="7"/>
      <c r="I37" s="7"/>
      <c r="J37" s="7"/>
      <c r="M37" s="7"/>
      <c r="N37" s="7"/>
      <c r="O37" s="7"/>
      <c r="P37" s="7"/>
      <c r="Q37" s="7"/>
      <c r="R37" s="7"/>
      <c r="S37" s="28"/>
      <c r="T37" s="7"/>
      <c r="U37" s="8"/>
      <c r="V37" s="7"/>
    </row>
    <row r="38" spans="2:22" hidden="1" x14ac:dyDescent="0.55000000000000004">
      <c r="B38" s="6"/>
      <c r="C38" s="39"/>
      <c r="D38" s="7"/>
      <c r="E38" s="7"/>
      <c r="F38" s="9"/>
      <c r="G38" s="9"/>
      <c r="H38" s="7"/>
      <c r="I38" s="7"/>
      <c r="J38" s="7"/>
      <c r="M38" s="7"/>
      <c r="N38" s="7"/>
      <c r="O38" s="7"/>
      <c r="P38" s="7"/>
      <c r="Q38" s="7"/>
      <c r="R38" s="7"/>
      <c r="S38" s="28"/>
      <c r="T38" s="7"/>
      <c r="U38" s="8"/>
      <c r="V38" s="7"/>
    </row>
    <row r="39" spans="2:22" hidden="1" x14ac:dyDescent="0.55000000000000004">
      <c r="B39" s="6"/>
      <c r="C39" s="39"/>
      <c r="D39" s="7"/>
      <c r="E39" s="7"/>
      <c r="F39" s="9"/>
      <c r="G39" s="9"/>
      <c r="H39" s="7"/>
      <c r="I39" s="7"/>
      <c r="J39" s="7"/>
      <c r="M39" s="7"/>
      <c r="N39" s="7"/>
      <c r="O39" s="7"/>
      <c r="P39" s="7"/>
      <c r="Q39" s="7"/>
      <c r="R39" s="7"/>
      <c r="S39" s="28"/>
      <c r="T39" s="7"/>
      <c r="U39" s="8"/>
      <c r="V39" s="7"/>
    </row>
    <row r="40" spans="2:22" hidden="1" x14ac:dyDescent="0.55000000000000004">
      <c r="B40" s="6"/>
      <c r="C40" s="39"/>
      <c r="D40" s="7"/>
      <c r="E40" s="7"/>
      <c r="F40" s="9"/>
      <c r="G40" s="9"/>
      <c r="H40" s="7"/>
      <c r="I40" s="7"/>
      <c r="J40" s="7"/>
      <c r="M40" s="7"/>
      <c r="N40" s="7"/>
      <c r="O40" s="7"/>
      <c r="P40" s="7"/>
      <c r="Q40" s="7"/>
      <c r="R40" s="7"/>
      <c r="S40" s="28"/>
      <c r="T40" s="7"/>
      <c r="U40" s="8"/>
      <c r="V40" s="7"/>
    </row>
    <row r="41" spans="2:22" hidden="1" x14ac:dyDescent="0.55000000000000004">
      <c r="B41" s="6"/>
      <c r="C41" s="39"/>
      <c r="D41" s="7"/>
      <c r="E41" s="7"/>
      <c r="F41" s="9"/>
      <c r="G41" s="9"/>
      <c r="H41" s="7"/>
      <c r="I41" s="7"/>
      <c r="J41" s="7"/>
      <c r="M41" s="7"/>
      <c r="N41" s="7"/>
      <c r="O41" s="7"/>
      <c r="P41" s="7"/>
      <c r="Q41" s="7"/>
      <c r="R41" s="7"/>
      <c r="S41" s="28"/>
      <c r="T41" s="7"/>
      <c r="U41" s="8"/>
      <c r="V41" s="7"/>
    </row>
    <row r="42" spans="2:22" hidden="1" x14ac:dyDescent="0.55000000000000004">
      <c r="B42" s="6"/>
      <c r="C42" s="39"/>
      <c r="D42" s="7"/>
      <c r="E42" s="7"/>
      <c r="F42" s="9"/>
      <c r="G42" s="9"/>
      <c r="H42" s="7"/>
      <c r="I42" s="7"/>
      <c r="J42" s="7"/>
      <c r="M42" s="7"/>
      <c r="N42" s="7"/>
      <c r="O42" s="7"/>
      <c r="P42" s="7"/>
      <c r="Q42" s="7"/>
      <c r="R42" s="7"/>
      <c r="S42" s="28"/>
      <c r="T42" s="7"/>
      <c r="U42" s="8"/>
      <c r="V42" s="7"/>
    </row>
    <row r="43" spans="2:22" hidden="1" x14ac:dyDescent="0.55000000000000004">
      <c r="B43" s="6"/>
      <c r="C43" s="39"/>
      <c r="D43" s="7"/>
      <c r="E43" s="7"/>
      <c r="F43" s="9"/>
      <c r="G43" s="9"/>
      <c r="H43" s="7"/>
      <c r="I43" s="7"/>
      <c r="J43" s="7"/>
      <c r="M43" s="7"/>
      <c r="N43" s="7"/>
      <c r="O43" s="7"/>
      <c r="P43" s="7"/>
      <c r="Q43" s="7"/>
      <c r="R43" s="7"/>
      <c r="S43" s="28"/>
      <c r="T43" s="7"/>
      <c r="U43" s="8"/>
      <c r="V43" s="7"/>
    </row>
    <row r="44" spans="2:22" hidden="1" x14ac:dyDescent="0.55000000000000004">
      <c r="B44" s="6"/>
      <c r="C44" s="39"/>
      <c r="D44" s="7"/>
      <c r="E44" s="7"/>
      <c r="F44" s="9"/>
      <c r="G44" s="9"/>
      <c r="H44" s="7"/>
      <c r="I44" s="7"/>
      <c r="J44" s="7"/>
      <c r="M44" s="7"/>
      <c r="N44" s="7"/>
      <c r="O44" s="7"/>
      <c r="P44" s="7"/>
      <c r="Q44" s="7"/>
      <c r="R44" s="7"/>
      <c r="S44" s="28"/>
      <c r="T44" s="7"/>
      <c r="U44" s="8"/>
      <c r="V44" s="7"/>
    </row>
    <row r="45" spans="2:22" hidden="1" x14ac:dyDescent="0.55000000000000004">
      <c r="B45" s="6"/>
      <c r="C45" s="39"/>
      <c r="D45" s="7"/>
      <c r="E45" s="7"/>
      <c r="F45" s="9"/>
      <c r="G45" s="9"/>
      <c r="H45" s="7"/>
      <c r="I45" s="7"/>
      <c r="J45" s="7"/>
      <c r="M45" s="7"/>
      <c r="N45" s="7"/>
      <c r="O45" s="7"/>
      <c r="P45" s="7"/>
      <c r="Q45" s="7"/>
      <c r="R45" s="7"/>
      <c r="S45" s="28"/>
      <c r="T45" s="7"/>
      <c r="U45" s="8"/>
      <c r="V45" s="7"/>
    </row>
    <row r="46" spans="2:22" hidden="1" x14ac:dyDescent="0.55000000000000004">
      <c r="B46" s="6"/>
      <c r="C46" s="39"/>
      <c r="D46" s="7"/>
      <c r="E46" s="7"/>
      <c r="F46" s="9"/>
      <c r="G46" s="9"/>
      <c r="H46" s="7"/>
      <c r="I46" s="7"/>
      <c r="J46" s="7"/>
      <c r="M46" s="7"/>
      <c r="N46" s="7"/>
      <c r="O46" s="7"/>
      <c r="P46" s="7"/>
      <c r="Q46" s="7"/>
      <c r="R46" s="7"/>
      <c r="S46" s="28"/>
      <c r="T46" s="7"/>
      <c r="U46" s="8"/>
      <c r="V46" s="7"/>
    </row>
    <row r="47" spans="2:22" hidden="1" x14ac:dyDescent="0.55000000000000004">
      <c r="B47" s="6"/>
      <c r="C47" s="39"/>
      <c r="D47" s="7"/>
      <c r="E47" s="7"/>
      <c r="F47" s="9"/>
      <c r="G47" s="9"/>
      <c r="H47" s="7"/>
      <c r="I47" s="7"/>
      <c r="J47" s="7"/>
      <c r="M47" s="7"/>
      <c r="N47" s="7"/>
      <c r="O47" s="7"/>
      <c r="P47" s="7"/>
      <c r="Q47" s="7"/>
      <c r="R47" s="7"/>
      <c r="S47" s="28"/>
      <c r="T47" s="7"/>
      <c r="U47" s="8"/>
      <c r="V47" s="7"/>
    </row>
    <row r="48" spans="2:22" hidden="1" x14ac:dyDescent="0.55000000000000004">
      <c r="B48" s="6"/>
      <c r="C48" s="39"/>
      <c r="D48" s="7"/>
      <c r="E48" s="7"/>
      <c r="F48" s="9"/>
      <c r="G48" s="9"/>
      <c r="H48" s="7"/>
      <c r="I48" s="7"/>
      <c r="J48" s="7"/>
      <c r="M48" s="7"/>
      <c r="N48" s="7"/>
      <c r="O48" s="7"/>
      <c r="P48" s="7"/>
      <c r="Q48" s="7"/>
      <c r="R48" s="7"/>
      <c r="S48" s="28"/>
      <c r="T48" s="7"/>
      <c r="U48" s="8"/>
      <c r="V48" s="7"/>
    </row>
    <row r="49" spans="2:22" hidden="1" x14ac:dyDescent="0.55000000000000004">
      <c r="B49" s="6"/>
      <c r="C49" s="39"/>
      <c r="D49" s="7"/>
      <c r="E49" s="7"/>
      <c r="F49" s="9"/>
      <c r="G49" s="9"/>
      <c r="H49" s="7"/>
      <c r="I49" s="7"/>
      <c r="J49" s="7"/>
      <c r="M49" s="7"/>
      <c r="N49" s="7"/>
      <c r="O49" s="7"/>
      <c r="P49" s="7"/>
      <c r="Q49" s="7"/>
      <c r="R49" s="7"/>
      <c r="S49" s="28"/>
      <c r="T49" s="7"/>
      <c r="U49" s="8"/>
      <c r="V49" s="7"/>
    </row>
    <row r="50" spans="2:22" hidden="1" x14ac:dyDescent="0.55000000000000004">
      <c r="B50" s="6"/>
      <c r="C50" s="39"/>
      <c r="D50" s="7"/>
      <c r="E50" s="7"/>
      <c r="F50" s="9"/>
      <c r="G50" s="9"/>
      <c r="H50" s="7"/>
      <c r="I50" s="7"/>
      <c r="J50" s="7"/>
      <c r="M50" s="7"/>
      <c r="N50" s="7"/>
      <c r="O50" s="7"/>
      <c r="P50" s="7"/>
      <c r="Q50" s="7"/>
      <c r="R50" s="7"/>
      <c r="S50" s="28"/>
      <c r="T50" s="7"/>
      <c r="U50" s="8"/>
      <c r="V50" s="7"/>
    </row>
    <row r="51" spans="2:22" hidden="1" x14ac:dyDescent="0.55000000000000004">
      <c r="B51" s="6"/>
      <c r="C51" s="39"/>
      <c r="D51" s="7"/>
      <c r="E51" s="7"/>
      <c r="F51" s="9"/>
      <c r="G51" s="9"/>
      <c r="H51" s="7"/>
      <c r="I51" s="7"/>
      <c r="J51" s="7"/>
      <c r="M51" s="7"/>
      <c r="N51" s="7"/>
      <c r="O51" s="7"/>
      <c r="P51" s="7"/>
      <c r="Q51" s="7"/>
      <c r="R51" s="7"/>
      <c r="S51" s="28"/>
      <c r="T51" s="7"/>
      <c r="U51" s="8"/>
      <c r="V51" s="7"/>
    </row>
    <row r="52" spans="2:22" hidden="1" x14ac:dyDescent="0.55000000000000004">
      <c r="B52" s="6"/>
      <c r="C52" s="39"/>
      <c r="D52" s="7"/>
      <c r="E52" s="7"/>
      <c r="F52" s="9"/>
      <c r="G52" s="9"/>
      <c r="H52" s="7"/>
      <c r="I52" s="7"/>
      <c r="J52" s="7"/>
      <c r="M52" s="7"/>
      <c r="N52" s="7"/>
      <c r="O52" s="7"/>
      <c r="P52" s="7"/>
      <c r="Q52" s="7"/>
      <c r="R52" s="7"/>
      <c r="S52" s="28"/>
      <c r="T52" s="7"/>
      <c r="U52" s="8"/>
      <c r="V52" s="7"/>
    </row>
    <row r="53" spans="2:22" hidden="1" x14ac:dyDescent="0.55000000000000004">
      <c r="B53" s="6"/>
      <c r="C53" s="39"/>
      <c r="D53" s="7"/>
      <c r="E53" s="7"/>
      <c r="F53" s="9"/>
      <c r="G53" s="9"/>
      <c r="H53" s="7"/>
      <c r="I53" s="7"/>
      <c r="J53" s="7"/>
      <c r="M53" s="7"/>
      <c r="N53" s="7"/>
      <c r="O53" s="7"/>
      <c r="P53" s="7"/>
      <c r="Q53" s="7"/>
      <c r="R53" s="7"/>
      <c r="S53" s="28"/>
      <c r="T53" s="7"/>
      <c r="U53" s="8"/>
      <c r="V53" s="7"/>
    </row>
    <row r="54" spans="2:22" hidden="1" x14ac:dyDescent="0.55000000000000004">
      <c r="B54" s="6"/>
      <c r="C54" s="39"/>
      <c r="D54" s="7"/>
      <c r="E54" s="7"/>
      <c r="F54" s="9"/>
      <c r="G54" s="9"/>
      <c r="H54" s="7"/>
      <c r="I54" s="7"/>
      <c r="J54" s="7"/>
      <c r="M54" s="7"/>
      <c r="N54" s="7"/>
      <c r="O54" s="7"/>
      <c r="P54" s="7"/>
      <c r="Q54" s="7"/>
      <c r="R54" s="7"/>
      <c r="S54" s="28"/>
      <c r="T54" s="7"/>
      <c r="U54" s="8"/>
      <c r="V54" s="7"/>
    </row>
    <row r="55" spans="2:22" hidden="1" x14ac:dyDescent="0.55000000000000004">
      <c r="B55" s="6"/>
      <c r="C55" s="39"/>
      <c r="D55" s="7"/>
      <c r="E55" s="7"/>
      <c r="F55" s="9"/>
      <c r="G55" s="9"/>
      <c r="H55" s="7"/>
      <c r="I55" s="7"/>
      <c r="J55" s="7"/>
      <c r="M55" s="7"/>
      <c r="N55" s="7"/>
      <c r="O55" s="7"/>
      <c r="P55" s="7"/>
      <c r="Q55" s="7"/>
      <c r="R55" s="7"/>
      <c r="S55" s="28"/>
      <c r="T55" s="7"/>
      <c r="U55" s="8"/>
      <c r="V55" s="7"/>
    </row>
    <row r="56" spans="2:22" x14ac:dyDescent="0.55000000000000004">
      <c r="B56" s="6"/>
      <c r="C56" s="39"/>
      <c r="D56" s="7"/>
      <c r="E56" s="7"/>
      <c r="F56" s="9"/>
      <c r="G56" s="9"/>
      <c r="H56" s="7"/>
      <c r="I56" s="7"/>
      <c r="J56" s="7"/>
      <c r="M56" s="7"/>
      <c r="N56" s="7"/>
      <c r="O56" s="7"/>
      <c r="P56" s="7"/>
      <c r="Q56" s="7"/>
      <c r="R56" s="7"/>
      <c r="S56" s="28"/>
      <c r="T56" s="7"/>
      <c r="U56" s="8"/>
      <c r="V56" s="7"/>
    </row>
    <row r="57" spans="2:22" ht="18.3" x14ac:dyDescent="0.7">
      <c r="B57" s="6"/>
      <c r="C57" s="27" t="s">
        <v>102</v>
      </c>
      <c r="E57" s="7"/>
      <c r="F57" s="9"/>
      <c r="G57" s="9"/>
      <c r="H57" s="7"/>
      <c r="I57" s="7"/>
      <c r="J57" s="7"/>
      <c r="M57" s="7"/>
      <c r="N57" s="7"/>
      <c r="O57" s="7"/>
      <c r="P57" s="7"/>
      <c r="Q57" s="7"/>
      <c r="R57" s="7"/>
      <c r="S57" s="28"/>
      <c r="T57" s="7"/>
      <c r="U57" s="8"/>
      <c r="V57" s="7"/>
    </row>
    <row r="58" spans="2:22" x14ac:dyDescent="0.55000000000000004">
      <c r="B58" s="6"/>
      <c r="E58" s="7"/>
      <c r="F58" s="9"/>
      <c r="G58" s="9"/>
      <c r="H58" s="7"/>
      <c r="I58" s="7"/>
      <c r="J58" s="7"/>
      <c r="M58" s="7"/>
      <c r="N58" s="7"/>
      <c r="O58" s="7"/>
      <c r="P58" s="7"/>
      <c r="Q58" s="7"/>
      <c r="R58" s="7"/>
      <c r="S58" s="28"/>
      <c r="T58" s="7"/>
      <c r="U58" s="8"/>
      <c r="V58" s="7"/>
    </row>
    <row r="59" spans="2:22" x14ac:dyDescent="0.55000000000000004">
      <c r="B59" s="6"/>
      <c r="C59" s="40" t="s">
        <v>90</v>
      </c>
      <c r="E59" s="7"/>
      <c r="F59" s="9"/>
      <c r="G59" s="9"/>
      <c r="H59" s="7"/>
      <c r="I59" s="7"/>
      <c r="J59" s="7"/>
      <c r="M59" s="7"/>
      <c r="N59" s="7"/>
      <c r="O59" s="7"/>
      <c r="P59" s="7"/>
      <c r="Q59" s="7"/>
      <c r="R59" s="7"/>
      <c r="S59" s="28"/>
      <c r="T59" s="7"/>
      <c r="U59" s="8"/>
      <c r="V59" s="7"/>
    </row>
    <row r="60" spans="2:22" x14ac:dyDescent="0.55000000000000004">
      <c r="B60" s="6"/>
      <c r="E60" s="7"/>
      <c r="F60" s="9"/>
      <c r="G60" s="9"/>
      <c r="H60" s="7"/>
      <c r="I60" s="7"/>
      <c r="J60" s="7"/>
      <c r="M60" s="7"/>
      <c r="N60" s="7"/>
      <c r="O60" s="7"/>
      <c r="P60" s="7"/>
      <c r="Q60" s="7"/>
      <c r="R60" s="7"/>
      <c r="S60" s="28"/>
      <c r="T60" s="7"/>
      <c r="U60" s="8"/>
      <c r="V60" s="7"/>
    </row>
    <row r="61" spans="2:22" x14ac:dyDescent="0.55000000000000004">
      <c r="B61" s="6"/>
      <c r="C61" s="19"/>
      <c r="D61" s="7"/>
      <c r="E61" s="7"/>
      <c r="F61" s="9"/>
      <c r="G61" s="9"/>
      <c r="H61" s="7"/>
      <c r="I61" s="7"/>
      <c r="J61" s="7"/>
      <c r="M61" s="7"/>
      <c r="N61" s="7"/>
      <c r="O61" s="7"/>
      <c r="P61" s="7"/>
      <c r="Q61" s="7"/>
      <c r="R61" s="7"/>
      <c r="S61" s="28"/>
      <c r="T61" s="7"/>
      <c r="U61" s="8"/>
      <c r="V61" s="7"/>
    </row>
    <row r="62" spans="2:22" x14ac:dyDescent="0.55000000000000004">
      <c r="B62" s="6"/>
      <c r="C62" s="10" t="s">
        <v>1</v>
      </c>
      <c r="D62" s="61" t="s">
        <v>91</v>
      </c>
      <c r="E62" s="60"/>
      <c r="F62" s="9"/>
      <c r="G62" s="9"/>
      <c r="H62" s="7"/>
      <c r="I62" s="7"/>
      <c r="J62" s="7"/>
      <c r="M62" s="7"/>
      <c r="N62" s="7"/>
      <c r="O62" s="7"/>
      <c r="P62" s="7"/>
      <c r="Q62" s="7"/>
      <c r="R62" s="7"/>
      <c r="S62" s="28"/>
      <c r="T62" s="7"/>
      <c r="U62" s="8"/>
      <c r="V62" s="7"/>
    </row>
    <row r="63" spans="2:22" x14ac:dyDescent="0.55000000000000004">
      <c r="B63" s="6"/>
      <c r="C63" s="11" t="s">
        <v>2</v>
      </c>
      <c r="D63" s="61" t="s">
        <v>93</v>
      </c>
      <c r="E63" s="7"/>
      <c r="F63" s="9"/>
      <c r="G63" s="9"/>
      <c r="H63" s="7"/>
      <c r="I63" s="7"/>
      <c r="J63" s="7"/>
      <c r="M63" s="7"/>
      <c r="N63" s="7"/>
      <c r="O63" s="7"/>
      <c r="P63" s="7"/>
      <c r="Q63" s="7"/>
      <c r="R63" s="7"/>
      <c r="S63" s="28"/>
      <c r="T63" s="7"/>
      <c r="U63" s="8"/>
      <c r="V63" s="7"/>
    </row>
    <row r="64" spans="2:22" x14ac:dyDescent="0.55000000000000004">
      <c r="B64" s="6"/>
      <c r="C64" s="39"/>
      <c r="D64" s="7"/>
      <c r="E64" s="7"/>
      <c r="F64" s="9"/>
      <c r="G64" s="9"/>
      <c r="H64" s="7"/>
      <c r="I64" s="7"/>
      <c r="J64" s="7"/>
      <c r="M64" s="7"/>
      <c r="N64" s="7"/>
      <c r="O64" s="7"/>
      <c r="P64" s="7"/>
      <c r="Q64" s="7"/>
      <c r="R64" s="7"/>
      <c r="S64" s="28"/>
      <c r="T64" s="7"/>
      <c r="U64" s="8"/>
      <c r="V64" s="7"/>
    </row>
    <row r="65" spans="2:22" x14ac:dyDescent="0.55000000000000004">
      <c r="B65" s="6"/>
      <c r="C65" s="63" t="s">
        <v>92</v>
      </c>
      <c r="D65" s="68" t="s">
        <v>94</v>
      </c>
      <c r="E65" s="69"/>
      <c r="F65" s="9"/>
      <c r="G65" s="9"/>
      <c r="H65" s="7"/>
      <c r="I65" s="7"/>
      <c r="J65" s="7"/>
      <c r="M65" s="7"/>
      <c r="N65" s="7"/>
      <c r="O65" s="7"/>
      <c r="P65" s="7"/>
      <c r="Q65" s="7"/>
      <c r="R65" s="7"/>
      <c r="S65" s="28"/>
      <c r="T65" s="7"/>
      <c r="U65" s="8"/>
      <c r="V65" s="7"/>
    </row>
    <row r="66" spans="2:22" x14ac:dyDescent="0.55000000000000004">
      <c r="B66" s="6"/>
      <c r="C66" s="48" t="s">
        <v>95</v>
      </c>
      <c r="D66" s="70">
        <f>_xll.BQL.Query($D$62&amp;$D$63,$C$65,$C66)</f>
        <v>7.7280850000000019</v>
      </c>
      <c r="E66" s="71"/>
      <c r="F66" s="38" t="s">
        <v>99</v>
      </c>
      <c r="G66" s="9"/>
      <c r="H66" s="7"/>
      <c r="I66" s="7"/>
      <c r="J66" s="7"/>
      <c r="M66" s="7"/>
      <c r="N66" s="7"/>
      <c r="O66" s="7"/>
      <c r="P66" s="7"/>
      <c r="Q66" s="7"/>
      <c r="R66" s="7"/>
      <c r="S66" s="28"/>
      <c r="T66" s="7"/>
      <c r="U66" s="8"/>
      <c r="V66" s="7"/>
    </row>
    <row r="67" spans="2:22" x14ac:dyDescent="0.55000000000000004">
      <c r="B67" s="6"/>
      <c r="C67" s="48" t="s">
        <v>96</v>
      </c>
      <c r="D67" s="70">
        <f>_xll.BQL.Query($D$62&amp;$D$63,$C$65,$C67)</f>
        <v>20.939112999999999</v>
      </c>
      <c r="E67" s="71"/>
      <c r="F67" s="38" t="s">
        <v>100</v>
      </c>
      <c r="G67" s="9"/>
      <c r="H67" s="7"/>
      <c r="I67" s="7"/>
      <c r="J67" s="7"/>
      <c r="M67" s="7"/>
      <c r="N67" s="7"/>
      <c r="O67" s="7"/>
      <c r="P67" s="7"/>
      <c r="Q67" s="7"/>
      <c r="R67" s="7"/>
      <c r="S67" s="28"/>
      <c r="T67" s="7"/>
      <c r="U67" s="8"/>
      <c r="V67" s="7"/>
    </row>
    <row r="68" spans="2:22" x14ac:dyDescent="0.55000000000000004">
      <c r="B68" s="6"/>
      <c r="C68" s="48" t="s">
        <v>97</v>
      </c>
      <c r="D68" s="70">
        <f>_xll.BQL.Query($D$62&amp;$D$63,$C$65,$C68)</f>
        <v>4.7046419999999998</v>
      </c>
      <c r="E68" s="71"/>
      <c r="F68" s="38" t="s">
        <v>101</v>
      </c>
      <c r="G68" s="9"/>
      <c r="H68" s="7"/>
      <c r="I68" s="7"/>
      <c r="J68" s="7"/>
      <c r="M68" s="7"/>
      <c r="N68" s="7"/>
      <c r="O68" s="7"/>
      <c r="P68" s="7"/>
      <c r="Q68" s="7"/>
      <c r="R68" s="7"/>
      <c r="S68" s="28"/>
      <c r="T68" s="7"/>
      <c r="U68" s="8"/>
      <c r="V68" s="7"/>
    </row>
    <row r="69" spans="2:22" x14ac:dyDescent="0.55000000000000004">
      <c r="B69" s="6"/>
      <c r="C69" s="39"/>
      <c r="D69" s="42"/>
      <c r="E69" s="7"/>
      <c r="F69" s="9"/>
      <c r="G69" s="9"/>
      <c r="H69" s="7"/>
      <c r="I69" s="7"/>
      <c r="J69" s="7"/>
      <c r="M69" s="7"/>
      <c r="N69" s="7"/>
      <c r="O69" s="7"/>
      <c r="P69" s="7"/>
      <c r="Q69" s="7"/>
      <c r="R69" s="7"/>
      <c r="S69" s="28"/>
      <c r="T69" s="7"/>
      <c r="U69" s="8"/>
      <c r="V69" s="7"/>
    </row>
    <row r="70" spans="2:22" x14ac:dyDescent="0.55000000000000004">
      <c r="B70" s="6"/>
      <c r="C70" s="62"/>
      <c r="D70" s="7"/>
      <c r="E70" s="7"/>
      <c r="F70" s="9"/>
      <c r="G70" s="9"/>
      <c r="H70" s="7"/>
      <c r="I70" s="7"/>
      <c r="J70" s="7"/>
      <c r="M70" s="7"/>
      <c r="N70" s="7"/>
      <c r="O70" s="7"/>
      <c r="P70" s="7"/>
      <c r="Q70" s="7"/>
      <c r="R70" s="7"/>
      <c r="S70" s="28"/>
      <c r="T70" s="7"/>
      <c r="U70" s="8"/>
      <c r="V70" s="7"/>
    </row>
    <row r="71" spans="2:22" x14ac:dyDescent="0.55000000000000004">
      <c r="B71" s="6"/>
      <c r="C71" s="39"/>
      <c r="D71" s="7"/>
      <c r="E71" s="7"/>
      <c r="F71" s="9"/>
      <c r="G71" s="9"/>
      <c r="H71" s="7"/>
      <c r="I71" s="7"/>
      <c r="J71" s="7"/>
      <c r="M71" s="7"/>
      <c r="N71" s="7"/>
      <c r="O71" s="7"/>
      <c r="P71" s="7"/>
      <c r="Q71" s="7"/>
      <c r="R71" s="7"/>
      <c r="S71" s="28"/>
      <c r="T71" s="7"/>
      <c r="U71" s="8"/>
      <c r="V71" s="7"/>
    </row>
    <row r="72" spans="2:22" x14ac:dyDescent="0.55000000000000004">
      <c r="B72" s="6"/>
      <c r="C72" s="39"/>
      <c r="D72" s="7"/>
      <c r="E72" s="7"/>
      <c r="F72" s="9"/>
      <c r="G72" s="9"/>
      <c r="H72" s="7"/>
      <c r="I72" s="7"/>
      <c r="J72" s="7"/>
      <c r="M72" s="7"/>
      <c r="N72" s="7"/>
      <c r="O72" s="7"/>
      <c r="P72" s="7"/>
      <c r="Q72" s="7"/>
      <c r="R72" s="7"/>
      <c r="S72" s="28"/>
      <c r="T72" s="7"/>
      <c r="U72" s="8"/>
      <c r="V72" s="7"/>
    </row>
    <row r="73" spans="2:22" ht="18.3" x14ac:dyDescent="0.7">
      <c r="B73" s="6"/>
      <c r="C73" s="27" t="s">
        <v>98</v>
      </c>
      <c r="E73" s="7"/>
      <c r="F73" s="9"/>
      <c r="G73" s="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8"/>
      <c r="V73" s="7"/>
    </row>
    <row r="74" spans="2:22" x14ac:dyDescent="0.55000000000000004">
      <c r="B74" s="6"/>
      <c r="E74" s="7"/>
      <c r="F74" s="9"/>
      <c r="G74" s="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8"/>
      <c r="V74" s="7"/>
    </row>
    <row r="75" spans="2:22" x14ac:dyDescent="0.55000000000000004">
      <c r="B75" s="6"/>
      <c r="C75" s="40" t="s">
        <v>77</v>
      </c>
      <c r="E75" s="7"/>
      <c r="F75" s="9"/>
      <c r="G75" s="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8"/>
      <c r="V75" s="7"/>
    </row>
    <row r="76" spans="2:22" x14ac:dyDescent="0.55000000000000004">
      <c r="B76" s="6"/>
      <c r="E76" s="7"/>
      <c r="F76" s="9"/>
      <c r="G76" s="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8"/>
      <c r="V76" s="7"/>
    </row>
    <row r="77" spans="2:22" x14ac:dyDescent="0.55000000000000004">
      <c r="B77" s="6"/>
      <c r="C77" s="47" t="s">
        <v>67</v>
      </c>
      <c r="D77" s="72" t="s">
        <v>71</v>
      </c>
      <c r="E77" s="72"/>
      <c r="F77" s="72"/>
      <c r="G77" s="7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8"/>
      <c r="V77" s="7"/>
    </row>
    <row r="78" spans="2:22" x14ac:dyDescent="0.55000000000000004">
      <c r="B78" s="6"/>
      <c r="C78" s="49" t="s">
        <v>63</v>
      </c>
      <c r="D78" s="72" t="s">
        <v>62</v>
      </c>
      <c r="E78" s="72"/>
      <c r="F78" s="72"/>
      <c r="G78" s="72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8"/>
      <c r="V78" s="7"/>
    </row>
    <row r="79" spans="2:22" x14ac:dyDescent="0.55000000000000004">
      <c r="B79" s="6"/>
      <c r="C79" s="50" t="s">
        <v>70</v>
      </c>
      <c r="D79" s="72">
        <v>10</v>
      </c>
      <c r="E79" s="72"/>
      <c r="F79" s="72"/>
      <c r="G79" s="7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8"/>
      <c r="V79" s="7"/>
    </row>
    <row r="80" spans="2:22" x14ac:dyDescent="0.55000000000000004">
      <c r="B80" s="6"/>
      <c r="C80" s="51" t="s">
        <v>66</v>
      </c>
      <c r="D80" s="73" t="s">
        <v>76</v>
      </c>
      <c r="E80" s="74"/>
      <c r="F80" s="74"/>
      <c r="G80" s="75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8"/>
      <c r="V80" s="7"/>
    </row>
    <row r="81" spans="2:22" x14ac:dyDescent="0.55000000000000004">
      <c r="B81" s="6"/>
      <c r="C81" s="52" t="s">
        <v>64</v>
      </c>
      <c r="D81" s="73" t="s">
        <v>72</v>
      </c>
      <c r="E81" s="74"/>
      <c r="F81" s="74"/>
      <c r="G81" s="75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8"/>
      <c r="V81" s="7"/>
    </row>
    <row r="82" spans="2:22" ht="21" customHeight="1" x14ac:dyDescent="0.55000000000000004">
      <c r="B82" s="6"/>
      <c r="C82" s="53" t="s">
        <v>68</v>
      </c>
      <c r="D82" s="73" t="s">
        <v>74</v>
      </c>
      <c r="E82" s="74"/>
      <c r="F82" s="74"/>
      <c r="G82" s="75"/>
      <c r="H82" s="7"/>
      <c r="I82" s="7"/>
      <c r="J82" s="7"/>
      <c r="K82" s="7"/>
      <c r="L82" s="7"/>
      <c r="M82" s="7"/>
      <c r="O82" s="7"/>
      <c r="P82" s="7"/>
      <c r="Q82" s="7"/>
      <c r="R82" s="7"/>
      <c r="S82" s="28"/>
      <c r="T82" s="7"/>
      <c r="U82" s="8"/>
      <c r="V82" s="7"/>
    </row>
    <row r="83" spans="2:22" ht="21" customHeight="1" x14ac:dyDescent="0.55000000000000004">
      <c r="B83" s="6"/>
      <c r="C83" s="54" t="s">
        <v>65</v>
      </c>
      <c r="D83" s="73" t="s">
        <v>73</v>
      </c>
      <c r="E83" s="74"/>
      <c r="F83" s="74"/>
      <c r="G83" s="75"/>
      <c r="H83" s="7"/>
      <c r="I83" s="7"/>
      <c r="J83" s="7"/>
      <c r="K83" s="7"/>
      <c r="L83" s="7"/>
      <c r="M83" s="7"/>
      <c r="O83" s="7"/>
      <c r="P83" s="7"/>
      <c r="Q83" s="7"/>
      <c r="R83" s="7"/>
      <c r="S83" s="28"/>
      <c r="T83" s="7"/>
      <c r="U83" s="8"/>
      <c r="V83" s="7"/>
    </row>
    <row r="84" spans="2:22" x14ac:dyDescent="0.55000000000000004">
      <c r="B84" s="6"/>
      <c r="C84" s="54" t="s">
        <v>69</v>
      </c>
      <c r="D84" s="73" t="s">
        <v>75</v>
      </c>
      <c r="E84" s="74"/>
      <c r="F84" s="74"/>
      <c r="G84" s="75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8"/>
      <c r="V84" s="7"/>
    </row>
    <row r="85" spans="2:22" x14ac:dyDescent="0.55000000000000004">
      <c r="B85" s="6"/>
      <c r="E85" s="7"/>
      <c r="F85" s="9"/>
      <c r="G85" s="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8"/>
      <c r="V85" s="7"/>
    </row>
    <row r="86" spans="2:22" x14ac:dyDescent="0.55000000000000004">
      <c r="B86" s="6"/>
      <c r="C86" s="10" t="s">
        <v>1</v>
      </c>
      <c r="D86" s="61" t="s">
        <v>86</v>
      </c>
      <c r="E86" s="60"/>
      <c r="F86" s="60"/>
      <c r="G86" s="60"/>
      <c r="H86" s="60"/>
      <c r="I86" s="60"/>
      <c r="J86" s="60"/>
      <c r="K86" s="60"/>
      <c r="L86" s="7"/>
      <c r="M86" s="7"/>
      <c r="Q86" s="7"/>
      <c r="R86" s="7"/>
      <c r="S86" s="28"/>
      <c r="T86" s="7"/>
      <c r="U86" s="8"/>
      <c r="V86" s="7"/>
    </row>
    <row r="87" spans="2:22" x14ac:dyDescent="0.55000000000000004">
      <c r="B87" s="6"/>
      <c r="C87" s="11" t="s">
        <v>2</v>
      </c>
      <c r="D87" s="61" t="s">
        <v>87</v>
      </c>
      <c r="E87" s="7"/>
      <c r="F87" s="9"/>
      <c r="G87" s="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8"/>
      <c r="V87" s="7"/>
    </row>
    <row r="88" spans="2:22" x14ac:dyDescent="0.55000000000000004">
      <c r="B88" s="6"/>
      <c r="C88" s="41"/>
      <c r="D88" s="21"/>
      <c r="E88" s="21"/>
      <c r="F88" s="21"/>
      <c r="G88" s="2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8"/>
      <c r="V88" s="7"/>
    </row>
    <row r="89" spans="2:22" x14ac:dyDescent="0.55000000000000004">
      <c r="B89" s="6"/>
      <c r="C89" s="38" t="s">
        <v>88</v>
      </c>
      <c r="D89" s="7"/>
      <c r="E89" s="7"/>
      <c r="F89" s="9"/>
      <c r="G89" s="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8"/>
      <c r="V89" s="7"/>
    </row>
    <row r="90" spans="2:22" x14ac:dyDescent="0.55000000000000004">
      <c r="B90" s="6"/>
      <c r="C90" s="39" t="str">
        <f>_xll.BQL.Query(D86&amp;D87,C77:D84,"cols=2;rows=11")</f>
        <v>ID</v>
      </c>
      <c r="D90" s="7" t="s">
        <v>65</v>
      </c>
      <c r="E90" s="7"/>
      <c r="F90" s="9"/>
      <c r="G90" s="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8"/>
      <c r="V90" s="7"/>
    </row>
    <row r="91" spans="2:22" x14ac:dyDescent="0.55000000000000004">
      <c r="B91" s="6"/>
      <c r="C91" s="36" t="s">
        <v>155</v>
      </c>
      <c r="D91" s="7">
        <v>-553.55233764648438</v>
      </c>
      <c r="E91" s="7"/>
      <c r="F91" s="9"/>
      <c r="G91" s="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8"/>
      <c r="V91" s="7"/>
    </row>
    <row r="92" spans="2:22" x14ac:dyDescent="0.55000000000000004">
      <c r="B92" s="6"/>
      <c r="C92" s="39" t="s">
        <v>122</v>
      </c>
      <c r="D92" s="45">
        <v>-184.27960205078128</v>
      </c>
      <c r="E92" s="7"/>
      <c r="F92" s="9"/>
      <c r="G92" s="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8"/>
      <c r="V92" s="7"/>
    </row>
    <row r="93" spans="2:22" x14ac:dyDescent="0.55000000000000004">
      <c r="B93" s="6"/>
      <c r="C93" s="39" t="s">
        <v>156</v>
      </c>
      <c r="D93" s="45">
        <v>-84.367126464843807</v>
      </c>
      <c r="E93" s="7"/>
      <c r="F93" s="9"/>
      <c r="G93" s="9"/>
      <c r="H93" s="7"/>
      <c r="I93" s="7"/>
      <c r="J93" s="7"/>
      <c r="M93" s="7"/>
      <c r="N93" s="7"/>
      <c r="O93" s="7"/>
      <c r="P93" s="7"/>
      <c r="Q93" s="7"/>
      <c r="R93" s="7"/>
      <c r="S93" s="28"/>
      <c r="T93" s="7"/>
      <c r="U93" s="8"/>
      <c r="V93" s="7"/>
    </row>
    <row r="94" spans="2:22" x14ac:dyDescent="0.55000000000000004">
      <c r="B94" s="6"/>
      <c r="C94" s="39" t="s">
        <v>157</v>
      </c>
      <c r="D94" s="45">
        <v>-83.734710693359375</v>
      </c>
      <c r="E94" s="7"/>
      <c r="F94" s="9"/>
      <c r="G94" s="9"/>
      <c r="H94" s="7"/>
      <c r="I94" s="7"/>
      <c r="J94" s="7"/>
      <c r="M94" s="7"/>
      <c r="N94" s="7"/>
      <c r="O94" s="7"/>
      <c r="P94" s="7"/>
      <c r="Q94" s="7"/>
      <c r="R94" s="7"/>
      <c r="S94" s="28"/>
      <c r="T94" s="7"/>
      <c r="U94" s="8"/>
      <c r="V94" s="7"/>
    </row>
    <row r="95" spans="2:22" x14ac:dyDescent="0.55000000000000004">
      <c r="B95" s="6"/>
      <c r="C95" s="39" t="s">
        <v>158</v>
      </c>
      <c r="D95" s="45">
        <v>-77.6434326171875</v>
      </c>
      <c r="E95" s="7"/>
      <c r="F95" s="9"/>
      <c r="G95" s="9"/>
      <c r="H95" s="7"/>
      <c r="I95" s="7"/>
      <c r="J95" s="7"/>
      <c r="M95" s="7"/>
      <c r="N95" s="7"/>
      <c r="O95" s="7"/>
      <c r="P95" s="7"/>
      <c r="Q95" s="7"/>
      <c r="R95" s="7"/>
      <c r="S95" s="28"/>
      <c r="T95" s="7"/>
      <c r="U95" s="8"/>
      <c r="V95" s="7"/>
    </row>
    <row r="96" spans="2:22" x14ac:dyDescent="0.55000000000000004">
      <c r="B96" s="6"/>
      <c r="C96" s="39" t="s">
        <v>127</v>
      </c>
      <c r="D96" s="45">
        <v>-76.7742919921875</v>
      </c>
      <c r="E96" s="7"/>
      <c r="F96" s="9"/>
      <c r="G96" s="9"/>
      <c r="H96" s="7"/>
      <c r="I96" s="7"/>
      <c r="J96" s="7"/>
      <c r="M96" s="7"/>
      <c r="N96" s="7"/>
      <c r="O96" s="7"/>
      <c r="P96" s="7"/>
      <c r="Q96" s="7"/>
      <c r="R96" s="7"/>
      <c r="S96" s="28"/>
      <c r="T96" s="7"/>
      <c r="U96" s="8"/>
      <c r="V96" s="7"/>
    </row>
    <row r="97" spans="2:22" x14ac:dyDescent="0.55000000000000004">
      <c r="B97" s="6"/>
      <c r="C97" s="39" t="s">
        <v>123</v>
      </c>
      <c r="D97" s="45">
        <v>-76.03631591796875</v>
      </c>
      <c r="E97" s="7"/>
      <c r="F97" s="9"/>
      <c r="G97" s="9"/>
      <c r="H97" s="7"/>
      <c r="I97" s="7"/>
      <c r="J97" s="7"/>
      <c r="M97" s="7"/>
      <c r="N97" s="7"/>
      <c r="O97" s="7"/>
      <c r="P97" s="7"/>
      <c r="Q97" s="7"/>
      <c r="R97" s="7"/>
      <c r="S97" s="28"/>
      <c r="T97" s="7"/>
      <c r="U97" s="8"/>
      <c r="V97" s="7"/>
    </row>
    <row r="98" spans="2:22" x14ac:dyDescent="0.55000000000000004">
      <c r="B98" s="6"/>
      <c r="C98" s="39" t="s">
        <v>124</v>
      </c>
      <c r="D98" s="45">
        <v>-62.893676757812443</v>
      </c>
      <c r="E98" s="7"/>
      <c r="F98" s="9"/>
      <c r="G98" s="9"/>
      <c r="H98" s="7"/>
      <c r="I98" s="7"/>
      <c r="J98" s="7"/>
      <c r="M98" s="7"/>
      <c r="N98" s="7"/>
      <c r="O98" s="7"/>
      <c r="P98" s="7"/>
      <c r="Q98" s="7"/>
      <c r="R98" s="7"/>
      <c r="S98" s="28"/>
      <c r="T98" s="7"/>
      <c r="U98" s="8"/>
      <c r="V98" s="7"/>
    </row>
    <row r="99" spans="2:22" x14ac:dyDescent="0.55000000000000004">
      <c r="B99" s="6"/>
      <c r="C99" s="39" t="s">
        <v>126</v>
      </c>
      <c r="D99" s="45">
        <v>-50.876861572265625</v>
      </c>
      <c r="E99" s="7"/>
      <c r="F99" s="9"/>
      <c r="G99" s="9"/>
      <c r="H99" s="7"/>
      <c r="I99" s="7"/>
      <c r="J99" s="7"/>
      <c r="M99" s="7"/>
      <c r="N99" s="7"/>
      <c r="O99" s="7"/>
      <c r="P99" s="7"/>
      <c r="Q99" s="7"/>
      <c r="R99" s="7"/>
      <c r="S99" s="28"/>
      <c r="T99" s="7"/>
      <c r="U99" s="8"/>
      <c r="V99" s="7"/>
    </row>
    <row r="100" spans="2:22" x14ac:dyDescent="0.55000000000000004">
      <c r="B100" s="6"/>
      <c r="C100" s="39" t="s">
        <v>125</v>
      </c>
      <c r="D100" s="45">
        <v>-43.618469238281193</v>
      </c>
      <c r="E100" s="7"/>
      <c r="F100" s="9"/>
      <c r="G100" s="9"/>
      <c r="H100" s="7"/>
      <c r="I100" s="7"/>
      <c r="J100" s="7"/>
      <c r="M100" s="7"/>
      <c r="N100" s="7"/>
      <c r="O100" s="7"/>
      <c r="P100" s="7"/>
      <c r="Q100" s="7"/>
      <c r="R100" s="7"/>
      <c r="S100" s="28"/>
      <c r="T100" s="7"/>
      <c r="U100" s="8"/>
      <c r="V100" s="7"/>
    </row>
    <row r="101" spans="2:22" x14ac:dyDescent="0.55000000000000004">
      <c r="B101" s="6"/>
      <c r="C101" s="39"/>
      <c r="D101" s="45"/>
      <c r="E101" s="7"/>
      <c r="F101" s="9"/>
      <c r="G101" s="9"/>
      <c r="H101" s="7"/>
      <c r="I101" s="7"/>
      <c r="J101" s="7"/>
      <c r="M101" s="7"/>
      <c r="N101" s="7"/>
      <c r="O101" s="7"/>
      <c r="P101" s="7"/>
      <c r="Q101" s="7"/>
      <c r="R101" s="7"/>
      <c r="S101" s="28"/>
      <c r="T101" s="7"/>
      <c r="U101" s="8"/>
      <c r="V101" s="7"/>
    </row>
    <row r="102" spans="2:22" x14ac:dyDescent="0.55000000000000004">
      <c r="B102" s="6"/>
      <c r="C102" s="39"/>
      <c r="D102" s="7"/>
      <c r="E102" s="7"/>
      <c r="F102" s="9"/>
      <c r="G102" s="9"/>
      <c r="H102" s="7"/>
      <c r="I102" s="7"/>
      <c r="J102" s="7"/>
      <c r="M102" s="7"/>
      <c r="N102" s="7"/>
      <c r="O102" s="7"/>
      <c r="P102" s="7"/>
      <c r="Q102" s="7"/>
      <c r="R102" s="7"/>
      <c r="S102" s="28"/>
      <c r="T102" s="7"/>
      <c r="U102" s="8"/>
      <c r="V102" s="7"/>
    </row>
    <row r="103" spans="2:22" x14ac:dyDescent="0.55000000000000004">
      <c r="B103" s="6"/>
      <c r="C103" s="39"/>
      <c r="D103" s="7"/>
      <c r="E103" s="7"/>
      <c r="F103" s="9"/>
      <c r="G103" s="9"/>
      <c r="H103" s="7"/>
      <c r="I103" s="7"/>
      <c r="J103" s="7"/>
      <c r="M103" s="7"/>
      <c r="N103" s="7"/>
      <c r="O103" s="7"/>
      <c r="P103" s="7"/>
      <c r="Q103" s="7"/>
      <c r="R103" s="7"/>
      <c r="S103" s="28"/>
      <c r="T103" s="7"/>
      <c r="U103" s="8"/>
      <c r="V103" s="7"/>
    </row>
    <row r="104" spans="2:22" x14ac:dyDescent="0.55000000000000004">
      <c r="B104" s="6"/>
      <c r="C104" s="39"/>
      <c r="D104" s="7"/>
      <c r="E104" s="7"/>
      <c r="F104" s="9"/>
      <c r="G104" s="9"/>
      <c r="H104" s="7"/>
      <c r="I104" s="7"/>
      <c r="J104" s="7"/>
      <c r="M104" s="7"/>
      <c r="N104" s="7"/>
      <c r="O104" s="7"/>
      <c r="P104" s="7"/>
      <c r="Q104" s="7"/>
      <c r="R104" s="7"/>
      <c r="S104" s="28"/>
      <c r="T104" s="7"/>
      <c r="U104" s="8"/>
      <c r="V104" s="7"/>
    </row>
    <row r="105" spans="2:22" x14ac:dyDescent="0.55000000000000004">
      <c r="B105" s="6"/>
      <c r="C105" s="39"/>
      <c r="D105" s="7"/>
      <c r="E105" s="7"/>
      <c r="F105" s="9"/>
      <c r="G105" s="9"/>
      <c r="H105" s="7"/>
      <c r="I105" s="7"/>
      <c r="J105" s="7"/>
      <c r="M105" s="7"/>
      <c r="N105" s="7"/>
      <c r="O105" s="7"/>
      <c r="P105" s="7"/>
      <c r="Q105" s="7"/>
      <c r="R105" s="7"/>
      <c r="S105" s="28"/>
      <c r="T105" s="7"/>
      <c r="U105" s="8"/>
      <c r="V105" s="7"/>
    </row>
    <row r="106" spans="2:22" x14ac:dyDescent="0.55000000000000004">
      <c r="B106" s="6"/>
      <c r="C106" s="39"/>
      <c r="D106" s="7"/>
      <c r="E106" s="7"/>
      <c r="F106" s="9"/>
      <c r="G106" s="9"/>
      <c r="H106" s="7"/>
      <c r="I106" s="7"/>
      <c r="J106" s="7"/>
      <c r="M106" s="7"/>
      <c r="N106" s="7"/>
      <c r="O106" s="7"/>
      <c r="P106" s="7"/>
      <c r="Q106" s="7"/>
      <c r="R106" s="7"/>
      <c r="S106" s="28"/>
      <c r="T106" s="7"/>
      <c r="U106" s="8"/>
      <c r="V106" s="7"/>
    </row>
    <row r="107" spans="2:22" x14ac:dyDescent="0.55000000000000004">
      <c r="B107" s="6"/>
      <c r="C107" s="39"/>
      <c r="D107" s="7"/>
      <c r="E107" s="7"/>
      <c r="F107" s="9"/>
      <c r="G107" s="9"/>
      <c r="H107" s="7"/>
      <c r="I107" s="7"/>
      <c r="J107" s="7"/>
      <c r="M107" s="7"/>
      <c r="N107" s="7"/>
      <c r="O107" s="7"/>
      <c r="P107" s="7"/>
      <c r="Q107" s="7"/>
      <c r="R107" s="7"/>
      <c r="S107" s="28"/>
      <c r="T107" s="7"/>
      <c r="U107" s="8"/>
      <c r="V107" s="7"/>
    </row>
    <row r="108" spans="2:22" x14ac:dyDescent="0.55000000000000004">
      <c r="B108" s="6"/>
      <c r="C108" s="19"/>
      <c r="D108" s="7"/>
      <c r="E108" s="7"/>
      <c r="F108" s="9"/>
      <c r="G108" s="9"/>
      <c r="H108" s="7"/>
      <c r="I108" s="7"/>
      <c r="J108" s="7"/>
      <c r="M108" s="7"/>
      <c r="N108" s="7"/>
      <c r="O108" s="7"/>
      <c r="P108" s="7"/>
      <c r="Q108" s="7"/>
      <c r="R108" s="7"/>
      <c r="S108" s="28"/>
      <c r="T108" s="7"/>
      <c r="U108" s="8"/>
      <c r="V108" s="7"/>
    </row>
    <row r="109" spans="2:22" x14ac:dyDescent="0.55000000000000004">
      <c r="B109" s="12"/>
      <c r="C109" s="23"/>
      <c r="D109" s="13"/>
      <c r="E109" s="13"/>
      <c r="F109" s="13"/>
      <c r="G109" s="24" t="str">
        <f t="shared" ref="G109:G110" si="0">IF(C109&lt;&gt;"",LEFT(C109,10),"")</f>
        <v/>
      </c>
      <c r="H109" s="13"/>
      <c r="I109" s="13"/>
      <c r="J109" s="13"/>
      <c r="K109" s="13"/>
      <c r="L109" s="13"/>
      <c r="M109" s="13"/>
      <c r="N109" s="13"/>
      <c r="O109" s="13"/>
      <c r="P109" s="13"/>
      <c r="Q109" s="29"/>
      <c r="R109" s="13"/>
      <c r="S109" s="30" t="s">
        <v>6</v>
      </c>
      <c r="T109" s="13"/>
      <c r="U109" s="14"/>
      <c r="V109" s="7"/>
    </row>
    <row r="110" spans="2:22" x14ac:dyDescent="0.55000000000000004">
      <c r="C110" s="25"/>
      <c r="G110" s="17" t="str">
        <f t="shared" si="0"/>
        <v/>
      </c>
      <c r="Q110" s="16"/>
      <c r="S110" s="31" t="s">
        <v>7</v>
      </c>
    </row>
    <row r="111" spans="2:22" ht="18.3" x14ac:dyDescent="0.7">
      <c r="C111" s="32"/>
      <c r="D111" s="15"/>
      <c r="E111" s="15"/>
      <c r="F111" s="20"/>
      <c r="G111" s="20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2:22" x14ac:dyDescent="0.55000000000000004">
      <c r="V112" s="15"/>
    </row>
    <row r="113" spans="22:22" x14ac:dyDescent="0.55000000000000004">
      <c r="V113" s="15"/>
    </row>
    <row r="114" spans="22:22" x14ac:dyDescent="0.55000000000000004">
      <c r="V114" s="15"/>
    </row>
    <row r="115" spans="22:22" x14ac:dyDescent="0.55000000000000004">
      <c r="V115" s="15"/>
    </row>
    <row r="116" spans="22:22" x14ac:dyDescent="0.55000000000000004">
      <c r="V116" s="15"/>
    </row>
    <row r="117" spans="22:22" x14ac:dyDescent="0.55000000000000004">
      <c r="V117" s="15"/>
    </row>
    <row r="118" spans="22:22" x14ac:dyDescent="0.55000000000000004">
      <c r="V118" s="15"/>
    </row>
    <row r="119" spans="22:22" x14ac:dyDescent="0.55000000000000004">
      <c r="V119" s="15"/>
    </row>
    <row r="120" spans="22:22" x14ac:dyDescent="0.55000000000000004">
      <c r="V120" s="15"/>
    </row>
    <row r="121" spans="22:22" ht="15" customHeight="1" x14ac:dyDescent="0.55000000000000004">
      <c r="V121" s="15"/>
    </row>
    <row r="122" spans="22:22" ht="15" customHeight="1" x14ac:dyDescent="0.55000000000000004">
      <c r="V122" s="15"/>
    </row>
    <row r="123" spans="22:22" ht="15" customHeight="1" x14ac:dyDescent="0.55000000000000004">
      <c r="V123" s="15"/>
    </row>
    <row r="124" spans="22:22" ht="15" customHeight="1" x14ac:dyDescent="0.55000000000000004">
      <c r="V124" s="15"/>
    </row>
    <row r="125" spans="22:22" x14ac:dyDescent="0.55000000000000004">
      <c r="V125" s="15"/>
    </row>
    <row r="126" spans="22:22" x14ac:dyDescent="0.55000000000000004">
      <c r="V126" s="15"/>
    </row>
    <row r="127" spans="22:22" x14ac:dyDescent="0.55000000000000004">
      <c r="V127" s="15"/>
    </row>
    <row r="128" spans="22:22" x14ac:dyDescent="0.55000000000000004">
      <c r="V128" s="15"/>
    </row>
    <row r="129" spans="22:22" x14ac:dyDescent="0.55000000000000004">
      <c r="V129" s="15"/>
    </row>
    <row r="130" spans="22:22" x14ac:dyDescent="0.55000000000000004">
      <c r="V130" s="15"/>
    </row>
    <row r="131" spans="22:22" x14ac:dyDescent="0.55000000000000004">
      <c r="V131" s="15"/>
    </row>
    <row r="132" spans="22:22" x14ac:dyDescent="0.55000000000000004">
      <c r="V132" s="15"/>
    </row>
    <row r="133" spans="22:22" x14ac:dyDescent="0.55000000000000004">
      <c r="V133" s="15"/>
    </row>
    <row r="134" spans="22:22" x14ac:dyDescent="0.55000000000000004">
      <c r="V134" s="15"/>
    </row>
    <row r="135" spans="22:22" x14ac:dyDescent="0.55000000000000004">
      <c r="V135" s="15"/>
    </row>
    <row r="136" spans="22:22" x14ac:dyDescent="0.55000000000000004">
      <c r="V136" s="15"/>
    </row>
    <row r="137" spans="22:22" x14ac:dyDescent="0.55000000000000004">
      <c r="V137" s="15"/>
    </row>
    <row r="138" spans="22:22" x14ac:dyDescent="0.55000000000000004">
      <c r="V138" s="15"/>
    </row>
    <row r="139" spans="22:22" x14ac:dyDescent="0.55000000000000004">
      <c r="V139" s="15"/>
    </row>
    <row r="140" spans="22:22" x14ac:dyDescent="0.55000000000000004">
      <c r="V140" s="15"/>
    </row>
    <row r="141" spans="22:22" x14ac:dyDescent="0.55000000000000004">
      <c r="V141" s="15"/>
    </row>
    <row r="142" spans="22:22" x14ac:dyDescent="0.55000000000000004">
      <c r="V142" s="15"/>
    </row>
    <row r="143" spans="22:22" x14ac:dyDescent="0.55000000000000004">
      <c r="V143" s="15"/>
    </row>
    <row r="144" spans="22:22" x14ac:dyDescent="0.55000000000000004">
      <c r="V144" s="15"/>
    </row>
    <row r="145" spans="3:22" x14ac:dyDescent="0.55000000000000004">
      <c r="V145" s="15"/>
    </row>
    <row r="146" spans="3:22" x14ac:dyDescent="0.55000000000000004">
      <c r="V146" s="15"/>
    </row>
    <row r="147" spans="3:22" x14ac:dyDescent="0.55000000000000004">
      <c r="V147" s="15"/>
    </row>
    <row r="148" spans="3:22" x14ac:dyDescent="0.55000000000000004">
      <c r="V148" s="15"/>
    </row>
    <row r="149" spans="3:22" x14ac:dyDescent="0.55000000000000004">
      <c r="V149" s="15"/>
    </row>
    <row r="150" spans="3:22" x14ac:dyDescent="0.55000000000000004">
      <c r="V150" s="15"/>
    </row>
    <row r="151" spans="3:22" x14ac:dyDescent="0.55000000000000004">
      <c r="V151" s="15"/>
    </row>
    <row r="152" spans="3:22" x14ac:dyDescent="0.55000000000000004">
      <c r="C152" s="33"/>
      <c r="D152" s="34"/>
      <c r="E152" s="15"/>
      <c r="F152" s="15"/>
      <c r="G152" s="20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3:22" x14ac:dyDescent="0.55000000000000004">
      <c r="C153" s="33"/>
      <c r="D153" s="34"/>
      <c r="E153" s="15"/>
      <c r="F153" s="15"/>
      <c r="G153" s="20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3:22" x14ac:dyDescent="0.55000000000000004">
      <c r="C154" s="33"/>
      <c r="D154" s="34"/>
      <c r="E154" s="15"/>
      <c r="F154" s="15"/>
      <c r="G154" s="20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3:22" x14ac:dyDescent="0.55000000000000004">
      <c r="C155" s="33"/>
      <c r="D155" s="34"/>
      <c r="E155" s="15"/>
      <c r="F155" s="15"/>
      <c r="G155" s="20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3:22" x14ac:dyDescent="0.55000000000000004">
      <c r="C156" s="33"/>
      <c r="D156" s="34"/>
      <c r="E156" s="15"/>
      <c r="F156" s="15"/>
      <c r="G156" s="20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3:22" x14ac:dyDescent="0.55000000000000004">
      <c r="C157" s="33"/>
      <c r="D157" s="34"/>
      <c r="E157" s="15"/>
      <c r="F157" s="15"/>
      <c r="G157" s="20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3:22" x14ac:dyDescent="0.55000000000000004">
      <c r="C158" s="33"/>
      <c r="D158" s="34"/>
      <c r="E158" s="15"/>
      <c r="F158" s="15"/>
      <c r="G158" s="20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3:22" x14ac:dyDescent="0.55000000000000004">
      <c r="C159" s="33"/>
      <c r="D159" s="34"/>
      <c r="E159" s="15"/>
      <c r="F159" s="15"/>
      <c r="G159" s="20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3:22" x14ac:dyDescent="0.55000000000000004">
      <c r="C160" s="33"/>
      <c r="D160" s="34"/>
      <c r="E160" s="15"/>
      <c r="F160" s="15"/>
      <c r="G160" s="20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3:22" x14ac:dyDescent="0.55000000000000004">
      <c r="C161" s="33"/>
      <c r="D161" s="34"/>
      <c r="E161" s="15"/>
      <c r="F161" s="15"/>
      <c r="G161" s="20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3:22" x14ac:dyDescent="0.55000000000000004">
      <c r="C162" s="33"/>
      <c r="D162" s="34"/>
      <c r="E162" s="15"/>
      <c r="F162" s="15"/>
      <c r="G162" s="20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3:22" x14ac:dyDescent="0.55000000000000004">
      <c r="C163" s="33"/>
      <c r="D163" s="34"/>
      <c r="E163" s="15"/>
      <c r="F163" s="15"/>
      <c r="G163" s="20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3:22" x14ac:dyDescent="0.55000000000000004">
      <c r="C164" s="33"/>
      <c r="D164" s="34"/>
      <c r="E164" s="15"/>
      <c r="F164" s="15"/>
      <c r="G164" s="20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3:22" x14ac:dyDescent="0.55000000000000004">
      <c r="C165" s="33"/>
      <c r="D165" s="34"/>
      <c r="E165" s="15"/>
      <c r="F165" s="15"/>
      <c r="G165" s="20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3:22" x14ac:dyDescent="0.55000000000000004">
      <c r="C166" s="33"/>
      <c r="D166" s="34"/>
      <c r="E166" s="15"/>
      <c r="F166" s="15"/>
      <c r="G166" s="20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3:22" x14ac:dyDescent="0.55000000000000004">
      <c r="C167" s="33"/>
      <c r="D167" s="34"/>
      <c r="E167" s="15"/>
      <c r="F167" s="15"/>
      <c r="G167" s="20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3:22" x14ac:dyDescent="0.55000000000000004">
      <c r="C168" s="33"/>
      <c r="D168" s="34"/>
      <c r="E168" s="15"/>
      <c r="F168" s="15"/>
      <c r="G168" s="20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3:22" x14ac:dyDescent="0.55000000000000004">
      <c r="C169" s="35"/>
      <c r="D169" s="15"/>
      <c r="E169" s="15"/>
      <c r="F169" s="15"/>
      <c r="G169" s="20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3:22" x14ac:dyDescent="0.55000000000000004">
      <c r="C170" s="35"/>
      <c r="D170" s="15"/>
      <c r="E170" s="15"/>
      <c r="F170" s="15"/>
      <c r="G170" s="20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3:22" x14ac:dyDescent="0.55000000000000004">
      <c r="C171" s="35"/>
      <c r="D171" s="15"/>
      <c r="E171" s="15"/>
      <c r="F171" s="15"/>
      <c r="G171" s="20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3:22" x14ac:dyDescent="0.55000000000000004">
      <c r="C172" s="35"/>
      <c r="D172" s="15"/>
      <c r="E172" s="15"/>
      <c r="F172" s="15"/>
      <c r="G172" s="20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3:22" x14ac:dyDescent="0.55000000000000004">
      <c r="C173" s="35"/>
      <c r="D173" s="15"/>
      <c r="E173" s="15"/>
      <c r="F173" s="15"/>
      <c r="G173" s="20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3:22" x14ac:dyDescent="0.55000000000000004">
      <c r="C174" s="35"/>
      <c r="D174" s="15"/>
      <c r="E174" s="15"/>
      <c r="F174" s="15"/>
      <c r="G174" s="20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3:22" x14ac:dyDescent="0.55000000000000004">
      <c r="C175" s="35"/>
      <c r="D175" s="15"/>
      <c r="E175" s="15"/>
      <c r="F175" s="15"/>
      <c r="G175" s="20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3:22" x14ac:dyDescent="0.55000000000000004">
      <c r="C176" s="35"/>
      <c r="D176" s="15"/>
      <c r="E176" s="15"/>
      <c r="F176" s="15"/>
      <c r="G176" s="20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3:22" x14ac:dyDescent="0.55000000000000004">
      <c r="C177" s="35"/>
      <c r="D177" s="15"/>
      <c r="E177" s="15"/>
      <c r="F177" s="15"/>
      <c r="G177" s="20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3:22" x14ac:dyDescent="0.55000000000000004">
      <c r="C178" s="35"/>
      <c r="D178" s="15"/>
      <c r="E178" s="15"/>
      <c r="F178" s="15"/>
      <c r="G178" s="20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3:22" x14ac:dyDescent="0.55000000000000004">
      <c r="C179" s="35"/>
      <c r="D179" s="15"/>
      <c r="E179" s="15"/>
      <c r="F179" s="15"/>
      <c r="G179" s="20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3:22" x14ac:dyDescent="0.55000000000000004">
      <c r="C180" s="35"/>
      <c r="D180" s="15"/>
      <c r="E180" s="15"/>
      <c r="F180" s="15"/>
      <c r="G180" s="20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3:22" x14ac:dyDescent="0.55000000000000004">
      <c r="C181" s="35"/>
      <c r="D181" s="15"/>
      <c r="E181" s="15"/>
      <c r="F181" s="15"/>
      <c r="G181" s="20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3:22" x14ac:dyDescent="0.55000000000000004">
      <c r="C182" s="35"/>
      <c r="D182" s="15"/>
      <c r="E182" s="15"/>
      <c r="F182" s="15"/>
      <c r="G182" s="20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3:22" x14ac:dyDescent="0.55000000000000004">
      <c r="C183" s="35"/>
      <c r="D183" s="15"/>
      <c r="E183" s="15"/>
      <c r="F183" s="15"/>
      <c r="G183" s="20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3:22" x14ac:dyDescent="0.55000000000000004">
      <c r="C184" s="35"/>
      <c r="D184" s="15"/>
      <c r="E184" s="15"/>
      <c r="F184" s="15"/>
      <c r="G184" s="20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3:22" x14ac:dyDescent="0.55000000000000004">
      <c r="C185" s="35"/>
      <c r="D185" s="15"/>
      <c r="E185" s="15"/>
      <c r="F185" s="15"/>
      <c r="G185" s="20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3:22" x14ac:dyDescent="0.55000000000000004">
      <c r="C186" s="35"/>
      <c r="D186" s="15"/>
      <c r="E186" s="15"/>
      <c r="F186" s="15"/>
      <c r="G186" s="20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3:22" x14ac:dyDescent="0.55000000000000004">
      <c r="C187" s="35"/>
      <c r="D187" s="15"/>
      <c r="E187" s="15"/>
      <c r="F187" s="15"/>
      <c r="G187" s="20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3:22" x14ac:dyDescent="0.55000000000000004">
      <c r="C188" s="35"/>
      <c r="D188" s="15"/>
      <c r="E188" s="15"/>
      <c r="F188" s="15"/>
      <c r="G188" s="20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3:22" x14ac:dyDescent="0.55000000000000004">
      <c r="C189" s="35"/>
      <c r="D189" s="15"/>
      <c r="E189" s="15"/>
      <c r="F189" s="15"/>
      <c r="G189" s="20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3:22" x14ac:dyDescent="0.55000000000000004">
      <c r="C190" s="35"/>
      <c r="D190" s="15"/>
      <c r="E190" s="15"/>
      <c r="F190" s="15"/>
      <c r="G190" s="20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3:22" x14ac:dyDescent="0.55000000000000004">
      <c r="C191" s="35"/>
      <c r="D191" s="15"/>
      <c r="E191" s="15"/>
      <c r="F191" s="15"/>
      <c r="G191" s="20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3:22" x14ac:dyDescent="0.55000000000000004">
      <c r="C192" s="35"/>
      <c r="D192" s="15"/>
      <c r="E192" s="15"/>
      <c r="F192" s="15"/>
      <c r="G192" s="20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3:22" x14ac:dyDescent="0.55000000000000004">
      <c r="C193" s="35"/>
      <c r="D193" s="15"/>
      <c r="E193" s="15"/>
      <c r="F193" s="15"/>
      <c r="G193" s="20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3:22" x14ac:dyDescent="0.55000000000000004">
      <c r="C194" s="35"/>
      <c r="D194" s="15"/>
      <c r="E194" s="15"/>
      <c r="F194" s="15"/>
      <c r="G194" s="20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3:22" x14ac:dyDescent="0.55000000000000004">
      <c r="C195" s="35"/>
      <c r="D195" s="15"/>
      <c r="E195" s="15"/>
      <c r="F195" s="15"/>
      <c r="G195" s="20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3:22" x14ac:dyDescent="0.55000000000000004">
      <c r="C196" s="35"/>
      <c r="D196" s="15"/>
      <c r="E196" s="15"/>
      <c r="F196" s="15"/>
      <c r="G196" s="20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3:22" x14ac:dyDescent="0.55000000000000004">
      <c r="C197" s="35"/>
      <c r="D197" s="15"/>
      <c r="E197" s="15"/>
      <c r="F197" s="15"/>
      <c r="G197" s="20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3:22" x14ac:dyDescent="0.55000000000000004">
      <c r="C198" s="35"/>
      <c r="D198" s="15"/>
      <c r="E198" s="15"/>
      <c r="F198" s="15"/>
      <c r="G198" s="20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3:22" x14ac:dyDescent="0.55000000000000004">
      <c r="C199" s="35"/>
      <c r="D199" s="15"/>
      <c r="E199" s="15"/>
      <c r="F199" s="15"/>
      <c r="G199" s="20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3:22" x14ac:dyDescent="0.55000000000000004">
      <c r="C200" s="35"/>
      <c r="D200" s="15"/>
      <c r="E200" s="15"/>
      <c r="F200" s="15"/>
      <c r="G200" s="20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3:22" x14ac:dyDescent="0.55000000000000004">
      <c r="C201" s="35"/>
      <c r="D201" s="15"/>
      <c r="E201" s="15"/>
      <c r="F201" s="15"/>
      <c r="G201" s="20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56" spans="16:16" x14ac:dyDescent="0.55000000000000004">
      <c r="P256" t="s">
        <v>8</v>
      </c>
    </row>
    <row r="257" spans="16:16" x14ac:dyDescent="0.55000000000000004">
      <c r="P257" t="s">
        <v>9</v>
      </c>
    </row>
    <row r="258" spans="16:16" x14ac:dyDescent="0.55000000000000004">
      <c r="P258" t="s">
        <v>10</v>
      </c>
    </row>
    <row r="259" spans="16:16" x14ac:dyDescent="0.55000000000000004">
      <c r="P259" t="s">
        <v>11</v>
      </c>
    </row>
    <row r="260" spans="16:16" x14ac:dyDescent="0.55000000000000004">
      <c r="P260" t="s">
        <v>12</v>
      </c>
    </row>
    <row r="261" spans="16:16" x14ac:dyDescent="0.55000000000000004">
      <c r="P261" t="s">
        <v>13</v>
      </c>
    </row>
    <row r="263" spans="16:16" x14ac:dyDescent="0.55000000000000004">
      <c r="P263" t="s">
        <v>14</v>
      </c>
    </row>
  </sheetData>
  <mergeCells count="12">
    <mergeCell ref="D84:G84"/>
    <mergeCell ref="D65:E65"/>
    <mergeCell ref="D80:G80"/>
    <mergeCell ref="D81:G81"/>
    <mergeCell ref="D82:G82"/>
    <mergeCell ref="D83:G83"/>
    <mergeCell ref="D77:G77"/>
    <mergeCell ref="D78:G78"/>
    <mergeCell ref="D79:G79"/>
    <mergeCell ref="D66:E66"/>
    <mergeCell ref="D67:E67"/>
    <mergeCell ref="D68:E68"/>
  </mergeCells>
  <dataValidations count="1">
    <dataValidation type="list" allowBlank="1" showInputMessage="1" showErrorMessage="1" sqref="D14" xr:uid="{00000000-0002-0000-0100-000000000000}">
      <formula1>"Communication Services,Consumer Discretionary,Consumer Staples,Energy,Financials,Health Care,Industrials,Information Technology,Materials,Real Estate,Utilities"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B1:J8"/>
  <sheetViews>
    <sheetView showGridLines="0" showRowColHeaders="0" workbookViewId="0">
      <pane ySplit="5" topLeftCell="A6" activePane="bottomLeft" state="frozen"/>
      <selection pane="bottomLeft" activeCell="A6" sqref="A6"/>
    </sheetView>
  </sheetViews>
  <sheetFormatPr defaultRowHeight="14.4" x14ac:dyDescent="0.55000000000000004"/>
  <sheetData>
    <row r="1" spans="2:10" ht="5.0999999999999996" customHeight="1" x14ac:dyDescent="0.55000000000000004"/>
    <row r="2" spans="2:10" ht="15" customHeight="1" x14ac:dyDescent="0.55000000000000004"/>
    <row r="3" spans="2:10" ht="15" customHeight="1" x14ac:dyDescent="0.55000000000000004"/>
    <row r="4" spans="2:10" ht="15" customHeight="1" x14ac:dyDescent="0.55000000000000004"/>
    <row r="5" spans="2:10" ht="5.0999999999999996" customHeight="1" x14ac:dyDescent="0.55000000000000004"/>
    <row r="8" spans="2:10" x14ac:dyDescent="0.55000000000000004">
      <c r="B8" s="1" t="s">
        <v>0</v>
      </c>
      <c r="J8" s="2" t="str">
        <f>HYPERLINK("https://blinks.bloomberg.com/screens/bqlx","BQLX")</f>
        <v>BQLX</v>
      </c>
    </row>
  </sheetData>
  <sheetProtection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BQL</vt:lpstr>
      <vt:lpstr>BQL.Query</vt:lpstr>
      <vt:lpstr>Help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vtong7</dc:creator>
  <cp:lastModifiedBy>Xie, Shibin (AllianzGI)</cp:lastModifiedBy>
  <dcterms:created xsi:type="dcterms:W3CDTF">2018-10-10T13:21:22Z</dcterms:created>
  <dcterms:modified xsi:type="dcterms:W3CDTF">2021-12-23T18:05:39Z</dcterms:modified>
</cp:coreProperties>
</file>