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https://6kmwxn-my.sharepoint.com/personal/kanggle_lkg1116_onmicrosoft_com/Documents/XMU/likangguo/2024/06 pertussis/PertussisVaccine/Data/"/>
    </mc:Choice>
  </mc:AlternateContent>
  <xr:revisionPtr revIDLastSave="88" documentId="11_199E324EA6E1A9EB1F2A0D0F8C40F4B9346263A5" xr6:coauthVersionLast="47" xr6:coauthVersionMax="47" xr10:uidLastSave="{1CCB04A0-540B-4A1A-A9AB-320913266994}"/>
  <bookViews>
    <workbookView xWindow="28680" yWindow="-120" windowWidth="29040" windowHeight="15840" xr2:uid="{00000000-000D-0000-FFFF-FFFF00000000}"/>
  </bookViews>
  <sheets>
    <sheet name="Sheet1" sheetId="1" r:id="rId1"/>
    <sheet name="Glossary" sheetId="2" r:id="rId2"/>
    <sheet name="Meta data" sheetId="3" r:id="rId3"/>
    <sheet name="Links" sheetId="4" r:id="rId4"/>
  </sheets>
  <definedNames>
    <definedName name="_xlnm._FilterDatabase" localSheetId="0" hidden="1">Sheet1!$A$1:$AA$223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4" i="1" l="1"/>
  <c r="L174" i="1"/>
  <c r="M174" i="1"/>
  <c r="H174" i="1"/>
  <c r="G174" i="1"/>
  <c r="D174" i="1"/>
  <c r="E174" i="1"/>
  <c r="E78" i="1"/>
  <c r="F78" i="1"/>
  <c r="D190" i="1"/>
  <c r="E99" i="1"/>
  <c r="D99" i="1"/>
  <c r="D206" i="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 i="1"/>
</calcChain>
</file>

<file path=xl/sharedStrings.xml><?xml version="1.0" encoding="utf-8"?>
<sst xmlns="http://schemas.openxmlformats.org/spreadsheetml/2006/main" count="4664" uniqueCount="1189">
  <si>
    <t>Country / Region</t>
  </si>
  <si>
    <t>Disease</t>
  </si>
  <si>
    <t>Denominator</t>
  </si>
  <si>
    <t>Afghanistan</t>
  </si>
  <si>
    <t>Pertussis</t>
  </si>
  <si>
    <t>36.2</t>
  </si>
  <si>
    <t>8</t>
  </si>
  <si>
    <t>2.7</t>
  </si>
  <si>
    <t>13.3</t>
  </si>
  <si>
    <t>0</t>
  </si>
  <si>
    <t>12.8</t>
  </si>
  <si>
    <t>11.8</t>
  </si>
  <si>
    <t>49.1</t>
  </si>
  <si>
    <t>92.6</t>
  </si>
  <si>
    <t>227.9</t>
  </si>
  <si>
    <t>98.8</t>
  </si>
  <si>
    <t>89</t>
  </si>
  <si>
    <t>23.7</t>
  </si>
  <si>
    <t>68.5</t>
  </si>
  <si>
    <t>45.8</t>
  </si>
  <si>
    <t>Albania</t>
  </si>
  <si>
    <t>0.4</t>
  </si>
  <si>
    <t>1</t>
  </si>
  <si>
    <t>3.8</t>
  </si>
  <si>
    <t>6.6</t>
  </si>
  <si>
    <t>2.4</t>
  </si>
  <si>
    <t>14.9</t>
  </si>
  <si>
    <t>2.1</t>
  </si>
  <si>
    <t>5.5</t>
  </si>
  <si>
    <t>1.4</t>
  </si>
  <si>
    <t>3.4</t>
  </si>
  <si>
    <t>4.4</t>
  </si>
  <si>
    <t>4.9</t>
  </si>
  <si>
    <t>23.5</t>
  </si>
  <si>
    <t>3.6</t>
  </si>
  <si>
    <t>6.4</t>
  </si>
  <si>
    <t>11.4</t>
  </si>
  <si>
    <t>28</t>
  </si>
  <si>
    <t>Algeria</t>
  </si>
  <si>
    <t>0.3</t>
  </si>
  <si>
    <t>0.1</t>
  </si>
  <si>
    <t>1.8</t>
  </si>
  <si>
    <t>2.8</t>
  </si>
  <si>
    <t>0.8</t>
  </si>
  <si>
    <t>0.7</t>
  </si>
  <si>
    <t>0.5</t>
  </si>
  <si>
    <t>0.2</t>
  </si>
  <si>
    <t>17.5</t>
  </si>
  <si>
    <t>34.3</t>
  </si>
  <si>
    <t>Andorra</t>
  </si>
  <si>
    <t>174.8</t>
  </si>
  <si>
    <t>13.1</t>
  </si>
  <si>
    <t>26.7</t>
  </si>
  <si>
    <t>82.7</t>
  </si>
  <si>
    <t>306.6</t>
  </si>
  <si>
    <t>14</t>
  </si>
  <si>
    <t>84.1</t>
  </si>
  <si>
    <t>42.2</t>
  </si>
  <si>
    <t>56.7</t>
  </si>
  <si>
    <t>Angola</t>
  </si>
  <si>
    <t>50</t>
  </si>
  <si>
    <t>64.1</t>
  </si>
  <si>
    <t>108.7</t>
  </si>
  <si>
    <t>50.1</t>
  </si>
  <si>
    <t>52.9</t>
  </si>
  <si>
    <t>44</t>
  </si>
  <si>
    <t>65.9</t>
  </si>
  <si>
    <t>89.2</t>
  </si>
  <si>
    <t>146.4</t>
  </si>
  <si>
    <t>43.7</t>
  </si>
  <si>
    <t>34.2</t>
  </si>
  <si>
    <t>Anguilla</t>
  </si>
  <si>
    <t>Antigua and Barbuda</t>
  </si>
  <si>
    <t>Argentina</t>
  </si>
  <si>
    <t>13.2</t>
  </si>
  <si>
    <t>4.3</t>
  </si>
  <si>
    <t>21.8</t>
  </si>
  <si>
    <t>20.3</t>
  </si>
  <si>
    <t>19.6</t>
  </si>
  <si>
    <t>38.6</t>
  </si>
  <si>
    <t>22.5</t>
  </si>
  <si>
    <t>26.2</t>
  </si>
  <si>
    <t>29.5</t>
  </si>
  <si>
    <t>76.7</t>
  </si>
  <si>
    <t>42.8</t>
  </si>
  <si>
    <t>76.6</t>
  </si>
  <si>
    <t>64.9</t>
  </si>
  <si>
    <t>40.7</t>
  </si>
  <si>
    <t>52.7</t>
  </si>
  <si>
    <t>25.2</t>
  </si>
  <si>
    <t>16.8</t>
  </si>
  <si>
    <t>7</t>
  </si>
  <si>
    <t>11.5</t>
  </si>
  <si>
    <t>13.9</t>
  </si>
  <si>
    <t>Armenia</t>
  </si>
  <si>
    <t>18</t>
  </si>
  <si>
    <t>13.8</t>
  </si>
  <si>
    <t>56.4</t>
  </si>
  <si>
    <t>27</t>
  </si>
  <si>
    <t>5.2</t>
  </si>
  <si>
    <t>9.4</t>
  </si>
  <si>
    <t>29.4</t>
  </si>
  <si>
    <t>10.3</t>
  </si>
  <si>
    <t>3.7</t>
  </si>
  <si>
    <t>2</t>
  </si>
  <si>
    <t>2.3</t>
  </si>
  <si>
    <t>3.2</t>
  </si>
  <si>
    <t>Aruba</t>
  </si>
  <si>
    <t>9.5</t>
  </si>
  <si>
    <t>Australia</t>
  </si>
  <si>
    <t>92.4</t>
  </si>
  <si>
    <t>18.3</t>
  </si>
  <si>
    <t>21.2</t>
  </si>
  <si>
    <t>134.7</t>
  </si>
  <si>
    <t>474.1</t>
  </si>
  <si>
    <t>502.6</t>
  </si>
  <si>
    <t>492.6</t>
  </si>
  <si>
    <t>828.1</t>
  </si>
  <si>
    <t>944.9</t>
  </si>
  <si>
    <t>504.6</t>
  </si>
  <si>
    <t>533</t>
  </si>
  <si>
    <t>1,049.5</t>
  </si>
  <si>
    <t>1,701.5</t>
  </si>
  <si>
    <t>1,557.1</t>
  </si>
  <si>
    <t>1,364</t>
  </si>
  <si>
    <t>679.4</t>
  </si>
  <si>
    <t>258.2</t>
  </si>
  <si>
    <t>559</t>
  </si>
  <si>
    <t>435.4</t>
  </si>
  <si>
    <t>252.2</t>
  </si>
  <si>
    <t>285.6</t>
  </si>
  <si>
    <t>495.5</t>
  </si>
  <si>
    <t>304.7</t>
  </si>
  <si>
    <t>Austria</t>
  </si>
  <si>
    <t>311.4</t>
  </si>
  <si>
    <t>14.5</t>
  </si>
  <si>
    <t>73.5</t>
  </si>
  <si>
    <t>248.5</t>
  </si>
  <si>
    <t>160.4</t>
  </si>
  <si>
    <t>145.4</t>
  </si>
  <si>
    <t>67</t>
  </si>
  <si>
    <t>43.3</t>
  </si>
  <si>
    <t>67.7</t>
  </si>
  <si>
    <t>36.8</t>
  </si>
  <si>
    <t>49.5</t>
  </si>
  <si>
    <t>21.9</t>
  </si>
  <si>
    <t>22</t>
  </si>
  <si>
    <t>16</t>
  </si>
  <si>
    <t>8.7</t>
  </si>
  <si>
    <t>15.8</t>
  </si>
  <si>
    <t>15.9</t>
  </si>
  <si>
    <t>20.9</t>
  </si>
  <si>
    <t>18.6</t>
  </si>
  <si>
    <t>31.5</t>
  </si>
  <si>
    <t>14.6</t>
  </si>
  <si>
    <t>Azerbaijan</t>
  </si>
  <si>
    <t>1.9</t>
  </si>
  <si>
    <t>2.9</t>
  </si>
  <si>
    <t>1.6</t>
  </si>
  <si>
    <t>0.6</t>
  </si>
  <si>
    <t>6.8</t>
  </si>
  <si>
    <t>1.3</t>
  </si>
  <si>
    <t>Bahamas</t>
  </si>
  <si>
    <t>Bahrain</t>
  </si>
  <si>
    <t>3.3</t>
  </si>
  <si>
    <t>Bangladesh</t>
  </si>
  <si>
    <t>0.9</t>
  </si>
  <si>
    <t>Barbados</t>
  </si>
  <si>
    <t>14.3</t>
  </si>
  <si>
    <t>Belarus</t>
  </si>
  <si>
    <t>92.8</t>
  </si>
  <si>
    <t>46.6</t>
  </si>
  <si>
    <t>80.2</t>
  </si>
  <si>
    <t>66.8</t>
  </si>
  <si>
    <t>53.2</t>
  </si>
  <si>
    <t>53.8</t>
  </si>
  <si>
    <t>51.9</t>
  </si>
  <si>
    <t>39</t>
  </si>
  <si>
    <t>19.4</t>
  </si>
  <si>
    <t>59.4</t>
  </si>
  <si>
    <t>15.6</t>
  </si>
  <si>
    <t>7.7</t>
  </si>
  <si>
    <t>8.1</t>
  </si>
  <si>
    <t>7.8</t>
  </si>
  <si>
    <t>6.9</t>
  </si>
  <si>
    <t>8.4</t>
  </si>
  <si>
    <t>16.5</t>
  </si>
  <si>
    <t>Belgium</t>
  </si>
  <si>
    <t>89.5</t>
  </si>
  <si>
    <t>10.7</t>
  </si>
  <si>
    <t>95.4</t>
  </si>
  <si>
    <t>118.3</t>
  </si>
  <si>
    <t>134.8</t>
  </si>
  <si>
    <t>186</t>
  </si>
  <si>
    <t>106.9</t>
  </si>
  <si>
    <t>134.3</t>
  </si>
  <si>
    <t>102.9</t>
  </si>
  <si>
    <t>49.7</t>
  </si>
  <si>
    <t>12.2</t>
  </si>
  <si>
    <t>24.2</t>
  </si>
  <si>
    <t>27.5</t>
  </si>
  <si>
    <t>18.5</t>
  </si>
  <si>
    <t>9.2</t>
  </si>
  <si>
    <t>5.7</t>
  </si>
  <si>
    <t>2.6</t>
  </si>
  <si>
    <t>Belize</t>
  </si>
  <si>
    <t>10.9</t>
  </si>
  <si>
    <t>8.5</t>
  </si>
  <si>
    <t>17.4</t>
  </si>
  <si>
    <t>130.5</t>
  </si>
  <si>
    <t>6.5</t>
  </si>
  <si>
    <t>Benin</t>
  </si>
  <si>
    <t>5.6</t>
  </si>
  <si>
    <t>12.1</t>
  </si>
  <si>
    <t>6.2</t>
  </si>
  <si>
    <t>30.7</t>
  </si>
  <si>
    <t>Bermuda</t>
  </si>
  <si>
    <t>124.9</t>
  </si>
  <si>
    <t>31.3</t>
  </si>
  <si>
    <t>31.6</t>
  </si>
  <si>
    <t>32.6</t>
  </si>
  <si>
    <t>Bhutan</t>
  </si>
  <si>
    <t>10.5</t>
  </si>
  <si>
    <t>19.8</t>
  </si>
  <si>
    <t>5.3</t>
  </si>
  <si>
    <t>16.1</t>
  </si>
  <si>
    <t>1.5</t>
  </si>
  <si>
    <t>Bolivia (Plurinational State of)</t>
  </si>
  <si>
    <t>18.2</t>
  </si>
  <si>
    <t>2.5</t>
  </si>
  <si>
    <t>5.1</t>
  </si>
  <si>
    <t>14.8</t>
  </si>
  <si>
    <t>6.3</t>
  </si>
  <si>
    <t>1.2</t>
  </si>
  <si>
    <t>Bosnia and Herzegovina</t>
  </si>
  <si>
    <t>28.5</t>
  </si>
  <si>
    <t>35.5</t>
  </si>
  <si>
    <t>7.9</t>
  </si>
  <si>
    <t>10.4</t>
  </si>
  <si>
    <t>5.8</t>
  </si>
  <si>
    <t>9.3</t>
  </si>
  <si>
    <t>19.3</t>
  </si>
  <si>
    <t>Botswana</t>
  </si>
  <si>
    <t>Brazil</t>
  </si>
  <si>
    <t>1.1</t>
  </si>
  <si>
    <t>6.7</t>
  </si>
  <si>
    <t>10.6</t>
  </si>
  <si>
    <t>14.2</t>
  </si>
  <si>
    <t>41</t>
  </si>
  <si>
    <t>25.8</t>
  </si>
  <si>
    <t>3.1</t>
  </si>
  <si>
    <t>4.2</t>
  </si>
  <si>
    <t>7.1</t>
  </si>
  <si>
    <t>6.1</t>
  </si>
  <si>
    <t>2.2</t>
  </si>
  <si>
    <t>British Virgin Islands</t>
  </si>
  <si>
    <t>Brunei Darussalam</t>
  </si>
  <si>
    <t>4.6</t>
  </si>
  <si>
    <t>11.9</t>
  </si>
  <si>
    <t>7.4</t>
  </si>
  <si>
    <t>7.5</t>
  </si>
  <si>
    <t>6</t>
  </si>
  <si>
    <t>Bulgaria</t>
  </si>
  <si>
    <t>3</t>
  </si>
  <si>
    <t>3.9</t>
  </si>
  <si>
    <t>9.9</t>
  </si>
  <si>
    <t>16.2</t>
  </si>
  <si>
    <t>13.5</t>
  </si>
  <si>
    <t>4.8</t>
  </si>
  <si>
    <t>12</t>
  </si>
  <si>
    <t>13.6</t>
  </si>
  <si>
    <t>32.9</t>
  </si>
  <si>
    <t>25.1</t>
  </si>
  <si>
    <t>34.8</t>
  </si>
  <si>
    <t>43.1</t>
  </si>
  <si>
    <t>40.1</t>
  </si>
  <si>
    <t>28.2</t>
  </si>
  <si>
    <t>22.7</t>
  </si>
  <si>
    <t>10.1</t>
  </si>
  <si>
    <t>Burkina Faso</t>
  </si>
  <si>
    <t>7.3</t>
  </si>
  <si>
    <t>11.3</t>
  </si>
  <si>
    <t>12.3</t>
  </si>
  <si>
    <t>31.2</t>
  </si>
  <si>
    <t>Burundi</t>
  </si>
  <si>
    <t>23.2</t>
  </si>
  <si>
    <t>Cabo Verde</t>
  </si>
  <si>
    <t>33.3</t>
  </si>
  <si>
    <t>11.6</t>
  </si>
  <si>
    <t>Cambodia</t>
  </si>
  <si>
    <t>25.9</t>
  </si>
  <si>
    <t>86.9</t>
  </si>
  <si>
    <t>40.9</t>
  </si>
  <si>
    <t>35.2</t>
  </si>
  <si>
    <t>34.9</t>
  </si>
  <si>
    <t>24.6</t>
  </si>
  <si>
    <t>25.5</t>
  </si>
  <si>
    <t>382.1</t>
  </si>
  <si>
    <t>170.6</t>
  </si>
  <si>
    <t>Cameroon</t>
  </si>
  <si>
    <t>Canada</t>
  </si>
  <si>
    <t>37</t>
  </si>
  <si>
    <t>5.4</t>
  </si>
  <si>
    <t>67.8</t>
  </si>
  <si>
    <t>45.3</t>
  </si>
  <si>
    <t>109.4</t>
  </si>
  <si>
    <t>107.9</t>
  </si>
  <si>
    <t>98.2</t>
  </si>
  <si>
    <t>36</t>
  </si>
  <si>
    <t>139.7</t>
  </si>
  <si>
    <t>19.7</t>
  </si>
  <si>
    <t>22.3</t>
  </si>
  <si>
    <t>49.6</t>
  </si>
  <si>
    <t>59</t>
  </si>
  <si>
    <t>44.8</t>
  </si>
  <si>
    <t>59.8</t>
  </si>
  <si>
    <t>69.3</t>
  </si>
  <si>
    <t>84.5</t>
  </si>
  <si>
    <t>58.9</t>
  </si>
  <si>
    <t>81.6</t>
  </si>
  <si>
    <t>86.4</t>
  </si>
  <si>
    <t>132.1</t>
  </si>
  <si>
    <t>Cayman Islands</t>
  </si>
  <si>
    <t>Central African Republic</t>
  </si>
  <si>
    <t>33.6</t>
  </si>
  <si>
    <t>75.1</t>
  </si>
  <si>
    <t>122.8</t>
  </si>
  <si>
    <t>177.4</t>
  </si>
  <si>
    <t>120.1</t>
  </si>
  <si>
    <t>99.5</t>
  </si>
  <si>
    <t>72</t>
  </si>
  <si>
    <t>78.6</t>
  </si>
  <si>
    <t>50.2</t>
  </si>
  <si>
    <t>26</t>
  </si>
  <si>
    <t>21.1</t>
  </si>
  <si>
    <t>15.1</t>
  </si>
  <si>
    <t>20.7</t>
  </si>
  <si>
    <t>136.3</t>
  </si>
  <si>
    <t>19.9</t>
  </si>
  <si>
    <t>353.2</t>
  </si>
  <si>
    <t>Chad</t>
  </si>
  <si>
    <t>Chile</t>
  </si>
  <si>
    <t>21.6</t>
  </si>
  <si>
    <t>18.4</t>
  </si>
  <si>
    <t>36.5</t>
  </si>
  <si>
    <t>46.2</t>
  </si>
  <si>
    <t>41.6</t>
  </si>
  <si>
    <t>41.1</t>
  </si>
  <si>
    <t>63.6</t>
  </si>
  <si>
    <t>112.2</t>
  </si>
  <si>
    <t>332.3</t>
  </si>
  <si>
    <t>150.3</t>
  </si>
  <si>
    <t>46.7</t>
  </si>
  <si>
    <t>58.2</t>
  </si>
  <si>
    <t>62.4</t>
  </si>
  <si>
    <t>78.9</t>
  </si>
  <si>
    <t>75</t>
  </si>
  <si>
    <t>66.1</t>
  </si>
  <si>
    <t>69.7</t>
  </si>
  <si>
    <t>74.6</t>
  </si>
  <si>
    <t>103.8</t>
  </si>
  <si>
    <t>231.5</t>
  </si>
  <si>
    <t>China</t>
  </si>
  <si>
    <t>28.8</t>
  </si>
  <si>
    <t>26.9</t>
  </si>
  <si>
    <t>4</t>
  </si>
  <si>
    <t>5</t>
  </si>
  <si>
    <t>China, Hong Kong SAR</t>
  </si>
  <si>
    <t>14.7</t>
  </si>
  <si>
    <t>4.1</t>
  </si>
  <si>
    <t>3.5</t>
  </si>
  <si>
    <t>China, Macao SAR</t>
  </si>
  <si>
    <t>4.5</t>
  </si>
  <si>
    <t>Colombia</t>
  </si>
  <si>
    <t>15.7</t>
  </si>
  <si>
    <t>295.9</t>
  </si>
  <si>
    <t>71.8</t>
  </si>
  <si>
    <t>Comoros</t>
  </si>
  <si>
    <t>Congo</t>
  </si>
  <si>
    <t>28.4</t>
  </si>
  <si>
    <t>28.3</t>
  </si>
  <si>
    <t>Cook Islands</t>
  </si>
  <si>
    <t>Costa Rica</t>
  </si>
  <si>
    <t>10</t>
  </si>
  <si>
    <t>4.7</t>
  </si>
  <si>
    <t>27.4</t>
  </si>
  <si>
    <t>16.9</t>
  </si>
  <si>
    <t>15.4</t>
  </si>
  <si>
    <t>145.5</t>
  </si>
  <si>
    <t>449.6</t>
  </si>
  <si>
    <t>455.9</t>
  </si>
  <si>
    <t>236.9</t>
  </si>
  <si>
    <t>12.6</t>
  </si>
  <si>
    <t>Croatia</t>
  </si>
  <si>
    <t>1,198.9</t>
  </si>
  <si>
    <t>1.7</t>
  </si>
  <si>
    <t>30.8</t>
  </si>
  <si>
    <t>19.1</t>
  </si>
  <si>
    <t>28.9</t>
  </si>
  <si>
    <t>13.4</t>
  </si>
  <si>
    <t>14.1</t>
  </si>
  <si>
    <t>9.6</t>
  </si>
  <si>
    <t>23</t>
  </si>
  <si>
    <t>27.9</t>
  </si>
  <si>
    <t>18.1</t>
  </si>
  <si>
    <t>44.3</t>
  </si>
  <si>
    <t>39.3</t>
  </si>
  <si>
    <t>Cuba</t>
  </si>
  <si>
    <t>Curaçao</t>
  </si>
  <si>
    <t>Cyprus</t>
  </si>
  <si>
    <t>5.9</t>
  </si>
  <si>
    <t>7.2</t>
  </si>
  <si>
    <t>7.6</t>
  </si>
  <si>
    <t>58</t>
  </si>
  <si>
    <t>Czechia</t>
  </si>
  <si>
    <t>47.1</t>
  </si>
  <si>
    <t>9</t>
  </si>
  <si>
    <t>137.2</t>
  </si>
  <si>
    <t>71.4</t>
  </si>
  <si>
    <t>63.3</t>
  </si>
  <si>
    <t>59.6</t>
  </si>
  <si>
    <t>55.6</t>
  </si>
  <si>
    <t>239.7</t>
  </si>
  <si>
    <t>117.3</t>
  </si>
  <si>
    <t>70.2</t>
  </si>
  <si>
    <t>30.9</t>
  </si>
  <si>
    <t>91.7</t>
  </si>
  <si>
    <t>73.9</t>
  </si>
  <si>
    <t>36.4</t>
  </si>
  <si>
    <t>33.4</t>
  </si>
  <si>
    <t>32.1</t>
  </si>
  <si>
    <t>Côte d'Ivoire</t>
  </si>
  <si>
    <t>Democratic People's Republic of Korea</t>
  </si>
  <si>
    <t>51.3</t>
  </si>
  <si>
    <t>20.5</t>
  </si>
  <si>
    <t>80.6</t>
  </si>
  <si>
    <t>45.6</t>
  </si>
  <si>
    <t>46</t>
  </si>
  <si>
    <t>13</t>
  </si>
  <si>
    <t>Democratic Republic of the Congo</t>
  </si>
  <si>
    <t>27.8</t>
  </si>
  <si>
    <t>11.1</t>
  </si>
  <si>
    <t>15.2</t>
  </si>
  <si>
    <t>19</t>
  </si>
  <si>
    <t>48</t>
  </si>
  <si>
    <t>35.7</t>
  </si>
  <si>
    <t>32.5</t>
  </si>
  <si>
    <t>12.9</t>
  </si>
  <si>
    <t>51.2</t>
  </si>
  <si>
    <t>63</t>
  </si>
  <si>
    <t>60.9</t>
  </si>
  <si>
    <t>80.7</t>
  </si>
  <si>
    <t>129.6</t>
  </si>
  <si>
    <t>47.6</t>
  </si>
  <si>
    <t>125.7</t>
  </si>
  <si>
    <t>Denmark</t>
  </si>
  <si>
    <t>1,025.1</t>
  </si>
  <si>
    <t>8.8</t>
  </si>
  <si>
    <t>13.7</t>
  </si>
  <si>
    <t>410.3</t>
  </si>
  <si>
    <t>637.9</t>
  </si>
  <si>
    <t>178.3</t>
  </si>
  <si>
    <t>188.4</t>
  </si>
  <si>
    <t>367.3</t>
  </si>
  <si>
    <t>169.4</t>
  </si>
  <si>
    <t>151.3</t>
  </si>
  <si>
    <t>86</t>
  </si>
  <si>
    <t>175</t>
  </si>
  <si>
    <t>12.7</t>
  </si>
  <si>
    <t>15</t>
  </si>
  <si>
    <t>42.1</t>
  </si>
  <si>
    <t>60.1</t>
  </si>
  <si>
    <t>37.3</t>
  </si>
  <si>
    <t>Djibouti</t>
  </si>
  <si>
    <t>12.4</t>
  </si>
  <si>
    <t>44.4</t>
  </si>
  <si>
    <t>64.7</t>
  </si>
  <si>
    <t>Dominica</t>
  </si>
  <si>
    <t>Dominican Republic</t>
  </si>
  <si>
    <t>Ecuador</t>
  </si>
  <si>
    <t>10.2</t>
  </si>
  <si>
    <t>8.6</t>
  </si>
  <si>
    <t>27.2</t>
  </si>
  <si>
    <t>24</t>
  </si>
  <si>
    <t>38.2</t>
  </si>
  <si>
    <t>Egypt</t>
  </si>
  <si>
    <t>El Salvador</t>
  </si>
  <si>
    <t>Equatorial Guinea</t>
  </si>
  <si>
    <t>Eritrea</t>
  </si>
  <si>
    <t>45.9</t>
  </si>
  <si>
    <t>24.1</t>
  </si>
  <si>
    <t>63.9</t>
  </si>
  <si>
    <t>22.6</t>
  </si>
  <si>
    <t>20</t>
  </si>
  <si>
    <t>58.5</t>
  </si>
  <si>
    <t>52.8</t>
  </si>
  <si>
    <t>63.5</t>
  </si>
  <si>
    <t>Estonia</t>
  </si>
  <si>
    <t>9.8</t>
  </si>
  <si>
    <t>33.1</t>
  </si>
  <si>
    <t>101.7</t>
  </si>
  <si>
    <t>52.2</t>
  </si>
  <si>
    <t>42.5</t>
  </si>
  <si>
    <t>56.2</t>
  </si>
  <si>
    <t>58.6</t>
  </si>
  <si>
    <t>32.7</t>
  </si>
  <si>
    <t>41.7</t>
  </si>
  <si>
    <t>112.6</t>
  </si>
  <si>
    <t>360.1</t>
  </si>
  <si>
    <t>972.6</t>
  </si>
  <si>
    <t>471.3</t>
  </si>
  <si>
    <t>362.7</t>
  </si>
  <si>
    <t>305.1</t>
  </si>
  <si>
    <t>113.6</t>
  </si>
  <si>
    <t>46.5</t>
  </si>
  <si>
    <t>333.9</t>
  </si>
  <si>
    <t>356.8</t>
  </si>
  <si>
    <t>155.9</t>
  </si>
  <si>
    <t>229.8</t>
  </si>
  <si>
    <t>Eswatini</t>
  </si>
  <si>
    <t>Ethiopia</t>
  </si>
  <si>
    <t>Fiji</t>
  </si>
  <si>
    <t>Finland</t>
  </si>
  <si>
    <t>52.4</t>
  </si>
  <si>
    <t>100.9</t>
  </si>
  <si>
    <t>86.5</t>
  </si>
  <si>
    <t>72.4</t>
  </si>
  <si>
    <t>30.1</t>
  </si>
  <si>
    <t>35.3</t>
  </si>
  <si>
    <t>103</t>
  </si>
  <si>
    <t>62.6</t>
  </si>
  <si>
    <t>96.2</t>
  </si>
  <si>
    <t>90.8</t>
  </si>
  <si>
    <t>101.6</t>
  </si>
  <si>
    <t>105.2</t>
  </si>
  <si>
    <t>312</t>
  </si>
  <si>
    <t>242.3</t>
  </si>
  <si>
    <t>111.7</t>
  </si>
  <si>
    <t>60.7</t>
  </si>
  <si>
    <t>France</t>
  </si>
  <si>
    <t>French Polynesia</t>
  </si>
  <si>
    <t>124.3</t>
  </si>
  <si>
    <t>42.3</t>
  </si>
  <si>
    <t>106.3</t>
  </si>
  <si>
    <t>Gabon</t>
  </si>
  <si>
    <t>450</t>
  </si>
  <si>
    <t>Gambia</t>
  </si>
  <si>
    <t>Georgia</t>
  </si>
  <si>
    <t>31.4</t>
  </si>
  <si>
    <t>23.1</t>
  </si>
  <si>
    <t>76.9</t>
  </si>
  <si>
    <t>147.9</t>
  </si>
  <si>
    <t>74.2</t>
  </si>
  <si>
    <t>31.8</t>
  </si>
  <si>
    <t>24.9</t>
  </si>
  <si>
    <t>30.4</t>
  </si>
  <si>
    <t>90.9</t>
  </si>
  <si>
    <t>33.7</t>
  </si>
  <si>
    <t>24.4</t>
  </si>
  <si>
    <t>41.5</t>
  </si>
  <si>
    <t>123.9</t>
  </si>
  <si>
    <t>155.7</t>
  </si>
  <si>
    <t>195.9</t>
  </si>
  <si>
    <t>167.7</t>
  </si>
  <si>
    <t>109.7</t>
  </si>
  <si>
    <t>149.8</t>
  </si>
  <si>
    <t>Ghana</t>
  </si>
  <si>
    <t>32.3</t>
  </si>
  <si>
    <t>Greece</t>
  </si>
  <si>
    <t>Grenada</t>
  </si>
  <si>
    <t>Guam</t>
  </si>
  <si>
    <t>59.3</t>
  </si>
  <si>
    <t>184.5</t>
  </si>
  <si>
    <t>1,014.2</t>
  </si>
  <si>
    <t>25</t>
  </si>
  <si>
    <t>Guatemala</t>
  </si>
  <si>
    <t>Guinea</t>
  </si>
  <si>
    <t>29.6</t>
  </si>
  <si>
    <t>Guinea-Bissau</t>
  </si>
  <si>
    <t>Guyana</t>
  </si>
  <si>
    <t>278.8</t>
  </si>
  <si>
    <t>Haiti</t>
  </si>
  <si>
    <t>72.7</t>
  </si>
  <si>
    <t>87.5</t>
  </si>
  <si>
    <t>54.4</t>
  </si>
  <si>
    <t>Honduras</t>
  </si>
  <si>
    <t>27.6</t>
  </si>
  <si>
    <t>15.3</t>
  </si>
  <si>
    <t>17.8</t>
  </si>
  <si>
    <t>17.7</t>
  </si>
  <si>
    <t>25.4</t>
  </si>
  <si>
    <t>Hungary</t>
  </si>
  <si>
    <t>Iceland</t>
  </si>
  <si>
    <t>8.2</t>
  </si>
  <si>
    <t>22.2</t>
  </si>
  <si>
    <t>55.3</t>
  </si>
  <si>
    <t>95.7</t>
  </si>
  <si>
    <t>20.2</t>
  </si>
  <si>
    <t>India</t>
  </si>
  <si>
    <t>34.6</t>
  </si>
  <si>
    <t>31.1</t>
  </si>
  <si>
    <t>49.3</t>
  </si>
  <si>
    <t>39.2</t>
  </si>
  <si>
    <t>25.7</t>
  </si>
  <si>
    <t>30.3</t>
  </si>
  <si>
    <t>32.2</t>
  </si>
  <si>
    <t>29.7</t>
  </si>
  <si>
    <t>Indonesia</t>
  </si>
  <si>
    <t>38.9</t>
  </si>
  <si>
    <t>Iran (Islamic Republic of)</t>
  </si>
  <si>
    <t>17.2</t>
  </si>
  <si>
    <t>8.3</t>
  </si>
  <si>
    <t>Iraq</t>
  </si>
  <si>
    <t>69.6</t>
  </si>
  <si>
    <t>68.3</t>
  </si>
  <si>
    <t>65.1</t>
  </si>
  <si>
    <t>180.6</t>
  </si>
  <si>
    <t>79.1</t>
  </si>
  <si>
    <t>109.6</t>
  </si>
  <si>
    <t>108.2</t>
  </si>
  <si>
    <t>36.6</t>
  </si>
  <si>
    <t>2,808.8</t>
  </si>
  <si>
    <t>114.9</t>
  </si>
  <si>
    <t>Ireland</t>
  </si>
  <si>
    <t>45.2</t>
  </si>
  <si>
    <t>25.3</t>
  </si>
  <si>
    <t>38.1</t>
  </si>
  <si>
    <t>100.3</t>
  </si>
  <si>
    <t>50.4</t>
  </si>
  <si>
    <t>23.6</t>
  </si>
  <si>
    <t>22.9</t>
  </si>
  <si>
    <t>17.9</t>
  </si>
  <si>
    <t>20.4</t>
  </si>
  <si>
    <t>37.1</t>
  </si>
  <si>
    <t>246.4</t>
  </si>
  <si>
    <t>83.5</t>
  </si>
  <si>
    <t>140.1</t>
  </si>
  <si>
    <t>666.6</t>
  </si>
  <si>
    <t>191.9</t>
  </si>
  <si>
    <t>180.4</t>
  </si>
  <si>
    <t>359.6</t>
  </si>
  <si>
    <t>314.4</t>
  </si>
  <si>
    <t>169.7</t>
  </si>
  <si>
    <t>164.2</t>
  </si>
  <si>
    <t>379</t>
  </si>
  <si>
    <t>218.8</t>
  </si>
  <si>
    <t>250.6</t>
  </si>
  <si>
    <t>91.4</t>
  </si>
  <si>
    <t>44.6</t>
  </si>
  <si>
    <t>Jamaica</t>
  </si>
  <si>
    <t>133.9</t>
  </si>
  <si>
    <t>95.9</t>
  </si>
  <si>
    <t>21</t>
  </si>
  <si>
    <t>32</t>
  </si>
  <si>
    <t>92.2</t>
  </si>
  <si>
    <t>29.9</t>
  </si>
  <si>
    <t>Jordan</t>
  </si>
  <si>
    <t>Kazakhstan</t>
  </si>
  <si>
    <t>Kenya</t>
  </si>
  <si>
    <t>Kiribati</t>
  </si>
  <si>
    <t>Kosovo (in accordance with UN Security Council resolution 1244 (1999))</t>
  </si>
  <si>
    <t>Kuwait</t>
  </si>
  <si>
    <t>24.5</t>
  </si>
  <si>
    <t>49.2</t>
  </si>
  <si>
    <t>Kyrgyzstan</t>
  </si>
  <si>
    <t>288.8</t>
  </si>
  <si>
    <t>68.9</t>
  </si>
  <si>
    <t>98</t>
  </si>
  <si>
    <t>26.3</t>
  </si>
  <si>
    <t>32.4</t>
  </si>
  <si>
    <t>11</t>
  </si>
  <si>
    <t>41.4</t>
  </si>
  <si>
    <t>27.3</t>
  </si>
  <si>
    <t>Lao People's Democratic Republic</t>
  </si>
  <si>
    <t>49.8</t>
  </si>
  <si>
    <t>20.6</t>
  </si>
  <si>
    <t>9.1</t>
  </si>
  <si>
    <t>30.6</t>
  </si>
  <si>
    <t>34.5</t>
  </si>
  <si>
    <t>20.1</t>
  </si>
  <si>
    <t>Latvia</t>
  </si>
  <si>
    <t>60.6</t>
  </si>
  <si>
    <t>179.8</t>
  </si>
  <si>
    <t>375.7</t>
  </si>
  <si>
    <t>82.1</t>
  </si>
  <si>
    <t>48.6</t>
  </si>
  <si>
    <t>126.7</t>
  </si>
  <si>
    <t>105.4</t>
  </si>
  <si>
    <t>40.3</t>
  </si>
  <si>
    <t>98.9</t>
  </si>
  <si>
    <t>125.1</t>
  </si>
  <si>
    <t>11.2</t>
  </si>
  <si>
    <t>68.4</t>
  </si>
  <si>
    <t>Lebanon</t>
  </si>
  <si>
    <t>18.9</t>
  </si>
  <si>
    <t>10.8</t>
  </si>
  <si>
    <t>15.5</t>
  </si>
  <si>
    <t>9.7</t>
  </si>
  <si>
    <t>Lesotho</t>
  </si>
  <si>
    <t>Liberia</t>
  </si>
  <si>
    <t>16.4</t>
  </si>
  <si>
    <t>39.8</t>
  </si>
  <si>
    <t>123.8</t>
  </si>
  <si>
    <t>43.9</t>
  </si>
  <si>
    <t>97.1</t>
  </si>
  <si>
    <t>Libya</t>
  </si>
  <si>
    <t>111.9</t>
  </si>
  <si>
    <t>61.9</t>
  </si>
  <si>
    <t>76.3</t>
  </si>
  <si>
    <t>140.5</t>
  </si>
  <si>
    <t>Lithuania</t>
  </si>
  <si>
    <t>47.7</t>
  </si>
  <si>
    <t>21.5</t>
  </si>
  <si>
    <t>50.3</t>
  </si>
  <si>
    <t>73.3</t>
  </si>
  <si>
    <t>45.5</t>
  </si>
  <si>
    <t>Luxembourg</t>
  </si>
  <si>
    <t>30.2</t>
  </si>
  <si>
    <t>53.4</t>
  </si>
  <si>
    <t>18.8</t>
  </si>
  <si>
    <t>Madagascar</t>
  </si>
  <si>
    <t>16.6</t>
  </si>
  <si>
    <t>163</t>
  </si>
  <si>
    <t>452.5</t>
  </si>
  <si>
    <t>141.1</t>
  </si>
  <si>
    <t>239.3</t>
  </si>
  <si>
    <t>Malawi</t>
  </si>
  <si>
    <t>Malaysia</t>
  </si>
  <si>
    <t>35.1</t>
  </si>
  <si>
    <t>16.3</t>
  </si>
  <si>
    <t>Maldives</t>
  </si>
  <si>
    <t>Mali</t>
  </si>
  <si>
    <t>Malta</t>
  </si>
  <si>
    <t>29.8</t>
  </si>
  <si>
    <t>17.1</t>
  </si>
  <si>
    <t>Marshall Islands</t>
  </si>
  <si>
    <t>Mauritania</t>
  </si>
  <si>
    <t>Mauritius</t>
  </si>
  <si>
    <t>Mexico</t>
  </si>
  <si>
    <t>Micronesia (Federated States of)</t>
  </si>
  <si>
    <t>157.7</t>
  </si>
  <si>
    <t>429.1</t>
  </si>
  <si>
    <t>Monaco</t>
  </si>
  <si>
    <t>54</t>
  </si>
  <si>
    <t>154.7</t>
  </si>
  <si>
    <t>Mongolia</t>
  </si>
  <si>
    <t>Montenegro</t>
  </si>
  <si>
    <t>668.8</t>
  </si>
  <si>
    <t>90.3</t>
  </si>
  <si>
    <t>30</t>
  </si>
  <si>
    <t>Montserrat</t>
  </si>
  <si>
    <t>Morocco</t>
  </si>
  <si>
    <t>Mozambique</t>
  </si>
  <si>
    <t>Myanmar</t>
  </si>
  <si>
    <t>Namibia</t>
  </si>
  <si>
    <t>Nauru</t>
  </si>
  <si>
    <t>Nepal</t>
  </si>
  <si>
    <t>136.1</t>
  </si>
  <si>
    <t>158</t>
  </si>
  <si>
    <t>145.7</t>
  </si>
  <si>
    <t>322.6</t>
  </si>
  <si>
    <t>175.5</t>
  </si>
  <si>
    <t>159.9</t>
  </si>
  <si>
    <t>222</t>
  </si>
  <si>
    <t>125.3</t>
  </si>
  <si>
    <t>58.4</t>
  </si>
  <si>
    <t>84.4</t>
  </si>
  <si>
    <t>87.2</t>
  </si>
  <si>
    <t>85.4</t>
  </si>
  <si>
    <t>41.2</t>
  </si>
  <si>
    <t>82.6</t>
  </si>
  <si>
    <t>142.6</t>
  </si>
  <si>
    <t>174.4</t>
  </si>
  <si>
    <t>184.9</t>
  </si>
  <si>
    <t>236.7</t>
  </si>
  <si>
    <t>245.2</t>
  </si>
  <si>
    <t>54.1</t>
  </si>
  <si>
    <t>350.1</t>
  </si>
  <si>
    <t>272.5</t>
  </si>
  <si>
    <t>261.8</t>
  </si>
  <si>
    <t>206.8</t>
  </si>
  <si>
    <t>385.3</t>
  </si>
  <si>
    <t>528.5</t>
  </si>
  <si>
    <t>807.4</t>
  </si>
  <si>
    <t>402.7</t>
  </si>
  <si>
    <t>175.2</t>
  </si>
  <si>
    <t>375.1</t>
  </si>
  <si>
    <t>526.2</t>
  </si>
  <si>
    <t>446.9</t>
  </si>
  <si>
    <t>263.3</t>
  </si>
  <si>
    <t>401.9</t>
  </si>
  <si>
    <t>562.7</t>
  </si>
  <si>
    <t>366.2</t>
  </si>
  <si>
    <t>304.2</t>
  </si>
  <si>
    <t>New Caledonia</t>
  </si>
  <si>
    <t>167.4</t>
  </si>
  <si>
    <t>21.7</t>
  </si>
  <si>
    <t>22.1</t>
  </si>
  <si>
    <t>285</t>
  </si>
  <si>
    <t>New Zealand</t>
  </si>
  <si>
    <t>33.8</t>
  </si>
  <si>
    <t>243.2</t>
  </si>
  <si>
    <t>610.1</t>
  </si>
  <si>
    <t>451.5</t>
  </si>
  <si>
    <t>234.8</t>
  </si>
  <si>
    <t>254.4</t>
  </si>
  <si>
    <t>243.5</t>
  </si>
  <si>
    <t>763</t>
  </si>
  <si>
    <t>1,269.3</t>
  </si>
  <si>
    <t>454.7</t>
  </si>
  <si>
    <t>152.5</t>
  </si>
  <si>
    <t>78.4</t>
  </si>
  <si>
    <t>268.4</t>
  </si>
  <si>
    <t>658.2</t>
  </si>
  <si>
    <t>854.9</t>
  </si>
  <si>
    <t>146.5</t>
  </si>
  <si>
    <t>270.5</t>
  </si>
  <si>
    <t>1,065.2</t>
  </si>
  <si>
    <t>1,074.6</t>
  </si>
  <si>
    <t>Nicaragua</t>
  </si>
  <si>
    <t>26.8</t>
  </si>
  <si>
    <t>Niger</t>
  </si>
  <si>
    <t>25.6</t>
  </si>
  <si>
    <t>47.4</t>
  </si>
  <si>
    <t>56.9</t>
  </si>
  <si>
    <t>77.6</t>
  </si>
  <si>
    <t>215.1</t>
  </si>
  <si>
    <t>138.2</t>
  </si>
  <si>
    <t>87</t>
  </si>
  <si>
    <t>161.5</t>
  </si>
  <si>
    <t>163.5</t>
  </si>
  <si>
    <t>209.8</t>
  </si>
  <si>
    <t>225.2</t>
  </si>
  <si>
    <t>480.5</t>
  </si>
  <si>
    <t>Nigeria</t>
  </si>
  <si>
    <t>35.8</t>
  </si>
  <si>
    <t>53.3</t>
  </si>
  <si>
    <t>48.8</t>
  </si>
  <si>
    <t>84.8</t>
  </si>
  <si>
    <t>76.2</t>
  </si>
  <si>
    <t>111.1</t>
  </si>
  <si>
    <t>80.3</t>
  </si>
  <si>
    <t>91.8</t>
  </si>
  <si>
    <t>273.6</t>
  </si>
  <si>
    <t>316.7</t>
  </si>
  <si>
    <t>Niue</t>
  </si>
  <si>
    <t>North Macedonia</t>
  </si>
  <si>
    <t>Northern Mariana Islands</t>
  </si>
  <si>
    <t>Norway</t>
  </si>
  <si>
    <t>219.4</t>
  </si>
  <si>
    <t>150.9</t>
  </si>
  <si>
    <t>474.7</t>
  </si>
  <si>
    <t>466.1</t>
  </si>
  <si>
    <t>459.3</t>
  </si>
  <si>
    <t>421.5</t>
  </si>
  <si>
    <t>366.4</t>
  </si>
  <si>
    <t>590.1</t>
  </si>
  <si>
    <t>513.3</t>
  </si>
  <si>
    <t>843</t>
  </si>
  <si>
    <t>745.9</t>
  </si>
  <si>
    <t>729.1</t>
  </si>
  <si>
    <t>1,148.4</t>
  </si>
  <si>
    <t>816.4</t>
  </si>
  <si>
    <t>1,413.2</t>
  </si>
  <si>
    <t>1,197.3</t>
  </si>
  <si>
    <t>1,684.8</t>
  </si>
  <si>
    <t>605.7</t>
  </si>
  <si>
    <t>698.5</t>
  </si>
  <si>
    <t>570.2</t>
  </si>
  <si>
    <t>760.8</t>
  </si>
  <si>
    <t>occupied Palestinian territory, including east Jerusalem</t>
  </si>
  <si>
    <t>26.6</t>
  </si>
  <si>
    <t>Oman</t>
  </si>
  <si>
    <t>60.8</t>
  </si>
  <si>
    <t>50.7</t>
  </si>
  <si>
    <t>28.6</t>
  </si>
  <si>
    <t>81</t>
  </si>
  <si>
    <t>61.3</t>
  </si>
  <si>
    <t>39.9</t>
  </si>
  <si>
    <t>Pakistan</t>
  </si>
  <si>
    <t>Palau</t>
  </si>
  <si>
    <t>Panama</t>
  </si>
  <si>
    <t>12.5</t>
  </si>
  <si>
    <t>Papua New Guinea</t>
  </si>
  <si>
    <t>178.1</t>
  </si>
  <si>
    <t>48.4</t>
  </si>
  <si>
    <t>386.6</t>
  </si>
  <si>
    <t>806.3</t>
  </si>
  <si>
    <t>592.4</t>
  </si>
  <si>
    <t>652.6</t>
  </si>
  <si>
    <t>398.4</t>
  </si>
  <si>
    <t>454.8</t>
  </si>
  <si>
    <t>414.2</t>
  </si>
  <si>
    <t>325.8</t>
  </si>
  <si>
    <t>348.5</t>
  </si>
  <si>
    <t>848.9</t>
  </si>
  <si>
    <t>368.3</t>
  </si>
  <si>
    <t>413.9</t>
  </si>
  <si>
    <t>Paraguay</t>
  </si>
  <si>
    <t>Peru</t>
  </si>
  <si>
    <t>45.7</t>
  </si>
  <si>
    <t>39.4</t>
  </si>
  <si>
    <t>Philippines</t>
  </si>
  <si>
    <t>Poland</t>
  </si>
  <si>
    <t>79.6</t>
  </si>
  <si>
    <t>177.9</t>
  </si>
  <si>
    <t>56.5</t>
  </si>
  <si>
    <t>121.2</t>
  </si>
  <si>
    <t>32.8</t>
  </si>
  <si>
    <t>62</t>
  </si>
  <si>
    <t>51.6</t>
  </si>
  <si>
    <t>39.6</t>
  </si>
  <si>
    <t>49.9</t>
  </si>
  <si>
    <t>76.5</t>
  </si>
  <si>
    <t>46.3</t>
  </si>
  <si>
    <t>Portugal</t>
  </si>
  <si>
    <t>54.5</t>
  </si>
  <si>
    <t>21.3</t>
  </si>
  <si>
    <t>Qatar</t>
  </si>
  <si>
    <t>8.9</t>
  </si>
  <si>
    <t>Republic of Korea</t>
  </si>
  <si>
    <t>Republic of Moldova</t>
  </si>
  <si>
    <t>122.5</t>
  </si>
  <si>
    <t>56</t>
  </si>
  <si>
    <t>69.1</t>
  </si>
  <si>
    <t>111.6</t>
  </si>
  <si>
    <t>87.7</t>
  </si>
  <si>
    <t>56.3</t>
  </si>
  <si>
    <t>39.7</t>
  </si>
  <si>
    <t>Romania</t>
  </si>
  <si>
    <t>Russian Federation</t>
  </si>
  <si>
    <t>365.4</t>
  </si>
  <si>
    <t>71.6</t>
  </si>
  <si>
    <t>37.2</t>
  </si>
  <si>
    <t>33</t>
  </si>
  <si>
    <t>33.5</t>
  </si>
  <si>
    <t>57.3</t>
  </si>
  <si>
    <t>76.8</t>
  </si>
  <si>
    <t>37.5</t>
  </si>
  <si>
    <t>204.2</t>
  </si>
  <si>
    <t>Rwanda</t>
  </si>
  <si>
    <t>Saint Kitts and Nevis</t>
  </si>
  <si>
    <t>Saint Lucia</t>
  </si>
  <si>
    <t>Saint Vincent and the Grenadines</t>
  </si>
  <si>
    <t>Samoa</t>
  </si>
  <si>
    <t>1,554.6</t>
  </si>
  <si>
    <t>113</t>
  </si>
  <si>
    <t>276.3</t>
  </si>
  <si>
    <t>San Marino</t>
  </si>
  <si>
    <t>384.2</t>
  </si>
  <si>
    <t>Sao Tome and Principe</t>
  </si>
  <si>
    <t>Saudi Arabia</t>
  </si>
  <si>
    <t>Senegal</t>
  </si>
  <si>
    <t>Serbia</t>
  </si>
  <si>
    <t>198.8</t>
  </si>
  <si>
    <t>47.2</t>
  </si>
  <si>
    <t>Seychelles</t>
  </si>
  <si>
    <t>67.1</t>
  </si>
  <si>
    <t>Sierra Leone</t>
  </si>
  <si>
    <t>Sint Maarten (Dutch part)</t>
  </si>
  <si>
    <t>Slovakia</t>
  </si>
  <si>
    <t>38.5</t>
  </si>
  <si>
    <t>129.4</t>
  </si>
  <si>
    <t>128.7</t>
  </si>
  <si>
    <t>69</t>
  </si>
  <si>
    <t>61.6</t>
  </si>
  <si>
    <t>207.2</t>
  </si>
  <si>
    <t>167.5</t>
  </si>
  <si>
    <t>175.6</t>
  </si>
  <si>
    <t>173.2</t>
  </si>
  <si>
    <t>255.5</t>
  </si>
  <si>
    <t>19.5</t>
  </si>
  <si>
    <t>Slovenia</t>
  </si>
  <si>
    <t>61.1</t>
  </si>
  <si>
    <t>101.1</t>
  </si>
  <si>
    <t>101.5</t>
  </si>
  <si>
    <t>192.3</t>
  </si>
  <si>
    <t>81.5</t>
  </si>
  <si>
    <t>137.5</t>
  </si>
  <si>
    <t>296.5</t>
  </si>
  <si>
    <t>216.1</t>
  </si>
  <si>
    <t>348.9</t>
  </si>
  <si>
    <t>37.4</t>
  </si>
  <si>
    <t>56.6</t>
  </si>
  <si>
    <t>90.5</t>
  </si>
  <si>
    <t>38.8</t>
  </si>
  <si>
    <t>Solomon Islands</t>
  </si>
  <si>
    <t>110.2</t>
  </si>
  <si>
    <t>69.4</t>
  </si>
  <si>
    <t>395.9</t>
  </si>
  <si>
    <t>138.5</t>
  </si>
  <si>
    <t>Somalia</t>
  </si>
  <si>
    <t>77.9</t>
  </si>
  <si>
    <t>247.9</t>
  </si>
  <si>
    <t>South Africa</t>
  </si>
  <si>
    <t>16.7</t>
  </si>
  <si>
    <t>South Sudan</t>
  </si>
  <si>
    <t>Spain</t>
  </si>
  <si>
    <t>53.9</t>
  </si>
  <si>
    <t>65.2</t>
  </si>
  <si>
    <t>78.3</t>
  </si>
  <si>
    <t>105.3</t>
  </si>
  <si>
    <t>73.6</t>
  </si>
  <si>
    <t>Sri Lanka</t>
  </si>
  <si>
    <t>Sudan</t>
  </si>
  <si>
    <t>23.9</t>
  </si>
  <si>
    <t>Suriname</t>
  </si>
  <si>
    <t>22.8</t>
  </si>
  <si>
    <t>Sweden</t>
  </si>
  <si>
    <t>80</t>
  </si>
  <si>
    <t>68.2</t>
  </si>
  <si>
    <t>61.2</t>
  </si>
  <si>
    <t>72.1</t>
  </si>
  <si>
    <t>18.7</t>
  </si>
  <si>
    <t>75.2</t>
  </si>
  <si>
    <t>87.3</t>
  </si>
  <si>
    <t>150.2</t>
  </si>
  <si>
    <t>152.3</t>
  </si>
  <si>
    <t>74.1</t>
  </si>
  <si>
    <t>151.2</t>
  </si>
  <si>
    <t>110</t>
  </si>
  <si>
    <t>304.9</t>
  </si>
  <si>
    <t>463.9</t>
  </si>
  <si>
    <t>1,045.1</t>
  </si>
  <si>
    <t>988.4</t>
  </si>
  <si>
    <t>841.6</t>
  </si>
  <si>
    <t>1,141.8</t>
  </si>
  <si>
    <t>1,248</t>
  </si>
  <si>
    <t>594.1</t>
  </si>
  <si>
    <t>754.2</t>
  </si>
  <si>
    <t>478.4</t>
  </si>
  <si>
    <t>830.5</t>
  </si>
  <si>
    <t>Syrian Arab Republic</t>
  </si>
  <si>
    <t>27.7</t>
  </si>
  <si>
    <t>Tajikistan</t>
  </si>
  <si>
    <t>58.7</t>
  </si>
  <si>
    <t>Timor-Leste</t>
  </si>
  <si>
    <t>26.1</t>
  </si>
  <si>
    <t>Togo</t>
  </si>
  <si>
    <t>122.1</t>
  </si>
  <si>
    <t>Tokelau</t>
  </si>
  <si>
    <t>Tonga</t>
  </si>
  <si>
    <t>85.2</t>
  </si>
  <si>
    <t>Trinidad and Tobago</t>
  </si>
  <si>
    <t>Tunisia</t>
  </si>
  <si>
    <t>Turkmenistan</t>
  </si>
  <si>
    <t>Turks and Caicos Islands</t>
  </si>
  <si>
    <t>Tuvalu</t>
  </si>
  <si>
    <t>Uganda</t>
  </si>
  <si>
    <t>Ukraine</t>
  </si>
  <si>
    <t>19.2</t>
  </si>
  <si>
    <t>52.3</t>
  </si>
  <si>
    <t>55.5</t>
  </si>
  <si>
    <t>69.9</t>
  </si>
  <si>
    <t>64.5</t>
  </si>
  <si>
    <t>23.4</t>
  </si>
  <si>
    <t>47.5</t>
  </si>
  <si>
    <t>United Arab Emirates</t>
  </si>
  <si>
    <t>United Kingdom of Great Britain and Northern Ireland</t>
  </si>
  <si>
    <t>51.5</t>
  </si>
  <si>
    <t>77.2</t>
  </si>
  <si>
    <t>79.8</t>
  </si>
  <si>
    <t>62.5</t>
  </si>
  <si>
    <t>94.7</t>
  </si>
  <si>
    <t>187.7</t>
  </si>
  <si>
    <t>United Republic of Tanzania</t>
  </si>
  <si>
    <t>55.4</t>
  </si>
  <si>
    <t>47</t>
  </si>
  <si>
    <t>57.5</t>
  </si>
  <si>
    <t>54.9</t>
  </si>
  <si>
    <t>63.7</t>
  </si>
  <si>
    <t>102.4</t>
  </si>
  <si>
    <t>89.7</t>
  </si>
  <si>
    <t>88.5</t>
  </si>
  <si>
    <t>43.2</t>
  </si>
  <si>
    <t>52.1</t>
  </si>
  <si>
    <t>86.3</t>
  </si>
  <si>
    <t>87.9</t>
  </si>
  <si>
    <t>40</t>
  </si>
  <si>
    <t>33.9</t>
  </si>
  <si>
    <t>Uruguay</t>
  </si>
  <si>
    <t>54.6</t>
  </si>
  <si>
    <t>85.6</t>
  </si>
  <si>
    <t>228.3</t>
  </si>
  <si>
    <t>95.5</t>
  </si>
  <si>
    <t>190.1</t>
  </si>
  <si>
    <t>38.4</t>
  </si>
  <si>
    <t>Uzbekistan</t>
  </si>
  <si>
    <t>Vanuatu</t>
  </si>
  <si>
    <t>74</t>
  </si>
  <si>
    <t>50.5</t>
  </si>
  <si>
    <t>187.4</t>
  </si>
  <si>
    <t>Venezuela (Bolivarian Republic of)</t>
  </si>
  <si>
    <t>43.6</t>
  </si>
  <si>
    <t>Viet Nam</t>
  </si>
  <si>
    <t>Wallis and Futuna</t>
  </si>
  <si>
    <t>253.9</t>
  </si>
  <si>
    <t>67.9</t>
  </si>
  <si>
    <t>Yemen</t>
  </si>
  <si>
    <t>157.9</t>
  </si>
  <si>
    <t>93.7</t>
  </si>
  <si>
    <t>179.2</t>
  </si>
  <si>
    <t>104</t>
  </si>
  <si>
    <t>121.9</t>
  </si>
  <si>
    <t>158.2</t>
  </si>
  <si>
    <t>106.1</t>
  </si>
  <si>
    <t>Zambia</t>
  </si>
  <si>
    <t>51.1</t>
  </si>
  <si>
    <t>36.1</t>
  </si>
  <si>
    <t>93.5</t>
  </si>
  <si>
    <t>Zimbabwe</t>
  </si>
  <si>
    <t>African Region</t>
  </si>
  <si>
    <t>37.9</t>
  </si>
  <si>
    <t>38.7</t>
  </si>
  <si>
    <t>47.8</t>
  </si>
  <si>
    <t>56.8</t>
  </si>
  <si>
    <t>40.2</t>
  </si>
  <si>
    <t>115</t>
  </si>
  <si>
    <t>Eastern Mediterranean Region</t>
  </si>
  <si>
    <t>155.8</t>
  </si>
  <si>
    <t>European Region</t>
  </si>
  <si>
    <t>132.7</t>
  </si>
  <si>
    <t>66.5</t>
  </si>
  <si>
    <t>67.4</t>
  </si>
  <si>
    <t>54.2</t>
  </si>
  <si>
    <t>77.3</t>
  </si>
  <si>
    <t>48.1</t>
  </si>
  <si>
    <t>39.5</t>
  </si>
  <si>
    <t>36.3</t>
  </si>
  <si>
    <t>61.8</t>
  </si>
  <si>
    <t>52</t>
  </si>
  <si>
    <t>Region of the Americas</t>
  </si>
  <si>
    <t>29.3</t>
  </si>
  <si>
    <t>57.9</t>
  </si>
  <si>
    <t>76.1</t>
  </si>
  <si>
    <t>South-East Asia Region</t>
  </si>
  <si>
    <t>28.7</t>
  </si>
  <si>
    <t>27.1</t>
  </si>
  <si>
    <t>35.4</t>
  </si>
  <si>
    <t>Western Pacific Region</t>
  </si>
  <si>
    <t>26.4</t>
  </si>
  <si>
    <t>Global</t>
  </si>
  <si>
    <t>23.3</t>
  </si>
  <si>
    <t>24.7</t>
  </si>
  <si>
    <t>Exported: 2024-1-6 3:28 UTC</t>
  </si>
  <si>
    <t>Definition</t>
  </si>
  <si>
    <t>Confirmed pertussis reported cases, including those confirmed clinically, epidemiologically-linked or by laboratory investigation. Cases that have been discarded following laboratory investigation should not be included. All WHO recommended case definitions for pertussis can be found here: https://www.who.int/publications/m/item/vaccine-preventable-diseases-surveillance-standards-pertussis.</t>
  </si>
  <si>
    <t>Rationale</t>
  </si>
  <si>
    <t>Assessing the impact of the immunization programme, guiding planning and programming, and monitoring trends over time.</t>
  </si>
  <si>
    <t>Data use</t>
  </si>
  <si>
    <t>This data are used for multiple things. Examples include tracking progress of IA2030, monitoring disease burden, and evaluating progress towards regional goals.</t>
  </si>
  <si>
    <t>M&amp;E framework</t>
  </si>
  <si>
    <t>Impact</t>
  </si>
  <si>
    <t>Advanced filter</t>
  </si>
  <si>
    <t>DEVELOPMENT STATUS: World Economic Situation and Prospects 2023
GAVI: Eligibility status
UNICEF: Regional offices
WORLD BANK INCOME STATUS: Country classification by income</t>
  </si>
  <si>
    <t>Data type</t>
  </si>
  <si>
    <t>Number</t>
  </si>
  <si>
    <t>Unit of measure</t>
  </si>
  <si>
    <t>Cases / Rate</t>
  </si>
  <si>
    <t>Incidence rate denominator</t>
  </si>
  <si>
    <t>Confirmed Pertussis reported cases divided by 1,000,000 total population.
NOTE: For global and regional incidence, denominator includes only countries that reported data for each year.</t>
  </si>
  <si>
    <t>Incidence rate denominator source</t>
  </si>
  <si>
    <t>United Nations, Department of Economic and Social Affairs, Population Division (2022). World Population Prospects 2022, Online Edition.</t>
  </si>
  <si>
    <t>Method of estimation</t>
  </si>
  <si>
    <t>WHO displays data as reported by national authorities.</t>
  </si>
  <si>
    <t>Preferred data source</t>
  </si>
  <si>
    <t>National surveillance systems</t>
  </si>
  <si>
    <t>Data collection source</t>
  </si>
  <si>
    <t>WHO/UNICEF Joint Reporting Form on Immunization (JRF)</t>
  </si>
  <si>
    <t>Data frequency and update</t>
  </si>
  <si>
    <t>Data are collected annually through the WHO/UNICEF Joint Reporting Form on Immunization (JRF) exercise (occurring in the spring of each year). Country data (including historical data) are updated and made available as received. Global and regional aggregate data are released annually on the 15th of July and updated thereafter as country data is received.</t>
  </si>
  <si>
    <t>Data collected from</t>
  </si>
  <si>
    <t>1974</t>
  </si>
  <si>
    <t>Limitations</t>
  </si>
  <si>
    <t>Reported data is subject to numerous limitations. Surveillance systems do not always follow WHO recommendations, underreporting of cases can occur, and many countries are unable to confirm cases by laboratory testing. Furthermore, changes made to a country's surveillance system can impact any time-series analysis.</t>
  </si>
  <si>
    <t>Comments</t>
  </si>
  <si>
    <t>Please inform WHO Global Monitoring team of incorrect or missing information at: vpdata@who.int.</t>
  </si>
  <si>
    <t>https://www.who.int/publications/m/item/vaccine-preventable-diseases-surveillance-standards-pertussis</t>
  </si>
  <si>
    <t>American Samoa</t>
    <phoneticPr fontId="3" type="noConversion"/>
  </si>
  <si>
    <t>Japan</t>
    <phoneticPr fontId="3" type="noConversion"/>
  </si>
  <si>
    <t>United States of America</t>
    <phoneticPr fontId="3" type="noConversion"/>
  </si>
  <si>
    <t>Türkiye</t>
    <phoneticPr fontId="3" type="noConversion"/>
  </si>
  <si>
    <t>Thailand</t>
    <phoneticPr fontId="3" type="noConversion"/>
  </si>
  <si>
    <t>Switzerland</t>
    <phoneticPr fontId="3" type="noConversion"/>
  </si>
  <si>
    <t>Germany</t>
    <phoneticPr fontId="3" type="noConversion"/>
  </si>
  <si>
    <t>Italy</t>
    <phoneticPr fontId="3" type="noConversion"/>
  </si>
  <si>
    <t>Israel</t>
    <phoneticPr fontId="3" type="noConversion"/>
  </si>
  <si>
    <t>Netherlands (Kingdom of the)</t>
    <phoneticPr fontId="3" type="noConversion"/>
  </si>
  <si>
    <t>Singapore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</si>
</sst>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sz val="11"/>
      <color rgb="FF9C0006"/>
      <name val="宋体"/>
      <family val="2"/>
      <charset val="134"/>
      <scheme val="minor"/>
    </font>
    <font>
      <sz val="9"/>
      <name val="宋体"/>
      <family val="3"/>
      <charset val="134"/>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2">
    <xf numFmtId="0" fontId="0" fillId="0" borderId="0"/>
    <xf numFmtId="0" fontId="2" fillId="2" borderId="0" applyNumberFormat="0" applyBorder="0" applyAlignment="0" applyProtection="0">
      <alignment vertical="center"/>
    </xf>
  </cellStyleXfs>
  <cellXfs count="6">
    <xf numFmtId="0" fontId="0" fillId="0" borderId="0" xfId="0"/>
    <xf numFmtId="0" fontId="1" fillId="0" borderId="0" xfId="0" applyFont="1"/>
    <xf numFmtId="0" fontId="0" fillId="0" borderId="0" xfId="0" applyAlignment="1">
      <alignment wrapText="1"/>
    </xf>
    <xf numFmtId="0" fontId="2" fillId="2" borderId="0" xfId="1" applyAlignment="1"/>
    <xf numFmtId="2" fontId="2" fillId="2" borderId="0" xfId="1" applyNumberFormat="1" applyAlignment="1"/>
    <xf numFmtId="0" fontId="0" fillId="0" borderId="0" xfId="0" applyAlignment="1">
      <alignment horizontal="left"/>
    </xf>
  </cellXfs>
  <cellStyles count="2">
    <cellStyle name="差" xfId="1" builtinId="27"/>
    <cellStyle name="常规" xfId="0" builtinId="0"/>
  </cellStyles>
  <dxfs count="1">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23"/>
  <sheetViews>
    <sheetView tabSelected="1" workbookViewId="0">
      <pane xSplit="1" ySplit="1" topLeftCell="E127" activePane="bottomRight" state="frozen"/>
      <selection pane="topRight" activeCell="B1" sqref="B1"/>
      <selection pane="bottomLeft" activeCell="A2" sqref="A2"/>
      <selection pane="bottomRight" activeCell="A157" sqref="A157"/>
    </sheetView>
  </sheetViews>
  <sheetFormatPr defaultRowHeight="15" customHeight="1" x14ac:dyDescent="0.15"/>
  <cols>
    <col min="1" max="1" width="70.75" bestFit="1" customWidth="1"/>
    <col min="2" max="2" width="9.75" bestFit="1" customWidth="1"/>
    <col min="3" max="3" width="12.25" customWidth="1"/>
    <col min="6" max="6" width="13.25" customWidth="1"/>
    <col min="7" max="7" width="16.625" customWidth="1"/>
  </cols>
  <sheetData>
    <row r="1" spans="1:27" s="5" customFormat="1" ht="15" customHeight="1" x14ac:dyDescent="0.15">
      <c r="A1" s="5" t="s">
        <v>0</v>
      </c>
      <c r="B1" s="5" t="s">
        <v>1</v>
      </c>
      <c r="C1" s="5" t="s">
        <v>2</v>
      </c>
      <c r="D1" s="5">
        <v>2023</v>
      </c>
      <c r="E1" s="5">
        <v>2022</v>
      </c>
      <c r="F1" s="5">
        <v>2021</v>
      </c>
      <c r="G1" s="5">
        <v>2020</v>
      </c>
      <c r="H1" s="5">
        <v>2019</v>
      </c>
      <c r="I1" s="5">
        <v>2018</v>
      </c>
      <c r="J1" s="5">
        <v>2017</v>
      </c>
      <c r="K1" s="5">
        <v>2016</v>
      </c>
      <c r="L1" s="5">
        <v>2015</v>
      </c>
      <c r="M1" s="5">
        <v>2014</v>
      </c>
      <c r="N1" s="5">
        <v>2013</v>
      </c>
      <c r="O1" s="5">
        <v>2012</v>
      </c>
      <c r="P1" s="5">
        <v>2011</v>
      </c>
      <c r="Q1" s="5">
        <v>2010</v>
      </c>
      <c r="R1" s="5">
        <v>2009</v>
      </c>
      <c r="S1" s="5">
        <v>2008</v>
      </c>
      <c r="T1" s="5">
        <v>2007</v>
      </c>
      <c r="U1" s="5">
        <v>2006</v>
      </c>
      <c r="V1" s="5">
        <v>2005</v>
      </c>
      <c r="W1" s="5">
        <v>2004</v>
      </c>
      <c r="X1" s="5">
        <v>2003</v>
      </c>
      <c r="Y1" s="5">
        <v>2002</v>
      </c>
      <c r="Z1" s="5">
        <v>2001</v>
      </c>
      <c r="AA1" s="5">
        <v>2000</v>
      </c>
    </row>
    <row r="2" spans="1:27" ht="15" customHeight="1" x14ac:dyDescent="0.15">
      <c r="A2" t="s">
        <v>3</v>
      </c>
      <c r="B2" t="s">
        <v>4</v>
      </c>
      <c r="C2" t="str">
        <f>D2&amp;"-"&amp;E2</f>
        <v>36.2-8</v>
      </c>
      <c r="D2" t="s">
        <v>5</v>
      </c>
      <c r="E2" t="s">
        <v>6</v>
      </c>
      <c r="F2" t="s">
        <v>7</v>
      </c>
      <c r="I2" t="s">
        <v>8</v>
      </c>
      <c r="J2" t="s">
        <v>9</v>
      </c>
      <c r="K2" t="s">
        <v>9</v>
      </c>
      <c r="L2" t="s">
        <v>10</v>
      </c>
      <c r="M2" t="s">
        <v>9</v>
      </c>
      <c r="N2" t="s">
        <v>11</v>
      </c>
      <c r="O2" t="s">
        <v>12</v>
      </c>
      <c r="P2" t="s">
        <v>9</v>
      </c>
      <c r="Q2" t="s">
        <v>9</v>
      </c>
      <c r="R2" t="s">
        <v>9</v>
      </c>
      <c r="S2" t="s">
        <v>13</v>
      </c>
      <c r="T2" t="s">
        <v>14</v>
      </c>
      <c r="U2" t="s">
        <v>15</v>
      </c>
      <c r="V2" t="s">
        <v>16</v>
      </c>
      <c r="W2" t="s">
        <v>17</v>
      </c>
      <c r="Y2" t="s">
        <v>18</v>
      </c>
      <c r="AA2" t="s">
        <v>19</v>
      </c>
    </row>
    <row r="3" spans="1:27" ht="15" customHeight="1" x14ac:dyDescent="0.15">
      <c r="A3" t="s">
        <v>20</v>
      </c>
      <c r="B3" t="s">
        <v>4</v>
      </c>
      <c r="C3" t="str">
        <f t="shared" ref="C3:C66" si="0">D3&amp;"-"&amp;E3</f>
        <v>0.4-0</v>
      </c>
      <c r="D3" t="s">
        <v>21</v>
      </c>
      <c r="E3" t="s">
        <v>9</v>
      </c>
      <c r="F3" t="s">
        <v>9</v>
      </c>
      <c r="G3" t="s">
        <v>22</v>
      </c>
      <c r="H3" t="s">
        <v>23</v>
      </c>
      <c r="I3" t="s">
        <v>24</v>
      </c>
      <c r="J3" t="s">
        <v>25</v>
      </c>
      <c r="K3" t="s">
        <v>26</v>
      </c>
      <c r="N3" t="s">
        <v>27</v>
      </c>
      <c r="O3" t="s">
        <v>28</v>
      </c>
      <c r="P3" t="s">
        <v>29</v>
      </c>
      <c r="Q3" t="s">
        <v>9</v>
      </c>
      <c r="R3" t="s">
        <v>30</v>
      </c>
      <c r="S3" t="s">
        <v>30</v>
      </c>
      <c r="T3" t="s">
        <v>31</v>
      </c>
      <c r="U3" t="s">
        <v>9</v>
      </c>
      <c r="V3" t="s">
        <v>32</v>
      </c>
      <c r="W3" t="s">
        <v>33</v>
      </c>
      <c r="X3" t="s">
        <v>34</v>
      </c>
      <c r="Y3" t="s">
        <v>35</v>
      </c>
      <c r="Z3" t="s">
        <v>36</v>
      </c>
      <c r="AA3" t="s">
        <v>37</v>
      </c>
    </row>
    <row r="4" spans="1:27" ht="15" customHeight="1" x14ac:dyDescent="0.15">
      <c r="A4" t="s">
        <v>38</v>
      </c>
      <c r="B4" t="s">
        <v>4</v>
      </c>
      <c r="C4" t="str">
        <f t="shared" si="0"/>
        <v>0.3-0</v>
      </c>
      <c r="D4" t="s">
        <v>39</v>
      </c>
      <c r="E4" t="s">
        <v>9</v>
      </c>
      <c r="I4" t="s">
        <v>21</v>
      </c>
      <c r="J4" t="s">
        <v>40</v>
      </c>
      <c r="K4" t="s">
        <v>9</v>
      </c>
      <c r="L4" t="s">
        <v>9</v>
      </c>
      <c r="M4" t="s">
        <v>9</v>
      </c>
      <c r="N4" t="s">
        <v>41</v>
      </c>
      <c r="O4" t="s">
        <v>42</v>
      </c>
      <c r="P4" t="s">
        <v>9</v>
      </c>
      <c r="Q4" t="s">
        <v>9</v>
      </c>
      <c r="R4" t="s">
        <v>9</v>
      </c>
      <c r="S4" t="s">
        <v>43</v>
      </c>
      <c r="T4" t="s">
        <v>9</v>
      </c>
      <c r="U4" t="s">
        <v>44</v>
      </c>
      <c r="V4" t="s">
        <v>45</v>
      </c>
      <c r="W4" t="s">
        <v>46</v>
      </c>
      <c r="X4" t="s">
        <v>44</v>
      </c>
      <c r="Y4" t="s">
        <v>41</v>
      </c>
      <c r="Z4" t="s">
        <v>31</v>
      </c>
    </row>
    <row r="5" spans="1:27" ht="15" customHeight="1" x14ac:dyDescent="0.15">
      <c r="A5" t="s">
        <v>1178</v>
      </c>
      <c r="B5" t="s">
        <v>4</v>
      </c>
      <c r="C5" t="str">
        <f t="shared" si="0"/>
        <v>-</v>
      </c>
      <c r="D5" s="3"/>
      <c r="E5" s="3"/>
      <c r="P5" t="s">
        <v>9</v>
      </c>
      <c r="S5" t="s">
        <v>9</v>
      </c>
      <c r="T5" t="s">
        <v>9</v>
      </c>
      <c r="V5" t="s">
        <v>47</v>
      </c>
      <c r="W5" t="s">
        <v>9</v>
      </c>
      <c r="Z5" t="s">
        <v>48</v>
      </c>
      <c r="AA5" t="s">
        <v>9</v>
      </c>
    </row>
    <row r="6" spans="1:27" ht="15" customHeight="1" x14ac:dyDescent="0.15">
      <c r="A6" t="s">
        <v>49</v>
      </c>
      <c r="B6" t="s">
        <v>4</v>
      </c>
      <c r="C6" t="str">
        <f t="shared" si="0"/>
        <v>174.8-0</v>
      </c>
      <c r="D6" t="s">
        <v>50</v>
      </c>
      <c r="E6" t="s">
        <v>9</v>
      </c>
      <c r="F6" t="s">
        <v>9</v>
      </c>
      <c r="G6" t="s">
        <v>9</v>
      </c>
      <c r="H6" t="s">
        <v>51</v>
      </c>
      <c r="I6" t="s">
        <v>52</v>
      </c>
      <c r="J6" t="s">
        <v>9</v>
      </c>
      <c r="K6" t="s">
        <v>53</v>
      </c>
      <c r="L6" t="s">
        <v>54</v>
      </c>
      <c r="M6" t="s">
        <v>55</v>
      </c>
      <c r="N6" t="s">
        <v>56</v>
      </c>
      <c r="O6" t="s">
        <v>57</v>
      </c>
      <c r="P6" t="s">
        <v>58</v>
      </c>
      <c r="Q6" t="s">
        <v>9</v>
      </c>
      <c r="R6" t="s">
        <v>9</v>
      </c>
      <c r="S6" t="s">
        <v>9</v>
      </c>
      <c r="W6" t="s">
        <v>9</v>
      </c>
      <c r="X6" t="s">
        <v>9</v>
      </c>
      <c r="Y6" t="s">
        <v>9</v>
      </c>
      <c r="Z6" t="s">
        <v>9</v>
      </c>
      <c r="AA6" t="s">
        <v>9</v>
      </c>
    </row>
    <row r="7" spans="1:27" ht="15" customHeight="1" x14ac:dyDescent="0.15">
      <c r="A7" t="s">
        <v>59</v>
      </c>
      <c r="B7" t="s">
        <v>4</v>
      </c>
      <c r="C7" t="str">
        <f t="shared" si="0"/>
        <v>-</v>
      </c>
      <c r="D7" s="3"/>
      <c r="E7" s="3"/>
      <c r="G7" t="s">
        <v>9</v>
      </c>
      <c r="H7" t="s">
        <v>9</v>
      </c>
      <c r="I7" t="s">
        <v>9</v>
      </c>
      <c r="K7" t="s">
        <v>9</v>
      </c>
      <c r="L7" t="s">
        <v>9</v>
      </c>
      <c r="M7" t="s">
        <v>9</v>
      </c>
      <c r="N7" t="s">
        <v>9</v>
      </c>
      <c r="O7" t="s">
        <v>60</v>
      </c>
      <c r="P7" t="s">
        <v>61</v>
      </c>
      <c r="Q7" t="s">
        <v>62</v>
      </c>
      <c r="R7" t="s">
        <v>63</v>
      </c>
      <c r="S7" t="s">
        <v>64</v>
      </c>
      <c r="T7" t="s">
        <v>65</v>
      </c>
      <c r="U7" t="s">
        <v>66</v>
      </c>
      <c r="V7" t="s">
        <v>9</v>
      </c>
      <c r="W7" t="s">
        <v>67</v>
      </c>
      <c r="X7" t="s">
        <v>68</v>
      </c>
      <c r="Y7" t="s">
        <v>9</v>
      </c>
      <c r="Z7" t="s">
        <v>69</v>
      </c>
      <c r="AA7" t="s">
        <v>70</v>
      </c>
    </row>
    <row r="8" spans="1:27" ht="15" customHeight="1" x14ac:dyDescent="0.15">
      <c r="A8" t="s">
        <v>71</v>
      </c>
      <c r="B8" t="s">
        <v>4</v>
      </c>
      <c r="C8" t="str">
        <f t="shared" si="0"/>
        <v>0-0</v>
      </c>
      <c r="D8" t="s">
        <v>9</v>
      </c>
      <c r="E8" t="s">
        <v>9</v>
      </c>
      <c r="F8" t="s">
        <v>9</v>
      </c>
      <c r="G8" t="s">
        <v>9</v>
      </c>
      <c r="H8" t="s">
        <v>9</v>
      </c>
      <c r="I8" t="s">
        <v>9</v>
      </c>
      <c r="J8" t="s">
        <v>9</v>
      </c>
      <c r="X8" t="s">
        <v>9</v>
      </c>
      <c r="Y8" t="s">
        <v>9</v>
      </c>
      <c r="Z8" t="s">
        <v>9</v>
      </c>
      <c r="AA8" t="s">
        <v>9</v>
      </c>
    </row>
    <row r="9" spans="1:27" ht="15" customHeight="1" x14ac:dyDescent="0.15">
      <c r="A9" t="s">
        <v>72</v>
      </c>
      <c r="B9" t="s">
        <v>4</v>
      </c>
      <c r="C9" t="str">
        <f t="shared" si="0"/>
        <v>0-0</v>
      </c>
      <c r="D9" t="s">
        <v>9</v>
      </c>
      <c r="E9" t="s">
        <v>9</v>
      </c>
      <c r="F9" t="s">
        <v>9</v>
      </c>
      <c r="G9" t="s">
        <v>9</v>
      </c>
      <c r="H9" t="s">
        <v>9</v>
      </c>
      <c r="I9" t="s">
        <v>9</v>
      </c>
      <c r="J9" t="s">
        <v>9</v>
      </c>
      <c r="K9" t="s">
        <v>9</v>
      </c>
      <c r="L9" t="s">
        <v>9</v>
      </c>
      <c r="M9" t="s">
        <v>9</v>
      </c>
      <c r="N9" t="s">
        <v>9</v>
      </c>
      <c r="O9" t="s">
        <v>9</v>
      </c>
      <c r="P9" t="s">
        <v>9</v>
      </c>
      <c r="Q9" t="s">
        <v>9</v>
      </c>
      <c r="R9" t="s">
        <v>9</v>
      </c>
      <c r="S9" t="s">
        <v>9</v>
      </c>
      <c r="T9" t="s">
        <v>9</v>
      </c>
      <c r="U9" t="s">
        <v>9</v>
      </c>
      <c r="V9" t="s">
        <v>9</v>
      </c>
      <c r="W9" t="s">
        <v>9</v>
      </c>
      <c r="X9" t="s">
        <v>9</v>
      </c>
      <c r="Y9" t="s">
        <v>9</v>
      </c>
      <c r="Z9" t="s">
        <v>9</v>
      </c>
      <c r="AA9" t="s">
        <v>9</v>
      </c>
    </row>
    <row r="10" spans="1:27" ht="15" customHeight="1" x14ac:dyDescent="0.15">
      <c r="A10" t="s">
        <v>73</v>
      </c>
      <c r="B10" t="s">
        <v>4</v>
      </c>
      <c r="C10" t="str">
        <f t="shared" si="0"/>
        <v>13.2-4.3</v>
      </c>
      <c r="D10" t="s">
        <v>74</v>
      </c>
      <c r="E10" t="s">
        <v>75</v>
      </c>
      <c r="F10" t="s">
        <v>23</v>
      </c>
      <c r="G10" t="s">
        <v>34</v>
      </c>
      <c r="H10" t="s">
        <v>76</v>
      </c>
      <c r="I10" t="s">
        <v>77</v>
      </c>
      <c r="J10" t="s">
        <v>78</v>
      </c>
      <c r="K10" t="s">
        <v>79</v>
      </c>
      <c r="L10" t="s">
        <v>80</v>
      </c>
      <c r="M10" t="s">
        <v>51</v>
      </c>
      <c r="N10" t="s">
        <v>81</v>
      </c>
      <c r="O10" t="s">
        <v>82</v>
      </c>
      <c r="P10" t="s">
        <v>83</v>
      </c>
      <c r="Q10" t="s">
        <v>78</v>
      </c>
      <c r="R10" t="s">
        <v>84</v>
      </c>
      <c r="S10" t="s">
        <v>85</v>
      </c>
      <c r="T10" t="s">
        <v>86</v>
      </c>
      <c r="U10" t="s">
        <v>87</v>
      </c>
      <c r="V10" t="s">
        <v>88</v>
      </c>
      <c r="W10" t="s">
        <v>89</v>
      </c>
      <c r="X10" t="s">
        <v>90</v>
      </c>
      <c r="Y10" t="s">
        <v>91</v>
      </c>
      <c r="Z10" t="s">
        <v>92</v>
      </c>
      <c r="AA10" t="s">
        <v>93</v>
      </c>
    </row>
    <row r="11" spans="1:27" ht="15" customHeight="1" x14ac:dyDescent="0.15">
      <c r="A11" t="s">
        <v>94</v>
      </c>
      <c r="B11" t="s">
        <v>4</v>
      </c>
      <c r="C11" t="str">
        <f t="shared" si="0"/>
        <v>18-0.4</v>
      </c>
      <c r="D11" t="s">
        <v>95</v>
      </c>
      <c r="E11" t="s">
        <v>21</v>
      </c>
      <c r="F11" t="s">
        <v>27</v>
      </c>
      <c r="G11" t="s">
        <v>75</v>
      </c>
      <c r="H11" t="s">
        <v>96</v>
      </c>
      <c r="I11" t="s">
        <v>97</v>
      </c>
      <c r="J11" t="s">
        <v>98</v>
      </c>
      <c r="K11" t="s">
        <v>99</v>
      </c>
      <c r="L11" t="s">
        <v>100</v>
      </c>
      <c r="M11" t="s">
        <v>101</v>
      </c>
      <c r="N11" t="s">
        <v>102</v>
      </c>
      <c r="O11" t="s">
        <v>7</v>
      </c>
      <c r="P11" t="s">
        <v>39</v>
      </c>
      <c r="Q11" t="s">
        <v>29</v>
      </c>
      <c r="R11" t="s">
        <v>103</v>
      </c>
      <c r="S11" t="s">
        <v>22</v>
      </c>
      <c r="T11" t="s">
        <v>39</v>
      </c>
      <c r="U11" t="s">
        <v>44</v>
      </c>
      <c r="V11" t="s">
        <v>104</v>
      </c>
      <c r="W11" t="s">
        <v>105</v>
      </c>
      <c r="X11" t="s">
        <v>22</v>
      </c>
      <c r="Y11" t="s">
        <v>22</v>
      </c>
      <c r="Z11" t="s">
        <v>39</v>
      </c>
      <c r="AA11" t="s">
        <v>106</v>
      </c>
    </row>
    <row r="12" spans="1:27" ht="15" customHeight="1" x14ac:dyDescent="0.15">
      <c r="A12" t="s">
        <v>107</v>
      </c>
      <c r="B12" t="s">
        <v>4</v>
      </c>
      <c r="C12" t="str">
        <f t="shared" si="0"/>
        <v>9.4-0</v>
      </c>
      <c r="D12" t="s">
        <v>100</v>
      </c>
      <c r="E12" t="s">
        <v>9</v>
      </c>
      <c r="F12" t="s">
        <v>9</v>
      </c>
      <c r="H12" t="s">
        <v>9</v>
      </c>
      <c r="I12" t="s">
        <v>100</v>
      </c>
      <c r="J12" t="s">
        <v>108</v>
      </c>
    </row>
    <row r="13" spans="1:27" ht="15" customHeight="1" x14ac:dyDescent="0.15">
      <c r="A13" t="s">
        <v>109</v>
      </c>
      <c r="B13" t="s">
        <v>4</v>
      </c>
      <c r="C13" t="str">
        <f t="shared" si="0"/>
        <v>92.4-18.3</v>
      </c>
      <c r="D13" t="s">
        <v>110</v>
      </c>
      <c r="E13" t="s">
        <v>111</v>
      </c>
      <c r="F13" t="s">
        <v>112</v>
      </c>
      <c r="G13" t="s">
        <v>113</v>
      </c>
      <c r="H13" t="s">
        <v>114</v>
      </c>
      <c r="I13" t="s">
        <v>115</v>
      </c>
      <c r="J13" t="s">
        <v>116</v>
      </c>
      <c r="K13" t="s">
        <v>117</v>
      </c>
      <c r="L13" t="s">
        <v>118</v>
      </c>
      <c r="M13" t="s">
        <v>119</v>
      </c>
      <c r="N13" t="s">
        <v>120</v>
      </c>
      <c r="O13" t="s">
        <v>121</v>
      </c>
      <c r="P13" t="s">
        <v>122</v>
      </c>
      <c r="Q13" t="s">
        <v>123</v>
      </c>
      <c r="R13" t="s">
        <v>124</v>
      </c>
      <c r="S13" t="s">
        <v>125</v>
      </c>
      <c r="T13" t="s">
        <v>126</v>
      </c>
      <c r="V13" t="s">
        <v>127</v>
      </c>
      <c r="W13" t="s">
        <v>128</v>
      </c>
      <c r="X13" t="s">
        <v>129</v>
      </c>
      <c r="Y13" t="s">
        <v>130</v>
      </c>
      <c r="Z13" t="s">
        <v>131</v>
      </c>
      <c r="AA13" t="s">
        <v>132</v>
      </c>
    </row>
    <row r="14" spans="1:27" ht="15" customHeight="1" x14ac:dyDescent="0.15">
      <c r="A14" t="s">
        <v>133</v>
      </c>
      <c r="B14" t="s">
        <v>4</v>
      </c>
      <c r="C14" t="str">
        <f t="shared" si="0"/>
        <v>311.4-18.3</v>
      </c>
      <c r="D14" t="s">
        <v>134</v>
      </c>
      <c r="E14" t="s">
        <v>111</v>
      </c>
      <c r="F14" t="s">
        <v>135</v>
      </c>
      <c r="G14" t="s">
        <v>136</v>
      </c>
      <c r="I14" t="s">
        <v>137</v>
      </c>
      <c r="J14" t="s">
        <v>138</v>
      </c>
      <c r="K14" t="s">
        <v>139</v>
      </c>
      <c r="L14" t="s">
        <v>140</v>
      </c>
      <c r="M14" t="s">
        <v>141</v>
      </c>
      <c r="O14" t="s">
        <v>142</v>
      </c>
      <c r="P14" t="s">
        <v>143</v>
      </c>
      <c r="Q14" t="s">
        <v>144</v>
      </c>
      <c r="R14" t="s">
        <v>145</v>
      </c>
      <c r="S14" t="s">
        <v>146</v>
      </c>
      <c r="T14" t="s">
        <v>147</v>
      </c>
      <c r="U14" t="s">
        <v>148</v>
      </c>
      <c r="V14" t="s">
        <v>149</v>
      </c>
      <c r="W14" t="s">
        <v>150</v>
      </c>
      <c r="X14" t="s">
        <v>151</v>
      </c>
      <c r="Y14" t="s">
        <v>152</v>
      </c>
      <c r="Z14" t="s">
        <v>153</v>
      </c>
      <c r="AA14" t="s">
        <v>154</v>
      </c>
    </row>
    <row r="15" spans="1:27" ht="15" customHeight="1" x14ac:dyDescent="0.15">
      <c r="A15" t="s">
        <v>155</v>
      </c>
      <c r="B15" t="s">
        <v>4</v>
      </c>
      <c r="C15" t="str">
        <f t="shared" si="0"/>
        <v>0.3-0</v>
      </c>
      <c r="D15" t="s">
        <v>39</v>
      </c>
      <c r="E15" t="s">
        <v>9</v>
      </c>
      <c r="F15" t="s">
        <v>9</v>
      </c>
      <c r="G15" t="s">
        <v>9</v>
      </c>
      <c r="H15" t="s">
        <v>9</v>
      </c>
      <c r="I15" t="s">
        <v>9</v>
      </c>
      <c r="J15" t="s">
        <v>9</v>
      </c>
      <c r="K15" t="s">
        <v>9</v>
      </c>
      <c r="L15" t="s">
        <v>9</v>
      </c>
      <c r="M15" t="s">
        <v>9</v>
      </c>
      <c r="N15" t="s">
        <v>21</v>
      </c>
      <c r="O15" t="s">
        <v>156</v>
      </c>
      <c r="P15" t="s">
        <v>157</v>
      </c>
      <c r="Q15" t="s">
        <v>158</v>
      </c>
      <c r="R15" t="s">
        <v>45</v>
      </c>
      <c r="S15" t="s">
        <v>159</v>
      </c>
      <c r="T15" t="s">
        <v>29</v>
      </c>
      <c r="U15" t="s">
        <v>160</v>
      </c>
      <c r="V15" t="s">
        <v>46</v>
      </c>
      <c r="W15" t="s">
        <v>46</v>
      </c>
      <c r="X15" t="s">
        <v>40</v>
      </c>
      <c r="Y15" t="s">
        <v>21</v>
      </c>
      <c r="Z15" t="s">
        <v>29</v>
      </c>
      <c r="AA15" t="s">
        <v>161</v>
      </c>
    </row>
    <row r="16" spans="1:27" ht="15" customHeight="1" x14ac:dyDescent="0.15">
      <c r="A16" t="s">
        <v>162</v>
      </c>
      <c r="B16" t="s">
        <v>4</v>
      </c>
      <c r="C16" t="str">
        <f t="shared" si="0"/>
        <v>0-2.4</v>
      </c>
      <c r="D16" t="s">
        <v>9</v>
      </c>
      <c r="E16" t="s">
        <v>25</v>
      </c>
      <c r="F16" t="s">
        <v>9</v>
      </c>
      <c r="G16" t="s">
        <v>9</v>
      </c>
      <c r="H16" t="s">
        <v>9</v>
      </c>
      <c r="I16" t="s">
        <v>9</v>
      </c>
      <c r="J16" t="s">
        <v>9</v>
      </c>
      <c r="K16" t="s">
        <v>9</v>
      </c>
      <c r="L16" t="s">
        <v>9</v>
      </c>
      <c r="M16" t="s">
        <v>9</v>
      </c>
      <c r="N16" t="s">
        <v>9</v>
      </c>
      <c r="O16" t="s">
        <v>9</v>
      </c>
      <c r="P16" t="s">
        <v>9</v>
      </c>
      <c r="Q16" t="s">
        <v>9</v>
      </c>
      <c r="R16" t="s">
        <v>9</v>
      </c>
      <c r="S16" t="s">
        <v>9</v>
      </c>
      <c r="T16" t="s">
        <v>9</v>
      </c>
      <c r="U16" t="s">
        <v>9</v>
      </c>
      <c r="V16" t="s">
        <v>9</v>
      </c>
      <c r="W16" t="s">
        <v>9</v>
      </c>
      <c r="X16" t="s">
        <v>9</v>
      </c>
      <c r="Y16" t="s">
        <v>9</v>
      </c>
      <c r="Z16" t="s">
        <v>9</v>
      </c>
      <c r="AA16" t="s">
        <v>9</v>
      </c>
    </row>
    <row r="17" spans="1:27" ht="15" customHeight="1" x14ac:dyDescent="0.15">
      <c r="A17" t="s">
        <v>163</v>
      </c>
      <c r="B17" t="s">
        <v>4</v>
      </c>
      <c r="C17" t="str">
        <f t="shared" si="0"/>
        <v>0-0</v>
      </c>
      <c r="D17" t="s">
        <v>9</v>
      </c>
      <c r="E17" t="s">
        <v>9</v>
      </c>
      <c r="F17" t="s">
        <v>9</v>
      </c>
      <c r="G17" t="s">
        <v>9</v>
      </c>
      <c r="H17" t="s">
        <v>164</v>
      </c>
      <c r="I17" t="s">
        <v>44</v>
      </c>
      <c r="J17" t="s">
        <v>44</v>
      </c>
      <c r="K17" t="s">
        <v>44</v>
      </c>
      <c r="L17" t="s">
        <v>9</v>
      </c>
      <c r="M17" t="s">
        <v>9</v>
      </c>
      <c r="N17" t="s">
        <v>9</v>
      </c>
      <c r="O17" t="s">
        <v>25</v>
      </c>
      <c r="P17" t="s">
        <v>9</v>
      </c>
      <c r="Q17" t="s">
        <v>9</v>
      </c>
      <c r="R17" t="s">
        <v>43</v>
      </c>
      <c r="S17" t="s">
        <v>9</v>
      </c>
      <c r="T17" t="s">
        <v>9</v>
      </c>
      <c r="U17" t="s">
        <v>9</v>
      </c>
      <c r="W17" t="s">
        <v>9</v>
      </c>
      <c r="Y17" t="s">
        <v>9</v>
      </c>
      <c r="Z17" t="s">
        <v>9</v>
      </c>
      <c r="AA17" t="s">
        <v>9</v>
      </c>
    </row>
    <row r="18" spans="1:27" ht="15" customHeight="1" x14ac:dyDescent="0.15">
      <c r="A18" t="s">
        <v>165</v>
      </c>
      <c r="B18" t="s">
        <v>4</v>
      </c>
      <c r="C18" t="str">
        <f t="shared" si="0"/>
        <v>0-0</v>
      </c>
      <c r="D18" t="s">
        <v>9</v>
      </c>
      <c r="E18" t="s">
        <v>9</v>
      </c>
      <c r="F18" t="s">
        <v>9</v>
      </c>
      <c r="G18" t="s">
        <v>9</v>
      </c>
      <c r="H18" t="s">
        <v>40</v>
      </c>
      <c r="I18" t="s">
        <v>9</v>
      </c>
      <c r="J18" t="s">
        <v>9</v>
      </c>
      <c r="K18" t="s">
        <v>9</v>
      </c>
      <c r="L18" t="s">
        <v>40</v>
      </c>
      <c r="M18" t="s">
        <v>40</v>
      </c>
      <c r="N18" t="s">
        <v>9</v>
      </c>
      <c r="O18" t="s">
        <v>40</v>
      </c>
      <c r="P18" t="s">
        <v>39</v>
      </c>
      <c r="Q18" t="s">
        <v>40</v>
      </c>
      <c r="R18" t="s">
        <v>40</v>
      </c>
      <c r="S18" t="s">
        <v>46</v>
      </c>
      <c r="T18" t="s">
        <v>159</v>
      </c>
      <c r="U18" t="s">
        <v>39</v>
      </c>
      <c r="V18" t="s">
        <v>166</v>
      </c>
      <c r="W18" t="s">
        <v>22</v>
      </c>
      <c r="X18" t="s">
        <v>25</v>
      </c>
      <c r="Y18" t="s">
        <v>31</v>
      </c>
      <c r="Z18" t="s">
        <v>40</v>
      </c>
      <c r="AA18" t="s">
        <v>104</v>
      </c>
    </row>
    <row r="19" spans="1:27" ht="15" customHeight="1" x14ac:dyDescent="0.15">
      <c r="A19" t="s">
        <v>167</v>
      </c>
      <c r="B19" t="s">
        <v>4</v>
      </c>
      <c r="C19" t="str">
        <f t="shared" si="0"/>
        <v>0-0</v>
      </c>
      <c r="D19" t="s">
        <v>9</v>
      </c>
      <c r="E19" t="s">
        <v>9</v>
      </c>
      <c r="F19" t="s">
        <v>9</v>
      </c>
      <c r="G19" t="s">
        <v>9</v>
      </c>
      <c r="H19" t="s">
        <v>168</v>
      </c>
      <c r="I19" t="s">
        <v>9</v>
      </c>
      <c r="J19" t="s">
        <v>9</v>
      </c>
      <c r="K19" t="s">
        <v>9</v>
      </c>
      <c r="L19" t="s">
        <v>9</v>
      </c>
      <c r="M19" t="s">
        <v>9</v>
      </c>
      <c r="N19" t="s">
        <v>9</v>
      </c>
      <c r="O19" t="s">
        <v>9</v>
      </c>
      <c r="P19" t="s">
        <v>9</v>
      </c>
      <c r="Q19" t="s">
        <v>9</v>
      </c>
      <c r="R19" t="s">
        <v>9</v>
      </c>
      <c r="S19" t="s">
        <v>9</v>
      </c>
      <c r="T19" t="s">
        <v>9</v>
      </c>
      <c r="U19" t="s">
        <v>9</v>
      </c>
      <c r="V19" t="s">
        <v>9</v>
      </c>
      <c r="W19" t="s">
        <v>9</v>
      </c>
      <c r="X19" t="s">
        <v>9</v>
      </c>
      <c r="Y19" t="s">
        <v>9</v>
      </c>
      <c r="Z19" t="s">
        <v>9</v>
      </c>
      <c r="AA19" t="s">
        <v>9</v>
      </c>
    </row>
    <row r="20" spans="1:27" ht="15" customHeight="1" x14ac:dyDescent="0.15">
      <c r="A20" t="s">
        <v>169</v>
      </c>
      <c r="B20" t="s">
        <v>4</v>
      </c>
      <c r="C20" t="str">
        <f t="shared" si="0"/>
        <v>92.8-2.9</v>
      </c>
      <c r="D20" t="s">
        <v>170</v>
      </c>
      <c r="E20" t="s">
        <v>157</v>
      </c>
      <c r="F20" t="s">
        <v>29</v>
      </c>
      <c r="G20" t="s">
        <v>171</v>
      </c>
      <c r="H20" t="s">
        <v>172</v>
      </c>
      <c r="I20" t="s">
        <v>173</v>
      </c>
      <c r="J20" t="s">
        <v>174</v>
      </c>
      <c r="K20" t="s">
        <v>175</v>
      </c>
      <c r="L20" t="s">
        <v>176</v>
      </c>
      <c r="M20" t="s">
        <v>177</v>
      </c>
      <c r="N20" t="s">
        <v>178</v>
      </c>
      <c r="O20" t="s">
        <v>179</v>
      </c>
      <c r="P20" t="s">
        <v>180</v>
      </c>
      <c r="Q20" t="s">
        <v>92</v>
      </c>
      <c r="R20" t="s">
        <v>108</v>
      </c>
      <c r="S20" t="s">
        <v>10</v>
      </c>
      <c r="T20" t="s">
        <v>150</v>
      </c>
      <c r="U20" t="s">
        <v>181</v>
      </c>
      <c r="V20" t="s">
        <v>182</v>
      </c>
      <c r="W20" t="s">
        <v>6</v>
      </c>
      <c r="X20" t="s">
        <v>183</v>
      </c>
      <c r="Y20" t="s">
        <v>184</v>
      </c>
      <c r="Z20" t="s">
        <v>185</v>
      </c>
      <c r="AA20" t="s">
        <v>186</v>
      </c>
    </row>
    <row r="21" spans="1:27" ht="15" customHeight="1" x14ac:dyDescent="0.15">
      <c r="A21" t="s">
        <v>187</v>
      </c>
      <c r="B21" t="s">
        <v>4</v>
      </c>
      <c r="C21" t="str">
        <f t="shared" si="0"/>
        <v>89.5-6.9</v>
      </c>
      <c r="D21" t="s">
        <v>188</v>
      </c>
      <c r="E21" t="s">
        <v>184</v>
      </c>
      <c r="F21" t="s">
        <v>29</v>
      </c>
      <c r="G21" t="s">
        <v>189</v>
      </c>
      <c r="H21" t="s">
        <v>190</v>
      </c>
      <c r="I21" t="s">
        <v>191</v>
      </c>
      <c r="J21" t="s">
        <v>192</v>
      </c>
      <c r="K21" t="s">
        <v>193</v>
      </c>
      <c r="L21" t="s">
        <v>194</v>
      </c>
      <c r="M21" t="s">
        <v>195</v>
      </c>
      <c r="N21" t="s">
        <v>196</v>
      </c>
      <c r="O21" t="s">
        <v>197</v>
      </c>
      <c r="P21" t="s">
        <v>100</v>
      </c>
      <c r="Q21" t="s">
        <v>198</v>
      </c>
      <c r="S21" t="s">
        <v>199</v>
      </c>
      <c r="T21" t="s">
        <v>200</v>
      </c>
      <c r="U21" t="s">
        <v>201</v>
      </c>
      <c r="V21" t="s">
        <v>146</v>
      </c>
      <c r="W21" t="s">
        <v>202</v>
      </c>
      <c r="X21" t="s">
        <v>203</v>
      </c>
      <c r="Y21" t="s">
        <v>204</v>
      </c>
      <c r="Z21" t="s">
        <v>7</v>
      </c>
    </row>
    <row r="22" spans="1:27" ht="15" customHeight="1" x14ac:dyDescent="0.15">
      <c r="A22" t="s">
        <v>205</v>
      </c>
      <c r="B22" t="s">
        <v>4</v>
      </c>
      <c r="C22" t="str">
        <f t="shared" si="0"/>
        <v>0-0</v>
      </c>
      <c r="D22" t="s">
        <v>9</v>
      </c>
      <c r="E22" t="s">
        <v>9</v>
      </c>
      <c r="F22" t="s">
        <v>9</v>
      </c>
      <c r="G22" t="s">
        <v>9</v>
      </c>
      <c r="H22" t="s">
        <v>9</v>
      </c>
      <c r="I22" t="s">
        <v>99</v>
      </c>
      <c r="J22" t="s">
        <v>7</v>
      </c>
      <c r="K22" t="s">
        <v>206</v>
      </c>
      <c r="L22" t="s">
        <v>9</v>
      </c>
      <c r="M22" t="s">
        <v>207</v>
      </c>
      <c r="N22" t="s">
        <v>208</v>
      </c>
      <c r="O22" t="s">
        <v>209</v>
      </c>
      <c r="P22" t="s">
        <v>9</v>
      </c>
      <c r="Q22" t="s">
        <v>9</v>
      </c>
      <c r="R22" t="s">
        <v>9</v>
      </c>
      <c r="S22" t="s">
        <v>210</v>
      </c>
      <c r="T22" t="s">
        <v>9</v>
      </c>
      <c r="U22" t="s">
        <v>9</v>
      </c>
      <c r="V22" t="s">
        <v>9</v>
      </c>
      <c r="W22" t="s">
        <v>9</v>
      </c>
      <c r="X22" t="s">
        <v>9</v>
      </c>
      <c r="Y22" t="s">
        <v>9</v>
      </c>
      <c r="Z22" t="s">
        <v>9</v>
      </c>
      <c r="AA22" t="s">
        <v>9</v>
      </c>
    </row>
    <row r="23" spans="1:27" ht="15" customHeight="1" x14ac:dyDescent="0.15">
      <c r="A23" t="s">
        <v>211</v>
      </c>
      <c r="B23" t="s">
        <v>4</v>
      </c>
      <c r="C23" t="str">
        <f t="shared" si="0"/>
        <v>0.1-0</v>
      </c>
      <c r="D23" t="s">
        <v>40</v>
      </c>
      <c r="E23" t="s">
        <v>9</v>
      </c>
      <c r="F23" t="s">
        <v>9</v>
      </c>
      <c r="G23" t="s">
        <v>9</v>
      </c>
      <c r="L23" t="s">
        <v>9</v>
      </c>
      <c r="M23" t="s">
        <v>9</v>
      </c>
      <c r="N23" t="s">
        <v>9</v>
      </c>
      <c r="O23" t="s">
        <v>9</v>
      </c>
      <c r="P23" t="s">
        <v>9</v>
      </c>
      <c r="Q23" t="s">
        <v>212</v>
      </c>
      <c r="S23" t="s">
        <v>9</v>
      </c>
      <c r="T23" t="s">
        <v>9</v>
      </c>
      <c r="U23" t="s">
        <v>9</v>
      </c>
      <c r="V23" t="s">
        <v>213</v>
      </c>
      <c r="W23" t="s">
        <v>214</v>
      </c>
      <c r="AA23" t="s">
        <v>215</v>
      </c>
    </row>
    <row r="24" spans="1:27" ht="15" customHeight="1" x14ac:dyDescent="0.15">
      <c r="A24" t="s">
        <v>216</v>
      </c>
      <c r="B24" t="s">
        <v>4</v>
      </c>
      <c r="C24" t="str">
        <f t="shared" si="0"/>
        <v>15.6-15.6</v>
      </c>
      <c r="D24" t="s">
        <v>180</v>
      </c>
      <c r="E24" t="s">
        <v>180</v>
      </c>
      <c r="F24" t="s">
        <v>9</v>
      </c>
      <c r="G24" t="s">
        <v>217</v>
      </c>
      <c r="H24" t="s">
        <v>218</v>
      </c>
      <c r="I24" t="s">
        <v>153</v>
      </c>
      <c r="J24" t="s">
        <v>219</v>
      </c>
      <c r="W24" t="s">
        <v>9</v>
      </c>
      <c r="Y24" t="s">
        <v>9</v>
      </c>
      <c r="AA24" t="s">
        <v>220</v>
      </c>
    </row>
    <row r="25" spans="1:27" ht="15" customHeight="1" x14ac:dyDescent="0.15">
      <c r="A25" t="s">
        <v>221</v>
      </c>
      <c r="B25" t="s">
        <v>4</v>
      </c>
      <c r="C25" t="str">
        <f t="shared" si="0"/>
        <v>0-0</v>
      </c>
      <c r="D25" t="s">
        <v>9</v>
      </c>
      <c r="E25" t="s">
        <v>9</v>
      </c>
      <c r="G25" t="s">
        <v>9</v>
      </c>
      <c r="H25" t="s">
        <v>204</v>
      </c>
      <c r="I25" t="s">
        <v>222</v>
      </c>
      <c r="J25" t="s">
        <v>223</v>
      </c>
      <c r="K25" t="s">
        <v>224</v>
      </c>
      <c r="L25" t="s">
        <v>225</v>
      </c>
      <c r="M25" t="s">
        <v>9</v>
      </c>
      <c r="N25" t="s">
        <v>9</v>
      </c>
      <c r="O25" t="s">
        <v>9</v>
      </c>
      <c r="P25" t="s">
        <v>29</v>
      </c>
      <c r="Q25" t="s">
        <v>9</v>
      </c>
      <c r="R25" t="s">
        <v>9</v>
      </c>
      <c r="S25" t="s">
        <v>9</v>
      </c>
      <c r="T25" t="s">
        <v>9</v>
      </c>
      <c r="U25" t="s">
        <v>226</v>
      </c>
      <c r="V25" t="s">
        <v>226</v>
      </c>
      <c r="W25" t="s">
        <v>9</v>
      </c>
      <c r="X25" t="s">
        <v>9</v>
      </c>
      <c r="Z25" t="s">
        <v>9</v>
      </c>
      <c r="AA25" t="s">
        <v>215</v>
      </c>
    </row>
    <row r="26" spans="1:27" ht="15" customHeight="1" x14ac:dyDescent="0.15">
      <c r="A26" t="s">
        <v>227</v>
      </c>
      <c r="B26" t="s">
        <v>4</v>
      </c>
      <c r="C26" t="str">
        <f t="shared" si="0"/>
        <v>66.8-18.2</v>
      </c>
      <c r="D26" t="s">
        <v>173</v>
      </c>
      <c r="E26" t="s">
        <v>228</v>
      </c>
      <c r="F26" t="s">
        <v>9</v>
      </c>
      <c r="G26" t="s">
        <v>22</v>
      </c>
      <c r="H26" t="s">
        <v>229</v>
      </c>
      <c r="I26" t="s">
        <v>41</v>
      </c>
      <c r="J26" t="s">
        <v>159</v>
      </c>
      <c r="K26" t="s">
        <v>25</v>
      </c>
      <c r="L26" t="s">
        <v>22</v>
      </c>
      <c r="M26" t="s">
        <v>184</v>
      </c>
      <c r="N26" t="s">
        <v>157</v>
      </c>
      <c r="O26" t="s">
        <v>9</v>
      </c>
      <c r="P26" t="s">
        <v>9</v>
      </c>
      <c r="Q26" t="s">
        <v>9</v>
      </c>
      <c r="R26" t="s">
        <v>9</v>
      </c>
      <c r="S26" t="s">
        <v>9</v>
      </c>
      <c r="T26" t="s">
        <v>9</v>
      </c>
      <c r="U26" t="s">
        <v>159</v>
      </c>
      <c r="V26" t="s">
        <v>40</v>
      </c>
      <c r="W26" t="s">
        <v>44</v>
      </c>
      <c r="X26" t="s">
        <v>230</v>
      </c>
      <c r="Y26" t="s">
        <v>231</v>
      </c>
      <c r="Z26" t="s">
        <v>232</v>
      </c>
      <c r="AA26" t="s">
        <v>233</v>
      </c>
    </row>
    <row r="27" spans="1:27" ht="15" customHeight="1" x14ac:dyDescent="0.15">
      <c r="A27" t="s">
        <v>234</v>
      </c>
      <c r="B27" t="s">
        <v>4</v>
      </c>
      <c r="C27" t="str">
        <f t="shared" si="0"/>
        <v>-0</v>
      </c>
      <c r="E27" t="s">
        <v>9</v>
      </c>
      <c r="F27" t="s">
        <v>159</v>
      </c>
      <c r="G27" t="s">
        <v>34</v>
      </c>
      <c r="I27" t="s">
        <v>235</v>
      </c>
      <c r="J27" t="s">
        <v>236</v>
      </c>
      <c r="K27" t="s">
        <v>203</v>
      </c>
      <c r="L27" t="s">
        <v>30</v>
      </c>
      <c r="O27" t="s">
        <v>99</v>
      </c>
      <c r="P27" t="s">
        <v>6</v>
      </c>
      <c r="Q27" t="s">
        <v>237</v>
      </c>
      <c r="R27" t="s">
        <v>35</v>
      </c>
      <c r="S27" t="s">
        <v>238</v>
      </c>
      <c r="T27" t="s">
        <v>92</v>
      </c>
      <c r="U27" t="s">
        <v>102</v>
      </c>
      <c r="V27" t="s">
        <v>108</v>
      </c>
      <c r="W27" t="s">
        <v>239</v>
      </c>
      <c r="X27" t="s">
        <v>240</v>
      </c>
      <c r="Y27" t="s">
        <v>241</v>
      </c>
      <c r="AA27" t="s">
        <v>102</v>
      </c>
    </row>
    <row r="28" spans="1:27" ht="15" customHeight="1" x14ac:dyDescent="0.15">
      <c r="A28" t="s">
        <v>242</v>
      </c>
      <c r="B28" t="s">
        <v>4</v>
      </c>
      <c r="C28" t="str">
        <f t="shared" si="0"/>
        <v>0-0</v>
      </c>
      <c r="D28" t="s">
        <v>9</v>
      </c>
      <c r="E28" t="s">
        <v>9</v>
      </c>
      <c r="H28" t="s">
        <v>9</v>
      </c>
      <c r="I28" t="s">
        <v>9</v>
      </c>
      <c r="J28" t="s">
        <v>9</v>
      </c>
      <c r="K28" t="s">
        <v>9</v>
      </c>
      <c r="L28" t="s">
        <v>9</v>
      </c>
      <c r="M28" t="s">
        <v>9</v>
      </c>
      <c r="N28" t="s">
        <v>9</v>
      </c>
      <c r="O28" t="s">
        <v>9</v>
      </c>
      <c r="P28" t="s">
        <v>9</v>
      </c>
      <c r="Q28" t="s">
        <v>9</v>
      </c>
      <c r="R28" t="s">
        <v>9</v>
      </c>
      <c r="S28" t="s">
        <v>9</v>
      </c>
      <c r="T28" t="s">
        <v>9</v>
      </c>
      <c r="V28" t="s">
        <v>9</v>
      </c>
      <c r="X28" t="s">
        <v>9</v>
      </c>
      <c r="Y28" t="s">
        <v>9</v>
      </c>
      <c r="Z28" t="s">
        <v>9</v>
      </c>
      <c r="AA28" t="s">
        <v>9</v>
      </c>
    </row>
    <row r="29" spans="1:27" ht="15" customHeight="1" x14ac:dyDescent="0.15">
      <c r="A29" t="s">
        <v>243</v>
      </c>
      <c r="B29" t="s">
        <v>4</v>
      </c>
      <c r="C29" t="str">
        <f t="shared" si="0"/>
        <v>1-1.1</v>
      </c>
      <c r="D29" t="s">
        <v>22</v>
      </c>
      <c r="E29" t="s">
        <v>244</v>
      </c>
      <c r="F29" t="s">
        <v>44</v>
      </c>
      <c r="G29" t="s">
        <v>244</v>
      </c>
      <c r="H29" t="s">
        <v>245</v>
      </c>
      <c r="I29" t="s">
        <v>246</v>
      </c>
      <c r="J29" t="s">
        <v>148</v>
      </c>
      <c r="K29" t="s">
        <v>239</v>
      </c>
      <c r="L29" t="s">
        <v>247</v>
      </c>
      <c r="M29" t="s">
        <v>248</v>
      </c>
      <c r="N29" t="s">
        <v>249</v>
      </c>
      <c r="O29" t="s">
        <v>98</v>
      </c>
      <c r="P29" t="s">
        <v>36</v>
      </c>
      <c r="Q29" t="s">
        <v>25</v>
      </c>
      <c r="R29" t="s">
        <v>224</v>
      </c>
      <c r="S29" t="s">
        <v>24</v>
      </c>
      <c r="T29" t="s">
        <v>250</v>
      </c>
      <c r="U29" t="s">
        <v>251</v>
      </c>
      <c r="V29" t="s">
        <v>252</v>
      </c>
      <c r="W29" t="s">
        <v>214</v>
      </c>
      <c r="X29" t="s">
        <v>253</v>
      </c>
      <c r="Y29" t="s">
        <v>254</v>
      </c>
      <c r="Z29" t="s">
        <v>103</v>
      </c>
      <c r="AA29" t="s">
        <v>75</v>
      </c>
    </row>
    <row r="30" spans="1:27" ht="15" customHeight="1" x14ac:dyDescent="0.15">
      <c r="A30" t="s">
        <v>255</v>
      </c>
      <c r="B30" t="s">
        <v>4</v>
      </c>
      <c r="C30" t="str">
        <f t="shared" si="0"/>
        <v>0-0</v>
      </c>
      <c r="D30" t="s">
        <v>9</v>
      </c>
      <c r="E30" t="s">
        <v>9</v>
      </c>
      <c r="F30" t="s">
        <v>9</v>
      </c>
      <c r="G30" t="s">
        <v>9</v>
      </c>
      <c r="H30" t="s">
        <v>9</v>
      </c>
      <c r="I30" t="s">
        <v>9</v>
      </c>
      <c r="J30" t="s">
        <v>9</v>
      </c>
      <c r="X30" t="s">
        <v>9</v>
      </c>
      <c r="Z30" t="s">
        <v>9</v>
      </c>
    </row>
    <row r="31" spans="1:27" ht="15" customHeight="1" x14ac:dyDescent="0.15">
      <c r="A31" t="s">
        <v>256</v>
      </c>
      <c r="B31" t="s">
        <v>4</v>
      </c>
      <c r="C31" t="str">
        <f t="shared" si="0"/>
        <v>0-0</v>
      </c>
      <c r="D31" t="s">
        <v>9</v>
      </c>
      <c r="E31" t="s">
        <v>9</v>
      </c>
      <c r="F31" t="s">
        <v>9</v>
      </c>
      <c r="G31" t="s">
        <v>9</v>
      </c>
      <c r="H31" t="s">
        <v>257</v>
      </c>
      <c r="I31" t="s">
        <v>9</v>
      </c>
      <c r="J31" t="s">
        <v>9</v>
      </c>
      <c r="K31" t="s">
        <v>9</v>
      </c>
      <c r="L31" t="s">
        <v>258</v>
      </c>
      <c r="M31" t="s">
        <v>25</v>
      </c>
      <c r="O31" t="s">
        <v>259</v>
      </c>
      <c r="P31" t="s">
        <v>260</v>
      </c>
      <c r="Q31" t="s">
        <v>229</v>
      </c>
      <c r="R31" t="s">
        <v>9</v>
      </c>
      <c r="S31" t="s">
        <v>99</v>
      </c>
      <c r="V31" t="s">
        <v>9</v>
      </c>
      <c r="W31" t="s">
        <v>9</v>
      </c>
      <c r="X31" t="s">
        <v>9</v>
      </c>
      <c r="Z31" t="s">
        <v>9</v>
      </c>
      <c r="AA31" t="s">
        <v>261</v>
      </c>
    </row>
    <row r="32" spans="1:27" ht="15" customHeight="1" x14ac:dyDescent="0.15">
      <c r="A32" t="s">
        <v>262</v>
      </c>
      <c r="B32" t="s">
        <v>4</v>
      </c>
      <c r="C32" t="str">
        <f t="shared" si="0"/>
        <v>3-2.5</v>
      </c>
      <c r="D32" t="s">
        <v>263</v>
      </c>
      <c r="E32" t="s">
        <v>229</v>
      </c>
      <c r="F32" t="s">
        <v>21</v>
      </c>
      <c r="G32" t="s">
        <v>264</v>
      </c>
      <c r="H32" t="s">
        <v>265</v>
      </c>
      <c r="I32" t="s">
        <v>147</v>
      </c>
      <c r="J32" t="s">
        <v>266</v>
      </c>
      <c r="K32" t="s">
        <v>267</v>
      </c>
      <c r="L32" t="s">
        <v>268</v>
      </c>
      <c r="M32" t="s">
        <v>252</v>
      </c>
      <c r="N32" t="s">
        <v>269</v>
      </c>
      <c r="O32" t="s">
        <v>270</v>
      </c>
      <c r="P32" t="s">
        <v>253</v>
      </c>
      <c r="Q32" t="s">
        <v>252</v>
      </c>
      <c r="R32" t="s">
        <v>271</v>
      </c>
      <c r="S32" t="s">
        <v>272</v>
      </c>
      <c r="T32" t="s">
        <v>273</v>
      </c>
      <c r="U32" t="s">
        <v>274</v>
      </c>
      <c r="V32" t="s">
        <v>275</v>
      </c>
      <c r="W32" t="s">
        <v>276</v>
      </c>
      <c r="X32" t="s">
        <v>277</v>
      </c>
      <c r="Y32" t="s">
        <v>102</v>
      </c>
      <c r="Z32" t="s">
        <v>278</v>
      </c>
      <c r="AA32" t="s">
        <v>51</v>
      </c>
    </row>
    <row r="33" spans="1:27" ht="15" customHeight="1" x14ac:dyDescent="0.15">
      <c r="A33" t="s">
        <v>279</v>
      </c>
      <c r="B33" t="s">
        <v>4</v>
      </c>
      <c r="C33" t="str">
        <f t="shared" si="0"/>
        <v>0-0.2</v>
      </c>
      <c r="D33" t="s">
        <v>9</v>
      </c>
      <c r="E33" t="s">
        <v>46</v>
      </c>
      <c r="F33" t="s">
        <v>6</v>
      </c>
      <c r="G33" t="s">
        <v>9</v>
      </c>
      <c r="H33" t="s">
        <v>280</v>
      </c>
      <c r="I33" t="s">
        <v>21</v>
      </c>
      <c r="J33" t="s">
        <v>9</v>
      </c>
      <c r="K33" t="s">
        <v>43</v>
      </c>
      <c r="L33" t="s">
        <v>9</v>
      </c>
      <c r="M33" t="s">
        <v>21</v>
      </c>
      <c r="N33" t="s">
        <v>46</v>
      </c>
      <c r="O33" t="s">
        <v>9</v>
      </c>
      <c r="P33" t="s">
        <v>21</v>
      </c>
      <c r="Q33" t="s">
        <v>43</v>
      </c>
      <c r="R33" t="s">
        <v>75</v>
      </c>
      <c r="S33" t="s">
        <v>281</v>
      </c>
      <c r="T33" t="s">
        <v>263</v>
      </c>
      <c r="U33" t="s">
        <v>23</v>
      </c>
      <c r="V33" t="s">
        <v>282</v>
      </c>
      <c r="W33" t="s">
        <v>283</v>
      </c>
      <c r="X33" t="s">
        <v>51</v>
      </c>
      <c r="Y33" t="s">
        <v>90</v>
      </c>
      <c r="Z33" t="s">
        <v>178</v>
      </c>
      <c r="AA33" t="s">
        <v>82</v>
      </c>
    </row>
    <row r="34" spans="1:27" ht="15" customHeight="1" x14ac:dyDescent="0.15">
      <c r="A34" t="s">
        <v>284</v>
      </c>
      <c r="B34" t="s">
        <v>4</v>
      </c>
      <c r="C34" t="str">
        <f t="shared" si="0"/>
        <v>-</v>
      </c>
      <c r="D34" s="3"/>
      <c r="E34" s="3"/>
      <c r="O34" t="s">
        <v>9</v>
      </c>
      <c r="P34" t="s">
        <v>9</v>
      </c>
      <c r="Q34" t="s">
        <v>9</v>
      </c>
      <c r="R34" t="s">
        <v>9</v>
      </c>
      <c r="S34" t="s">
        <v>9</v>
      </c>
      <c r="T34" t="s">
        <v>9</v>
      </c>
      <c r="U34" t="s">
        <v>9</v>
      </c>
      <c r="W34" t="s">
        <v>9</v>
      </c>
      <c r="Y34" t="s">
        <v>285</v>
      </c>
      <c r="AA34" t="s">
        <v>36</v>
      </c>
    </row>
    <row r="35" spans="1:27" ht="15" customHeight="1" x14ac:dyDescent="0.15">
      <c r="A35" t="s">
        <v>286</v>
      </c>
      <c r="B35" t="s">
        <v>4</v>
      </c>
      <c r="C35" t="str">
        <f t="shared" si="0"/>
        <v>0-0</v>
      </c>
      <c r="D35" t="s">
        <v>9</v>
      </c>
      <c r="E35" t="s">
        <v>9</v>
      </c>
      <c r="F35" t="s">
        <v>9</v>
      </c>
      <c r="H35" t="s">
        <v>9</v>
      </c>
      <c r="I35" t="s">
        <v>9</v>
      </c>
      <c r="L35" t="s">
        <v>9</v>
      </c>
      <c r="M35" t="s">
        <v>9</v>
      </c>
      <c r="N35" t="s">
        <v>287</v>
      </c>
      <c r="O35" t="s">
        <v>9</v>
      </c>
      <c r="P35" t="s">
        <v>156</v>
      </c>
      <c r="Q35" t="s">
        <v>9</v>
      </c>
      <c r="R35" t="s">
        <v>288</v>
      </c>
      <c r="S35" t="s">
        <v>9</v>
      </c>
      <c r="T35" t="s">
        <v>9</v>
      </c>
      <c r="V35" t="s">
        <v>9</v>
      </c>
      <c r="X35" t="s">
        <v>154</v>
      </c>
      <c r="Y35" t="s">
        <v>9</v>
      </c>
      <c r="Z35" t="s">
        <v>9</v>
      </c>
      <c r="AA35" t="s">
        <v>9</v>
      </c>
    </row>
    <row r="36" spans="1:27" ht="15" customHeight="1" x14ac:dyDescent="0.15">
      <c r="A36" t="s">
        <v>289</v>
      </c>
      <c r="B36" t="s">
        <v>4</v>
      </c>
      <c r="C36" t="str">
        <f t="shared" si="0"/>
        <v>0.5-0.1</v>
      </c>
      <c r="D36" t="s">
        <v>45</v>
      </c>
      <c r="E36" t="s">
        <v>40</v>
      </c>
      <c r="F36" t="s">
        <v>9</v>
      </c>
      <c r="G36" t="s">
        <v>21</v>
      </c>
      <c r="H36" t="s">
        <v>233</v>
      </c>
      <c r="I36" t="s">
        <v>29</v>
      </c>
      <c r="J36" t="s">
        <v>161</v>
      </c>
      <c r="K36" t="s">
        <v>159</v>
      </c>
      <c r="L36" t="s">
        <v>159</v>
      </c>
      <c r="M36" t="s">
        <v>46</v>
      </c>
      <c r="N36" t="s">
        <v>9</v>
      </c>
      <c r="O36" t="s">
        <v>103</v>
      </c>
      <c r="Q36" t="s">
        <v>290</v>
      </c>
      <c r="R36" t="s">
        <v>5</v>
      </c>
      <c r="S36" t="s">
        <v>291</v>
      </c>
      <c r="T36" t="s">
        <v>292</v>
      </c>
      <c r="U36" t="s">
        <v>293</v>
      </c>
      <c r="V36" t="s">
        <v>294</v>
      </c>
      <c r="W36" t="s">
        <v>230</v>
      </c>
      <c r="X36" t="s">
        <v>295</v>
      </c>
      <c r="Y36" t="s">
        <v>296</v>
      </c>
      <c r="Z36" t="s">
        <v>297</v>
      </c>
      <c r="AA36" t="s">
        <v>298</v>
      </c>
    </row>
    <row r="37" spans="1:27" ht="15" customHeight="1" x14ac:dyDescent="0.15">
      <c r="A37" t="s">
        <v>299</v>
      </c>
      <c r="B37" t="s">
        <v>4</v>
      </c>
      <c r="C37" t="str">
        <f t="shared" si="0"/>
        <v>-</v>
      </c>
      <c r="D37" s="3"/>
      <c r="E37" s="3"/>
    </row>
    <row r="38" spans="1:27" ht="15" customHeight="1" x14ac:dyDescent="0.15">
      <c r="A38" t="s">
        <v>300</v>
      </c>
      <c r="B38" t="s">
        <v>4</v>
      </c>
      <c r="C38" t="str">
        <f t="shared" si="0"/>
        <v>37-5.4</v>
      </c>
      <c r="D38" t="s">
        <v>301</v>
      </c>
      <c r="E38" t="s">
        <v>302</v>
      </c>
      <c r="F38" t="s">
        <v>43</v>
      </c>
      <c r="G38" t="s">
        <v>89</v>
      </c>
      <c r="H38" t="s">
        <v>303</v>
      </c>
      <c r="I38" t="s">
        <v>304</v>
      </c>
      <c r="J38" t="s">
        <v>305</v>
      </c>
      <c r="K38" t="s">
        <v>306</v>
      </c>
      <c r="L38" t="s">
        <v>307</v>
      </c>
      <c r="M38" t="s">
        <v>274</v>
      </c>
      <c r="N38" t="s">
        <v>308</v>
      </c>
      <c r="O38" t="s">
        <v>309</v>
      </c>
      <c r="P38" t="s">
        <v>310</v>
      </c>
      <c r="Q38" t="s">
        <v>311</v>
      </c>
      <c r="R38" t="s">
        <v>312</v>
      </c>
      <c r="S38" t="s">
        <v>313</v>
      </c>
      <c r="T38" t="s">
        <v>314</v>
      </c>
      <c r="U38" t="s">
        <v>315</v>
      </c>
      <c r="V38" t="s">
        <v>316</v>
      </c>
      <c r="W38" t="s">
        <v>317</v>
      </c>
      <c r="X38" t="s">
        <v>318</v>
      </c>
      <c r="Y38" t="s">
        <v>319</v>
      </c>
      <c r="Z38" t="s">
        <v>320</v>
      </c>
      <c r="AA38" t="s">
        <v>321</v>
      </c>
    </row>
    <row r="39" spans="1:27" ht="15" customHeight="1" x14ac:dyDescent="0.15">
      <c r="A39" t="s">
        <v>322</v>
      </c>
      <c r="B39" t="s">
        <v>4</v>
      </c>
      <c r="C39" t="str">
        <f t="shared" si="0"/>
        <v>0-0</v>
      </c>
      <c r="D39" t="s">
        <v>9</v>
      </c>
      <c r="E39" t="s">
        <v>9</v>
      </c>
      <c r="F39" t="s">
        <v>9</v>
      </c>
      <c r="G39" t="s">
        <v>9</v>
      </c>
      <c r="I39" t="s">
        <v>9</v>
      </c>
      <c r="J39" t="s">
        <v>9</v>
      </c>
      <c r="X39" t="s">
        <v>9</v>
      </c>
      <c r="Y39" t="s">
        <v>9</v>
      </c>
      <c r="Z39" t="s">
        <v>9</v>
      </c>
      <c r="AA39" t="s">
        <v>9</v>
      </c>
    </row>
    <row r="40" spans="1:27" ht="13.5" x14ac:dyDescent="0.15">
      <c r="A40" t="s">
        <v>323</v>
      </c>
      <c r="B40" t="s">
        <v>4</v>
      </c>
      <c r="C40" t="str">
        <f t="shared" si="0"/>
        <v>33.6-2.7</v>
      </c>
      <c r="D40" t="s">
        <v>324</v>
      </c>
      <c r="E40" t="s">
        <v>7</v>
      </c>
      <c r="F40" t="s">
        <v>325</v>
      </c>
      <c r="G40" t="s">
        <v>326</v>
      </c>
      <c r="H40" t="s">
        <v>327</v>
      </c>
      <c r="I40" t="s">
        <v>328</v>
      </c>
      <c r="J40" t="s">
        <v>329</v>
      </c>
      <c r="K40" t="s">
        <v>330</v>
      </c>
      <c r="L40" t="s">
        <v>331</v>
      </c>
      <c r="M40" t="s">
        <v>332</v>
      </c>
      <c r="N40" t="s">
        <v>249</v>
      </c>
      <c r="O40" t="s">
        <v>333</v>
      </c>
      <c r="P40" t="s">
        <v>334</v>
      </c>
      <c r="Q40" t="s">
        <v>46</v>
      </c>
      <c r="R40" t="s">
        <v>96</v>
      </c>
      <c r="T40" t="s">
        <v>45</v>
      </c>
      <c r="U40" t="s">
        <v>335</v>
      </c>
      <c r="V40" t="s">
        <v>336</v>
      </c>
      <c r="W40" t="s">
        <v>337</v>
      </c>
      <c r="X40" t="s">
        <v>338</v>
      </c>
      <c r="Y40" t="s">
        <v>229</v>
      </c>
      <c r="Z40" t="s">
        <v>339</v>
      </c>
    </row>
    <row r="41" spans="1:27" ht="13.5" x14ac:dyDescent="0.15">
      <c r="A41" t="s">
        <v>340</v>
      </c>
      <c r="B41" t="s">
        <v>4</v>
      </c>
      <c r="C41" t="str">
        <f t="shared" si="0"/>
        <v>-</v>
      </c>
      <c r="D41" s="3"/>
      <c r="E41" s="3"/>
    </row>
    <row r="42" spans="1:27" ht="13.5" x14ac:dyDescent="0.15">
      <c r="A42" t="s">
        <v>341</v>
      </c>
      <c r="B42" t="s">
        <v>4</v>
      </c>
      <c r="C42" t="str">
        <f t="shared" si="0"/>
        <v>21.6-0</v>
      </c>
      <c r="D42" t="s">
        <v>342</v>
      </c>
      <c r="E42" t="s">
        <v>9</v>
      </c>
      <c r="F42" t="s">
        <v>226</v>
      </c>
      <c r="G42" t="s">
        <v>106</v>
      </c>
      <c r="H42" t="s">
        <v>343</v>
      </c>
      <c r="I42" t="s">
        <v>344</v>
      </c>
      <c r="J42" t="s">
        <v>345</v>
      </c>
      <c r="K42" t="s">
        <v>346</v>
      </c>
      <c r="L42" t="s">
        <v>347</v>
      </c>
      <c r="M42" t="s">
        <v>348</v>
      </c>
      <c r="N42" t="s">
        <v>349</v>
      </c>
      <c r="O42" t="s">
        <v>350</v>
      </c>
      <c r="P42" t="s">
        <v>351</v>
      </c>
      <c r="Q42" t="s">
        <v>352</v>
      </c>
      <c r="R42" t="s">
        <v>347</v>
      </c>
      <c r="S42" t="s">
        <v>353</v>
      </c>
      <c r="T42" t="s">
        <v>354</v>
      </c>
      <c r="U42" t="s">
        <v>355</v>
      </c>
      <c r="V42" t="s">
        <v>356</v>
      </c>
      <c r="W42" t="s">
        <v>357</v>
      </c>
      <c r="X42" t="s">
        <v>358</v>
      </c>
      <c r="Y42" t="s">
        <v>359</v>
      </c>
      <c r="Z42" t="s">
        <v>360</v>
      </c>
      <c r="AA42" t="s">
        <v>361</v>
      </c>
    </row>
    <row r="43" spans="1:27" ht="13.5" x14ac:dyDescent="0.15">
      <c r="A43" t="s">
        <v>362</v>
      </c>
      <c r="B43" t="s">
        <v>4</v>
      </c>
      <c r="C43" t="str">
        <f t="shared" si="0"/>
        <v>28.8-26.9</v>
      </c>
      <c r="D43" t="s">
        <v>363</v>
      </c>
      <c r="E43" t="s">
        <v>364</v>
      </c>
      <c r="F43" t="s">
        <v>245</v>
      </c>
      <c r="G43" t="s">
        <v>250</v>
      </c>
      <c r="H43" t="s">
        <v>334</v>
      </c>
      <c r="I43" t="s">
        <v>180</v>
      </c>
      <c r="J43" t="s">
        <v>259</v>
      </c>
      <c r="K43" t="s">
        <v>365</v>
      </c>
      <c r="L43" t="s">
        <v>268</v>
      </c>
      <c r="M43" t="s">
        <v>229</v>
      </c>
      <c r="N43" t="s">
        <v>233</v>
      </c>
      <c r="O43" t="s">
        <v>158</v>
      </c>
      <c r="P43" t="s">
        <v>156</v>
      </c>
      <c r="Q43" t="s">
        <v>161</v>
      </c>
      <c r="R43" t="s">
        <v>233</v>
      </c>
      <c r="S43" t="s">
        <v>41</v>
      </c>
      <c r="U43" t="s">
        <v>104</v>
      </c>
      <c r="V43" t="s">
        <v>157</v>
      </c>
      <c r="W43" t="s">
        <v>34</v>
      </c>
      <c r="X43" t="s">
        <v>44</v>
      </c>
      <c r="Y43" t="s">
        <v>32</v>
      </c>
      <c r="Z43" t="s">
        <v>366</v>
      </c>
      <c r="AA43" t="s">
        <v>31</v>
      </c>
    </row>
    <row r="44" spans="1:27" ht="13.5" x14ac:dyDescent="0.15">
      <c r="A44" t="s">
        <v>367</v>
      </c>
      <c r="B44" t="s">
        <v>4</v>
      </c>
      <c r="C44" t="str">
        <f t="shared" si="0"/>
        <v>2-0.4</v>
      </c>
      <c r="D44" t="s">
        <v>104</v>
      </c>
      <c r="E44" t="s">
        <v>21</v>
      </c>
      <c r="F44" t="s">
        <v>39</v>
      </c>
      <c r="G44" t="s">
        <v>157</v>
      </c>
      <c r="H44" t="s">
        <v>10</v>
      </c>
      <c r="I44" t="s">
        <v>368</v>
      </c>
      <c r="J44" t="s">
        <v>202</v>
      </c>
      <c r="K44" t="s">
        <v>251</v>
      </c>
      <c r="L44" t="s">
        <v>160</v>
      </c>
      <c r="M44" t="s">
        <v>369</v>
      </c>
      <c r="N44" t="s">
        <v>7</v>
      </c>
      <c r="O44" t="s">
        <v>42</v>
      </c>
      <c r="P44" t="s">
        <v>106</v>
      </c>
      <c r="Q44" t="s">
        <v>44</v>
      </c>
      <c r="R44" t="s">
        <v>105</v>
      </c>
      <c r="S44" t="s">
        <v>370</v>
      </c>
      <c r="T44" t="s">
        <v>31</v>
      </c>
      <c r="X44" t="s">
        <v>44</v>
      </c>
      <c r="Z44" t="s">
        <v>254</v>
      </c>
      <c r="AA44" t="s">
        <v>158</v>
      </c>
    </row>
    <row r="45" spans="1:27" ht="13.5" x14ac:dyDescent="0.15">
      <c r="A45" t="s">
        <v>371</v>
      </c>
      <c r="B45" t="s">
        <v>4</v>
      </c>
      <c r="C45" t="str">
        <f t="shared" si="0"/>
        <v>1.4-0</v>
      </c>
      <c r="D45" t="s">
        <v>29</v>
      </c>
      <c r="E45" t="s">
        <v>9</v>
      </c>
      <c r="F45" t="s">
        <v>9</v>
      </c>
      <c r="G45" t="s">
        <v>226</v>
      </c>
      <c r="H45" t="s">
        <v>372</v>
      </c>
      <c r="I45" t="s">
        <v>181</v>
      </c>
      <c r="J45" t="s">
        <v>158</v>
      </c>
      <c r="K45" t="s">
        <v>158</v>
      </c>
      <c r="L45" t="s">
        <v>158</v>
      </c>
      <c r="M45" t="s">
        <v>9</v>
      </c>
      <c r="N45" t="s">
        <v>9</v>
      </c>
      <c r="O45" t="s">
        <v>9</v>
      </c>
      <c r="P45" t="s">
        <v>9</v>
      </c>
      <c r="R45" t="s">
        <v>9</v>
      </c>
      <c r="S45" t="s">
        <v>23</v>
      </c>
      <c r="T45" t="s">
        <v>9</v>
      </c>
      <c r="V45" t="s">
        <v>9</v>
      </c>
      <c r="W45" t="s">
        <v>9</v>
      </c>
      <c r="X45" t="s">
        <v>9</v>
      </c>
      <c r="Z45" t="s">
        <v>9</v>
      </c>
      <c r="AA45" t="s">
        <v>9</v>
      </c>
    </row>
    <row r="46" spans="1:27" ht="13.5" x14ac:dyDescent="0.15">
      <c r="A46" t="s">
        <v>373</v>
      </c>
      <c r="B46" t="s">
        <v>4</v>
      </c>
      <c r="C46" t="str">
        <f t="shared" si="0"/>
        <v>1-2.1</v>
      </c>
      <c r="D46" t="s">
        <v>22</v>
      </c>
      <c r="E46" t="s">
        <v>27</v>
      </c>
      <c r="F46" t="s">
        <v>226</v>
      </c>
      <c r="G46" t="s">
        <v>161</v>
      </c>
      <c r="H46" t="s">
        <v>184</v>
      </c>
      <c r="I46" t="s">
        <v>185</v>
      </c>
      <c r="J46" t="s">
        <v>160</v>
      </c>
      <c r="K46" t="s">
        <v>281</v>
      </c>
      <c r="L46" t="s">
        <v>151</v>
      </c>
      <c r="M46" t="s">
        <v>374</v>
      </c>
      <c r="N46" t="s">
        <v>375</v>
      </c>
      <c r="O46" t="s">
        <v>376</v>
      </c>
      <c r="P46" t="s">
        <v>311</v>
      </c>
      <c r="Q46" t="s">
        <v>181</v>
      </c>
      <c r="R46" t="s">
        <v>202</v>
      </c>
      <c r="S46" t="s">
        <v>240</v>
      </c>
      <c r="T46" t="s">
        <v>157</v>
      </c>
      <c r="U46" t="s">
        <v>302</v>
      </c>
      <c r="V46" t="s">
        <v>164</v>
      </c>
      <c r="W46" t="s">
        <v>159</v>
      </c>
      <c r="X46" t="s">
        <v>30</v>
      </c>
      <c r="Y46" t="s">
        <v>6</v>
      </c>
      <c r="Z46" t="s">
        <v>135</v>
      </c>
      <c r="AA46" t="s">
        <v>36</v>
      </c>
    </row>
    <row r="47" spans="1:27" ht="13.5" x14ac:dyDescent="0.15">
      <c r="A47" t="s">
        <v>377</v>
      </c>
      <c r="B47" t="s">
        <v>4</v>
      </c>
      <c r="C47" t="str">
        <f t="shared" si="0"/>
        <v>0-</v>
      </c>
      <c r="D47" t="s">
        <v>9</v>
      </c>
      <c r="F47" t="s">
        <v>9</v>
      </c>
      <c r="G47" t="s">
        <v>9</v>
      </c>
      <c r="H47" t="s">
        <v>9</v>
      </c>
      <c r="L47" t="s">
        <v>9</v>
      </c>
      <c r="M47" t="s">
        <v>9</v>
      </c>
      <c r="N47" t="s">
        <v>9</v>
      </c>
      <c r="Q47" t="s">
        <v>9</v>
      </c>
      <c r="R47" t="s">
        <v>9</v>
      </c>
      <c r="T47" t="s">
        <v>9</v>
      </c>
      <c r="U47" t="s">
        <v>9</v>
      </c>
      <c r="V47" t="s">
        <v>9</v>
      </c>
      <c r="W47" t="s">
        <v>9</v>
      </c>
      <c r="X47" t="s">
        <v>9</v>
      </c>
      <c r="Y47" t="s">
        <v>9</v>
      </c>
    </row>
    <row r="48" spans="1:27" ht="13.5" x14ac:dyDescent="0.15">
      <c r="A48" t="s">
        <v>378</v>
      </c>
      <c r="B48" t="s">
        <v>4</v>
      </c>
      <c r="C48" t="str">
        <f t="shared" si="0"/>
        <v>0.2-</v>
      </c>
      <c r="D48" t="s">
        <v>46</v>
      </c>
      <c r="F48" t="s">
        <v>29</v>
      </c>
      <c r="G48" t="s">
        <v>261</v>
      </c>
      <c r="H48" t="s">
        <v>9</v>
      </c>
      <c r="I48" t="s">
        <v>9</v>
      </c>
      <c r="J48" t="s">
        <v>9</v>
      </c>
      <c r="K48" t="s">
        <v>9</v>
      </c>
      <c r="M48" t="s">
        <v>251</v>
      </c>
      <c r="N48" t="s">
        <v>379</v>
      </c>
      <c r="O48" t="s">
        <v>229</v>
      </c>
      <c r="P48" t="s">
        <v>9</v>
      </c>
      <c r="Q48" t="s">
        <v>9</v>
      </c>
      <c r="R48" t="s">
        <v>9</v>
      </c>
      <c r="S48" t="s">
        <v>9</v>
      </c>
      <c r="T48" t="s">
        <v>93</v>
      </c>
      <c r="U48" t="s">
        <v>380</v>
      </c>
      <c r="X48" t="s">
        <v>9</v>
      </c>
      <c r="Y48" t="s">
        <v>36</v>
      </c>
      <c r="Z48" t="s">
        <v>108</v>
      </c>
      <c r="AA48" t="s">
        <v>9</v>
      </c>
    </row>
    <row r="49" spans="1:27" ht="13.5" x14ac:dyDescent="0.15">
      <c r="A49" t="s">
        <v>381</v>
      </c>
      <c r="B49" t="s">
        <v>4</v>
      </c>
      <c r="C49" t="str">
        <f t="shared" si="0"/>
        <v>-</v>
      </c>
      <c r="D49" s="3"/>
      <c r="E49" s="3"/>
      <c r="H49" t="s">
        <v>9</v>
      </c>
      <c r="I49" t="s">
        <v>9</v>
      </c>
      <c r="O49" t="s">
        <v>9</v>
      </c>
      <c r="P49" t="s">
        <v>9</v>
      </c>
      <c r="Q49" t="s">
        <v>9</v>
      </c>
      <c r="R49" t="s">
        <v>9</v>
      </c>
      <c r="S49" t="s">
        <v>9</v>
      </c>
      <c r="T49" t="s">
        <v>9</v>
      </c>
      <c r="U49" t="s">
        <v>9</v>
      </c>
      <c r="V49" t="s">
        <v>9</v>
      </c>
      <c r="W49" t="s">
        <v>9</v>
      </c>
      <c r="X49" t="s">
        <v>9</v>
      </c>
      <c r="Y49" t="s">
        <v>9</v>
      </c>
      <c r="Z49" t="s">
        <v>9</v>
      </c>
      <c r="AA49" t="s">
        <v>9</v>
      </c>
    </row>
    <row r="50" spans="1:27" ht="13.5" x14ac:dyDescent="0.15">
      <c r="A50" t="s">
        <v>382</v>
      </c>
      <c r="B50" t="s">
        <v>4</v>
      </c>
      <c r="C50" t="str">
        <f t="shared" si="0"/>
        <v>4.2-1</v>
      </c>
      <c r="D50" t="s">
        <v>251</v>
      </c>
      <c r="E50" t="s">
        <v>22</v>
      </c>
      <c r="F50" t="s">
        <v>21</v>
      </c>
      <c r="G50" t="s">
        <v>104</v>
      </c>
      <c r="H50" t="s">
        <v>383</v>
      </c>
      <c r="I50" t="s">
        <v>252</v>
      </c>
      <c r="J50" t="s">
        <v>288</v>
      </c>
      <c r="K50" t="s">
        <v>384</v>
      </c>
      <c r="L50" t="s">
        <v>369</v>
      </c>
      <c r="M50" t="s">
        <v>35</v>
      </c>
      <c r="N50" t="s">
        <v>213</v>
      </c>
      <c r="O50" t="s">
        <v>385</v>
      </c>
      <c r="P50" t="s">
        <v>386</v>
      </c>
      <c r="Q50" t="s">
        <v>387</v>
      </c>
      <c r="R50" t="s">
        <v>388</v>
      </c>
      <c r="S50" t="s">
        <v>389</v>
      </c>
      <c r="T50" t="s">
        <v>390</v>
      </c>
      <c r="U50" t="s">
        <v>391</v>
      </c>
      <c r="V50" t="s">
        <v>158</v>
      </c>
      <c r="W50" t="s">
        <v>250</v>
      </c>
      <c r="X50" t="s">
        <v>35</v>
      </c>
      <c r="Y50" t="s">
        <v>183</v>
      </c>
      <c r="Z50" t="s">
        <v>392</v>
      </c>
      <c r="AA50" t="s">
        <v>239</v>
      </c>
    </row>
    <row r="51" spans="1:27" ht="13.5" x14ac:dyDescent="0.15">
      <c r="A51" t="s">
        <v>393</v>
      </c>
      <c r="B51" t="s">
        <v>4</v>
      </c>
      <c r="C51" t="str">
        <f t="shared" si="0"/>
        <v>1,198.9-0.5</v>
      </c>
      <c r="D51" t="s">
        <v>394</v>
      </c>
      <c r="E51" t="s">
        <v>45</v>
      </c>
      <c r="F51" t="s">
        <v>395</v>
      </c>
      <c r="G51" t="s">
        <v>25</v>
      </c>
      <c r="H51" t="s">
        <v>270</v>
      </c>
      <c r="I51" t="s">
        <v>396</v>
      </c>
      <c r="J51" t="s">
        <v>397</v>
      </c>
      <c r="K51" t="s">
        <v>398</v>
      </c>
      <c r="L51" t="s">
        <v>399</v>
      </c>
      <c r="N51" t="s">
        <v>272</v>
      </c>
      <c r="O51" t="s">
        <v>400</v>
      </c>
      <c r="P51" t="s">
        <v>17</v>
      </c>
      <c r="Q51" t="s">
        <v>401</v>
      </c>
      <c r="R51" t="s">
        <v>402</v>
      </c>
      <c r="S51" t="s">
        <v>285</v>
      </c>
      <c r="T51" t="s">
        <v>403</v>
      </c>
      <c r="U51" t="s">
        <v>404</v>
      </c>
      <c r="V51" t="s">
        <v>37</v>
      </c>
      <c r="W51" t="s">
        <v>405</v>
      </c>
      <c r="X51" t="s">
        <v>334</v>
      </c>
      <c r="Y51" t="s">
        <v>406</v>
      </c>
      <c r="Z51" t="s">
        <v>363</v>
      </c>
      <c r="AA51" t="s">
        <v>274</v>
      </c>
    </row>
    <row r="52" spans="1:27" ht="13.5" x14ac:dyDescent="0.15">
      <c r="A52" t="s">
        <v>407</v>
      </c>
      <c r="B52" t="s">
        <v>4</v>
      </c>
      <c r="C52" t="str">
        <f t="shared" si="0"/>
        <v>0-0</v>
      </c>
      <c r="D52" t="s">
        <v>9</v>
      </c>
      <c r="E52" t="s">
        <v>9</v>
      </c>
      <c r="F52" t="s">
        <v>9</v>
      </c>
      <c r="G52" t="s">
        <v>9</v>
      </c>
      <c r="H52" t="s">
        <v>9</v>
      </c>
      <c r="I52" t="s">
        <v>9</v>
      </c>
      <c r="J52" t="s">
        <v>9</v>
      </c>
      <c r="K52" t="s">
        <v>9</v>
      </c>
      <c r="L52" t="s">
        <v>9</v>
      </c>
      <c r="M52" t="s">
        <v>9</v>
      </c>
      <c r="O52" t="s">
        <v>9</v>
      </c>
      <c r="P52" t="s">
        <v>9</v>
      </c>
      <c r="Q52" t="s">
        <v>9</v>
      </c>
      <c r="R52" t="s">
        <v>9</v>
      </c>
      <c r="S52" t="s">
        <v>9</v>
      </c>
      <c r="T52" t="s">
        <v>9</v>
      </c>
      <c r="U52" t="s">
        <v>9</v>
      </c>
      <c r="V52" t="s">
        <v>9</v>
      </c>
      <c r="W52" t="s">
        <v>9</v>
      </c>
      <c r="X52" t="s">
        <v>9</v>
      </c>
      <c r="Y52" t="s">
        <v>9</v>
      </c>
      <c r="Z52" t="s">
        <v>9</v>
      </c>
      <c r="AA52" t="s">
        <v>9</v>
      </c>
    </row>
    <row r="53" spans="1:27" ht="13.5" x14ac:dyDescent="0.15">
      <c r="A53" t="s">
        <v>408</v>
      </c>
      <c r="B53" t="s">
        <v>4</v>
      </c>
      <c r="C53" t="str">
        <f t="shared" si="0"/>
        <v>-</v>
      </c>
      <c r="D53" s="3"/>
      <c r="E53" s="3"/>
      <c r="H53" t="s">
        <v>99</v>
      </c>
      <c r="J53" t="s">
        <v>47</v>
      </c>
    </row>
    <row r="54" spans="1:27" ht="13.5" x14ac:dyDescent="0.15">
      <c r="A54" t="s">
        <v>409</v>
      </c>
      <c r="B54" t="s">
        <v>4</v>
      </c>
      <c r="C54" t="str">
        <f t="shared" si="0"/>
        <v>1.6-0</v>
      </c>
      <c r="D54" t="s">
        <v>158</v>
      </c>
      <c r="E54" t="s">
        <v>9</v>
      </c>
      <c r="F54" t="s">
        <v>158</v>
      </c>
      <c r="G54" t="s">
        <v>210</v>
      </c>
      <c r="H54" t="s">
        <v>158</v>
      </c>
      <c r="I54" t="s">
        <v>9</v>
      </c>
      <c r="J54" t="s">
        <v>400</v>
      </c>
      <c r="K54" t="s">
        <v>395</v>
      </c>
      <c r="L54" t="s">
        <v>395</v>
      </c>
      <c r="M54" t="s">
        <v>410</v>
      </c>
      <c r="N54" t="s">
        <v>181</v>
      </c>
      <c r="O54" t="s">
        <v>96</v>
      </c>
      <c r="P54" t="s">
        <v>395</v>
      </c>
      <c r="Q54" t="s">
        <v>9</v>
      </c>
      <c r="R54" t="s">
        <v>411</v>
      </c>
      <c r="S54" t="s">
        <v>7</v>
      </c>
      <c r="T54" t="s">
        <v>185</v>
      </c>
      <c r="U54" t="s">
        <v>412</v>
      </c>
      <c r="V54" t="s">
        <v>239</v>
      </c>
      <c r="W54" t="s">
        <v>368</v>
      </c>
      <c r="X54" t="s">
        <v>413</v>
      </c>
      <c r="Y54" t="s">
        <v>22</v>
      </c>
      <c r="AA54" t="s">
        <v>232</v>
      </c>
    </row>
    <row r="55" spans="1:27" ht="13.5" x14ac:dyDescent="0.15">
      <c r="A55" t="s">
        <v>414</v>
      </c>
      <c r="B55" t="s">
        <v>4</v>
      </c>
      <c r="C55" t="str">
        <f t="shared" si="0"/>
        <v>47.1-9</v>
      </c>
      <c r="D55" t="s">
        <v>415</v>
      </c>
      <c r="E55" t="s">
        <v>416</v>
      </c>
      <c r="F55" t="s">
        <v>32</v>
      </c>
      <c r="G55" t="s">
        <v>357</v>
      </c>
      <c r="H55" t="s">
        <v>417</v>
      </c>
      <c r="I55" t="s">
        <v>418</v>
      </c>
      <c r="J55" t="s">
        <v>419</v>
      </c>
      <c r="K55" t="s">
        <v>420</v>
      </c>
      <c r="L55" t="s">
        <v>421</v>
      </c>
      <c r="M55" t="s">
        <v>422</v>
      </c>
      <c r="N55" t="s">
        <v>423</v>
      </c>
      <c r="O55" t="s">
        <v>424</v>
      </c>
      <c r="P55" t="s">
        <v>425</v>
      </c>
      <c r="Q55" t="s">
        <v>419</v>
      </c>
      <c r="R55" t="s">
        <v>426</v>
      </c>
      <c r="S55" t="s">
        <v>427</v>
      </c>
      <c r="T55" t="s">
        <v>95</v>
      </c>
      <c r="U55" t="s">
        <v>277</v>
      </c>
      <c r="V55" t="s">
        <v>275</v>
      </c>
      <c r="W55" t="s">
        <v>428</v>
      </c>
      <c r="X55" t="s">
        <v>429</v>
      </c>
      <c r="Y55" t="s">
        <v>430</v>
      </c>
      <c r="Z55" t="s">
        <v>213</v>
      </c>
      <c r="AA55" t="s">
        <v>111</v>
      </c>
    </row>
    <row r="56" spans="1:27" ht="13.5" x14ac:dyDescent="0.15">
      <c r="A56" t="s">
        <v>431</v>
      </c>
      <c r="B56" t="s">
        <v>4</v>
      </c>
      <c r="C56" t="str">
        <f t="shared" si="0"/>
        <v>32.1-</v>
      </c>
      <c r="D56" t="s">
        <v>430</v>
      </c>
      <c r="F56" t="s">
        <v>21</v>
      </c>
      <c r="G56" t="s">
        <v>9</v>
      </c>
      <c r="H56" t="s">
        <v>245</v>
      </c>
      <c r="I56" t="s">
        <v>46</v>
      </c>
      <c r="J56" t="s">
        <v>9</v>
      </c>
      <c r="X56" t="s">
        <v>9</v>
      </c>
      <c r="Y56" t="s">
        <v>9</v>
      </c>
      <c r="Z56" t="s">
        <v>9</v>
      </c>
    </row>
    <row r="57" spans="1:27" ht="13.5" x14ac:dyDescent="0.15">
      <c r="A57" t="s">
        <v>432</v>
      </c>
      <c r="B57" t="s">
        <v>4</v>
      </c>
      <c r="C57" t="str">
        <f t="shared" si="0"/>
        <v>-0</v>
      </c>
      <c r="E57" t="s">
        <v>9</v>
      </c>
      <c r="I57" t="s">
        <v>9</v>
      </c>
      <c r="J57" t="s">
        <v>9</v>
      </c>
      <c r="K57" t="s">
        <v>9</v>
      </c>
      <c r="L57" t="s">
        <v>9</v>
      </c>
      <c r="M57" t="s">
        <v>9</v>
      </c>
      <c r="N57" t="s">
        <v>9</v>
      </c>
      <c r="O57" t="s">
        <v>39</v>
      </c>
      <c r="P57" t="s">
        <v>45</v>
      </c>
      <c r="Q57" t="s">
        <v>9</v>
      </c>
      <c r="R57" t="s">
        <v>39</v>
      </c>
      <c r="S57" t="s">
        <v>225</v>
      </c>
      <c r="T57" t="s">
        <v>433</v>
      </c>
      <c r="U57" t="s">
        <v>386</v>
      </c>
      <c r="V57" t="s">
        <v>434</v>
      </c>
      <c r="W57" t="s">
        <v>435</v>
      </c>
      <c r="X57" t="s">
        <v>436</v>
      </c>
      <c r="Y57" t="s">
        <v>437</v>
      </c>
      <c r="Z57" t="s">
        <v>103</v>
      </c>
      <c r="AA57" t="s">
        <v>438</v>
      </c>
    </row>
    <row r="58" spans="1:27" ht="13.5" x14ac:dyDescent="0.15">
      <c r="A58" t="s">
        <v>439</v>
      </c>
      <c r="B58" t="s">
        <v>4</v>
      </c>
      <c r="C58" t="str">
        <f t="shared" si="0"/>
        <v>5.9-27.8</v>
      </c>
      <c r="D58" t="s">
        <v>410</v>
      </c>
      <c r="E58" t="s">
        <v>440</v>
      </c>
      <c r="F58" t="s">
        <v>180</v>
      </c>
      <c r="G58" t="s">
        <v>441</v>
      </c>
      <c r="H58" t="s">
        <v>168</v>
      </c>
      <c r="I58" t="s">
        <v>442</v>
      </c>
      <c r="J58" t="s">
        <v>443</v>
      </c>
      <c r="K58" t="s">
        <v>9</v>
      </c>
      <c r="L58" t="s">
        <v>9</v>
      </c>
      <c r="M58" t="s">
        <v>9</v>
      </c>
      <c r="O58" t="s">
        <v>444</v>
      </c>
      <c r="P58" t="s">
        <v>445</v>
      </c>
      <c r="Q58" t="s">
        <v>446</v>
      </c>
      <c r="R58" t="s">
        <v>447</v>
      </c>
      <c r="S58" t="s">
        <v>448</v>
      </c>
      <c r="T58" t="s">
        <v>449</v>
      </c>
      <c r="U58" t="s">
        <v>450</v>
      </c>
      <c r="V58" t="s">
        <v>451</v>
      </c>
      <c r="W58" t="s">
        <v>452</v>
      </c>
      <c r="X58" t="s">
        <v>453</v>
      </c>
      <c r="Z58" t="s">
        <v>454</v>
      </c>
      <c r="AA58" t="s">
        <v>226</v>
      </c>
    </row>
    <row r="59" spans="1:27" ht="13.5" x14ac:dyDescent="0.15">
      <c r="A59" t="s">
        <v>455</v>
      </c>
      <c r="B59" t="s">
        <v>4</v>
      </c>
      <c r="C59" t="str">
        <f t="shared" si="0"/>
        <v>1,025.1-8.8</v>
      </c>
      <c r="D59" t="s">
        <v>456</v>
      </c>
      <c r="E59" t="s">
        <v>457</v>
      </c>
      <c r="F59" t="s">
        <v>458</v>
      </c>
      <c r="G59" t="s">
        <v>459</v>
      </c>
      <c r="H59" t="s">
        <v>460</v>
      </c>
      <c r="I59" t="s">
        <v>461</v>
      </c>
      <c r="J59" t="s">
        <v>462</v>
      </c>
      <c r="K59" t="s">
        <v>463</v>
      </c>
      <c r="L59" t="s">
        <v>464</v>
      </c>
      <c r="M59" t="s">
        <v>465</v>
      </c>
      <c r="N59" t="s">
        <v>466</v>
      </c>
      <c r="O59" t="s">
        <v>467</v>
      </c>
      <c r="P59" t="s">
        <v>468</v>
      </c>
      <c r="Q59" t="s">
        <v>93</v>
      </c>
      <c r="R59" t="s">
        <v>469</v>
      </c>
      <c r="S59" t="s">
        <v>397</v>
      </c>
      <c r="T59" t="s">
        <v>231</v>
      </c>
      <c r="U59" t="s">
        <v>278</v>
      </c>
      <c r="V59" t="s">
        <v>17</v>
      </c>
      <c r="W59" t="s">
        <v>470</v>
      </c>
      <c r="X59" t="s">
        <v>334</v>
      </c>
      <c r="Y59" t="s">
        <v>471</v>
      </c>
      <c r="Z59" t="s">
        <v>472</v>
      </c>
      <c r="AA59" t="s">
        <v>215</v>
      </c>
    </row>
    <row r="60" spans="1:27" ht="13.5" x14ac:dyDescent="0.15">
      <c r="A60" t="s">
        <v>473</v>
      </c>
      <c r="B60" t="s">
        <v>4</v>
      </c>
      <c r="C60" t="str">
        <f t="shared" si="0"/>
        <v>0-0</v>
      </c>
      <c r="D60" t="s">
        <v>9</v>
      </c>
      <c r="E60" t="s">
        <v>9</v>
      </c>
      <c r="F60" t="s">
        <v>9</v>
      </c>
      <c r="Q60" t="s">
        <v>9</v>
      </c>
      <c r="R60" t="s">
        <v>9</v>
      </c>
      <c r="S60" t="s">
        <v>9</v>
      </c>
      <c r="T60" t="s">
        <v>370</v>
      </c>
      <c r="W60" t="s">
        <v>9</v>
      </c>
      <c r="X60" t="s">
        <v>474</v>
      </c>
      <c r="Y60" t="s">
        <v>229</v>
      </c>
      <c r="Z60" t="s">
        <v>475</v>
      </c>
      <c r="AA60" t="s">
        <v>476</v>
      </c>
    </row>
    <row r="61" spans="1:27" ht="13.5" x14ac:dyDescent="0.15">
      <c r="A61" t="s">
        <v>477</v>
      </c>
      <c r="B61" t="s">
        <v>4</v>
      </c>
      <c r="C61" t="str">
        <f t="shared" si="0"/>
        <v>0-0</v>
      </c>
      <c r="D61" t="s">
        <v>9</v>
      </c>
      <c r="E61" t="s">
        <v>9</v>
      </c>
      <c r="F61" t="s">
        <v>9</v>
      </c>
      <c r="G61" t="s">
        <v>9</v>
      </c>
      <c r="H61" t="s">
        <v>9</v>
      </c>
      <c r="I61" t="s">
        <v>9</v>
      </c>
      <c r="J61" t="s">
        <v>9</v>
      </c>
      <c r="K61" t="s">
        <v>9</v>
      </c>
      <c r="L61" t="s">
        <v>9</v>
      </c>
      <c r="M61" t="s">
        <v>9</v>
      </c>
      <c r="N61" t="s">
        <v>9</v>
      </c>
      <c r="O61" t="s">
        <v>9</v>
      </c>
      <c r="P61" t="s">
        <v>9</v>
      </c>
      <c r="Q61" t="s">
        <v>9</v>
      </c>
      <c r="R61" t="s">
        <v>9</v>
      </c>
      <c r="S61" t="s">
        <v>9</v>
      </c>
      <c r="T61" t="s">
        <v>9</v>
      </c>
      <c r="U61" t="s">
        <v>9</v>
      </c>
      <c r="V61" t="s">
        <v>9</v>
      </c>
      <c r="W61" t="s">
        <v>9</v>
      </c>
      <c r="X61" t="s">
        <v>9</v>
      </c>
      <c r="Y61" t="s">
        <v>9</v>
      </c>
      <c r="Z61" t="s">
        <v>9</v>
      </c>
      <c r="AA61" t="s">
        <v>9</v>
      </c>
    </row>
    <row r="62" spans="1:27" ht="13.5" x14ac:dyDescent="0.15">
      <c r="A62" t="s">
        <v>478</v>
      </c>
      <c r="B62" t="s">
        <v>4</v>
      </c>
      <c r="C62" t="str">
        <f t="shared" si="0"/>
        <v>1.4-0.4</v>
      </c>
      <c r="D62" t="s">
        <v>29</v>
      </c>
      <c r="E62" t="s">
        <v>21</v>
      </c>
      <c r="F62" t="s">
        <v>44</v>
      </c>
      <c r="G62" t="s">
        <v>44</v>
      </c>
      <c r="H62" t="s">
        <v>281</v>
      </c>
      <c r="I62" t="s">
        <v>458</v>
      </c>
      <c r="J62" t="s">
        <v>264</v>
      </c>
      <c r="K62" t="s">
        <v>229</v>
      </c>
      <c r="L62" t="s">
        <v>24</v>
      </c>
      <c r="M62" t="s">
        <v>108</v>
      </c>
      <c r="N62" t="s">
        <v>395</v>
      </c>
      <c r="O62" t="s">
        <v>244</v>
      </c>
      <c r="P62" t="s">
        <v>39</v>
      </c>
      <c r="Q62" t="s">
        <v>23</v>
      </c>
      <c r="R62" t="s">
        <v>156</v>
      </c>
      <c r="S62" t="s">
        <v>233</v>
      </c>
      <c r="T62" t="s">
        <v>244</v>
      </c>
      <c r="U62" t="s">
        <v>41</v>
      </c>
      <c r="V62" t="s">
        <v>184</v>
      </c>
      <c r="W62" t="s">
        <v>410</v>
      </c>
      <c r="X62" t="s">
        <v>204</v>
      </c>
      <c r="Y62" t="s">
        <v>244</v>
      </c>
      <c r="Z62" t="s">
        <v>254</v>
      </c>
      <c r="AA62" t="s">
        <v>384</v>
      </c>
    </row>
    <row r="63" spans="1:27" ht="13.5" x14ac:dyDescent="0.15">
      <c r="A63" t="s">
        <v>479</v>
      </c>
      <c r="B63" t="s">
        <v>4</v>
      </c>
      <c r="C63" t="str">
        <f t="shared" si="0"/>
        <v>10.2-3.2</v>
      </c>
      <c r="D63" t="s">
        <v>480</v>
      </c>
      <c r="E63" t="s">
        <v>106</v>
      </c>
      <c r="F63" t="s">
        <v>9</v>
      </c>
      <c r="G63" t="s">
        <v>45</v>
      </c>
      <c r="H63" t="s">
        <v>164</v>
      </c>
      <c r="I63" t="s">
        <v>41</v>
      </c>
      <c r="J63" t="s">
        <v>34</v>
      </c>
      <c r="K63" t="s">
        <v>22</v>
      </c>
      <c r="L63" t="s">
        <v>21</v>
      </c>
      <c r="M63" t="s">
        <v>159</v>
      </c>
      <c r="N63" t="s">
        <v>254</v>
      </c>
      <c r="O63" t="s">
        <v>370</v>
      </c>
      <c r="P63" t="s">
        <v>46</v>
      </c>
      <c r="Q63" t="s">
        <v>9</v>
      </c>
      <c r="R63" t="s">
        <v>42</v>
      </c>
      <c r="S63" t="s">
        <v>481</v>
      </c>
      <c r="T63" t="s">
        <v>410</v>
      </c>
      <c r="U63" t="s">
        <v>158</v>
      </c>
      <c r="W63" t="s">
        <v>9</v>
      </c>
      <c r="X63" t="s">
        <v>108</v>
      </c>
      <c r="Y63" t="s">
        <v>482</v>
      </c>
      <c r="Z63" t="s">
        <v>483</v>
      </c>
      <c r="AA63" t="s">
        <v>484</v>
      </c>
    </row>
    <row r="64" spans="1:27" ht="13.5" x14ac:dyDescent="0.15">
      <c r="A64" t="s">
        <v>485</v>
      </c>
      <c r="B64" t="s">
        <v>4</v>
      </c>
      <c r="C64" t="str">
        <f t="shared" si="0"/>
        <v>0-0</v>
      </c>
      <c r="D64" t="s">
        <v>9</v>
      </c>
      <c r="E64" t="s">
        <v>9</v>
      </c>
      <c r="F64" t="s">
        <v>9</v>
      </c>
      <c r="G64" t="s">
        <v>9</v>
      </c>
      <c r="H64" t="s">
        <v>9</v>
      </c>
      <c r="I64" t="s">
        <v>9</v>
      </c>
      <c r="J64" t="s">
        <v>9</v>
      </c>
      <c r="K64" t="s">
        <v>9</v>
      </c>
      <c r="L64" t="s">
        <v>9</v>
      </c>
      <c r="M64" t="s">
        <v>9</v>
      </c>
      <c r="N64" t="s">
        <v>9</v>
      </c>
      <c r="O64" t="s">
        <v>9</v>
      </c>
      <c r="P64" t="s">
        <v>9</v>
      </c>
      <c r="Q64" t="s">
        <v>9</v>
      </c>
      <c r="R64" t="s">
        <v>9</v>
      </c>
      <c r="S64" t="s">
        <v>9</v>
      </c>
      <c r="T64" t="s">
        <v>9</v>
      </c>
      <c r="U64" t="s">
        <v>9</v>
      </c>
      <c r="V64" t="s">
        <v>9</v>
      </c>
      <c r="W64" t="s">
        <v>9</v>
      </c>
      <c r="X64" t="s">
        <v>9</v>
      </c>
      <c r="Y64" t="s">
        <v>9</v>
      </c>
      <c r="Z64" t="s">
        <v>9</v>
      </c>
      <c r="AA64" t="s">
        <v>9</v>
      </c>
    </row>
    <row r="65" spans="1:27" ht="13.5" x14ac:dyDescent="0.15">
      <c r="A65" t="s">
        <v>486</v>
      </c>
      <c r="B65" t="s">
        <v>4</v>
      </c>
      <c r="C65" t="str">
        <f t="shared" si="0"/>
        <v>0-0</v>
      </c>
      <c r="D65" t="s">
        <v>9</v>
      </c>
      <c r="E65" t="s">
        <v>9</v>
      </c>
      <c r="F65" t="s">
        <v>46</v>
      </c>
      <c r="G65" t="s">
        <v>9</v>
      </c>
      <c r="H65" t="s">
        <v>45</v>
      </c>
      <c r="I65" t="s">
        <v>41</v>
      </c>
      <c r="J65" t="s">
        <v>7</v>
      </c>
      <c r="K65" t="s">
        <v>27</v>
      </c>
      <c r="L65" t="s">
        <v>9</v>
      </c>
      <c r="M65" t="s">
        <v>9</v>
      </c>
      <c r="N65" t="s">
        <v>244</v>
      </c>
      <c r="O65" t="s">
        <v>261</v>
      </c>
      <c r="P65" t="s">
        <v>244</v>
      </c>
      <c r="Q65" t="s">
        <v>39</v>
      </c>
      <c r="R65" t="s">
        <v>39</v>
      </c>
      <c r="S65" t="s">
        <v>43</v>
      </c>
      <c r="T65" t="s">
        <v>39</v>
      </c>
      <c r="U65" t="s">
        <v>43</v>
      </c>
      <c r="V65" t="s">
        <v>43</v>
      </c>
      <c r="W65" t="s">
        <v>46</v>
      </c>
      <c r="X65" t="s">
        <v>161</v>
      </c>
      <c r="Y65" t="s">
        <v>22</v>
      </c>
      <c r="Z65" t="s">
        <v>22</v>
      </c>
      <c r="AA65" t="s">
        <v>45</v>
      </c>
    </row>
    <row r="66" spans="1:27" ht="13.5" x14ac:dyDescent="0.15">
      <c r="A66" t="s">
        <v>487</v>
      </c>
      <c r="B66" t="s">
        <v>4</v>
      </c>
      <c r="C66" t="str">
        <f t="shared" si="0"/>
        <v>-</v>
      </c>
      <c r="D66" s="3"/>
      <c r="E66" s="3"/>
      <c r="K66" t="s">
        <v>9</v>
      </c>
      <c r="L66" t="s">
        <v>9</v>
      </c>
      <c r="M66" t="s">
        <v>9</v>
      </c>
      <c r="N66" t="s">
        <v>9</v>
      </c>
      <c r="O66" t="s">
        <v>9</v>
      </c>
      <c r="P66" t="s">
        <v>9</v>
      </c>
      <c r="Y66" t="s">
        <v>9</v>
      </c>
      <c r="Z66" t="s">
        <v>9</v>
      </c>
    </row>
    <row r="67" spans="1:27" ht="13.5" x14ac:dyDescent="0.15">
      <c r="A67" t="s">
        <v>488</v>
      </c>
      <c r="B67" t="s">
        <v>4</v>
      </c>
      <c r="C67" t="str">
        <f t="shared" ref="C67:C130" si="1">D67&amp;"-"&amp;E67</f>
        <v>0-0</v>
      </c>
      <c r="D67" t="s">
        <v>9</v>
      </c>
      <c r="E67" t="s">
        <v>9</v>
      </c>
      <c r="F67" t="s">
        <v>9</v>
      </c>
      <c r="G67" t="s">
        <v>9</v>
      </c>
      <c r="H67" t="s">
        <v>9</v>
      </c>
      <c r="I67" t="s">
        <v>9</v>
      </c>
      <c r="J67" t="s">
        <v>489</v>
      </c>
      <c r="K67" t="s">
        <v>490</v>
      </c>
      <c r="L67" t="s">
        <v>240</v>
      </c>
      <c r="N67" t="s">
        <v>9</v>
      </c>
      <c r="O67" t="s">
        <v>491</v>
      </c>
      <c r="P67" t="s">
        <v>379</v>
      </c>
      <c r="Q67" t="s">
        <v>370</v>
      </c>
      <c r="R67" t="s">
        <v>9</v>
      </c>
      <c r="S67" t="s">
        <v>383</v>
      </c>
      <c r="U67" t="s">
        <v>492</v>
      </c>
      <c r="V67" t="s">
        <v>266</v>
      </c>
      <c r="W67" t="s">
        <v>254</v>
      </c>
      <c r="X67" t="s">
        <v>493</v>
      </c>
      <c r="Y67" t="s">
        <v>494</v>
      </c>
      <c r="Z67" t="s">
        <v>495</v>
      </c>
      <c r="AA67" t="s">
        <v>496</v>
      </c>
    </row>
    <row r="68" spans="1:27" ht="13.5" x14ac:dyDescent="0.15">
      <c r="A68" t="s">
        <v>497</v>
      </c>
      <c r="B68" t="s">
        <v>4</v>
      </c>
      <c r="C68" t="str">
        <f t="shared" si="1"/>
        <v>22.7-6</v>
      </c>
      <c r="D68" t="s">
        <v>277</v>
      </c>
      <c r="E68" t="s">
        <v>261</v>
      </c>
      <c r="F68" t="s">
        <v>498</v>
      </c>
      <c r="G68" t="s">
        <v>499</v>
      </c>
      <c r="H68" t="s">
        <v>500</v>
      </c>
      <c r="I68" t="s">
        <v>501</v>
      </c>
      <c r="J68" t="s">
        <v>502</v>
      </c>
      <c r="K68" t="s">
        <v>503</v>
      </c>
      <c r="L68" t="s">
        <v>504</v>
      </c>
      <c r="M68" t="s">
        <v>505</v>
      </c>
      <c r="N68" t="s">
        <v>506</v>
      </c>
      <c r="O68" t="s">
        <v>507</v>
      </c>
      <c r="P68" t="s">
        <v>508</v>
      </c>
      <c r="Q68" t="s">
        <v>509</v>
      </c>
      <c r="R68" t="s">
        <v>510</v>
      </c>
      <c r="S68" t="s">
        <v>511</v>
      </c>
      <c r="T68" t="s">
        <v>512</v>
      </c>
      <c r="U68" t="s">
        <v>513</v>
      </c>
      <c r="V68" t="s">
        <v>514</v>
      </c>
      <c r="W68" t="s">
        <v>515</v>
      </c>
      <c r="X68" t="s">
        <v>516</v>
      </c>
      <c r="Y68" t="s">
        <v>517</v>
      </c>
      <c r="Z68" t="s">
        <v>518</v>
      </c>
      <c r="AA68" t="s">
        <v>508</v>
      </c>
    </row>
    <row r="69" spans="1:27" ht="13.5" x14ac:dyDescent="0.15">
      <c r="A69" t="s">
        <v>519</v>
      </c>
      <c r="B69" t="s">
        <v>4</v>
      </c>
      <c r="C69" t="str">
        <f t="shared" si="1"/>
        <v>-0</v>
      </c>
      <c r="E69" t="s">
        <v>9</v>
      </c>
      <c r="F69" t="s">
        <v>9</v>
      </c>
      <c r="G69" t="s">
        <v>9</v>
      </c>
      <c r="H69" t="s">
        <v>9</v>
      </c>
      <c r="I69" t="s">
        <v>9</v>
      </c>
      <c r="J69" t="s">
        <v>9</v>
      </c>
      <c r="K69" t="s">
        <v>9</v>
      </c>
      <c r="L69" t="s">
        <v>9</v>
      </c>
      <c r="M69" t="s">
        <v>9</v>
      </c>
      <c r="N69" t="s">
        <v>9</v>
      </c>
      <c r="O69" t="s">
        <v>9</v>
      </c>
      <c r="P69" t="s">
        <v>9</v>
      </c>
      <c r="Q69" t="s">
        <v>28</v>
      </c>
      <c r="R69" t="s">
        <v>9</v>
      </c>
      <c r="S69" t="s">
        <v>9</v>
      </c>
      <c r="T69" t="s">
        <v>9</v>
      </c>
      <c r="U69" t="s">
        <v>166</v>
      </c>
      <c r="V69" t="s">
        <v>9</v>
      </c>
      <c r="W69" t="s">
        <v>9</v>
      </c>
      <c r="X69" t="s">
        <v>9</v>
      </c>
      <c r="Y69" t="s">
        <v>9</v>
      </c>
      <c r="Z69" t="s">
        <v>9</v>
      </c>
      <c r="AA69" t="s">
        <v>9</v>
      </c>
    </row>
    <row r="70" spans="1:27" ht="13.5" x14ac:dyDescent="0.15">
      <c r="A70" t="s">
        <v>520</v>
      </c>
      <c r="B70" t="s">
        <v>4</v>
      </c>
      <c r="C70" t="str">
        <f t="shared" si="1"/>
        <v>12.7-0</v>
      </c>
      <c r="D70" t="s">
        <v>468</v>
      </c>
      <c r="E70" t="s">
        <v>9</v>
      </c>
      <c r="I70" t="s">
        <v>76</v>
      </c>
    </row>
    <row r="71" spans="1:27" ht="13.5" x14ac:dyDescent="0.15">
      <c r="A71" t="s">
        <v>521</v>
      </c>
      <c r="B71" t="s">
        <v>4</v>
      </c>
      <c r="C71" t="str">
        <f t="shared" si="1"/>
        <v>2.1-0</v>
      </c>
      <c r="D71" t="s">
        <v>27</v>
      </c>
      <c r="E71" t="s">
        <v>9</v>
      </c>
      <c r="I71" t="s">
        <v>9</v>
      </c>
      <c r="Q71" t="s">
        <v>9</v>
      </c>
      <c r="R71" t="s">
        <v>9</v>
      </c>
      <c r="S71" t="s">
        <v>9</v>
      </c>
      <c r="T71" t="s">
        <v>9</v>
      </c>
      <c r="U71" t="s">
        <v>9</v>
      </c>
      <c r="V71" t="s">
        <v>9</v>
      </c>
      <c r="W71" t="s">
        <v>370</v>
      </c>
      <c r="X71" t="s">
        <v>9</v>
      </c>
      <c r="Y71" t="s">
        <v>9</v>
      </c>
      <c r="Z71" t="s">
        <v>258</v>
      </c>
    </row>
    <row r="72" spans="1:27" ht="13.5" x14ac:dyDescent="0.15">
      <c r="A72" t="s">
        <v>522</v>
      </c>
      <c r="B72" t="s">
        <v>4</v>
      </c>
      <c r="C72" t="str">
        <f t="shared" si="1"/>
        <v>21.6-6.3</v>
      </c>
      <c r="D72" t="s">
        <v>342</v>
      </c>
      <c r="E72" t="s">
        <v>232</v>
      </c>
      <c r="F72" t="s">
        <v>261</v>
      </c>
      <c r="G72" t="s">
        <v>523</v>
      </c>
      <c r="H72" t="s">
        <v>524</v>
      </c>
      <c r="I72" t="s">
        <v>525</v>
      </c>
      <c r="J72" t="s">
        <v>526</v>
      </c>
      <c r="K72" t="s">
        <v>331</v>
      </c>
      <c r="L72" t="s">
        <v>527</v>
      </c>
      <c r="N72" t="s">
        <v>528</v>
      </c>
      <c r="P72" t="s">
        <v>529</v>
      </c>
      <c r="Q72" t="s">
        <v>530</v>
      </c>
      <c r="R72" t="s">
        <v>60</v>
      </c>
      <c r="S72" t="s">
        <v>531</v>
      </c>
      <c r="T72" t="s">
        <v>532</v>
      </c>
      <c r="U72" t="s">
        <v>533</v>
      </c>
      <c r="V72" t="s">
        <v>534</v>
      </c>
      <c r="W72" t="s">
        <v>535</v>
      </c>
      <c r="X72" t="s">
        <v>536</v>
      </c>
      <c r="Y72" t="s">
        <v>537</v>
      </c>
      <c r="Z72" t="s">
        <v>538</v>
      </c>
    </row>
    <row r="73" spans="1:27" ht="13.5" x14ac:dyDescent="0.15">
      <c r="A73" t="s">
        <v>539</v>
      </c>
      <c r="B73" t="s">
        <v>4</v>
      </c>
      <c r="C73" t="str">
        <f t="shared" si="1"/>
        <v>0.6-0.7</v>
      </c>
      <c r="D73" t="s">
        <v>159</v>
      </c>
      <c r="E73" t="s">
        <v>44</v>
      </c>
      <c r="G73" t="s">
        <v>46</v>
      </c>
      <c r="J73" t="s">
        <v>25</v>
      </c>
      <c r="K73" t="s">
        <v>166</v>
      </c>
      <c r="L73" t="s">
        <v>44</v>
      </c>
      <c r="M73" t="s">
        <v>161</v>
      </c>
      <c r="N73" t="s">
        <v>204</v>
      </c>
      <c r="U73" t="s">
        <v>365</v>
      </c>
    </row>
    <row r="74" spans="1:27" ht="13.5" x14ac:dyDescent="0.15">
      <c r="A74" t="s">
        <v>540</v>
      </c>
      <c r="B74" t="s">
        <v>4</v>
      </c>
      <c r="C74" t="str">
        <f t="shared" si="1"/>
        <v>-0</v>
      </c>
      <c r="E74" t="s">
        <v>9</v>
      </c>
      <c r="F74" t="s">
        <v>9</v>
      </c>
      <c r="G74" t="s">
        <v>265</v>
      </c>
      <c r="I74" t="s">
        <v>541</v>
      </c>
      <c r="P74" t="s">
        <v>9</v>
      </c>
      <c r="Q74" t="s">
        <v>542</v>
      </c>
      <c r="R74" t="s">
        <v>543</v>
      </c>
      <c r="S74" t="s">
        <v>9</v>
      </c>
      <c r="T74" t="s">
        <v>342</v>
      </c>
      <c r="Z74" t="s">
        <v>264</v>
      </c>
    </row>
    <row r="75" spans="1:27" ht="13.5" x14ac:dyDescent="0.15">
      <c r="A75" t="s">
        <v>544</v>
      </c>
      <c r="B75" t="s">
        <v>4</v>
      </c>
      <c r="C75" t="str">
        <f t="shared" si="1"/>
        <v>-</v>
      </c>
      <c r="D75" s="3"/>
      <c r="E75" s="3"/>
      <c r="Y75" t="s">
        <v>9</v>
      </c>
      <c r="Z75" t="s">
        <v>545</v>
      </c>
    </row>
    <row r="76" spans="1:27" ht="13.5" x14ac:dyDescent="0.15">
      <c r="A76" t="s">
        <v>546</v>
      </c>
      <c r="B76" t="s">
        <v>4</v>
      </c>
      <c r="C76" t="str">
        <f t="shared" si="1"/>
        <v>0-0</v>
      </c>
      <c r="D76" t="s">
        <v>9</v>
      </c>
      <c r="E76" t="s">
        <v>9</v>
      </c>
      <c r="F76" t="s">
        <v>9</v>
      </c>
      <c r="H76" t="s">
        <v>43</v>
      </c>
      <c r="J76" t="s">
        <v>9</v>
      </c>
      <c r="K76" t="s">
        <v>9</v>
      </c>
      <c r="L76" t="s">
        <v>9</v>
      </c>
      <c r="M76" t="s">
        <v>9</v>
      </c>
      <c r="N76" t="s">
        <v>9</v>
      </c>
      <c r="O76" t="s">
        <v>9</v>
      </c>
      <c r="P76" t="s">
        <v>9</v>
      </c>
      <c r="Q76" t="s">
        <v>9</v>
      </c>
      <c r="R76" t="s">
        <v>9</v>
      </c>
      <c r="S76" t="s">
        <v>9</v>
      </c>
      <c r="T76" t="s">
        <v>9</v>
      </c>
      <c r="U76" t="s">
        <v>9</v>
      </c>
      <c r="V76" t="s">
        <v>9</v>
      </c>
      <c r="W76" t="s">
        <v>9</v>
      </c>
      <c r="X76" t="s">
        <v>9</v>
      </c>
      <c r="Y76" t="s">
        <v>9</v>
      </c>
      <c r="Z76" t="s">
        <v>9</v>
      </c>
      <c r="AA76" t="s">
        <v>9</v>
      </c>
    </row>
    <row r="77" spans="1:27" ht="13.5" x14ac:dyDescent="0.15">
      <c r="A77" t="s">
        <v>547</v>
      </c>
      <c r="B77" t="s">
        <v>4</v>
      </c>
      <c r="C77" t="str">
        <f t="shared" si="1"/>
        <v>31.4-10.7</v>
      </c>
      <c r="D77" t="s">
        <v>548</v>
      </c>
      <c r="E77" t="s">
        <v>189</v>
      </c>
      <c r="F77" t="s">
        <v>230</v>
      </c>
      <c r="G77" t="s">
        <v>549</v>
      </c>
      <c r="H77" t="s">
        <v>550</v>
      </c>
      <c r="I77" t="s">
        <v>551</v>
      </c>
      <c r="J77" t="s">
        <v>552</v>
      </c>
      <c r="K77" t="s">
        <v>553</v>
      </c>
      <c r="L77" t="s">
        <v>352</v>
      </c>
      <c r="M77" t="s">
        <v>554</v>
      </c>
      <c r="N77" t="s">
        <v>555</v>
      </c>
      <c r="O77" t="s">
        <v>556</v>
      </c>
      <c r="P77" t="s">
        <v>481</v>
      </c>
      <c r="Q77" t="s">
        <v>10</v>
      </c>
      <c r="R77" t="s">
        <v>557</v>
      </c>
      <c r="S77" t="s">
        <v>287</v>
      </c>
      <c r="T77" t="s">
        <v>225</v>
      </c>
      <c r="U77" t="s">
        <v>48</v>
      </c>
      <c r="V77" t="s">
        <v>506</v>
      </c>
      <c r="W77" t="s">
        <v>176</v>
      </c>
      <c r="X77" t="s">
        <v>558</v>
      </c>
      <c r="Y77" t="s">
        <v>5</v>
      </c>
      <c r="Z77" t="s">
        <v>223</v>
      </c>
      <c r="AA77" t="s">
        <v>310</v>
      </c>
    </row>
    <row r="78" spans="1:27" ht="13.5" x14ac:dyDescent="0.15">
      <c r="A78" t="s">
        <v>1184</v>
      </c>
      <c r="B78" t="s">
        <v>4</v>
      </c>
      <c r="C78" t="str">
        <f t="shared" si="1"/>
        <v>-14.21</v>
      </c>
      <c r="D78" s="3"/>
      <c r="E78" s="3">
        <f>ROUND(1191/83.8,2)</f>
        <v>14.21</v>
      </c>
      <c r="F78" s="3">
        <f>ROUND(776/83.2,2)</f>
        <v>9.33</v>
      </c>
      <c r="G78" t="s">
        <v>559</v>
      </c>
      <c r="H78" t="s">
        <v>560</v>
      </c>
      <c r="I78" t="s">
        <v>561</v>
      </c>
      <c r="J78" t="s">
        <v>562</v>
      </c>
      <c r="K78" t="s">
        <v>563</v>
      </c>
      <c r="L78" t="s">
        <v>564</v>
      </c>
      <c r="M78" t="s">
        <v>565</v>
      </c>
    </row>
    <row r="79" spans="1:27" ht="13.5" x14ac:dyDescent="0.15">
      <c r="A79" t="s">
        <v>566</v>
      </c>
      <c r="B79" t="s">
        <v>4</v>
      </c>
      <c r="C79" t="str">
        <f t="shared" si="1"/>
        <v>0-0</v>
      </c>
      <c r="D79" t="s">
        <v>9</v>
      </c>
      <c r="E79" t="s">
        <v>9</v>
      </c>
      <c r="F79" t="s">
        <v>226</v>
      </c>
      <c r="G79" t="s">
        <v>41</v>
      </c>
      <c r="H79" t="s">
        <v>41</v>
      </c>
      <c r="I79" t="s">
        <v>39</v>
      </c>
      <c r="J79" t="s">
        <v>9</v>
      </c>
      <c r="K79" t="s">
        <v>251</v>
      </c>
      <c r="L79" t="s">
        <v>44</v>
      </c>
      <c r="M79" t="s">
        <v>9</v>
      </c>
      <c r="N79" t="s">
        <v>9</v>
      </c>
      <c r="Q79" t="s">
        <v>229</v>
      </c>
      <c r="S79" t="s">
        <v>46</v>
      </c>
      <c r="T79" t="s">
        <v>434</v>
      </c>
      <c r="U79" t="s">
        <v>226</v>
      </c>
      <c r="X79" t="s">
        <v>32</v>
      </c>
      <c r="Y79" t="s">
        <v>374</v>
      </c>
      <c r="Z79" t="s">
        <v>290</v>
      </c>
      <c r="AA79" t="s">
        <v>567</v>
      </c>
    </row>
    <row r="80" spans="1:27" ht="13.5" x14ac:dyDescent="0.15">
      <c r="A80" t="s">
        <v>568</v>
      </c>
      <c r="B80" t="s">
        <v>4</v>
      </c>
      <c r="C80" t="str">
        <f t="shared" si="1"/>
        <v>0.9-0.1</v>
      </c>
      <c r="D80" t="s">
        <v>166</v>
      </c>
      <c r="E80" t="s">
        <v>40</v>
      </c>
      <c r="F80" t="s">
        <v>9</v>
      </c>
      <c r="G80" t="s">
        <v>43</v>
      </c>
      <c r="H80" t="s">
        <v>156</v>
      </c>
      <c r="I80" t="s">
        <v>41</v>
      </c>
      <c r="J80" t="s">
        <v>23</v>
      </c>
      <c r="K80" t="s">
        <v>182</v>
      </c>
      <c r="L80" t="s">
        <v>158</v>
      </c>
      <c r="M80" t="s">
        <v>226</v>
      </c>
      <c r="N80" t="s">
        <v>204</v>
      </c>
      <c r="O80" t="s">
        <v>230</v>
      </c>
      <c r="P80" t="s">
        <v>39</v>
      </c>
      <c r="Q80" t="s">
        <v>239</v>
      </c>
      <c r="R80" t="s">
        <v>25</v>
      </c>
      <c r="S80" t="s">
        <v>104</v>
      </c>
      <c r="T80" t="s">
        <v>204</v>
      </c>
      <c r="V80" t="s">
        <v>254</v>
      </c>
      <c r="W80" t="s">
        <v>27</v>
      </c>
      <c r="Y80" t="s">
        <v>29</v>
      </c>
      <c r="Z80" t="s">
        <v>185</v>
      </c>
      <c r="AA80" t="s">
        <v>233</v>
      </c>
    </row>
    <row r="81" spans="1:27" ht="13.5" x14ac:dyDescent="0.15">
      <c r="A81" t="s">
        <v>569</v>
      </c>
      <c r="B81" t="s">
        <v>4</v>
      </c>
      <c r="C81" t="str">
        <f t="shared" si="1"/>
        <v>-0</v>
      </c>
      <c r="E81" t="s">
        <v>9</v>
      </c>
      <c r="F81" t="s">
        <v>9</v>
      </c>
      <c r="G81" t="s">
        <v>9</v>
      </c>
      <c r="H81" t="s">
        <v>9</v>
      </c>
      <c r="I81" t="s">
        <v>9</v>
      </c>
      <c r="J81" t="s">
        <v>9</v>
      </c>
      <c r="K81" t="s">
        <v>9</v>
      </c>
      <c r="L81" t="s">
        <v>9</v>
      </c>
      <c r="M81" t="s">
        <v>9</v>
      </c>
      <c r="N81" t="s">
        <v>9</v>
      </c>
      <c r="O81" t="s">
        <v>9</v>
      </c>
      <c r="P81" t="s">
        <v>9</v>
      </c>
      <c r="Q81" t="s">
        <v>9</v>
      </c>
      <c r="R81" t="s">
        <v>9</v>
      </c>
      <c r="S81" t="s">
        <v>9</v>
      </c>
      <c r="T81" t="s">
        <v>9</v>
      </c>
      <c r="U81" t="s">
        <v>9</v>
      </c>
      <c r="V81" t="s">
        <v>9</v>
      </c>
      <c r="W81" t="s">
        <v>9</v>
      </c>
      <c r="X81" t="s">
        <v>9</v>
      </c>
      <c r="Y81" t="s">
        <v>9</v>
      </c>
      <c r="Z81" t="s">
        <v>9</v>
      </c>
      <c r="AA81" t="s">
        <v>240</v>
      </c>
    </row>
    <row r="82" spans="1:27" ht="13.5" x14ac:dyDescent="0.15">
      <c r="A82" t="s">
        <v>570</v>
      </c>
      <c r="B82" t="s">
        <v>4</v>
      </c>
      <c r="C82" t="str">
        <f t="shared" si="1"/>
        <v>0-</v>
      </c>
      <c r="D82" t="s">
        <v>9</v>
      </c>
      <c r="H82" t="s">
        <v>571</v>
      </c>
      <c r="I82" t="s">
        <v>9</v>
      </c>
      <c r="J82" t="s">
        <v>9</v>
      </c>
      <c r="L82" t="s">
        <v>572</v>
      </c>
      <c r="N82" t="s">
        <v>261</v>
      </c>
      <c r="O82" t="s">
        <v>261</v>
      </c>
      <c r="P82" t="s">
        <v>573</v>
      </c>
      <c r="Q82" t="s">
        <v>9</v>
      </c>
      <c r="R82" t="s">
        <v>9</v>
      </c>
      <c r="S82" t="s">
        <v>9</v>
      </c>
      <c r="T82" t="s">
        <v>9</v>
      </c>
      <c r="V82" t="s">
        <v>253</v>
      </c>
      <c r="W82" t="s">
        <v>9</v>
      </c>
      <c r="X82" t="s">
        <v>253</v>
      </c>
      <c r="Z82" t="s">
        <v>214</v>
      </c>
      <c r="AA82" t="s">
        <v>574</v>
      </c>
    </row>
    <row r="83" spans="1:27" ht="13.5" x14ac:dyDescent="0.15">
      <c r="A83" t="s">
        <v>575</v>
      </c>
      <c r="B83" t="s">
        <v>4</v>
      </c>
      <c r="C83" t="str">
        <f t="shared" si="1"/>
        <v>0-0</v>
      </c>
      <c r="D83" t="s">
        <v>9</v>
      </c>
      <c r="E83" t="s">
        <v>9</v>
      </c>
      <c r="F83" t="s">
        <v>9</v>
      </c>
      <c r="G83" t="s">
        <v>44</v>
      </c>
      <c r="H83" t="s">
        <v>370</v>
      </c>
      <c r="I83" t="s">
        <v>365</v>
      </c>
      <c r="J83" t="s">
        <v>103</v>
      </c>
      <c r="K83" t="s">
        <v>240</v>
      </c>
      <c r="L83" t="s">
        <v>99</v>
      </c>
      <c r="M83" t="s">
        <v>158</v>
      </c>
      <c r="N83" t="s">
        <v>254</v>
      </c>
      <c r="O83" t="s">
        <v>95</v>
      </c>
      <c r="P83" t="s">
        <v>9</v>
      </c>
      <c r="Q83" t="s">
        <v>9</v>
      </c>
      <c r="R83" t="s">
        <v>9</v>
      </c>
      <c r="S83" t="s">
        <v>75</v>
      </c>
      <c r="T83" t="s">
        <v>252</v>
      </c>
      <c r="U83" t="s">
        <v>34</v>
      </c>
      <c r="V83" t="s">
        <v>9</v>
      </c>
      <c r="W83" t="s">
        <v>555</v>
      </c>
      <c r="X83" t="s">
        <v>440</v>
      </c>
      <c r="Y83" t="s">
        <v>369</v>
      </c>
      <c r="Z83" t="s">
        <v>397</v>
      </c>
      <c r="AA83" t="s">
        <v>474</v>
      </c>
    </row>
    <row r="84" spans="1:27" ht="13.5" x14ac:dyDescent="0.15">
      <c r="A84" t="s">
        <v>576</v>
      </c>
      <c r="B84" t="s">
        <v>4</v>
      </c>
      <c r="C84" t="str">
        <f t="shared" si="1"/>
        <v>-0.5</v>
      </c>
      <c r="E84" t="s">
        <v>45</v>
      </c>
      <c r="F84" t="s">
        <v>9</v>
      </c>
      <c r="J84" t="s">
        <v>9</v>
      </c>
      <c r="K84" t="s">
        <v>9</v>
      </c>
      <c r="N84" t="s">
        <v>9</v>
      </c>
      <c r="Q84" t="s">
        <v>9</v>
      </c>
      <c r="R84" t="s">
        <v>229</v>
      </c>
      <c r="S84" t="s">
        <v>9</v>
      </c>
      <c r="T84" t="s">
        <v>9</v>
      </c>
      <c r="U84" t="s">
        <v>369</v>
      </c>
      <c r="V84" t="s">
        <v>158</v>
      </c>
      <c r="W84" t="s">
        <v>239</v>
      </c>
      <c r="X84" t="s">
        <v>282</v>
      </c>
      <c r="Y84" t="s">
        <v>100</v>
      </c>
      <c r="Z84" t="s">
        <v>219</v>
      </c>
      <c r="AA84" t="s">
        <v>577</v>
      </c>
    </row>
    <row r="85" spans="1:27" ht="13.5" x14ac:dyDescent="0.15">
      <c r="A85" t="s">
        <v>578</v>
      </c>
      <c r="B85" t="s">
        <v>4</v>
      </c>
      <c r="C85" t="str">
        <f t="shared" si="1"/>
        <v>0-0</v>
      </c>
      <c r="D85" t="s">
        <v>9</v>
      </c>
      <c r="E85" t="s">
        <v>9</v>
      </c>
      <c r="G85" t="s">
        <v>9</v>
      </c>
      <c r="H85" t="s">
        <v>369</v>
      </c>
      <c r="I85" t="s">
        <v>9</v>
      </c>
      <c r="J85" t="s">
        <v>9</v>
      </c>
      <c r="K85" t="s">
        <v>9</v>
      </c>
      <c r="L85" t="s">
        <v>9</v>
      </c>
      <c r="M85" t="s">
        <v>9</v>
      </c>
      <c r="N85" t="s">
        <v>9</v>
      </c>
      <c r="O85" t="s">
        <v>9</v>
      </c>
      <c r="P85" t="s">
        <v>9</v>
      </c>
      <c r="Q85" t="s">
        <v>9</v>
      </c>
      <c r="R85" t="s">
        <v>9</v>
      </c>
      <c r="S85" t="s">
        <v>9</v>
      </c>
      <c r="T85" t="s">
        <v>9</v>
      </c>
      <c r="U85" t="s">
        <v>246</v>
      </c>
      <c r="W85" t="s">
        <v>226</v>
      </c>
      <c r="X85" t="s">
        <v>198</v>
      </c>
      <c r="Y85" t="s">
        <v>250</v>
      </c>
      <c r="Z85" t="s">
        <v>220</v>
      </c>
    </row>
    <row r="86" spans="1:27" ht="13.5" x14ac:dyDescent="0.15">
      <c r="A86" t="s">
        <v>579</v>
      </c>
      <c r="B86" t="s">
        <v>4</v>
      </c>
      <c r="C86" t="str">
        <f t="shared" si="1"/>
        <v>0-0</v>
      </c>
      <c r="D86" t="s">
        <v>9</v>
      </c>
      <c r="E86" t="s">
        <v>9</v>
      </c>
      <c r="G86" t="s">
        <v>9</v>
      </c>
      <c r="H86" t="s">
        <v>9</v>
      </c>
      <c r="I86" t="s">
        <v>9</v>
      </c>
      <c r="J86" t="s">
        <v>9</v>
      </c>
      <c r="K86" t="s">
        <v>9</v>
      </c>
      <c r="L86" t="s">
        <v>9</v>
      </c>
      <c r="M86" t="s">
        <v>9</v>
      </c>
      <c r="N86" t="s">
        <v>9</v>
      </c>
      <c r="O86" t="s">
        <v>9</v>
      </c>
      <c r="P86" t="s">
        <v>9</v>
      </c>
      <c r="Q86" t="s">
        <v>9</v>
      </c>
      <c r="R86" t="s">
        <v>9</v>
      </c>
      <c r="S86" t="s">
        <v>9</v>
      </c>
      <c r="T86" t="s">
        <v>365</v>
      </c>
      <c r="U86" t="s">
        <v>9</v>
      </c>
      <c r="V86" t="s">
        <v>9</v>
      </c>
      <c r="W86" t="s">
        <v>9</v>
      </c>
      <c r="X86" t="s">
        <v>9</v>
      </c>
      <c r="Y86" t="s">
        <v>580</v>
      </c>
      <c r="Z86" t="s">
        <v>9</v>
      </c>
      <c r="AA86" t="s">
        <v>9</v>
      </c>
    </row>
    <row r="87" spans="1:27" ht="13.5" x14ac:dyDescent="0.15">
      <c r="A87" t="s">
        <v>581</v>
      </c>
      <c r="B87" t="s">
        <v>4</v>
      </c>
      <c r="C87" t="str">
        <f t="shared" si="1"/>
        <v>0.3-0</v>
      </c>
      <c r="D87" t="s">
        <v>39</v>
      </c>
      <c r="E87" t="s">
        <v>9</v>
      </c>
      <c r="F87" t="s">
        <v>9</v>
      </c>
      <c r="G87" t="s">
        <v>9</v>
      </c>
      <c r="H87" t="s">
        <v>9</v>
      </c>
      <c r="I87" t="s">
        <v>43</v>
      </c>
      <c r="J87" t="s">
        <v>9</v>
      </c>
      <c r="L87" t="s">
        <v>21</v>
      </c>
      <c r="M87" t="s">
        <v>46</v>
      </c>
      <c r="N87" t="s">
        <v>9</v>
      </c>
      <c r="O87" t="s">
        <v>9</v>
      </c>
      <c r="P87" t="s">
        <v>9</v>
      </c>
      <c r="Q87" t="s">
        <v>161</v>
      </c>
      <c r="R87" t="s">
        <v>21</v>
      </c>
      <c r="S87" t="s">
        <v>582</v>
      </c>
      <c r="T87" t="s">
        <v>583</v>
      </c>
      <c r="V87" t="s">
        <v>584</v>
      </c>
      <c r="W87" t="s">
        <v>32</v>
      </c>
      <c r="X87" t="s">
        <v>159</v>
      </c>
      <c r="Y87" t="s">
        <v>46</v>
      </c>
      <c r="Z87" t="s">
        <v>370</v>
      </c>
      <c r="AA87" t="s">
        <v>395</v>
      </c>
    </row>
    <row r="88" spans="1:27" ht="13.5" x14ac:dyDescent="0.15">
      <c r="A88" t="s">
        <v>585</v>
      </c>
      <c r="B88" t="s">
        <v>4</v>
      </c>
      <c r="C88" t="str">
        <f t="shared" si="1"/>
        <v>0.2-0</v>
      </c>
      <c r="D88" t="s">
        <v>46</v>
      </c>
      <c r="E88" t="s">
        <v>9</v>
      </c>
      <c r="F88" t="s">
        <v>43</v>
      </c>
      <c r="G88" t="s">
        <v>244</v>
      </c>
      <c r="H88" t="s">
        <v>183</v>
      </c>
      <c r="I88" t="s">
        <v>412</v>
      </c>
      <c r="J88" t="s">
        <v>586</v>
      </c>
      <c r="K88" t="s">
        <v>147</v>
      </c>
      <c r="L88" t="s">
        <v>106</v>
      </c>
      <c r="M88" t="s">
        <v>372</v>
      </c>
      <c r="N88" t="s">
        <v>42</v>
      </c>
      <c r="O88" t="s">
        <v>28</v>
      </c>
      <c r="P88" t="s">
        <v>51</v>
      </c>
      <c r="Q88" t="s">
        <v>147</v>
      </c>
      <c r="R88" t="s">
        <v>587</v>
      </c>
      <c r="S88" t="s">
        <v>586</v>
      </c>
      <c r="T88" t="s">
        <v>416</v>
      </c>
      <c r="U88" t="s">
        <v>588</v>
      </c>
      <c r="V88" t="s">
        <v>589</v>
      </c>
      <c r="W88" t="s">
        <v>400</v>
      </c>
      <c r="X88" t="s">
        <v>447</v>
      </c>
      <c r="Y88" t="s">
        <v>498</v>
      </c>
      <c r="Z88" t="s">
        <v>302</v>
      </c>
      <c r="AA88" t="s">
        <v>590</v>
      </c>
    </row>
    <row r="89" spans="1:27" ht="13.5" x14ac:dyDescent="0.15">
      <c r="A89" t="s">
        <v>591</v>
      </c>
      <c r="B89" t="s">
        <v>4</v>
      </c>
      <c r="C89" t="str">
        <f t="shared" si="1"/>
        <v>0.2-0.2</v>
      </c>
      <c r="D89" t="s">
        <v>46</v>
      </c>
      <c r="E89" t="s">
        <v>46</v>
      </c>
      <c r="F89" t="s">
        <v>9</v>
      </c>
      <c r="G89" t="s">
        <v>161</v>
      </c>
      <c r="H89" t="s">
        <v>44</v>
      </c>
      <c r="I89" t="s">
        <v>25</v>
      </c>
      <c r="J89" t="s">
        <v>226</v>
      </c>
      <c r="K89" t="s">
        <v>45</v>
      </c>
      <c r="L89" t="s">
        <v>159</v>
      </c>
      <c r="M89" t="s">
        <v>104</v>
      </c>
      <c r="N89" t="s">
        <v>104</v>
      </c>
      <c r="O89" t="s">
        <v>45</v>
      </c>
      <c r="P89" t="s">
        <v>166</v>
      </c>
      <c r="Q89" t="s">
        <v>229</v>
      </c>
      <c r="R89" t="s">
        <v>164</v>
      </c>
      <c r="S89" t="s">
        <v>164</v>
      </c>
      <c r="T89" t="s">
        <v>268</v>
      </c>
      <c r="U89" t="s">
        <v>395</v>
      </c>
      <c r="V89" t="s">
        <v>254</v>
      </c>
      <c r="W89" t="s">
        <v>250</v>
      </c>
      <c r="X89" t="s">
        <v>157</v>
      </c>
      <c r="Y89" t="s">
        <v>159</v>
      </c>
      <c r="Z89" t="s">
        <v>40</v>
      </c>
      <c r="AA89" t="s">
        <v>40</v>
      </c>
    </row>
    <row r="90" spans="1:27" ht="13.5" x14ac:dyDescent="0.15">
      <c r="A90" t="s">
        <v>592</v>
      </c>
      <c r="B90" t="s">
        <v>4</v>
      </c>
      <c r="C90" t="str">
        <f t="shared" si="1"/>
        <v>0-0</v>
      </c>
      <c r="D90" t="s">
        <v>9</v>
      </c>
      <c r="E90" t="s">
        <v>9</v>
      </c>
      <c r="F90" t="s">
        <v>9</v>
      </c>
      <c r="G90" t="s">
        <v>593</v>
      </c>
      <c r="H90" t="s">
        <v>594</v>
      </c>
      <c r="I90" t="s">
        <v>502</v>
      </c>
      <c r="J90" t="s">
        <v>595</v>
      </c>
      <c r="K90" t="s">
        <v>506</v>
      </c>
      <c r="L90" t="s">
        <v>213</v>
      </c>
      <c r="M90" t="s">
        <v>250</v>
      </c>
      <c r="N90" t="s">
        <v>596</v>
      </c>
      <c r="O90" t="s">
        <v>349</v>
      </c>
      <c r="P90" t="s">
        <v>9</v>
      </c>
      <c r="Q90" t="s">
        <v>9</v>
      </c>
      <c r="R90" t="s">
        <v>9</v>
      </c>
      <c r="S90" t="s">
        <v>232</v>
      </c>
      <c r="T90" t="s">
        <v>10</v>
      </c>
      <c r="U90" t="s">
        <v>265</v>
      </c>
      <c r="V90" t="s">
        <v>597</v>
      </c>
      <c r="W90" t="s">
        <v>30</v>
      </c>
      <c r="X90" t="s">
        <v>238</v>
      </c>
      <c r="Z90" t="s">
        <v>222</v>
      </c>
      <c r="AA90" t="s">
        <v>379</v>
      </c>
    </row>
    <row r="91" spans="1:27" ht="13.5" x14ac:dyDescent="0.15">
      <c r="A91" t="s">
        <v>598</v>
      </c>
      <c r="B91" t="s">
        <v>4</v>
      </c>
      <c r="C91" t="str">
        <f t="shared" si="1"/>
        <v>-3.1</v>
      </c>
      <c r="E91" t="s">
        <v>250</v>
      </c>
      <c r="F91" t="s">
        <v>21</v>
      </c>
      <c r="G91" t="s">
        <v>416</v>
      </c>
      <c r="H91" t="s">
        <v>481</v>
      </c>
      <c r="I91" t="s">
        <v>401</v>
      </c>
      <c r="J91" t="s">
        <v>47</v>
      </c>
      <c r="K91" t="s">
        <v>440</v>
      </c>
      <c r="L91" t="s">
        <v>397</v>
      </c>
      <c r="M91" t="s">
        <v>445</v>
      </c>
      <c r="N91" t="s">
        <v>490</v>
      </c>
      <c r="O91" t="s">
        <v>599</v>
      </c>
      <c r="P91" t="s">
        <v>600</v>
      </c>
      <c r="Q91" t="s">
        <v>505</v>
      </c>
      <c r="R91" t="s">
        <v>601</v>
      </c>
      <c r="S91" t="s">
        <v>5</v>
      </c>
      <c r="T91" t="s">
        <v>602</v>
      </c>
      <c r="U91" t="s">
        <v>603</v>
      </c>
      <c r="V91" t="s">
        <v>98</v>
      </c>
      <c r="W91" t="s">
        <v>398</v>
      </c>
      <c r="X91" t="s">
        <v>555</v>
      </c>
      <c r="Y91" t="s">
        <v>604</v>
      </c>
      <c r="Z91" t="s">
        <v>605</v>
      </c>
      <c r="AA91" t="s">
        <v>606</v>
      </c>
    </row>
    <row r="92" spans="1:27" ht="13.5" x14ac:dyDescent="0.15">
      <c r="A92" t="s">
        <v>607</v>
      </c>
      <c r="B92" t="s">
        <v>4</v>
      </c>
      <c r="C92" t="str">
        <f t="shared" si="1"/>
        <v>7.8-1.5</v>
      </c>
      <c r="D92" t="s">
        <v>183</v>
      </c>
      <c r="E92" t="s">
        <v>226</v>
      </c>
      <c r="G92" t="s">
        <v>40</v>
      </c>
      <c r="H92" t="s">
        <v>40</v>
      </c>
      <c r="I92" t="s">
        <v>40</v>
      </c>
      <c r="J92" t="s">
        <v>264</v>
      </c>
      <c r="K92" t="s">
        <v>106</v>
      </c>
      <c r="M92" t="s">
        <v>182</v>
      </c>
      <c r="N92" t="s">
        <v>11</v>
      </c>
      <c r="P92" t="s">
        <v>237</v>
      </c>
      <c r="R92" t="s">
        <v>365</v>
      </c>
      <c r="U92" t="s">
        <v>135</v>
      </c>
      <c r="V92" t="s">
        <v>608</v>
      </c>
      <c r="W92" t="s">
        <v>160</v>
      </c>
      <c r="X92" t="s">
        <v>78</v>
      </c>
      <c r="Y92" t="s">
        <v>401</v>
      </c>
      <c r="Z92" t="s">
        <v>384</v>
      </c>
      <c r="AA92" t="s">
        <v>44</v>
      </c>
    </row>
    <row r="93" spans="1:27" ht="13.5" x14ac:dyDescent="0.15">
      <c r="A93" t="s">
        <v>609</v>
      </c>
      <c r="B93" t="s">
        <v>4</v>
      </c>
      <c r="C93" t="str">
        <f t="shared" si="1"/>
        <v>0.5-0.7</v>
      </c>
      <c r="D93" t="s">
        <v>45</v>
      </c>
      <c r="E93" t="s">
        <v>44</v>
      </c>
      <c r="F93" t="s">
        <v>40</v>
      </c>
      <c r="G93" t="s">
        <v>45</v>
      </c>
      <c r="H93" t="s">
        <v>42</v>
      </c>
      <c r="I93" t="s">
        <v>264</v>
      </c>
      <c r="J93" t="s">
        <v>46</v>
      </c>
      <c r="K93" t="s">
        <v>29</v>
      </c>
      <c r="L93" t="s">
        <v>41</v>
      </c>
      <c r="M93" t="s">
        <v>29</v>
      </c>
      <c r="N93" t="s">
        <v>95</v>
      </c>
      <c r="O93" t="s">
        <v>610</v>
      </c>
      <c r="P93" t="s">
        <v>207</v>
      </c>
      <c r="Q93" t="s">
        <v>214</v>
      </c>
      <c r="R93" t="s">
        <v>237</v>
      </c>
      <c r="S93" t="s">
        <v>611</v>
      </c>
      <c r="T93" t="s">
        <v>103</v>
      </c>
      <c r="U93" t="s">
        <v>233</v>
      </c>
      <c r="V93" t="s">
        <v>41</v>
      </c>
      <c r="W93" t="s">
        <v>29</v>
      </c>
      <c r="X93" t="s">
        <v>233</v>
      </c>
      <c r="Y93" t="s">
        <v>39</v>
      </c>
      <c r="Z93" t="s">
        <v>395</v>
      </c>
      <c r="AA93" t="s">
        <v>29</v>
      </c>
    </row>
    <row r="94" spans="1:27" ht="13.5" x14ac:dyDescent="0.15">
      <c r="A94" t="s">
        <v>612</v>
      </c>
      <c r="B94" t="s">
        <v>4</v>
      </c>
      <c r="C94" t="str">
        <f t="shared" si="1"/>
        <v>15.9-1.8</v>
      </c>
      <c r="D94" t="s">
        <v>150</v>
      </c>
      <c r="E94" t="s">
        <v>41</v>
      </c>
      <c r="F94" t="s">
        <v>159</v>
      </c>
      <c r="G94" t="s">
        <v>156</v>
      </c>
      <c r="H94" t="s">
        <v>21</v>
      </c>
      <c r="I94" t="s">
        <v>490</v>
      </c>
      <c r="J94" t="s">
        <v>143</v>
      </c>
      <c r="K94" t="s">
        <v>81</v>
      </c>
      <c r="L94" t="s">
        <v>55</v>
      </c>
      <c r="M94" t="s">
        <v>69</v>
      </c>
      <c r="N94" t="s">
        <v>613</v>
      </c>
      <c r="O94" t="s">
        <v>614</v>
      </c>
      <c r="P94" t="s">
        <v>354</v>
      </c>
      <c r="Q94" t="s">
        <v>615</v>
      </c>
      <c r="R94" t="s">
        <v>616</v>
      </c>
      <c r="S94" t="s">
        <v>617</v>
      </c>
      <c r="T94" t="s">
        <v>618</v>
      </c>
      <c r="U94" t="s">
        <v>619</v>
      </c>
      <c r="V94" t="s">
        <v>620</v>
      </c>
      <c r="W94" t="s">
        <v>621</v>
      </c>
      <c r="Z94" t="s">
        <v>622</v>
      </c>
      <c r="AA94" t="s">
        <v>186</v>
      </c>
    </row>
    <row r="95" spans="1:27" ht="13.5" x14ac:dyDescent="0.15">
      <c r="A95" t="s">
        <v>623</v>
      </c>
      <c r="B95" t="s">
        <v>4</v>
      </c>
      <c r="C95" t="str">
        <f t="shared" si="1"/>
        <v>3.6-1.4</v>
      </c>
      <c r="D95" t="s">
        <v>34</v>
      </c>
      <c r="E95" t="s">
        <v>29</v>
      </c>
      <c r="F95" t="s">
        <v>22</v>
      </c>
      <c r="G95" t="s">
        <v>8</v>
      </c>
      <c r="H95" t="s">
        <v>557</v>
      </c>
      <c r="I95" t="s">
        <v>199</v>
      </c>
      <c r="J95" t="s">
        <v>595</v>
      </c>
      <c r="K95" t="s">
        <v>624</v>
      </c>
      <c r="L95" t="s">
        <v>625</v>
      </c>
      <c r="M95" t="s">
        <v>149</v>
      </c>
      <c r="N95" t="s">
        <v>626</v>
      </c>
      <c r="O95" t="s">
        <v>627</v>
      </c>
      <c r="P95" t="s">
        <v>628</v>
      </c>
      <c r="Q95" t="s">
        <v>629</v>
      </c>
      <c r="R95" t="s">
        <v>588</v>
      </c>
      <c r="S95" t="s">
        <v>630</v>
      </c>
      <c r="T95" t="s">
        <v>631</v>
      </c>
      <c r="U95" t="s">
        <v>154</v>
      </c>
      <c r="V95" t="s">
        <v>632</v>
      </c>
      <c r="W95" t="s">
        <v>311</v>
      </c>
      <c r="X95" t="s">
        <v>278</v>
      </c>
      <c r="Y95" t="s">
        <v>324</v>
      </c>
      <c r="Z95" t="s">
        <v>633</v>
      </c>
    </row>
    <row r="96" spans="1:27" ht="13.5" x14ac:dyDescent="0.15">
      <c r="A96" t="s">
        <v>1186</v>
      </c>
      <c r="B96" t="s">
        <v>4</v>
      </c>
      <c r="C96" t="str">
        <f t="shared" si="1"/>
        <v>-</v>
      </c>
      <c r="D96" s="3"/>
      <c r="E96" s="3"/>
      <c r="F96" t="s">
        <v>23</v>
      </c>
      <c r="G96" t="s">
        <v>313</v>
      </c>
      <c r="H96" t="s">
        <v>634</v>
      </c>
      <c r="I96" t="s">
        <v>635</v>
      </c>
      <c r="J96" t="s">
        <v>503</v>
      </c>
      <c r="K96" t="s">
        <v>636</v>
      </c>
      <c r="L96" t="s">
        <v>637</v>
      </c>
      <c r="M96" t="s">
        <v>638</v>
      </c>
      <c r="N96" t="s">
        <v>639</v>
      </c>
      <c r="O96" t="s">
        <v>640</v>
      </c>
      <c r="P96" t="s">
        <v>641</v>
      </c>
      <c r="Q96" t="s">
        <v>642</v>
      </c>
      <c r="R96" t="s">
        <v>643</v>
      </c>
      <c r="S96" t="s">
        <v>54</v>
      </c>
      <c r="T96" t="s">
        <v>644</v>
      </c>
      <c r="U96" t="s">
        <v>645</v>
      </c>
      <c r="V96" t="s">
        <v>174</v>
      </c>
      <c r="W96" t="s">
        <v>646</v>
      </c>
      <c r="X96" t="s">
        <v>565</v>
      </c>
      <c r="Y96" t="s">
        <v>525</v>
      </c>
      <c r="Z96" t="s">
        <v>647</v>
      </c>
      <c r="AA96" t="s">
        <v>427</v>
      </c>
    </row>
    <row r="97" spans="1:27" ht="13.5" x14ac:dyDescent="0.15">
      <c r="A97" t="s">
        <v>1185</v>
      </c>
      <c r="B97" t="s">
        <v>4</v>
      </c>
      <c r="C97" t="str">
        <f t="shared" si="1"/>
        <v>-0.1</v>
      </c>
      <c r="D97" s="3"/>
      <c r="E97" s="3">
        <v>0.1</v>
      </c>
      <c r="F97" s="3">
        <v>0</v>
      </c>
      <c r="G97" t="s">
        <v>164</v>
      </c>
      <c r="H97" t="s">
        <v>213</v>
      </c>
      <c r="I97" t="s">
        <v>7</v>
      </c>
      <c r="J97" t="s">
        <v>207</v>
      </c>
      <c r="O97" t="s">
        <v>103</v>
      </c>
      <c r="P97" t="s">
        <v>366</v>
      </c>
      <c r="Q97" t="s">
        <v>250</v>
      </c>
      <c r="R97" t="s">
        <v>224</v>
      </c>
      <c r="S97" t="s">
        <v>157</v>
      </c>
      <c r="T97" t="s">
        <v>182</v>
      </c>
      <c r="U97" t="s">
        <v>240</v>
      </c>
      <c r="V97" t="s">
        <v>184</v>
      </c>
      <c r="W97" t="s">
        <v>74</v>
      </c>
      <c r="X97" t="s">
        <v>154</v>
      </c>
      <c r="Y97" t="s">
        <v>70</v>
      </c>
      <c r="AA97" t="s">
        <v>648</v>
      </c>
    </row>
    <row r="98" spans="1:27" ht="13.5" x14ac:dyDescent="0.15">
      <c r="A98" t="s">
        <v>649</v>
      </c>
      <c r="B98" t="s">
        <v>4</v>
      </c>
      <c r="C98" t="str">
        <f t="shared" si="1"/>
        <v>-0</v>
      </c>
      <c r="E98" t="s">
        <v>9</v>
      </c>
      <c r="F98" t="s">
        <v>9</v>
      </c>
      <c r="G98" t="s">
        <v>9</v>
      </c>
      <c r="H98" t="s">
        <v>9</v>
      </c>
      <c r="I98" t="s">
        <v>9</v>
      </c>
      <c r="J98" t="s">
        <v>9</v>
      </c>
      <c r="K98" t="s">
        <v>9</v>
      </c>
      <c r="L98" t="s">
        <v>9</v>
      </c>
      <c r="M98" t="s">
        <v>9</v>
      </c>
      <c r="N98" t="s">
        <v>44</v>
      </c>
      <c r="O98" t="s">
        <v>44</v>
      </c>
      <c r="P98" t="s">
        <v>21</v>
      </c>
      <c r="Q98" t="s">
        <v>9</v>
      </c>
      <c r="R98" t="s">
        <v>9</v>
      </c>
      <c r="S98" t="s">
        <v>9</v>
      </c>
      <c r="T98" t="s">
        <v>9</v>
      </c>
      <c r="U98" t="s">
        <v>21</v>
      </c>
      <c r="V98" t="s">
        <v>263</v>
      </c>
      <c r="W98" t="s">
        <v>156</v>
      </c>
      <c r="X98" t="s">
        <v>156</v>
      </c>
      <c r="Y98" t="s">
        <v>43</v>
      </c>
      <c r="Z98" t="s">
        <v>7</v>
      </c>
      <c r="AA98" t="s">
        <v>457</v>
      </c>
    </row>
    <row r="99" spans="1:27" ht="13.5" x14ac:dyDescent="0.15">
      <c r="A99" t="s">
        <v>1179</v>
      </c>
      <c r="B99" t="s">
        <v>4</v>
      </c>
      <c r="C99" t="str">
        <f t="shared" si="1"/>
        <v>6.65-2.86</v>
      </c>
      <c r="D99" s="4">
        <f>ROUND(815/122.6,2)</f>
        <v>6.65</v>
      </c>
      <c r="E99" s="4">
        <f>ROUND(351/122.6,2)</f>
        <v>2.86</v>
      </c>
      <c r="F99" t="s">
        <v>261</v>
      </c>
      <c r="G99" t="s">
        <v>33</v>
      </c>
      <c r="H99" t="s">
        <v>650</v>
      </c>
      <c r="I99" t="s">
        <v>651</v>
      </c>
      <c r="J99" t="s">
        <v>51</v>
      </c>
      <c r="K99" t="s">
        <v>17</v>
      </c>
      <c r="L99" t="s">
        <v>652</v>
      </c>
      <c r="M99" t="s">
        <v>266</v>
      </c>
      <c r="N99" t="s">
        <v>438</v>
      </c>
      <c r="O99" t="s">
        <v>653</v>
      </c>
      <c r="P99" t="s">
        <v>48</v>
      </c>
      <c r="Q99" t="s">
        <v>57</v>
      </c>
      <c r="R99" t="s">
        <v>87</v>
      </c>
      <c r="S99" t="s">
        <v>88</v>
      </c>
      <c r="U99" t="s">
        <v>11</v>
      </c>
      <c r="W99" t="s">
        <v>269</v>
      </c>
      <c r="X99" t="s">
        <v>269</v>
      </c>
      <c r="Y99" t="s">
        <v>654</v>
      </c>
      <c r="Z99" t="s">
        <v>655</v>
      </c>
      <c r="AA99" t="s">
        <v>655</v>
      </c>
    </row>
    <row r="100" spans="1:27" ht="13.5" x14ac:dyDescent="0.15">
      <c r="A100" t="s">
        <v>656</v>
      </c>
      <c r="B100" t="s">
        <v>4</v>
      </c>
      <c r="C100" t="str">
        <f t="shared" si="1"/>
        <v>0.4-0.4</v>
      </c>
      <c r="D100" t="s">
        <v>21</v>
      </c>
      <c r="E100" t="s">
        <v>21</v>
      </c>
      <c r="G100" t="s">
        <v>46</v>
      </c>
      <c r="H100" t="s">
        <v>166</v>
      </c>
      <c r="I100" t="s">
        <v>21</v>
      </c>
      <c r="J100" t="s">
        <v>44</v>
      </c>
      <c r="K100" t="s">
        <v>43</v>
      </c>
      <c r="L100" t="s">
        <v>9</v>
      </c>
      <c r="M100" t="s">
        <v>159</v>
      </c>
      <c r="N100" t="s">
        <v>21</v>
      </c>
      <c r="O100" t="s">
        <v>159</v>
      </c>
      <c r="P100" t="s">
        <v>9</v>
      </c>
      <c r="Q100" t="s">
        <v>9</v>
      </c>
      <c r="R100" t="s">
        <v>166</v>
      </c>
      <c r="S100" t="s">
        <v>9</v>
      </c>
      <c r="T100" t="s">
        <v>46</v>
      </c>
      <c r="U100" t="s">
        <v>46</v>
      </c>
      <c r="V100" t="s">
        <v>46</v>
      </c>
      <c r="W100" t="s">
        <v>44</v>
      </c>
      <c r="X100" t="s">
        <v>159</v>
      </c>
      <c r="Y100" t="s">
        <v>21</v>
      </c>
      <c r="Z100" t="s">
        <v>159</v>
      </c>
      <c r="AA100" t="s">
        <v>22</v>
      </c>
    </row>
    <row r="101" spans="1:27" ht="13.5" x14ac:dyDescent="0.15">
      <c r="A101" t="s">
        <v>657</v>
      </c>
      <c r="B101" t="s">
        <v>4</v>
      </c>
      <c r="C101" t="str">
        <f t="shared" si="1"/>
        <v>-0.2</v>
      </c>
      <c r="E101" t="s">
        <v>46</v>
      </c>
      <c r="F101" t="s">
        <v>40</v>
      </c>
      <c r="G101" t="s">
        <v>42</v>
      </c>
      <c r="H101" t="s">
        <v>183</v>
      </c>
      <c r="I101" t="s">
        <v>99</v>
      </c>
      <c r="J101" t="s">
        <v>25</v>
      </c>
      <c r="K101" t="s">
        <v>41</v>
      </c>
      <c r="L101" t="s">
        <v>369</v>
      </c>
      <c r="M101" t="s">
        <v>161</v>
      </c>
      <c r="N101" t="s">
        <v>43</v>
      </c>
      <c r="O101" t="s">
        <v>229</v>
      </c>
      <c r="P101" t="s">
        <v>264</v>
      </c>
      <c r="Q101" t="s">
        <v>27</v>
      </c>
      <c r="R101" t="s">
        <v>25</v>
      </c>
      <c r="S101" t="s">
        <v>42</v>
      </c>
      <c r="T101" t="s">
        <v>75</v>
      </c>
      <c r="U101" t="s">
        <v>412</v>
      </c>
      <c r="V101" t="s">
        <v>247</v>
      </c>
      <c r="W101" t="s">
        <v>103</v>
      </c>
      <c r="X101" t="s">
        <v>43</v>
      </c>
      <c r="Y101" t="s">
        <v>104</v>
      </c>
      <c r="Z101" t="s">
        <v>257</v>
      </c>
      <c r="AA101" t="s">
        <v>203</v>
      </c>
    </row>
    <row r="102" spans="1:27" ht="13.5" x14ac:dyDescent="0.15">
      <c r="A102" t="s">
        <v>658</v>
      </c>
      <c r="B102" t="s">
        <v>4</v>
      </c>
      <c r="C102" t="str">
        <f t="shared" si="1"/>
        <v>-</v>
      </c>
      <c r="D102" s="3"/>
      <c r="E102" s="3"/>
      <c r="F102" t="s">
        <v>45</v>
      </c>
      <c r="I102" t="s">
        <v>40</v>
      </c>
      <c r="K102" t="s">
        <v>40</v>
      </c>
      <c r="X102" t="s">
        <v>9</v>
      </c>
      <c r="Y102" t="s">
        <v>202</v>
      </c>
      <c r="Z102" t="s">
        <v>416</v>
      </c>
      <c r="AA102" t="s">
        <v>458</v>
      </c>
    </row>
    <row r="103" spans="1:27" ht="13.5" x14ac:dyDescent="0.15">
      <c r="A103" t="s">
        <v>659</v>
      </c>
      <c r="B103" t="s">
        <v>4</v>
      </c>
      <c r="C103" t="str">
        <f t="shared" si="1"/>
        <v>22.5-0</v>
      </c>
      <c r="D103" t="s">
        <v>80</v>
      </c>
      <c r="E103" t="s">
        <v>9</v>
      </c>
      <c r="H103" t="s">
        <v>9</v>
      </c>
      <c r="I103" t="s">
        <v>9</v>
      </c>
      <c r="J103" t="s">
        <v>9</v>
      </c>
      <c r="M103" t="s">
        <v>9</v>
      </c>
      <c r="N103" t="s">
        <v>9</v>
      </c>
      <c r="O103" t="s">
        <v>9</v>
      </c>
      <c r="P103" t="s">
        <v>9</v>
      </c>
      <c r="Q103" t="s">
        <v>9</v>
      </c>
      <c r="R103" t="s">
        <v>9</v>
      </c>
      <c r="S103" t="s">
        <v>9</v>
      </c>
      <c r="T103" t="s">
        <v>9</v>
      </c>
      <c r="V103" t="s">
        <v>9</v>
      </c>
      <c r="W103" t="s">
        <v>9</v>
      </c>
      <c r="Y103" t="s">
        <v>9</v>
      </c>
      <c r="Z103" t="s">
        <v>9</v>
      </c>
      <c r="AA103" t="s">
        <v>9</v>
      </c>
    </row>
    <row r="104" spans="1:27" ht="13.5" x14ac:dyDescent="0.15">
      <c r="A104" t="s">
        <v>660</v>
      </c>
      <c r="B104" t="s">
        <v>4</v>
      </c>
      <c r="C104" t="str">
        <f t="shared" si="1"/>
        <v>-0</v>
      </c>
      <c r="E104" t="s">
        <v>9</v>
      </c>
    </row>
    <row r="105" spans="1:27" ht="13.5" x14ac:dyDescent="0.15">
      <c r="A105" t="s">
        <v>661</v>
      </c>
      <c r="B105" t="s">
        <v>4</v>
      </c>
      <c r="C105" t="str">
        <f t="shared" si="1"/>
        <v>3.2-3.3</v>
      </c>
      <c r="D105" t="s">
        <v>106</v>
      </c>
      <c r="E105" t="s">
        <v>164</v>
      </c>
      <c r="F105" t="s">
        <v>29</v>
      </c>
      <c r="L105" t="s">
        <v>416</v>
      </c>
      <c r="M105" t="s">
        <v>259</v>
      </c>
      <c r="N105" t="s">
        <v>593</v>
      </c>
      <c r="O105" t="s">
        <v>662</v>
      </c>
      <c r="P105" t="s">
        <v>230</v>
      </c>
      <c r="Q105" t="s">
        <v>93</v>
      </c>
      <c r="V105" t="s">
        <v>663</v>
      </c>
      <c r="W105" t="s">
        <v>600</v>
      </c>
      <c r="AA105" t="s">
        <v>594</v>
      </c>
    </row>
    <row r="106" spans="1:27" ht="13.5" x14ac:dyDescent="0.15">
      <c r="A106" t="s">
        <v>664</v>
      </c>
      <c r="B106" t="s">
        <v>4</v>
      </c>
      <c r="C106" t="str">
        <f t="shared" si="1"/>
        <v>288.8-10</v>
      </c>
      <c r="D106" t="s">
        <v>665</v>
      </c>
      <c r="E106" t="s">
        <v>383</v>
      </c>
      <c r="F106" t="s">
        <v>166</v>
      </c>
      <c r="G106" t="s">
        <v>9</v>
      </c>
      <c r="H106" t="s">
        <v>666</v>
      </c>
      <c r="I106" t="s">
        <v>667</v>
      </c>
      <c r="J106" t="s">
        <v>668</v>
      </c>
      <c r="K106" t="s">
        <v>669</v>
      </c>
      <c r="N106" t="s">
        <v>374</v>
      </c>
      <c r="O106" t="s">
        <v>670</v>
      </c>
      <c r="P106" t="s">
        <v>93</v>
      </c>
      <c r="Q106" t="s">
        <v>338</v>
      </c>
      <c r="R106" t="s">
        <v>671</v>
      </c>
      <c r="S106" t="s">
        <v>185</v>
      </c>
      <c r="T106" t="s">
        <v>399</v>
      </c>
      <c r="U106" t="s">
        <v>189</v>
      </c>
      <c r="V106" t="s">
        <v>47</v>
      </c>
      <c r="W106" t="s">
        <v>41</v>
      </c>
      <c r="X106" t="s">
        <v>41</v>
      </c>
      <c r="Y106" t="s">
        <v>35</v>
      </c>
      <c r="Z106" t="s">
        <v>672</v>
      </c>
      <c r="AA106" t="s">
        <v>184</v>
      </c>
    </row>
    <row r="107" spans="1:27" ht="13.5" x14ac:dyDescent="0.15">
      <c r="A107" t="s">
        <v>673</v>
      </c>
      <c r="B107" t="s">
        <v>4</v>
      </c>
      <c r="C107" t="str">
        <f t="shared" si="1"/>
        <v>8.6-0</v>
      </c>
      <c r="D107" t="s">
        <v>481</v>
      </c>
      <c r="E107" t="s">
        <v>9</v>
      </c>
      <c r="F107" t="s">
        <v>9</v>
      </c>
      <c r="H107" t="s">
        <v>674</v>
      </c>
      <c r="I107" t="s">
        <v>87</v>
      </c>
      <c r="J107" t="s">
        <v>150</v>
      </c>
      <c r="K107" t="s">
        <v>161</v>
      </c>
      <c r="L107" t="s">
        <v>675</v>
      </c>
      <c r="N107" t="s">
        <v>676</v>
      </c>
      <c r="O107" t="s">
        <v>419</v>
      </c>
      <c r="P107" t="s">
        <v>410</v>
      </c>
      <c r="Q107" t="s">
        <v>166</v>
      </c>
      <c r="R107" t="s">
        <v>156</v>
      </c>
      <c r="S107" t="s">
        <v>251</v>
      </c>
      <c r="T107" t="s">
        <v>254</v>
      </c>
      <c r="U107" t="s">
        <v>677</v>
      </c>
      <c r="V107" t="s">
        <v>434</v>
      </c>
      <c r="W107" t="s">
        <v>678</v>
      </c>
      <c r="X107" t="s">
        <v>293</v>
      </c>
      <c r="Z107" t="s">
        <v>679</v>
      </c>
      <c r="AA107" t="s">
        <v>368</v>
      </c>
    </row>
    <row r="108" spans="1:27" ht="13.5" x14ac:dyDescent="0.15">
      <c r="A108" t="s">
        <v>680</v>
      </c>
      <c r="B108" t="s">
        <v>4</v>
      </c>
      <c r="C108" t="str">
        <f t="shared" si="1"/>
        <v>60.6-24.9</v>
      </c>
      <c r="D108" t="s">
        <v>681</v>
      </c>
      <c r="E108" t="s">
        <v>554</v>
      </c>
      <c r="F108" t="s">
        <v>268</v>
      </c>
      <c r="G108" t="s">
        <v>682</v>
      </c>
      <c r="H108" t="s">
        <v>683</v>
      </c>
      <c r="I108" t="s">
        <v>684</v>
      </c>
      <c r="J108" t="s">
        <v>685</v>
      </c>
      <c r="K108" t="s">
        <v>686</v>
      </c>
      <c r="L108" t="s">
        <v>687</v>
      </c>
      <c r="M108" t="s">
        <v>688</v>
      </c>
      <c r="N108" t="s">
        <v>689</v>
      </c>
      <c r="O108" t="s">
        <v>690</v>
      </c>
      <c r="P108" t="s">
        <v>268</v>
      </c>
      <c r="Q108" t="s">
        <v>75</v>
      </c>
      <c r="R108" t="s">
        <v>251</v>
      </c>
      <c r="S108" t="s">
        <v>210</v>
      </c>
      <c r="T108" t="s">
        <v>474</v>
      </c>
      <c r="U108" t="s">
        <v>74</v>
      </c>
      <c r="V108" t="s">
        <v>691</v>
      </c>
      <c r="W108" t="s">
        <v>610</v>
      </c>
      <c r="X108" t="s">
        <v>274</v>
      </c>
      <c r="Y108" t="s">
        <v>692</v>
      </c>
      <c r="Z108" t="s">
        <v>303</v>
      </c>
      <c r="AA108" t="s">
        <v>97</v>
      </c>
    </row>
    <row r="109" spans="1:27" ht="13.5" x14ac:dyDescent="0.15">
      <c r="A109" t="s">
        <v>693</v>
      </c>
      <c r="B109" t="s">
        <v>4</v>
      </c>
      <c r="C109" t="str">
        <f t="shared" si="1"/>
        <v>18.9-</v>
      </c>
      <c r="D109" t="s">
        <v>694</v>
      </c>
      <c r="H109" t="s">
        <v>267</v>
      </c>
      <c r="I109" t="s">
        <v>695</v>
      </c>
      <c r="J109" t="s">
        <v>368</v>
      </c>
      <c r="K109" t="s">
        <v>696</v>
      </c>
      <c r="L109" t="s">
        <v>611</v>
      </c>
      <c r="M109" t="s">
        <v>9</v>
      </c>
      <c r="N109" t="s">
        <v>480</v>
      </c>
      <c r="O109" t="s">
        <v>480</v>
      </c>
      <c r="P109" t="s">
        <v>29</v>
      </c>
      <c r="Q109" t="s">
        <v>23</v>
      </c>
      <c r="R109" t="s">
        <v>51</v>
      </c>
      <c r="S109" t="s">
        <v>480</v>
      </c>
      <c r="T109" t="s">
        <v>100</v>
      </c>
      <c r="U109" t="s">
        <v>697</v>
      </c>
      <c r="V109" t="s">
        <v>240</v>
      </c>
      <c r="W109" t="s">
        <v>257</v>
      </c>
      <c r="X109" t="s">
        <v>214</v>
      </c>
      <c r="Y109" t="s">
        <v>92</v>
      </c>
      <c r="Z109" t="s">
        <v>158</v>
      </c>
      <c r="AA109" t="s">
        <v>46</v>
      </c>
    </row>
    <row r="110" spans="1:27" ht="13.5" x14ac:dyDescent="0.15">
      <c r="A110" t="s">
        <v>698</v>
      </c>
      <c r="B110" t="s">
        <v>4</v>
      </c>
      <c r="C110" t="str">
        <f t="shared" si="1"/>
        <v>-</v>
      </c>
      <c r="D110" s="3"/>
      <c r="E110" s="3"/>
      <c r="G110" t="s">
        <v>9</v>
      </c>
      <c r="H110" t="s">
        <v>9</v>
      </c>
      <c r="I110" t="s">
        <v>9</v>
      </c>
      <c r="J110" t="s">
        <v>9</v>
      </c>
      <c r="K110" t="s">
        <v>9</v>
      </c>
      <c r="L110" t="s">
        <v>9</v>
      </c>
      <c r="M110" t="s">
        <v>9</v>
      </c>
      <c r="N110" t="s">
        <v>9</v>
      </c>
      <c r="O110" t="s">
        <v>9</v>
      </c>
      <c r="P110" t="s">
        <v>9</v>
      </c>
      <c r="Q110" t="s">
        <v>9</v>
      </c>
      <c r="R110" t="s">
        <v>9</v>
      </c>
      <c r="S110" t="s">
        <v>9</v>
      </c>
      <c r="T110" t="s">
        <v>9</v>
      </c>
      <c r="U110" t="s">
        <v>9</v>
      </c>
      <c r="W110" t="s">
        <v>9</v>
      </c>
      <c r="Y110" t="s">
        <v>9</v>
      </c>
      <c r="Z110" t="s">
        <v>9</v>
      </c>
    </row>
    <row r="111" spans="1:27" ht="13.5" x14ac:dyDescent="0.15">
      <c r="A111" t="s">
        <v>699</v>
      </c>
      <c r="B111" t="s">
        <v>4</v>
      </c>
      <c r="C111" t="str">
        <f t="shared" si="1"/>
        <v>-0</v>
      </c>
      <c r="E111" t="s">
        <v>9</v>
      </c>
      <c r="F111" t="s">
        <v>9</v>
      </c>
      <c r="H111" t="s">
        <v>700</v>
      </c>
      <c r="J111" t="s">
        <v>701</v>
      </c>
      <c r="L111" t="s">
        <v>9</v>
      </c>
      <c r="M111" t="s">
        <v>9</v>
      </c>
      <c r="N111" t="s">
        <v>9</v>
      </c>
      <c r="O111" t="s">
        <v>9</v>
      </c>
      <c r="P111" t="s">
        <v>9</v>
      </c>
      <c r="R111" t="s">
        <v>9</v>
      </c>
      <c r="V111" t="s">
        <v>9</v>
      </c>
      <c r="W111" t="s">
        <v>9</v>
      </c>
      <c r="Y111" t="s">
        <v>702</v>
      </c>
      <c r="Z111" t="s">
        <v>703</v>
      </c>
      <c r="AA111" t="s">
        <v>704</v>
      </c>
    </row>
    <row r="112" spans="1:27" ht="13.5" x14ac:dyDescent="0.15">
      <c r="A112" t="s">
        <v>705</v>
      </c>
      <c r="B112" t="s">
        <v>4</v>
      </c>
      <c r="C112" t="str">
        <f t="shared" si="1"/>
        <v>111.9-61.9</v>
      </c>
      <c r="D112" t="s">
        <v>706</v>
      </c>
      <c r="E112" t="s">
        <v>707</v>
      </c>
      <c r="H112" t="s">
        <v>708</v>
      </c>
      <c r="I112" t="s">
        <v>709</v>
      </c>
      <c r="O112" t="s">
        <v>324</v>
      </c>
      <c r="R112" t="s">
        <v>229</v>
      </c>
      <c r="S112" t="s">
        <v>370</v>
      </c>
      <c r="T112" t="s">
        <v>387</v>
      </c>
      <c r="U112" t="s">
        <v>223</v>
      </c>
      <c r="V112" t="s">
        <v>91</v>
      </c>
      <c r="W112" t="s">
        <v>384</v>
      </c>
      <c r="Y112" t="s">
        <v>264</v>
      </c>
      <c r="Z112" t="s">
        <v>156</v>
      </c>
    </row>
    <row r="113" spans="1:27" ht="13.5" x14ac:dyDescent="0.15">
      <c r="A113" t="s">
        <v>710</v>
      </c>
      <c r="B113" t="s">
        <v>4</v>
      </c>
      <c r="C113" t="str">
        <f t="shared" si="1"/>
        <v>2.6-0.7</v>
      </c>
      <c r="D113" t="s">
        <v>204</v>
      </c>
      <c r="E113" t="s">
        <v>44</v>
      </c>
      <c r="F113" t="s">
        <v>9</v>
      </c>
      <c r="G113" t="s">
        <v>490</v>
      </c>
      <c r="H113" t="s">
        <v>676</v>
      </c>
      <c r="I113" t="s">
        <v>100</v>
      </c>
      <c r="J113" t="s">
        <v>411</v>
      </c>
      <c r="K113" t="s">
        <v>282</v>
      </c>
      <c r="L113" t="s">
        <v>597</v>
      </c>
      <c r="M113" t="s">
        <v>711</v>
      </c>
      <c r="N113" t="s">
        <v>712</v>
      </c>
      <c r="O113" t="s">
        <v>713</v>
      </c>
      <c r="P113" t="s">
        <v>697</v>
      </c>
      <c r="Q113" t="s">
        <v>253</v>
      </c>
      <c r="R113" t="s">
        <v>714</v>
      </c>
      <c r="S113" t="s">
        <v>149</v>
      </c>
      <c r="T113" t="s">
        <v>99</v>
      </c>
      <c r="U113" t="s">
        <v>41</v>
      </c>
      <c r="V113" t="s">
        <v>443</v>
      </c>
      <c r="W113" t="s">
        <v>55</v>
      </c>
      <c r="X113" t="s">
        <v>29</v>
      </c>
      <c r="Y113" t="s">
        <v>210</v>
      </c>
      <c r="Z113" t="s">
        <v>715</v>
      </c>
      <c r="AA113" t="s">
        <v>625</v>
      </c>
    </row>
    <row r="114" spans="1:27" ht="13.5" x14ac:dyDescent="0.15">
      <c r="A114" t="s">
        <v>716</v>
      </c>
      <c r="B114" t="s">
        <v>4</v>
      </c>
      <c r="C114" t="str">
        <f t="shared" si="1"/>
        <v>27.5-4.6</v>
      </c>
      <c r="D114" t="s">
        <v>200</v>
      </c>
      <c r="E114" t="s">
        <v>257</v>
      </c>
      <c r="F114" t="s">
        <v>158</v>
      </c>
      <c r="G114" t="s">
        <v>237</v>
      </c>
      <c r="I114" t="s">
        <v>231</v>
      </c>
      <c r="J114" t="s">
        <v>717</v>
      </c>
      <c r="K114" t="s">
        <v>269</v>
      </c>
      <c r="L114" t="s">
        <v>9</v>
      </c>
      <c r="M114" t="s">
        <v>695</v>
      </c>
      <c r="N114" t="s">
        <v>718</v>
      </c>
      <c r="O114" t="s">
        <v>719</v>
      </c>
      <c r="P114" t="s">
        <v>181</v>
      </c>
      <c r="Q114" t="s">
        <v>9</v>
      </c>
      <c r="R114" t="s">
        <v>104</v>
      </c>
      <c r="S114" t="s">
        <v>369</v>
      </c>
      <c r="T114" t="s">
        <v>9</v>
      </c>
      <c r="U114" t="s">
        <v>9</v>
      </c>
      <c r="W114" t="s">
        <v>24</v>
      </c>
      <c r="X114" t="s">
        <v>594</v>
      </c>
      <c r="AA114" t="s">
        <v>9</v>
      </c>
    </row>
    <row r="115" spans="1:27" ht="13.5" x14ac:dyDescent="0.15">
      <c r="A115" t="s">
        <v>720</v>
      </c>
      <c r="B115" t="s">
        <v>4</v>
      </c>
      <c r="C115" t="str">
        <f t="shared" si="1"/>
        <v>4.1-12.7</v>
      </c>
      <c r="D115" t="s">
        <v>369</v>
      </c>
      <c r="E115" t="s">
        <v>468</v>
      </c>
      <c r="F115" t="s">
        <v>264</v>
      </c>
      <c r="G115" t="s">
        <v>9</v>
      </c>
      <c r="H115" t="s">
        <v>611</v>
      </c>
      <c r="I115" t="s">
        <v>245</v>
      </c>
      <c r="J115" t="s">
        <v>9</v>
      </c>
      <c r="K115" t="s">
        <v>392</v>
      </c>
      <c r="L115" t="s">
        <v>721</v>
      </c>
      <c r="N115" t="s">
        <v>43</v>
      </c>
      <c r="O115" t="s">
        <v>29</v>
      </c>
      <c r="P115" t="s">
        <v>186</v>
      </c>
      <c r="Q115" t="s">
        <v>9</v>
      </c>
      <c r="R115" t="s">
        <v>213</v>
      </c>
      <c r="T115" t="s">
        <v>9</v>
      </c>
      <c r="U115" t="s">
        <v>9</v>
      </c>
      <c r="W115" t="s">
        <v>722</v>
      </c>
      <c r="X115" t="s">
        <v>723</v>
      </c>
      <c r="Y115" t="s">
        <v>724</v>
      </c>
      <c r="Z115" t="s">
        <v>214</v>
      </c>
      <c r="AA115" t="s">
        <v>725</v>
      </c>
    </row>
    <row r="116" spans="1:27" ht="13.5" x14ac:dyDescent="0.15">
      <c r="A116" t="s">
        <v>726</v>
      </c>
      <c r="B116" t="s">
        <v>4</v>
      </c>
      <c r="C116" t="str">
        <f t="shared" si="1"/>
        <v>-</v>
      </c>
      <c r="D116" s="3"/>
      <c r="E116" s="3"/>
      <c r="G116" t="s">
        <v>9</v>
      </c>
      <c r="H116" t="s">
        <v>9</v>
      </c>
      <c r="I116" t="s">
        <v>9</v>
      </c>
      <c r="J116" t="s">
        <v>9</v>
      </c>
      <c r="K116" t="s">
        <v>9</v>
      </c>
      <c r="L116" t="s">
        <v>9</v>
      </c>
      <c r="M116" t="s">
        <v>9</v>
      </c>
      <c r="N116" t="s">
        <v>9</v>
      </c>
      <c r="Q116" t="s">
        <v>9</v>
      </c>
      <c r="R116" t="s">
        <v>9</v>
      </c>
      <c r="S116" t="s">
        <v>9</v>
      </c>
      <c r="T116" t="s">
        <v>9</v>
      </c>
      <c r="U116" t="s">
        <v>9</v>
      </c>
      <c r="V116" t="s">
        <v>9</v>
      </c>
      <c r="W116" t="s">
        <v>9</v>
      </c>
      <c r="X116" t="s">
        <v>9</v>
      </c>
      <c r="Y116" t="s">
        <v>9</v>
      </c>
      <c r="Z116" t="s">
        <v>9</v>
      </c>
      <c r="AA116" t="s">
        <v>446</v>
      </c>
    </row>
    <row r="117" spans="1:27" ht="13.5" x14ac:dyDescent="0.15">
      <c r="A117" t="s">
        <v>727</v>
      </c>
      <c r="B117" t="s">
        <v>4</v>
      </c>
      <c r="C117" t="str">
        <f t="shared" si="1"/>
        <v>35.1-3</v>
      </c>
      <c r="D117" t="s">
        <v>728</v>
      </c>
      <c r="E117" t="s">
        <v>263</v>
      </c>
      <c r="F117" t="s">
        <v>39</v>
      </c>
      <c r="G117" t="s">
        <v>369</v>
      </c>
      <c r="H117" t="s">
        <v>403</v>
      </c>
      <c r="I117" t="s">
        <v>200</v>
      </c>
      <c r="J117" t="s">
        <v>670</v>
      </c>
      <c r="K117" t="s">
        <v>108</v>
      </c>
      <c r="L117" t="s">
        <v>717</v>
      </c>
      <c r="M117" t="s">
        <v>729</v>
      </c>
      <c r="N117" t="s">
        <v>259</v>
      </c>
      <c r="O117" t="s">
        <v>280</v>
      </c>
      <c r="P117" t="s">
        <v>207</v>
      </c>
      <c r="Q117" t="s">
        <v>29</v>
      </c>
      <c r="R117" t="s">
        <v>46</v>
      </c>
      <c r="S117" t="s">
        <v>21</v>
      </c>
      <c r="T117" t="s">
        <v>159</v>
      </c>
      <c r="U117" t="s">
        <v>46</v>
      </c>
      <c r="V117" t="s">
        <v>39</v>
      </c>
      <c r="W117" t="s">
        <v>158</v>
      </c>
      <c r="X117" t="s">
        <v>244</v>
      </c>
      <c r="Y117" t="s">
        <v>46</v>
      </c>
      <c r="Z117" t="s">
        <v>244</v>
      </c>
      <c r="AA117" t="s">
        <v>41</v>
      </c>
    </row>
    <row r="118" spans="1:27" ht="13.5" x14ac:dyDescent="0.15">
      <c r="A118" t="s">
        <v>730</v>
      </c>
      <c r="B118" t="s">
        <v>4</v>
      </c>
      <c r="C118" t="str">
        <f t="shared" si="1"/>
        <v>0-0</v>
      </c>
      <c r="D118" t="s">
        <v>9</v>
      </c>
      <c r="E118" t="s">
        <v>9</v>
      </c>
      <c r="F118" t="s">
        <v>9</v>
      </c>
      <c r="H118" t="s">
        <v>9</v>
      </c>
      <c r="I118" t="s">
        <v>104</v>
      </c>
      <c r="J118" t="s">
        <v>9</v>
      </c>
      <c r="K118" t="s">
        <v>9</v>
      </c>
      <c r="L118" t="s">
        <v>9</v>
      </c>
      <c r="M118" t="s">
        <v>9</v>
      </c>
      <c r="N118" t="s">
        <v>9</v>
      </c>
      <c r="O118" t="s">
        <v>9</v>
      </c>
      <c r="P118" t="s">
        <v>9</v>
      </c>
      <c r="Q118" t="s">
        <v>9</v>
      </c>
      <c r="R118" t="s">
        <v>9</v>
      </c>
      <c r="S118" t="s">
        <v>9</v>
      </c>
      <c r="T118" t="s">
        <v>9</v>
      </c>
      <c r="U118" t="s">
        <v>9</v>
      </c>
      <c r="V118" t="s">
        <v>9</v>
      </c>
      <c r="Z118" t="s">
        <v>9</v>
      </c>
    </row>
    <row r="119" spans="1:27" ht="13.5" x14ac:dyDescent="0.15">
      <c r="A119" t="s">
        <v>731</v>
      </c>
      <c r="B119" t="s">
        <v>4</v>
      </c>
      <c r="C119" t="str">
        <f t="shared" si="1"/>
        <v>0-0</v>
      </c>
      <c r="D119" t="s">
        <v>9</v>
      </c>
      <c r="E119" t="s">
        <v>9</v>
      </c>
      <c r="F119" t="s">
        <v>159</v>
      </c>
      <c r="G119" t="s">
        <v>9</v>
      </c>
      <c r="H119" t="s">
        <v>9</v>
      </c>
      <c r="I119" t="s">
        <v>9</v>
      </c>
      <c r="M119" t="s">
        <v>9</v>
      </c>
      <c r="S119" t="s">
        <v>42</v>
      </c>
      <c r="U119" t="s">
        <v>9</v>
      </c>
      <c r="V119" t="s">
        <v>229</v>
      </c>
      <c r="W119" t="s">
        <v>204</v>
      </c>
      <c r="Y119" t="s">
        <v>44</v>
      </c>
      <c r="Z119" t="s">
        <v>161</v>
      </c>
      <c r="AA119" t="s">
        <v>9</v>
      </c>
    </row>
    <row r="120" spans="1:27" ht="13.5" x14ac:dyDescent="0.15">
      <c r="A120" t="s">
        <v>732</v>
      </c>
      <c r="B120" t="s">
        <v>4</v>
      </c>
      <c r="C120" t="str">
        <f t="shared" si="1"/>
        <v>5.6-0</v>
      </c>
      <c r="D120" t="s">
        <v>212</v>
      </c>
      <c r="E120" t="s">
        <v>9</v>
      </c>
      <c r="F120" t="s">
        <v>9</v>
      </c>
      <c r="G120" t="s">
        <v>47</v>
      </c>
      <c r="H120" t="s">
        <v>733</v>
      </c>
      <c r="I120" t="s">
        <v>480</v>
      </c>
      <c r="J120" t="s">
        <v>719</v>
      </c>
      <c r="K120" t="s">
        <v>9</v>
      </c>
      <c r="L120" t="s">
        <v>9</v>
      </c>
      <c r="M120" t="s">
        <v>254</v>
      </c>
      <c r="P120" t="s">
        <v>694</v>
      </c>
      <c r="Q120" t="s">
        <v>268</v>
      </c>
      <c r="R120" t="s">
        <v>9</v>
      </c>
      <c r="S120" t="s">
        <v>25</v>
      </c>
      <c r="T120" t="s">
        <v>9</v>
      </c>
      <c r="U120" t="s">
        <v>32</v>
      </c>
      <c r="V120" t="s">
        <v>734</v>
      </c>
      <c r="W120" t="s">
        <v>368</v>
      </c>
      <c r="X120" t="s">
        <v>610</v>
      </c>
      <c r="Y120" t="s">
        <v>265</v>
      </c>
      <c r="Z120" t="s">
        <v>229</v>
      </c>
      <c r="AA120" t="s">
        <v>260</v>
      </c>
    </row>
    <row r="121" spans="1:27" ht="13.5" x14ac:dyDescent="0.15">
      <c r="A121" t="s">
        <v>735</v>
      </c>
      <c r="B121" t="s">
        <v>4</v>
      </c>
      <c r="C121" t="str">
        <f t="shared" si="1"/>
        <v>-0</v>
      </c>
      <c r="E121" t="s">
        <v>9</v>
      </c>
      <c r="F121" t="s">
        <v>9</v>
      </c>
      <c r="O121" t="s">
        <v>9</v>
      </c>
      <c r="P121" t="s">
        <v>9</v>
      </c>
      <c r="Q121" t="s">
        <v>9</v>
      </c>
      <c r="R121" t="s">
        <v>472</v>
      </c>
      <c r="T121" t="s">
        <v>201</v>
      </c>
      <c r="U121" t="s">
        <v>9</v>
      </c>
      <c r="V121" t="s">
        <v>9</v>
      </c>
      <c r="X121" t="s">
        <v>9</v>
      </c>
      <c r="Y121" t="s">
        <v>9</v>
      </c>
      <c r="Z121" t="s">
        <v>9</v>
      </c>
      <c r="AA121" t="s">
        <v>9</v>
      </c>
    </row>
    <row r="122" spans="1:27" ht="13.5" x14ac:dyDescent="0.15">
      <c r="A122" t="s">
        <v>736</v>
      </c>
      <c r="B122" t="s">
        <v>4</v>
      </c>
      <c r="C122" t="str">
        <f t="shared" si="1"/>
        <v>-0</v>
      </c>
      <c r="E122" t="s">
        <v>9</v>
      </c>
      <c r="F122" t="s">
        <v>9</v>
      </c>
      <c r="G122" t="s">
        <v>9</v>
      </c>
      <c r="H122" t="s">
        <v>9</v>
      </c>
      <c r="I122" t="s">
        <v>9</v>
      </c>
      <c r="K122" t="s">
        <v>9</v>
      </c>
      <c r="L122" t="s">
        <v>9</v>
      </c>
      <c r="O122" t="s">
        <v>611</v>
      </c>
      <c r="S122" t="s">
        <v>9</v>
      </c>
      <c r="T122" t="s">
        <v>9</v>
      </c>
      <c r="V122" t="s">
        <v>398</v>
      </c>
    </row>
    <row r="123" spans="1:27" ht="13.5" x14ac:dyDescent="0.15">
      <c r="A123" t="s">
        <v>737</v>
      </c>
      <c r="B123" t="s">
        <v>4</v>
      </c>
      <c r="C123" t="str">
        <f t="shared" si="1"/>
        <v>-0</v>
      </c>
      <c r="E123" t="s">
        <v>9</v>
      </c>
      <c r="J123" t="s">
        <v>9</v>
      </c>
      <c r="M123" t="s">
        <v>43</v>
      </c>
      <c r="N123" t="s">
        <v>9</v>
      </c>
      <c r="O123" t="s">
        <v>9</v>
      </c>
      <c r="P123" t="s">
        <v>9</v>
      </c>
      <c r="Q123" t="s">
        <v>43</v>
      </c>
      <c r="R123" t="s">
        <v>43</v>
      </c>
      <c r="S123" t="s">
        <v>9</v>
      </c>
      <c r="T123" t="s">
        <v>43</v>
      </c>
      <c r="U123" t="s">
        <v>9</v>
      </c>
      <c r="V123" t="s">
        <v>9</v>
      </c>
      <c r="W123" t="s">
        <v>9</v>
      </c>
      <c r="X123" t="s">
        <v>9</v>
      </c>
      <c r="Z123" t="s">
        <v>9</v>
      </c>
      <c r="AA123" t="s">
        <v>9</v>
      </c>
    </row>
    <row r="124" spans="1:27" ht="13.5" x14ac:dyDescent="0.15">
      <c r="A124" t="s">
        <v>738</v>
      </c>
      <c r="B124" t="s">
        <v>4</v>
      </c>
      <c r="C124" t="str">
        <f t="shared" si="1"/>
        <v>1.5-0.5</v>
      </c>
      <c r="D124" t="s">
        <v>226</v>
      </c>
      <c r="E124" t="s">
        <v>45</v>
      </c>
      <c r="F124" t="s">
        <v>46</v>
      </c>
      <c r="G124" t="s">
        <v>104</v>
      </c>
      <c r="H124" t="s">
        <v>91</v>
      </c>
      <c r="I124" t="s">
        <v>232</v>
      </c>
      <c r="J124" t="s">
        <v>245</v>
      </c>
      <c r="K124" t="s">
        <v>207</v>
      </c>
      <c r="L124" t="s">
        <v>202</v>
      </c>
      <c r="M124" t="s">
        <v>6</v>
      </c>
      <c r="N124" t="s">
        <v>593</v>
      </c>
      <c r="O124" t="s">
        <v>185</v>
      </c>
      <c r="P124" t="s">
        <v>254</v>
      </c>
      <c r="Q124" t="s">
        <v>164</v>
      </c>
      <c r="R124" t="s">
        <v>366</v>
      </c>
      <c r="S124" t="s">
        <v>226</v>
      </c>
      <c r="T124" t="s">
        <v>226</v>
      </c>
      <c r="U124" t="s">
        <v>158</v>
      </c>
      <c r="V124" t="s">
        <v>164</v>
      </c>
      <c r="W124" t="s">
        <v>161</v>
      </c>
      <c r="X124" t="s">
        <v>44</v>
      </c>
      <c r="Y124" t="s">
        <v>27</v>
      </c>
      <c r="Z124" t="s">
        <v>254</v>
      </c>
      <c r="AA124" t="s">
        <v>45</v>
      </c>
    </row>
    <row r="125" spans="1:27" ht="13.5" x14ac:dyDescent="0.15">
      <c r="A125" t="s">
        <v>739</v>
      </c>
      <c r="B125" t="s">
        <v>4</v>
      </c>
      <c r="C125" t="str">
        <f t="shared" si="1"/>
        <v>-157.7</v>
      </c>
      <c r="E125" t="s">
        <v>740</v>
      </c>
      <c r="G125" t="s">
        <v>9</v>
      </c>
      <c r="H125" t="s">
        <v>9</v>
      </c>
      <c r="I125" t="s">
        <v>9</v>
      </c>
      <c r="J125" t="s">
        <v>9</v>
      </c>
      <c r="K125" t="s">
        <v>9</v>
      </c>
      <c r="L125" t="s">
        <v>9</v>
      </c>
      <c r="M125" t="s">
        <v>9</v>
      </c>
      <c r="R125" t="s">
        <v>9</v>
      </c>
      <c r="T125" t="s">
        <v>741</v>
      </c>
      <c r="U125" t="s">
        <v>9</v>
      </c>
      <c r="V125" t="s">
        <v>9</v>
      </c>
      <c r="W125" t="s">
        <v>9</v>
      </c>
      <c r="Z125" t="s">
        <v>9</v>
      </c>
      <c r="AA125" t="s">
        <v>435</v>
      </c>
    </row>
    <row r="126" spans="1:27" ht="13.5" x14ac:dyDescent="0.15">
      <c r="A126" t="s">
        <v>742</v>
      </c>
      <c r="B126" t="s">
        <v>4</v>
      </c>
      <c r="C126" t="str">
        <f t="shared" si="1"/>
        <v>-</v>
      </c>
      <c r="D126" s="3"/>
      <c r="E126" s="3"/>
      <c r="F126" t="s">
        <v>9</v>
      </c>
      <c r="I126" t="s">
        <v>743</v>
      </c>
      <c r="J126" t="s">
        <v>9</v>
      </c>
      <c r="X126" t="s">
        <v>744</v>
      </c>
    </row>
    <row r="127" spans="1:27" ht="13.5" x14ac:dyDescent="0.15">
      <c r="A127" t="s">
        <v>745</v>
      </c>
      <c r="B127" t="s">
        <v>4</v>
      </c>
      <c r="C127" t="str">
        <f t="shared" si="1"/>
        <v>0-</v>
      </c>
      <c r="D127" t="s">
        <v>9</v>
      </c>
      <c r="H127" t="s">
        <v>9</v>
      </c>
      <c r="I127" t="s">
        <v>9</v>
      </c>
      <c r="J127" t="s">
        <v>9</v>
      </c>
      <c r="K127" t="s">
        <v>9</v>
      </c>
      <c r="L127" t="s">
        <v>9</v>
      </c>
      <c r="M127" t="s">
        <v>9</v>
      </c>
      <c r="N127" t="s">
        <v>9</v>
      </c>
      <c r="O127" t="s">
        <v>9</v>
      </c>
      <c r="P127" t="s">
        <v>9</v>
      </c>
      <c r="Q127" t="s">
        <v>9</v>
      </c>
      <c r="R127" t="s">
        <v>9</v>
      </c>
      <c r="S127" t="s">
        <v>9</v>
      </c>
      <c r="T127" t="s">
        <v>9</v>
      </c>
      <c r="U127" t="s">
        <v>9</v>
      </c>
      <c r="V127" t="s">
        <v>9</v>
      </c>
      <c r="W127" t="s">
        <v>9</v>
      </c>
      <c r="X127" t="s">
        <v>9</v>
      </c>
      <c r="Y127" t="s">
        <v>43</v>
      </c>
      <c r="Z127" t="s">
        <v>9</v>
      </c>
      <c r="AA127" t="s">
        <v>9</v>
      </c>
    </row>
    <row r="128" spans="1:27" ht="13.5" x14ac:dyDescent="0.15">
      <c r="A128" t="s">
        <v>746</v>
      </c>
      <c r="B128" t="s">
        <v>4</v>
      </c>
      <c r="C128" t="str">
        <f t="shared" si="1"/>
        <v>668.8-0</v>
      </c>
      <c r="D128" t="s">
        <v>747</v>
      </c>
      <c r="E128" t="s">
        <v>9</v>
      </c>
      <c r="F128" t="s">
        <v>158</v>
      </c>
      <c r="I128" t="s">
        <v>748</v>
      </c>
      <c r="J128" t="s">
        <v>749</v>
      </c>
      <c r="K128" t="s">
        <v>392</v>
      </c>
      <c r="N128" t="s">
        <v>9</v>
      </c>
      <c r="O128" t="s">
        <v>106</v>
      </c>
      <c r="P128" t="s">
        <v>468</v>
      </c>
      <c r="Q128" t="s">
        <v>158</v>
      </c>
      <c r="R128" t="s">
        <v>158</v>
      </c>
      <c r="S128" t="s">
        <v>237</v>
      </c>
      <c r="T128" t="s">
        <v>9</v>
      </c>
      <c r="U128" t="s">
        <v>9</v>
      </c>
    </row>
    <row r="129" spans="1:27" ht="13.5" x14ac:dyDescent="0.15">
      <c r="A129" t="s">
        <v>750</v>
      </c>
      <c r="B129" t="s">
        <v>4</v>
      </c>
      <c r="C129" t="str">
        <f t="shared" si="1"/>
        <v>0-0</v>
      </c>
      <c r="D129" t="s">
        <v>9</v>
      </c>
      <c r="E129" t="s">
        <v>9</v>
      </c>
      <c r="F129" t="s">
        <v>9</v>
      </c>
      <c r="H129" t="s">
        <v>9</v>
      </c>
      <c r="I129" t="s">
        <v>9</v>
      </c>
      <c r="J129" t="s">
        <v>9</v>
      </c>
      <c r="Z129" t="s">
        <v>9</v>
      </c>
      <c r="AA129" t="s">
        <v>9</v>
      </c>
    </row>
    <row r="130" spans="1:27" ht="13.5" x14ac:dyDescent="0.15">
      <c r="A130" t="s">
        <v>751</v>
      </c>
      <c r="B130" t="s">
        <v>4</v>
      </c>
      <c r="C130" t="str">
        <f t="shared" si="1"/>
        <v>-</v>
      </c>
      <c r="D130" s="3"/>
      <c r="E130" s="3"/>
      <c r="I130" t="s">
        <v>104</v>
      </c>
      <c r="N130" t="s">
        <v>27</v>
      </c>
      <c r="O130" t="s">
        <v>99</v>
      </c>
      <c r="P130" t="s">
        <v>244</v>
      </c>
      <c r="Q130" t="s">
        <v>45</v>
      </c>
      <c r="R130" t="s">
        <v>105</v>
      </c>
      <c r="S130" t="s">
        <v>105</v>
      </c>
      <c r="T130" t="s">
        <v>166</v>
      </c>
      <c r="U130" t="s">
        <v>166</v>
      </c>
      <c r="W130" t="s">
        <v>158</v>
      </c>
      <c r="X130" t="s">
        <v>244</v>
      </c>
      <c r="Y130" t="s">
        <v>166</v>
      </c>
      <c r="Z130" t="s">
        <v>204</v>
      </c>
      <c r="AA130" t="s">
        <v>43</v>
      </c>
    </row>
    <row r="131" spans="1:27" ht="13.5" x14ac:dyDescent="0.15">
      <c r="A131" t="s">
        <v>752</v>
      </c>
      <c r="B131" t="s">
        <v>4</v>
      </c>
      <c r="C131" t="str">
        <f t="shared" ref="C131:C194" si="2">D131&amp;"-"&amp;E131</f>
        <v>-</v>
      </c>
      <c r="D131" s="3"/>
      <c r="E131" s="3"/>
      <c r="H131" t="s">
        <v>9</v>
      </c>
      <c r="J131" t="s">
        <v>9</v>
      </c>
      <c r="L131" t="s">
        <v>9</v>
      </c>
      <c r="Q131" t="s">
        <v>9</v>
      </c>
      <c r="S131" t="s">
        <v>9</v>
      </c>
      <c r="V131" t="s">
        <v>159</v>
      </c>
      <c r="W131" t="s">
        <v>159</v>
      </c>
      <c r="X131" t="s">
        <v>44</v>
      </c>
      <c r="Y131" t="s">
        <v>159</v>
      </c>
      <c r="Z131" t="s">
        <v>271</v>
      </c>
      <c r="AA131" t="s">
        <v>224</v>
      </c>
    </row>
    <row r="132" spans="1:27" ht="13.5" x14ac:dyDescent="0.15">
      <c r="A132" t="s">
        <v>753</v>
      </c>
      <c r="B132" t="s">
        <v>4</v>
      </c>
      <c r="C132" t="str">
        <f t="shared" si="2"/>
        <v>0.9-</v>
      </c>
      <c r="D132" t="s">
        <v>166</v>
      </c>
      <c r="G132" t="s">
        <v>46</v>
      </c>
      <c r="H132" t="s">
        <v>159</v>
      </c>
      <c r="I132" t="s">
        <v>45</v>
      </c>
      <c r="J132" t="s">
        <v>40</v>
      </c>
      <c r="K132" t="s">
        <v>9</v>
      </c>
      <c r="L132" t="s">
        <v>40</v>
      </c>
      <c r="M132" t="s">
        <v>40</v>
      </c>
      <c r="N132" t="s">
        <v>39</v>
      </c>
      <c r="O132" t="s">
        <v>9</v>
      </c>
      <c r="P132" t="s">
        <v>40</v>
      </c>
      <c r="Q132" t="s">
        <v>9</v>
      </c>
      <c r="R132" t="s">
        <v>40</v>
      </c>
      <c r="S132" t="s">
        <v>40</v>
      </c>
      <c r="T132" t="s">
        <v>39</v>
      </c>
      <c r="U132" t="s">
        <v>39</v>
      </c>
      <c r="V132" t="s">
        <v>46</v>
      </c>
      <c r="W132" t="s">
        <v>27</v>
      </c>
      <c r="X132" t="s">
        <v>21</v>
      </c>
      <c r="Y132" t="s">
        <v>161</v>
      </c>
      <c r="AA132" t="s">
        <v>233</v>
      </c>
    </row>
    <row r="133" spans="1:27" ht="13.5" x14ac:dyDescent="0.15">
      <c r="A133" t="s">
        <v>754</v>
      </c>
      <c r="B133" t="s">
        <v>4</v>
      </c>
      <c r="C133" t="str">
        <f t="shared" si="2"/>
        <v>0.8-2.7</v>
      </c>
      <c r="D133" t="s">
        <v>43</v>
      </c>
      <c r="E133" t="s">
        <v>7</v>
      </c>
      <c r="F133" t="s">
        <v>25</v>
      </c>
      <c r="G133" t="s">
        <v>9</v>
      </c>
      <c r="H133" t="s">
        <v>21</v>
      </c>
      <c r="I133" t="s">
        <v>27</v>
      </c>
      <c r="J133" t="s">
        <v>9</v>
      </c>
      <c r="K133" t="s">
        <v>9</v>
      </c>
      <c r="L133" t="s">
        <v>9</v>
      </c>
      <c r="M133" t="s">
        <v>9</v>
      </c>
      <c r="N133" t="s">
        <v>9</v>
      </c>
      <c r="O133" t="s">
        <v>166</v>
      </c>
      <c r="P133" t="s">
        <v>260</v>
      </c>
      <c r="Q133" t="s">
        <v>9</v>
      </c>
      <c r="R133" t="s">
        <v>9</v>
      </c>
      <c r="S133" t="s">
        <v>259</v>
      </c>
      <c r="T133" t="s">
        <v>9</v>
      </c>
      <c r="V133" t="s">
        <v>369</v>
      </c>
      <c r="W133" t="s">
        <v>34</v>
      </c>
      <c r="X133" t="s">
        <v>92</v>
      </c>
      <c r="Y133" t="s">
        <v>224</v>
      </c>
      <c r="Z133" t="s">
        <v>199</v>
      </c>
      <c r="AA133" t="s">
        <v>186</v>
      </c>
    </row>
    <row r="134" spans="1:27" ht="13.5" x14ac:dyDescent="0.15">
      <c r="A134" t="s">
        <v>755</v>
      </c>
      <c r="B134" t="s">
        <v>4</v>
      </c>
      <c r="C134" t="str">
        <f t="shared" si="2"/>
        <v>-</v>
      </c>
      <c r="D134" s="3"/>
      <c r="E134" s="3"/>
      <c r="H134" t="s">
        <v>9</v>
      </c>
      <c r="I134" t="s">
        <v>9</v>
      </c>
      <c r="P134" t="s">
        <v>9</v>
      </c>
      <c r="Q134" t="s">
        <v>9</v>
      </c>
      <c r="R134" t="s">
        <v>9</v>
      </c>
      <c r="S134" t="s">
        <v>9</v>
      </c>
      <c r="T134" t="s">
        <v>9</v>
      </c>
      <c r="U134" t="s">
        <v>9</v>
      </c>
      <c r="V134" t="s">
        <v>9</v>
      </c>
      <c r="W134" t="s">
        <v>9</v>
      </c>
      <c r="Y134" t="s">
        <v>9</v>
      </c>
      <c r="Z134" t="s">
        <v>9</v>
      </c>
      <c r="AA134" t="s">
        <v>9</v>
      </c>
    </row>
    <row r="135" spans="1:27" ht="13.5" x14ac:dyDescent="0.15">
      <c r="A135" t="s">
        <v>756</v>
      </c>
      <c r="B135" t="s">
        <v>4</v>
      </c>
      <c r="C135" t="str">
        <f t="shared" si="2"/>
        <v>136.1-158</v>
      </c>
      <c r="D135" t="s">
        <v>757</v>
      </c>
      <c r="E135" t="s">
        <v>758</v>
      </c>
      <c r="G135" t="s">
        <v>9</v>
      </c>
      <c r="H135" t="s">
        <v>9</v>
      </c>
      <c r="I135" t="s">
        <v>759</v>
      </c>
      <c r="J135" t="s">
        <v>760</v>
      </c>
      <c r="K135" t="s">
        <v>761</v>
      </c>
      <c r="L135" t="s">
        <v>762</v>
      </c>
      <c r="M135" t="s">
        <v>763</v>
      </c>
      <c r="N135" t="s">
        <v>764</v>
      </c>
      <c r="O135" t="s">
        <v>765</v>
      </c>
      <c r="P135" t="s">
        <v>348</v>
      </c>
      <c r="Q135" t="s">
        <v>766</v>
      </c>
      <c r="R135" t="s">
        <v>767</v>
      </c>
      <c r="S135" t="s">
        <v>768</v>
      </c>
      <c r="T135" t="s">
        <v>271</v>
      </c>
      <c r="U135" t="s">
        <v>769</v>
      </c>
      <c r="V135" t="s">
        <v>770</v>
      </c>
      <c r="W135" t="s">
        <v>771</v>
      </c>
      <c r="X135" t="s">
        <v>772</v>
      </c>
      <c r="Y135" t="s">
        <v>773</v>
      </c>
      <c r="Z135" t="s">
        <v>774</v>
      </c>
      <c r="AA135" t="s">
        <v>775</v>
      </c>
    </row>
    <row r="136" spans="1:27" ht="13.5" x14ac:dyDescent="0.15">
      <c r="A136" t="s">
        <v>1187</v>
      </c>
      <c r="B136" t="s">
        <v>4</v>
      </c>
      <c r="C136" t="str">
        <f t="shared" si="2"/>
        <v>-7.3</v>
      </c>
      <c r="E136" t="s">
        <v>280</v>
      </c>
      <c r="F136" t="s">
        <v>251</v>
      </c>
      <c r="G136" t="s">
        <v>776</v>
      </c>
      <c r="H136" t="s">
        <v>777</v>
      </c>
      <c r="I136" t="s">
        <v>778</v>
      </c>
      <c r="J136" t="s">
        <v>779</v>
      </c>
      <c r="K136" t="s">
        <v>780</v>
      </c>
      <c r="L136" t="s">
        <v>781</v>
      </c>
      <c r="M136" t="s">
        <v>782</v>
      </c>
      <c r="N136" t="s">
        <v>464</v>
      </c>
      <c r="O136" t="s">
        <v>783</v>
      </c>
      <c r="P136" t="s">
        <v>784</v>
      </c>
      <c r="Q136" t="s">
        <v>785</v>
      </c>
      <c r="R136" t="s">
        <v>786</v>
      </c>
      <c r="S136" t="s">
        <v>787</v>
      </c>
      <c r="T136" t="s">
        <v>788</v>
      </c>
      <c r="U136" t="s">
        <v>789</v>
      </c>
      <c r="V136" t="s">
        <v>790</v>
      </c>
      <c r="W136" t="s">
        <v>791</v>
      </c>
      <c r="Y136" t="s">
        <v>792</v>
      </c>
      <c r="AA136" t="s">
        <v>793</v>
      </c>
    </row>
    <row r="137" spans="1:27" ht="13.5" x14ac:dyDescent="0.15">
      <c r="A137" t="s">
        <v>794</v>
      </c>
      <c r="B137" t="s">
        <v>4</v>
      </c>
      <c r="C137" t="str">
        <f t="shared" si="2"/>
        <v>0-0</v>
      </c>
      <c r="D137" t="s">
        <v>9</v>
      </c>
      <c r="E137" t="s">
        <v>9</v>
      </c>
      <c r="I137" t="s">
        <v>12</v>
      </c>
      <c r="J137" t="s">
        <v>647</v>
      </c>
      <c r="K137" t="s">
        <v>91</v>
      </c>
      <c r="L137" t="s">
        <v>9</v>
      </c>
      <c r="M137" t="s">
        <v>795</v>
      </c>
      <c r="N137" t="s">
        <v>796</v>
      </c>
      <c r="O137" t="s">
        <v>797</v>
      </c>
      <c r="P137" t="s">
        <v>260</v>
      </c>
      <c r="Q137" t="s">
        <v>92</v>
      </c>
      <c r="R137" t="s">
        <v>264</v>
      </c>
      <c r="S137" t="s">
        <v>9</v>
      </c>
      <c r="T137" t="s">
        <v>365</v>
      </c>
      <c r="V137" t="s">
        <v>798</v>
      </c>
      <c r="X137" t="s">
        <v>9</v>
      </c>
      <c r="Z137" t="s">
        <v>9</v>
      </c>
      <c r="AA137" t="s">
        <v>267</v>
      </c>
    </row>
    <row r="138" spans="1:27" ht="13.5" x14ac:dyDescent="0.15">
      <c r="A138" t="s">
        <v>799</v>
      </c>
      <c r="B138" t="s">
        <v>4</v>
      </c>
      <c r="C138" t="str">
        <f t="shared" si="2"/>
        <v>-3.5</v>
      </c>
      <c r="E138" t="s">
        <v>370</v>
      </c>
      <c r="F138" t="s">
        <v>185</v>
      </c>
      <c r="G138" t="s">
        <v>800</v>
      </c>
      <c r="H138" t="s">
        <v>801</v>
      </c>
      <c r="I138" t="s">
        <v>802</v>
      </c>
      <c r="J138" t="s">
        <v>803</v>
      </c>
      <c r="K138" t="s">
        <v>804</v>
      </c>
      <c r="L138" t="s">
        <v>805</v>
      </c>
      <c r="M138" t="s">
        <v>806</v>
      </c>
      <c r="N138" t="s">
        <v>807</v>
      </c>
      <c r="O138" t="s">
        <v>808</v>
      </c>
      <c r="P138" t="s">
        <v>809</v>
      </c>
      <c r="Q138" t="s">
        <v>543</v>
      </c>
      <c r="R138" t="s">
        <v>810</v>
      </c>
      <c r="T138" t="s">
        <v>811</v>
      </c>
      <c r="U138" t="s">
        <v>812</v>
      </c>
      <c r="V138" t="s">
        <v>813</v>
      </c>
      <c r="W138" t="s">
        <v>814</v>
      </c>
      <c r="X138" t="s">
        <v>815</v>
      </c>
      <c r="Y138" t="s">
        <v>816</v>
      </c>
      <c r="Z138" t="s">
        <v>817</v>
      </c>
      <c r="AA138" t="s">
        <v>818</v>
      </c>
    </row>
    <row r="139" spans="1:27" ht="13.5" x14ac:dyDescent="0.15">
      <c r="A139" t="s">
        <v>819</v>
      </c>
      <c r="B139" t="s">
        <v>4</v>
      </c>
      <c r="C139" t="str">
        <f t="shared" si="2"/>
        <v>0-0</v>
      </c>
      <c r="D139" t="s">
        <v>9</v>
      </c>
      <c r="E139" t="s">
        <v>9</v>
      </c>
      <c r="F139" t="s">
        <v>9</v>
      </c>
      <c r="G139" t="s">
        <v>9</v>
      </c>
      <c r="H139" t="s">
        <v>233</v>
      </c>
      <c r="I139" t="s">
        <v>182</v>
      </c>
      <c r="J139" t="s">
        <v>36</v>
      </c>
      <c r="K139" t="s">
        <v>400</v>
      </c>
      <c r="L139" t="s">
        <v>203</v>
      </c>
      <c r="M139" t="s">
        <v>9</v>
      </c>
      <c r="N139" t="s">
        <v>9</v>
      </c>
      <c r="O139" t="s">
        <v>281</v>
      </c>
      <c r="P139" t="s">
        <v>154</v>
      </c>
      <c r="Q139" t="s">
        <v>369</v>
      </c>
      <c r="R139" t="s">
        <v>156</v>
      </c>
      <c r="S139" t="s">
        <v>31</v>
      </c>
      <c r="T139" t="s">
        <v>676</v>
      </c>
      <c r="U139" t="s">
        <v>820</v>
      </c>
      <c r="V139" t="s">
        <v>9</v>
      </c>
      <c r="W139" t="s">
        <v>9</v>
      </c>
      <c r="X139" t="s">
        <v>9</v>
      </c>
      <c r="Y139" t="s">
        <v>9</v>
      </c>
      <c r="Z139" t="s">
        <v>9</v>
      </c>
      <c r="AA139" t="s">
        <v>27</v>
      </c>
    </row>
    <row r="140" spans="1:27" ht="13.5" x14ac:dyDescent="0.15">
      <c r="A140" t="s">
        <v>821</v>
      </c>
      <c r="B140" t="s">
        <v>4</v>
      </c>
      <c r="C140" t="str">
        <f t="shared" si="2"/>
        <v>43.7-25.6</v>
      </c>
      <c r="D140" t="s">
        <v>69</v>
      </c>
      <c r="E140" t="s">
        <v>822</v>
      </c>
      <c r="F140" t="s">
        <v>9</v>
      </c>
      <c r="G140" t="s">
        <v>149</v>
      </c>
      <c r="H140" t="s">
        <v>554</v>
      </c>
      <c r="I140" t="s">
        <v>630</v>
      </c>
      <c r="J140" t="s">
        <v>438</v>
      </c>
      <c r="K140" t="s">
        <v>402</v>
      </c>
      <c r="L140" t="s">
        <v>9</v>
      </c>
      <c r="M140" t="s">
        <v>9</v>
      </c>
      <c r="N140" t="s">
        <v>823</v>
      </c>
      <c r="O140" t="s">
        <v>9</v>
      </c>
      <c r="P140" t="s">
        <v>824</v>
      </c>
      <c r="Q140" t="s">
        <v>41</v>
      </c>
      <c r="R140" t="s">
        <v>766</v>
      </c>
      <c r="S140" t="s">
        <v>825</v>
      </c>
      <c r="T140" t="s">
        <v>826</v>
      </c>
      <c r="U140" t="s">
        <v>827</v>
      </c>
      <c r="V140" t="s">
        <v>828</v>
      </c>
      <c r="W140" t="s">
        <v>829</v>
      </c>
      <c r="X140" t="s">
        <v>830</v>
      </c>
      <c r="Y140" t="s">
        <v>831</v>
      </c>
      <c r="Z140" t="s">
        <v>832</v>
      </c>
      <c r="AA140" t="s">
        <v>833</v>
      </c>
    </row>
    <row r="141" spans="1:27" ht="13.5" x14ac:dyDescent="0.15">
      <c r="A141" t="s">
        <v>834</v>
      </c>
      <c r="B141" t="s">
        <v>4</v>
      </c>
      <c r="C141" t="str">
        <f t="shared" si="2"/>
        <v>-</v>
      </c>
      <c r="D141" s="3"/>
      <c r="E141" s="3"/>
      <c r="I141" t="s">
        <v>701</v>
      </c>
      <c r="J141" t="s">
        <v>145</v>
      </c>
      <c r="L141" t="s">
        <v>835</v>
      </c>
      <c r="M141" t="s">
        <v>836</v>
      </c>
      <c r="N141" t="s">
        <v>837</v>
      </c>
      <c r="O141" t="s">
        <v>692</v>
      </c>
      <c r="P141" t="s">
        <v>9</v>
      </c>
      <c r="R141" t="s">
        <v>330</v>
      </c>
      <c r="S141" t="s">
        <v>291</v>
      </c>
      <c r="T141" t="s">
        <v>838</v>
      </c>
      <c r="U141" t="s">
        <v>839</v>
      </c>
      <c r="V141" t="s">
        <v>840</v>
      </c>
      <c r="W141" t="s">
        <v>841</v>
      </c>
      <c r="Y141" t="s">
        <v>842</v>
      </c>
      <c r="Z141" t="s">
        <v>843</v>
      </c>
      <c r="AA141" t="s">
        <v>844</v>
      </c>
    </row>
    <row r="142" spans="1:27" ht="13.5" x14ac:dyDescent="0.15">
      <c r="A142" t="s">
        <v>845</v>
      </c>
      <c r="B142" t="s">
        <v>4</v>
      </c>
      <c r="C142" t="str">
        <f t="shared" si="2"/>
        <v>0-0</v>
      </c>
      <c r="D142" t="s">
        <v>9</v>
      </c>
      <c r="E142" t="s">
        <v>9</v>
      </c>
      <c r="H142" t="s">
        <v>9</v>
      </c>
      <c r="N142" t="s">
        <v>9</v>
      </c>
      <c r="O142" t="s">
        <v>9</v>
      </c>
      <c r="P142" t="s">
        <v>9</v>
      </c>
      <c r="Q142" t="s">
        <v>9</v>
      </c>
      <c r="R142" t="s">
        <v>9</v>
      </c>
      <c r="S142" t="s">
        <v>9</v>
      </c>
      <c r="T142" t="s">
        <v>9</v>
      </c>
      <c r="V142" t="s">
        <v>9</v>
      </c>
      <c r="W142" t="s">
        <v>9</v>
      </c>
      <c r="X142" t="s">
        <v>9</v>
      </c>
      <c r="Y142" t="s">
        <v>9</v>
      </c>
      <c r="Z142" t="s">
        <v>9</v>
      </c>
      <c r="AA142" t="s">
        <v>9</v>
      </c>
    </row>
    <row r="143" spans="1:27" ht="13.5" x14ac:dyDescent="0.15">
      <c r="A143" t="s">
        <v>846</v>
      </c>
      <c r="B143" t="s">
        <v>4</v>
      </c>
      <c r="C143" t="str">
        <f t="shared" si="2"/>
        <v>1.9-0</v>
      </c>
      <c r="D143" t="s">
        <v>156</v>
      </c>
      <c r="E143" t="s">
        <v>9</v>
      </c>
      <c r="F143" t="s">
        <v>9</v>
      </c>
      <c r="G143" t="s">
        <v>166</v>
      </c>
      <c r="I143" t="s">
        <v>335</v>
      </c>
      <c r="J143" t="s">
        <v>214</v>
      </c>
      <c r="K143" t="s">
        <v>156</v>
      </c>
      <c r="L143" t="s">
        <v>9</v>
      </c>
      <c r="M143" t="s">
        <v>9</v>
      </c>
      <c r="N143" t="s">
        <v>45</v>
      </c>
      <c r="O143" t="s">
        <v>75</v>
      </c>
      <c r="P143" t="s">
        <v>157</v>
      </c>
      <c r="Q143" t="s">
        <v>22</v>
      </c>
      <c r="R143" t="s">
        <v>164</v>
      </c>
      <c r="S143" t="s">
        <v>9</v>
      </c>
      <c r="T143" t="s">
        <v>9</v>
      </c>
      <c r="U143" t="s">
        <v>30</v>
      </c>
      <c r="V143" t="s">
        <v>30</v>
      </c>
      <c r="W143" t="s">
        <v>45</v>
      </c>
      <c r="X143" t="s">
        <v>181</v>
      </c>
      <c r="Y143" t="s">
        <v>156</v>
      </c>
      <c r="Z143" t="s">
        <v>25</v>
      </c>
      <c r="AA143" t="s">
        <v>102</v>
      </c>
    </row>
    <row r="144" spans="1:27" ht="13.5" x14ac:dyDescent="0.15">
      <c r="A144" t="s">
        <v>847</v>
      </c>
      <c r="B144" t="s">
        <v>4</v>
      </c>
      <c r="C144" t="str">
        <f t="shared" si="2"/>
        <v>0-</v>
      </c>
      <c r="D144" t="s">
        <v>9</v>
      </c>
      <c r="H144" t="s">
        <v>9</v>
      </c>
      <c r="I144" t="s">
        <v>9</v>
      </c>
      <c r="P144" t="s">
        <v>9</v>
      </c>
      <c r="Q144" t="s">
        <v>9</v>
      </c>
      <c r="R144" t="s">
        <v>9</v>
      </c>
      <c r="S144" t="s">
        <v>9</v>
      </c>
      <c r="V144" t="s">
        <v>9</v>
      </c>
      <c r="W144" t="s">
        <v>9</v>
      </c>
      <c r="X144" t="s">
        <v>9</v>
      </c>
      <c r="AA144" t="s">
        <v>9</v>
      </c>
    </row>
    <row r="145" spans="1:27" ht="13.5" x14ac:dyDescent="0.15">
      <c r="A145" t="s">
        <v>848</v>
      </c>
      <c r="B145" t="s">
        <v>4</v>
      </c>
      <c r="C145" t="str">
        <f t="shared" si="2"/>
        <v>219.4-8.1</v>
      </c>
      <c r="D145" t="s">
        <v>849</v>
      </c>
      <c r="E145" t="s">
        <v>182</v>
      </c>
      <c r="F145" t="s">
        <v>411</v>
      </c>
      <c r="G145" t="s">
        <v>850</v>
      </c>
      <c r="H145" t="s">
        <v>851</v>
      </c>
      <c r="I145" t="s">
        <v>852</v>
      </c>
      <c r="J145" t="s">
        <v>853</v>
      </c>
      <c r="K145" t="s">
        <v>854</v>
      </c>
      <c r="L145" t="s">
        <v>855</v>
      </c>
      <c r="M145" t="s">
        <v>856</v>
      </c>
      <c r="N145" t="s">
        <v>857</v>
      </c>
      <c r="O145" t="s">
        <v>858</v>
      </c>
      <c r="P145" t="s">
        <v>859</v>
      </c>
      <c r="Q145" t="s">
        <v>860</v>
      </c>
      <c r="R145" t="s">
        <v>861</v>
      </c>
      <c r="S145" t="s">
        <v>862</v>
      </c>
      <c r="U145" t="s">
        <v>863</v>
      </c>
      <c r="V145" t="s">
        <v>864</v>
      </c>
      <c r="W145" t="s">
        <v>865</v>
      </c>
      <c r="X145" t="s">
        <v>866</v>
      </c>
      <c r="Y145" t="s">
        <v>867</v>
      </c>
      <c r="Z145" t="s">
        <v>868</v>
      </c>
      <c r="AA145" t="s">
        <v>869</v>
      </c>
    </row>
    <row r="146" spans="1:27" ht="13.5" x14ac:dyDescent="0.15">
      <c r="A146" t="s">
        <v>870</v>
      </c>
      <c r="B146" t="s">
        <v>4</v>
      </c>
      <c r="C146" t="str">
        <f t="shared" si="2"/>
        <v>12.1-4.8</v>
      </c>
      <c r="D146" t="s">
        <v>213</v>
      </c>
      <c r="E146" t="s">
        <v>268</v>
      </c>
      <c r="F146" t="s">
        <v>743</v>
      </c>
      <c r="G146" t="s">
        <v>34</v>
      </c>
      <c r="H146" t="s">
        <v>372</v>
      </c>
      <c r="I146" t="s">
        <v>258</v>
      </c>
      <c r="J146" t="s">
        <v>871</v>
      </c>
      <c r="Q146" t="s">
        <v>281</v>
      </c>
      <c r="AA146" t="s">
        <v>611</v>
      </c>
    </row>
    <row r="147" spans="1:27" ht="13.5" x14ac:dyDescent="0.15">
      <c r="A147" t="s">
        <v>872</v>
      </c>
      <c r="B147" t="s">
        <v>4</v>
      </c>
      <c r="C147" t="str">
        <f t="shared" si="2"/>
        <v>30.6-1.1</v>
      </c>
      <c r="D147" t="s">
        <v>677</v>
      </c>
      <c r="E147" t="s">
        <v>244</v>
      </c>
      <c r="F147" t="s">
        <v>166</v>
      </c>
      <c r="G147" t="s">
        <v>694</v>
      </c>
      <c r="H147" t="s">
        <v>402</v>
      </c>
      <c r="I147" t="s">
        <v>440</v>
      </c>
      <c r="J147" t="s">
        <v>873</v>
      </c>
      <c r="K147" t="s">
        <v>874</v>
      </c>
      <c r="L147" t="s">
        <v>875</v>
      </c>
      <c r="M147" t="s">
        <v>769</v>
      </c>
      <c r="N147" t="s">
        <v>876</v>
      </c>
      <c r="O147" t="s">
        <v>352</v>
      </c>
      <c r="P147" t="s">
        <v>385</v>
      </c>
      <c r="Q147" t="s">
        <v>441</v>
      </c>
      <c r="R147" t="s">
        <v>400</v>
      </c>
      <c r="S147" t="s">
        <v>145</v>
      </c>
      <c r="T147" t="s">
        <v>363</v>
      </c>
      <c r="U147" t="s">
        <v>442</v>
      </c>
      <c r="V147" t="s">
        <v>168</v>
      </c>
      <c r="W147" t="s">
        <v>396</v>
      </c>
      <c r="X147" t="s">
        <v>877</v>
      </c>
      <c r="Y147" t="s">
        <v>878</v>
      </c>
      <c r="Z147" t="s">
        <v>277</v>
      </c>
      <c r="AA147" t="s">
        <v>876</v>
      </c>
    </row>
    <row r="148" spans="1:27" ht="13.5" x14ac:dyDescent="0.15">
      <c r="A148" t="s">
        <v>879</v>
      </c>
      <c r="B148" t="s">
        <v>4</v>
      </c>
      <c r="C148" t="str">
        <f t="shared" si="2"/>
        <v>0.6-0.7</v>
      </c>
      <c r="D148" t="s">
        <v>159</v>
      </c>
      <c r="E148" t="s">
        <v>44</v>
      </c>
      <c r="F148" t="s">
        <v>46</v>
      </c>
      <c r="G148" t="s">
        <v>40</v>
      </c>
      <c r="H148" t="s">
        <v>233</v>
      </c>
      <c r="I148" t="s">
        <v>9</v>
      </c>
      <c r="J148" t="s">
        <v>45</v>
      </c>
      <c r="K148" t="s">
        <v>9</v>
      </c>
      <c r="L148" t="s">
        <v>9</v>
      </c>
      <c r="M148" t="s">
        <v>9</v>
      </c>
      <c r="N148" t="s">
        <v>233</v>
      </c>
      <c r="O148" t="s">
        <v>39</v>
      </c>
      <c r="P148" t="s">
        <v>43</v>
      </c>
      <c r="Q148" t="s">
        <v>159</v>
      </c>
      <c r="R148" t="s">
        <v>166</v>
      </c>
      <c r="S148" t="s">
        <v>166</v>
      </c>
      <c r="T148" t="s">
        <v>226</v>
      </c>
      <c r="U148" t="s">
        <v>41</v>
      </c>
      <c r="V148" t="s">
        <v>43</v>
      </c>
      <c r="W148" t="s">
        <v>159</v>
      </c>
      <c r="X148" t="s">
        <v>22</v>
      </c>
      <c r="Y148" t="s">
        <v>29</v>
      </c>
      <c r="Z148" t="s">
        <v>44</v>
      </c>
      <c r="AA148" t="s">
        <v>22</v>
      </c>
    </row>
    <row r="149" spans="1:27" ht="13.5" x14ac:dyDescent="0.15">
      <c r="A149" t="s">
        <v>880</v>
      </c>
      <c r="B149" t="s">
        <v>4</v>
      </c>
      <c r="C149" t="str">
        <f t="shared" si="2"/>
        <v>0-0</v>
      </c>
      <c r="D149" t="s">
        <v>9</v>
      </c>
      <c r="E149" t="s">
        <v>9</v>
      </c>
      <c r="J149" t="s">
        <v>9</v>
      </c>
      <c r="K149" t="s">
        <v>9</v>
      </c>
      <c r="L149" t="s">
        <v>9</v>
      </c>
      <c r="M149" t="s">
        <v>9</v>
      </c>
      <c r="N149" t="s">
        <v>9</v>
      </c>
      <c r="O149" t="s">
        <v>9</v>
      </c>
      <c r="P149" t="s">
        <v>9</v>
      </c>
      <c r="Q149" t="s">
        <v>9</v>
      </c>
      <c r="R149" t="s">
        <v>9</v>
      </c>
      <c r="S149" t="s">
        <v>9</v>
      </c>
      <c r="T149" t="s">
        <v>9</v>
      </c>
      <c r="U149" t="s">
        <v>9</v>
      </c>
      <c r="V149" t="s">
        <v>9</v>
      </c>
      <c r="W149" t="s">
        <v>9</v>
      </c>
      <c r="Y149" t="s">
        <v>9</v>
      </c>
      <c r="AA149" t="s">
        <v>9</v>
      </c>
    </row>
    <row r="150" spans="1:27" ht="13.5" x14ac:dyDescent="0.15">
      <c r="A150" t="s">
        <v>881</v>
      </c>
      <c r="B150" t="s">
        <v>4</v>
      </c>
      <c r="C150" t="str">
        <f t="shared" si="2"/>
        <v>-0.2</v>
      </c>
      <c r="E150" t="s">
        <v>46</v>
      </c>
      <c r="F150" t="s">
        <v>244</v>
      </c>
      <c r="G150" t="s">
        <v>46</v>
      </c>
      <c r="H150" t="s">
        <v>296</v>
      </c>
      <c r="I150" t="s">
        <v>268</v>
      </c>
      <c r="J150" t="s">
        <v>233</v>
      </c>
      <c r="K150" t="s">
        <v>44</v>
      </c>
      <c r="L150" t="s">
        <v>105</v>
      </c>
      <c r="M150" t="s">
        <v>32</v>
      </c>
      <c r="N150" t="s">
        <v>670</v>
      </c>
      <c r="O150" t="s">
        <v>882</v>
      </c>
      <c r="P150" t="s">
        <v>498</v>
      </c>
      <c r="Q150" t="s">
        <v>253</v>
      </c>
      <c r="R150" t="s">
        <v>379</v>
      </c>
      <c r="S150" t="s">
        <v>425</v>
      </c>
      <c r="T150" t="s">
        <v>277</v>
      </c>
      <c r="U150" t="s">
        <v>602</v>
      </c>
      <c r="V150" t="s">
        <v>207</v>
      </c>
      <c r="W150" t="s">
        <v>103</v>
      </c>
      <c r="X150" t="s">
        <v>370</v>
      </c>
      <c r="Y150" t="s">
        <v>276</v>
      </c>
      <c r="Z150" t="s">
        <v>105</v>
      </c>
      <c r="AA150" t="s">
        <v>146</v>
      </c>
    </row>
    <row r="151" spans="1:27" ht="13.5" x14ac:dyDescent="0.15">
      <c r="A151" t="s">
        <v>883</v>
      </c>
      <c r="B151" t="s">
        <v>4</v>
      </c>
      <c r="C151" t="str">
        <f t="shared" si="2"/>
        <v>178.1-0.8</v>
      </c>
      <c r="D151" t="s">
        <v>884</v>
      </c>
      <c r="E151" t="s">
        <v>43</v>
      </c>
      <c r="F151" t="s">
        <v>22</v>
      </c>
      <c r="G151" t="s">
        <v>99</v>
      </c>
      <c r="H151" t="s">
        <v>885</v>
      </c>
      <c r="I151" t="s">
        <v>9</v>
      </c>
      <c r="J151" t="s">
        <v>9</v>
      </c>
      <c r="K151" t="s">
        <v>9</v>
      </c>
      <c r="L151" t="s">
        <v>9</v>
      </c>
      <c r="M151" t="s">
        <v>9</v>
      </c>
      <c r="N151" t="s">
        <v>886</v>
      </c>
      <c r="O151" t="s">
        <v>887</v>
      </c>
      <c r="P151" t="s">
        <v>888</v>
      </c>
      <c r="Q151" t="s">
        <v>889</v>
      </c>
      <c r="R151" t="s">
        <v>890</v>
      </c>
      <c r="U151" t="s">
        <v>891</v>
      </c>
      <c r="V151" t="s">
        <v>892</v>
      </c>
      <c r="W151" t="s">
        <v>893</v>
      </c>
      <c r="X151" t="s">
        <v>894</v>
      </c>
      <c r="Y151" t="s">
        <v>895</v>
      </c>
      <c r="Z151" t="s">
        <v>896</v>
      </c>
      <c r="AA151" t="s">
        <v>897</v>
      </c>
    </row>
    <row r="152" spans="1:27" ht="13.5" x14ac:dyDescent="0.15">
      <c r="A152" t="s">
        <v>898</v>
      </c>
      <c r="B152" t="s">
        <v>4</v>
      </c>
      <c r="C152" t="str">
        <f t="shared" si="2"/>
        <v>0.9-0.6</v>
      </c>
      <c r="D152" t="s">
        <v>166</v>
      </c>
      <c r="E152" t="s">
        <v>159</v>
      </c>
      <c r="F152" t="s">
        <v>44</v>
      </c>
      <c r="G152" t="s">
        <v>105</v>
      </c>
      <c r="H152" t="s">
        <v>365</v>
      </c>
      <c r="I152" t="s">
        <v>593</v>
      </c>
      <c r="J152" t="s">
        <v>184</v>
      </c>
      <c r="K152" t="s">
        <v>32</v>
      </c>
      <c r="L152" t="s">
        <v>99</v>
      </c>
      <c r="M152" t="s">
        <v>721</v>
      </c>
      <c r="N152" t="s">
        <v>267</v>
      </c>
      <c r="O152" t="s">
        <v>259</v>
      </c>
      <c r="P152" t="s">
        <v>156</v>
      </c>
      <c r="Q152" t="s">
        <v>46</v>
      </c>
      <c r="R152" t="s">
        <v>46</v>
      </c>
      <c r="S152" t="s">
        <v>233</v>
      </c>
      <c r="T152" t="s">
        <v>29</v>
      </c>
      <c r="U152" t="s">
        <v>244</v>
      </c>
      <c r="V152" t="s">
        <v>25</v>
      </c>
      <c r="W152" t="s">
        <v>259</v>
      </c>
      <c r="X152" t="s">
        <v>416</v>
      </c>
      <c r="Y152" t="s">
        <v>160</v>
      </c>
      <c r="Z152" t="s">
        <v>882</v>
      </c>
      <c r="AA152" t="s">
        <v>384</v>
      </c>
    </row>
    <row r="153" spans="1:27" ht="13.5" x14ac:dyDescent="0.15">
      <c r="A153" t="s">
        <v>899</v>
      </c>
      <c r="B153" t="s">
        <v>4</v>
      </c>
      <c r="C153" t="str">
        <f t="shared" si="2"/>
        <v>3.8-0.1</v>
      </c>
      <c r="D153" t="s">
        <v>23</v>
      </c>
      <c r="E153" t="s">
        <v>40</v>
      </c>
      <c r="F153" t="s">
        <v>22</v>
      </c>
      <c r="G153" t="s">
        <v>29</v>
      </c>
      <c r="H153" t="s">
        <v>392</v>
      </c>
      <c r="I153" t="s">
        <v>469</v>
      </c>
      <c r="J153" t="s">
        <v>241</v>
      </c>
      <c r="K153" t="s">
        <v>257</v>
      </c>
      <c r="L153" t="s">
        <v>264</v>
      </c>
      <c r="M153" t="s">
        <v>183</v>
      </c>
      <c r="N153" t="s">
        <v>900</v>
      </c>
      <c r="O153" t="s">
        <v>901</v>
      </c>
      <c r="P153" t="s">
        <v>156</v>
      </c>
      <c r="Q153" t="s">
        <v>254</v>
      </c>
      <c r="R153" t="s">
        <v>457</v>
      </c>
      <c r="S153" t="s">
        <v>104</v>
      </c>
      <c r="T153" t="s">
        <v>158</v>
      </c>
      <c r="U153" t="s">
        <v>263</v>
      </c>
      <c r="V153" t="s">
        <v>372</v>
      </c>
      <c r="W153" t="s">
        <v>411</v>
      </c>
      <c r="X153" t="s">
        <v>229</v>
      </c>
      <c r="Y153" t="s">
        <v>104</v>
      </c>
      <c r="Z153" t="s">
        <v>166</v>
      </c>
      <c r="AA153" t="s">
        <v>204</v>
      </c>
    </row>
    <row r="154" spans="1:27" ht="13.5" x14ac:dyDescent="0.15">
      <c r="A154" t="s">
        <v>902</v>
      </c>
      <c r="B154" t="s">
        <v>4</v>
      </c>
      <c r="C154" t="str">
        <f t="shared" si="2"/>
        <v>1.9-0</v>
      </c>
      <c r="D154" t="s">
        <v>156</v>
      </c>
      <c r="E154" t="s">
        <v>9</v>
      </c>
      <c r="F154" t="s">
        <v>46</v>
      </c>
      <c r="G154" t="s">
        <v>39</v>
      </c>
      <c r="H154" t="s">
        <v>22</v>
      </c>
      <c r="I154" t="s">
        <v>250</v>
      </c>
      <c r="J154" t="s">
        <v>43</v>
      </c>
      <c r="K154" t="s">
        <v>39</v>
      </c>
      <c r="L154" t="s">
        <v>9</v>
      </c>
      <c r="M154" t="s">
        <v>9</v>
      </c>
      <c r="N154" t="s">
        <v>46</v>
      </c>
      <c r="O154" t="s">
        <v>9</v>
      </c>
      <c r="Q154" t="s">
        <v>44</v>
      </c>
      <c r="R154" t="s">
        <v>9</v>
      </c>
      <c r="S154" t="s">
        <v>45</v>
      </c>
      <c r="T154" t="s">
        <v>46</v>
      </c>
      <c r="U154" t="s">
        <v>45</v>
      </c>
      <c r="V154" t="s">
        <v>46</v>
      </c>
      <c r="W154" t="s">
        <v>40</v>
      </c>
      <c r="X154" t="s">
        <v>40</v>
      </c>
      <c r="Y154" t="s">
        <v>40</v>
      </c>
      <c r="Z154" t="s">
        <v>46</v>
      </c>
      <c r="AA154" t="s">
        <v>39</v>
      </c>
    </row>
    <row r="155" spans="1:27" ht="13.5" x14ac:dyDescent="0.15">
      <c r="A155" t="s">
        <v>903</v>
      </c>
      <c r="B155" t="s">
        <v>4</v>
      </c>
      <c r="C155" t="str">
        <f t="shared" si="2"/>
        <v>-9.3</v>
      </c>
      <c r="E155" t="s">
        <v>240</v>
      </c>
      <c r="F155" t="s">
        <v>384</v>
      </c>
      <c r="G155" t="s">
        <v>178</v>
      </c>
      <c r="I155" t="s">
        <v>688</v>
      </c>
      <c r="J155" t="s">
        <v>904</v>
      </c>
      <c r="K155" t="s">
        <v>905</v>
      </c>
      <c r="N155" t="s">
        <v>906</v>
      </c>
      <c r="O155" t="s">
        <v>907</v>
      </c>
      <c r="Q155" t="s">
        <v>908</v>
      </c>
      <c r="R155" t="s">
        <v>909</v>
      </c>
      <c r="T155" t="s">
        <v>910</v>
      </c>
      <c r="U155" t="s">
        <v>911</v>
      </c>
      <c r="V155" t="s">
        <v>912</v>
      </c>
      <c r="W155" t="s">
        <v>913</v>
      </c>
      <c r="X155" t="s">
        <v>88</v>
      </c>
      <c r="Y155" t="s">
        <v>914</v>
      </c>
      <c r="Z155" t="s">
        <v>354</v>
      </c>
      <c r="AA155" t="s">
        <v>318</v>
      </c>
    </row>
    <row r="156" spans="1:27" ht="13.5" x14ac:dyDescent="0.15">
      <c r="A156" t="s">
        <v>915</v>
      </c>
      <c r="B156" t="s">
        <v>4</v>
      </c>
      <c r="C156" t="str">
        <f t="shared" si="2"/>
        <v>3-0.8</v>
      </c>
      <c r="D156" t="s">
        <v>263</v>
      </c>
      <c r="E156" t="s">
        <v>43</v>
      </c>
      <c r="F156" t="s">
        <v>39</v>
      </c>
      <c r="G156" t="s">
        <v>106</v>
      </c>
      <c r="H156" t="s">
        <v>593</v>
      </c>
      <c r="I156" t="s">
        <v>239</v>
      </c>
      <c r="J156" t="s">
        <v>691</v>
      </c>
      <c r="K156" t="s">
        <v>916</v>
      </c>
      <c r="L156" t="s">
        <v>594</v>
      </c>
      <c r="M156" t="s">
        <v>91</v>
      </c>
      <c r="N156" t="s">
        <v>498</v>
      </c>
      <c r="O156" t="s">
        <v>917</v>
      </c>
      <c r="P156" t="s">
        <v>263</v>
      </c>
      <c r="Q156" t="s">
        <v>161</v>
      </c>
      <c r="R156" t="s">
        <v>35</v>
      </c>
      <c r="S156" t="s">
        <v>210</v>
      </c>
      <c r="T156" t="s">
        <v>27</v>
      </c>
      <c r="U156" t="s">
        <v>27</v>
      </c>
      <c r="V156" t="s">
        <v>259</v>
      </c>
      <c r="W156" t="s">
        <v>34</v>
      </c>
      <c r="X156" t="s">
        <v>21</v>
      </c>
      <c r="Y156" t="s">
        <v>46</v>
      </c>
      <c r="AA156" t="s">
        <v>27</v>
      </c>
    </row>
    <row r="157" spans="1:27" ht="13.5" x14ac:dyDescent="0.15">
      <c r="A157" t="s">
        <v>918</v>
      </c>
      <c r="B157" t="s">
        <v>4</v>
      </c>
      <c r="C157" t="str">
        <f t="shared" si="2"/>
        <v>14-0.4</v>
      </c>
      <c r="D157" t="s">
        <v>55</v>
      </c>
      <c r="E157" t="s">
        <v>21</v>
      </c>
      <c r="F157" t="s">
        <v>9</v>
      </c>
      <c r="G157" t="s">
        <v>9</v>
      </c>
      <c r="I157" t="s">
        <v>9</v>
      </c>
      <c r="J157" t="s">
        <v>9</v>
      </c>
      <c r="K157" t="s">
        <v>9</v>
      </c>
      <c r="L157" t="s">
        <v>9</v>
      </c>
      <c r="M157" t="s">
        <v>9</v>
      </c>
      <c r="N157" t="s">
        <v>9</v>
      </c>
      <c r="O157" t="s">
        <v>9</v>
      </c>
      <c r="P157" t="s">
        <v>9</v>
      </c>
      <c r="Q157" t="s">
        <v>35</v>
      </c>
      <c r="R157" t="s">
        <v>212</v>
      </c>
      <c r="T157" t="s">
        <v>919</v>
      </c>
      <c r="U157" t="s">
        <v>231</v>
      </c>
      <c r="V157" t="s">
        <v>593</v>
      </c>
      <c r="X157" t="s">
        <v>224</v>
      </c>
      <c r="Y157" t="s">
        <v>691</v>
      </c>
      <c r="Z157" t="s">
        <v>410</v>
      </c>
      <c r="AA157" t="s">
        <v>226</v>
      </c>
    </row>
    <row r="158" spans="1:27" ht="13.5" x14ac:dyDescent="0.15">
      <c r="A158" t="s">
        <v>920</v>
      </c>
      <c r="B158" t="s">
        <v>4</v>
      </c>
      <c r="C158" t="str">
        <f t="shared" si="2"/>
        <v>-0.6</v>
      </c>
      <c r="E158" t="s">
        <v>159</v>
      </c>
      <c r="F158" t="s">
        <v>21</v>
      </c>
      <c r="G158" t="s">
        <v>25</v>
      </c>
      <c r="H158" t="s">
        <v>401</v>
      </c>
      <c r="I158" t="s">
        <v>343</v>
      </c>
      <c r="J158" t="s">
        <v>27</v>
      </c>
      <c r="K158" t="s">
        <v>42</v>
      </c>
      <c r="L158" t="s">
        <v>365</v>
      </c>
      <c r="M158" t="s">
        <v>226</v>
      </c>
      <c r="N158" t="s">
        <v>44</v>
      </c>
      <c r="O158" t="s">
        <v>257</v>
      </c>
      <c r="P158" t="s">
        <v>104</v>
      </c>
      <c r="Q158" t="s">
        <v>21</v>
      </c>
      <c r="R158" t="s">
        <v>166</v>
      </c>
      <c r="S158" t="s">
        <v>40</v>
      </c>
      <c r="T158" t="s">
        <v>39</v>
      </c>
      <c r="U158" t="s">
        <v>21</v>
      </c>
      <c r="V158" t="s">
        <v>46</v>
      </c>
      <c r="W158" t="s">
        <v>40</v>
      </c>
      <c r="X158" t="s">
        <v>40</v>
      </c>
      <c r="Y158" t="s">
        <v>46</v>
      </c>
      <c r="Z158" t="s">
        <v>46</v>
      </c>
      <c r="AA158" t="s">
        <v>159</v>
      </c>
    </row>
    <row r="159" spans="1:27" ht="13.5" x14ac:dyDescent="0.15">
      <c r="A159" t="s">
        <v>921</v>
      </c>
      <c r="B159" t="s">
        <v>4</v>
      </c>
      <c r="C159" t="str">
        <f t="shared" si="2"/>
        <v>122.5-1.8</v>
      </c>
      <c r="D159" t="s">
        <v>922</v>
      </c>
      <c r="E159" t="s">
        <v>41</v>
      </c>
      <c r="F159" t="s">
        <v>158</v>
      </c>
      <c r="G159" t="s">
        <v>178</v>
      </c>
      <c r="H159" t="s">
        <v>923</v>
      </c>
      <c r="I159" t="s">
        <v>924</v>
      </c>
      <c r="J159" t="s">
        <v>925</v>
      </c>
      <c r="K159" t="s">
        <v>926</v>
      </c>
      <c r="L159" t="s">
        <v>587</v>
      </c>
      <c r="M159" t="s">
        <v>927</v>
      </c>
      <c r="N159" t="s">
        <v>557</v>
      </c>
      <c r="O159" t="s">
        <v>81</v>
      </c>
      <c r="P159" t="s">
        <v>379</v>
      </c>
      <c r="Q159" t="s">
        <v>185</v>
      </c>
      <c r="R159" t="s">
        <v>882</v>
      </c>
      <c r="S159" t="s">
        <v>237</v>
      </c>
      <c r="T159" t="s">
        <v>240</v>
      </c>
      <c r="U159" t="s">
        <v>206</v>
      </c>
      <c r="V159" t="s">
        <v>261</v>
      </c>
      <c r="W159" t="s">
        <v>290</v>
      </c>
      <c r="X159" t="s">
        <v>412</v>
      </c>
      <c r="Y159" t="s">
        <v>233</v>
      </c>
      <c r="Z159" t="s">
        <v>60</v>
      </c>
      <c r="AA159" t="s">
        <v>928</v>
      </c>
    </row>
    <row r="160" spans="1:27" ht="13.5" x14ac:dyDescent="0.15">
      <c r="A160" t="s">
        <v>929</v>
      </c>
      <c r="B160" t="s">
        <v>4</v>
      </c>
      <c r="C160" t="str">
        <f t="shared" si="2"/>
        <v>0.8-0.5</v>
      </c>
      <c r="D160" t="s">
        <v>43</v>
      </c>
      <c r="E160" t="s">
        <v>45</v>
      </c>
      <c r="F160" t="s">
        <v>40</v>
      </c>
      <c r="G160" t="s">
        <v>166</v>
      </c>
      <c r="H160" t="s">
        <v>212</v>
      </c>
      <c r="I160" t="s">
        <v>384</v>
      </c>
      <c r="J160" t="s">
        <v>268</v>
      </c>
      <c r="K160" t="s">
        <v>34</v>
      </c>
      <c r="L160" t="s">
        <v>384</v>
      </c>
      <c r="M160" t="s">
        <v>31</v>
      </c>
      <c r="N160" t="s">
        <v>42</v>
      </c>
      <c r="O160" t="s">
        <v>369</v>
      </c>
      <c r="P160" t="s">
        <v>75</v>
      </c>
      <c r="Q160" t="s">
        <v>29</v>
      </c>
      <c r="R160" t="s">
        <v>45</v>
      </c>
      <c r="S160" t="s">
        <v>229</v>
      </c>
      <c r="T160" t="s">
        <v>395</v>
      </c>
      <c r="U160" t="s">
        <v>158</v>
      </c>
      <c r="V160" t="s">
        <v>7</v>
      </c>
      <c r="W160" t="s">
        <v>206</v>
      </c>
      <c r="X160" t="s">
        <v>31</v>
      </c>
      <c r="Y160" t="s">
        <v>251</v>
      </c>
      <c r="Z160" t="s">
        <v>401</v>
      </c>
      <c r="AA160" t="s">
        <v>80</v>
      </c>
    </row>
    <row r="161" spans="1:27" ht="13.5" x14ac:dyDescent="0.15">
      <c r="A161" t="s">
        <v>930</v>
      </c>
      <c r="B161" t="s">
        <v>4</v>
      </c>
      <c r="C161" t="str">
        <f t="shared" si="2"/>
        <v>365.4-22</v>
      </c>
      <c r="D161" t="s">
        <v>931</v>
      </c>
      <c r="E161" t="s">
        <v>146</v>
      </c>
      <c r="F161" t="s">
        <v>412</v>
      </c>
      <c r="G161" t="s">
        <v>506</v>
      </c>
      <c r="H161" t="s">
        <v>689</v>
      </c>
      <c r="I161" t="s">
        <v>932</v>
      </c>
      <c r="J161" t="s">
        <v>933</v>
      </c>
      <c r="K161" t="s">
        <v>58</v>
      </c>
      <c r="L161" t="s">
        <v>648</v>
      </c>
      <c r="M161" t="s">
        <v>220</v>
      </c>
      <c r="N161" t="s">
        <v>218</v>
      </c>
      <c r="O161" t="s">
        <v>713</v>
      </c>
      <c r="P161" t="s">
        <v>934</v>
      </c>
      <c r="Q161" t="s">
        <v>935</v>
      </c>
      <c r="R161" t="s">
        <v>380</v>
      </c>
      <c r="S161" t="s">
        <v>554</v>
      </c>
      <c r="T161" t="s">
        <v>58</v>
      </c>
      <c r="U161" t="s">
        <v>936</v>
      </c>
      <c r="V161" t="s">
        <v>567</v>
      </c>
      <c r="W161" t="s">
        <v>937</v>
      </c>
      <c r="X161" t="s">
        <v>320</v>
      </c>
      <c r="Y161" t="s">
        <v>938</v>
      </c>
      <c r="Z161" t="s">
        <v>770</v>
      </c>
      <c r="AA161" t="s">
        <v>939</v>
      </c>
    </row>
    <row r="162" spans="1:27" ht="13.5" x14ac:dyDescent="0.15">
      <c r="A162" t="s">
        <v>940</v>
      </c>
      <c r="B162" t="s">
        <v>4</v>
      </c>
      <c r="C162" t="str">
        <f t="shared" si="2"/>
        <v>0-0</v>
      </c>
      <c r="D162" t="s">
        <v>9</v>
      </c>
      <c r="E162" t="s">
        <v>9</v>
      </c>
      <c r="G162" t="s">
        <v>9</v>
      </c>
      <c r="H162" t="s">
        <v>9</v>
      </c>
      <c r="I162" t="s">
        <v>45</v>
      </c>
      <c r="J162" t="s">
        <v>9</v>
      </c>
      <c r="K162" t="s">
        <v>9</v>
      </c>
      <c r="L162" t="s">
        <v>9</v>
      </c>
      <c r="O162" t="s">
        <v>9</v>
      </c>
      <c r="P162" t="s">
        <v>9</v>
      </c>
      <c r="Q162" t="s">
        <v>9</v>
      </c>
      <c r="V162" t="s">
        <v>9</v>
      </c>
      <c r="W162" t="s">
        <v>9</v>
      </c>
      <c r="X162" t="s">
        <v>9</v>
      </c>
      <c r="Y162" t="s">
        <v>9</v>
      </c>
      <c r="Z162" t="s">
        <v>42</v>
      </c>
      <c r="AA162" t="s">
        <v>9</v>
      </c>
    </row>
    <row r="163" spans="1:27" ht="13.5" x14ac:dyDescent="0.15">
      <c r="A163" t="s">
        <v>941</v>
      </c>
      <c r="B163" t="s">
        <v>4</v>
      </c>
      <c r="C163" t="str">
        <f t="shared" si="2"/>
        <v>0-0</v>
      </c>
      <c r="D163" t="s">
        <v>9</v>
      </c>
      <c r="E163" t="s">
        <v>9</v>
      </c>
      <c r="F163" t="s">
        <v>9</v>
      </c>
      <c r="G163" t="s">
        <v>9</v>
      </c>
      <c r="H163" t="s">
        <v>9</v>
      </c>
      <c r="I163" t="s">
        <v>9</v>
      </c>
      <c r="J163" t="s">
        <v>9</v>
      </c>
      <c r="K163" t="s">
        <v>9</v>
      </c>
      <c r="L163" t="s">
        <v>9</v>
      </c>
      <c r="M163" t="s">
        <v>9</v>
      </c>
      <c r="N163" t="s">
        <v>9</v>
      </c>
      <c r="O163" t="s">
        <v>9</v>
      </c>
      <c r="P163" t="s">
        <v>9</v>
      </c>
      <c r="Q163" t="s">
        <v>9</v>
      </c>
      <c r="R163" t="s">
        <v>9</v>
      </c>
      <c r="S163" t="s">
        <v>9</v>
      </c>
      <c r="T163" t="s">
        <v>9</v>
      </c>
      <c r="U163" t="s">
        <v>9</v>
      </c>
      <c r="V163" t="s">
        <v>9</v>
      </c>
      <c r="W163" t="s">
        <v>9</v>
      </c>
      <c r="X163" t="s">
        <v>9</v>
      </c>
      <c r="Y163" t="s">
        <v>9</v>
      </c>
      <c r="Z163" t="s">
        <v>9</v>
      </c>
      <c r="AA163" t="s">
        <v>9</v>
      </c>
    </row>
    <row r="164" spans="1:27" ht="13.5" x14ac:dyDescent="0.15">
      <c r="A164" t="s">
        <v>942</v>
      </c>
      <c r="B164" t="s">
        <v>4</v>
      </c>
      <c r="C164" t="str">
        <f t="shared" si="2"/>
        <v>0-0</v>
      </c>
      <c r="D164" t="s">
        <v>9</v>
      </c>
      <c r="E164" t="s">
        <v>9</v>
      </c>
      <c r="F164" t="s">
        <v>9</v>
      </c>
      <c r="G164" t="s">
        <v>9</v>
      </c>
      <c r="H164" t="s">
        <v>9</v>
      </c>
      <c r="I164" t="s">
        <v>9</v>
      </c>
      <c r="J164" t="s">
        <v>9</v>
      </c>
      <c r="K164" t="s">
        <v>203</v>
      </c>
      <c r="L164" t="s">
        <v>436</v>
      </c>
      <c r="M164" t="s">
        <v>9</v>
      </c>
      <c r="N164" t="s">
        <v>9</v>
      </c>
      <c r="O164" t="s">
        <v>9</v>
      </c>
      <c r="P164" t="s">
        <v>9</v>
      </c>
      <c r="Q164" t="s">
        <v>9</v>
      </c>
      <c r="R164" t="s">
        <v>9</v>
      </c>
      <c r="S164" t="s">
        <v>9</v>
      </c>
      <c r="T164" t="s">
        <v>9</v>
      </c>
      <c r="U164" t="s">
        <v>9</v>
      </c>
      <c r="V164" t="s">
        <v>9</v>
      </c>
      <c r="W164" t="s">
        <v>9</v>
      </c>
      <c r="X164" t="s">
        <v>9</v>
      </c>
      <c r="Y164" t="s">
        <v>9</v>
      </c>
      <c r="Z164" t="s">
        <v>9</v>
      </c>
      <c r="AA164" t="s">
        <v>9</v>
      </c>
    </row>
    <row r="165" spans="1:27" ht="13.5" x14ac:dyDescent="0.15">
      <c r="A165" t="s">
        <v>943</v>
      </c>
      <c r="B165" t="s">
        <v>4</v>
      </c>
      <c r="C165" t="str">
        <f t="shared" si="2"/>
        <v>-0</v>
      </c>
      <c r="E165" t="s">
        <v>9</v>
      </c>
      <c r="F165" t="s">
        <v>9</v>
      </c>
      <c r="G165" t="s">
        <v>9</v>
      </c>
      <c r="H165" t="s">
        <v>9</v>
      </c>
      <c r="I165" t="s">
        <v>9</v>
      </c>
      <c r="J165" t="s">
        <v>9</v>
      </c>
      <c r="K165" t="s">
        <v>9</v>
      </c>
      <c r="L165" t="s">
        <v>9</v>
      </c>
      <c r="M165" t="s">
        <v>9</v>
      </c>
      <c r="N165" t="s">
        <v>9</v>
      </c>
      <c r="O165" t="s">
        <v>9</v>
      </c>
      <c r="P165" t="s">
        <v>9</v>
      </c>
      <c r="Q165" t="s">
        <v>9</v>
      </c>
      <c r="R165" t="s">
        <v>9</v>
      </c>
      <c r="S165" t="s">
        <v>9</v>
      </c>
      <c r="T165" t="s">
        <v>9</v>
      </c>
      <c r="U165" t="s">
        <v>9</v>
      </c>
      <c r="V165" t="s">
        <v>9</v>
      </c>
      <c r="W165" t="s">
        <v>9</v>
      </c>
      <c r="X165" t="s">
        <v>9</v>
      </c>
      <c r="Y165" t="s">
        <v>9</v>
      </c>
      <c r="Z165" t="s">
        <v>9</v>
      </c>
      <c r="AA165" t="s">
        <v>9</v>
      </c>
    </row>
    <row r="166" spans="1:27" ht="13.5" x14ac:dyDescent="0.15">
      <c r="A166" t="s">
        <v>944</v>
      </c>
      <c r="B166" t="s">
        <v>4</v>
      </c>
      <c r="C166" t="str">
        <f t="shared" si="2"/>
        <v>0-0</v>
      </c>
      <c r="D166" t="s">
        <v>9</v>
      </c>
      <c r="E166" t="s">
        <v>9</v>
      </c>
      <c r="G166" t="s">
        <v>9</v>
      </c>
      <c r="I166" t="s">
        <v>945</v>
      </c>
      <c r="J166" t="s">
        <v>9</v>
      </c>
      <c r="O166" t="s">
        <v>9</v>
      </c>
      <c r="P166" t="s">
        <v>9</v>
      </c>
      <c r="Q166" t="s">
        <v>946</v>
      </c>
      <c r="R166" t="s">
        <v>9</v>
      </c>
      <c r="S166" t="s">
        <v>947</v>
      </c>
      <c r="U166" t="s">
        <v>9</v>
      </c>
      <c r="V166" t="s">
        <v>9</v>
      </c>
      <c r="W166" t="s">
        <v>9</v>
      </c>
      <c r="X166" t="s">
        <v>189</v>
      </c>
    </row>
    <row r="167" spans="1:27" ht="13.5" x14ac:dyDescent="0.15">
      <c r="A167" t="s">
        <v>948</v>
      </c>
      <c r="B167" t="s">
        <v>4</v>
      </c>
      <c r="C167" t="str">
        <f t="shared" si="2"/>
        <v>29.7-0</v>
      </c>
      <c r="D167" t="s">
        <v>606</v>
      </c>
      <c r="E167" t="s">
        <v>9</v>
      </c>
      <c r="F167" t="s">
        <v>9</v>
      </c>
      <c r="G167" t="s">
        <v>9</v>
      </c>
      <c r="H167" t="s">
        <v>9</v>
      </c>
      <c r="I167" t="s">
        <v>9</v>
      </c>
      <c r="J167" t="s">
        <v>9</v>
      </c>
      <c r="K167" t="s">
        <v>949</v>
      </c>
      <c r="O167" t="s">
        <v>9</v>
      </c>
      <c r="P167" t="s">
        <v>9</v>
      </c>
      <c r="Q167" t="s">
        <v>9</v>
      </c>
      <c r="R167" t="s">
        <v>9</v>
      </c>
      <c r="T167" t="s">
        <v>9</v>
      </c>
      <c r="U167" t="s">
        <v>9</v>
      </c>
      <c r="V167" t="s">
        <v>9</v>
      </c>
      <c r="W167" t="s">
        <v>9</v>
      </c>
      <c r="X167" t="s">
        <v>9</v>
      </c>
      <c r="AA167" t="s">
        <v>9</v>
      </c>
    </row>
    <row r="168" spans="1:27" ht="13.5" x14ac:dyDescent="0.15">
      <c r="A168" t="s">
        <v>950</v>
      </c>
      <c r="B168" t="s">
        <v>4</v>
      </c>
      <c r="C168" t="str">
        <f t="shared" si="2"/>
        <v>-</v>
      </c>
      <c r="D168" s="3"/>
      <c r="E168" s="3"/>
      <c r="F168" t="s">
        <v>9</v>
      </c>
      <c r="H168" t="s">
        <v>9</v>
      </c>
      <c r="I168" t="s">
        <v>9</v>
      </c>
      <c r="J168" t="s">
        <v>9</v>
      </c>
      <c r="K168" t="s">
        <v>9</v>
      </c>
      <c r="L168" t="s">
        <v>9</v>
      </c>
      <c r="M168" t="s">
        <v>9</v>
      </c>
      <c r="N168" t="s">
        <v>9</v>
      </c>
      <c r="O168" t="s">
        <v>9</v>
      </c>
      <c r="P168" t="s">
        <v>9</v>
      </c>
      <c r="Q168" t="s">
        <v>9</v>
      </c>
      <c r="R168" t="s">
        <v>9</v>
      </c>
      <c r="S168" t="s">
        <v>9</v>
      </c>
      <c r="T168" t="s">
        <v>9</v>
      </c>
      <c r="U168" t="s">
        <v>9</v>
      </c>
      <c r="V168" t="s">
        <v>9</v>
      </c>
      <c r="W168" t="s">
        <v>9</v>
      </c>
      <c r="X168" t="s">
        <v>9</v>
      </c>
      <c r="Y168" t="s">
        <v>9</v>
      </c>
      <c r="Z168" t="s">
        <v>9</v>
      </c>
      <c r="AA168" t="s">
        <v>9</v>
      </c>
    </row>
    <row r="169" spans="1:27" ht="13.5" x14ac:dyDescent="0.15">
      <c r="A169" t="s">
        <v>951</v>
      </c>
      <c r="B169" t="s">
        <v>4</v>
      </c>
      <c r="C169" t="str">
        <f t="shared" si="2"/>
        <v>2.7-0.5</v>
      </c>
      <c r="D169" t="s">
        <v>7</v>
      </c>
      <c r="E169" t="s">
        <v>45</v>
      </c>
      <c r="F169" t="s">
        <v>233</v>
      </c>
      <c r="G169" t="s">
        <v>204</v>
      </c>
      <c r="H169" t="s">
        <v>676</v>
      </c>
      <c r="I169" t="s">
        <v>257</v>
      </c>
      <c r="J169" t="s">
        <v>233</v>
      </c>
      <c r="K169" t="s">
        <v>46</v>
      </c>
      <c r="L169" t="s">
        <v>39</v>
      </c>
      <c r="M169" t="s">
        <v>9</v>
      </c>
      <c r="N169" t="s">
        <v>9</v>
      </c>
      <c r="O169" t="s">
        <v>46</v>
      </c>
      <c r="P169" t="s">
        <v>21</v>
      </c>
      <c r="Q169" t="s">
        <v>9</v>
      </c>
      <c r="R169" t="s">
        <v>9</v>
      </c>
      <c r="S169" t="s">
        <v>244</v>
      </c>
      <c r="T169" t="s">
        <v>204</v>
      </c>
      <c r="U169" t="s">
        <v>161</v>
      </c>
      <c r="V169" t="s">
        <v>166</v>
      </c>
      <c r="W169" t="s">
        <v>7</v>
      </c>
      <c r="X169" t="s">
        <v>99</v>
      </c>
      <c r="Y169" t="s">
        <v>156</v>
      </c>
      <c r="Z169" t="s">
        <v>158</v>
      </c>
    </row>
    <row r="170" spans="1:27" ht="13.5" x14ac:dyDescent="0.15">
      <c r="A170" t="s">
        <v>952</v>
      </c>
      <c r="B170" t="s">
        <v>4</v>
      </c>
      <c r="C170" t="str">
        <f t="shared" si="2"/>
        <v>0-0</v>
      </c>
      <c r="D170" t="s">
        <v>9</v>
      </c>
      <c r="E170" t="s">
        <v>9</v>
      </c>
      <c r="F170" t="s">
        <v>9</v>
      </c>
      <c r="G170" t="s">
        <v>9</v>
      </c>
      <c r="H170" t="s">
        <v>9</v>
      </c>
      <c r="I170" t="s">
        <v>159</v>
      </c>
      <c r="J170" t="s">
        <v>9</v>
      </c>
      <c r="L170" t="s">
        <v>9</v>
      </c>
      <c r="M170" t="s">
        <v>40</v>
      </c>
      <c r="R170" t="s">
        <v>9</v>
      </c>
      <c r="S170" t="s">
        <v>23</v>
      </c>
      <c r="T170" t="s">
        <v>75</v>
      </c>
      <c r="U170" t="s">
        <v>159</v>
      </c>
      <c r="W170" t="s">
        <v>104</v>
      </c>
      <c r="Y170" t="s">
        <v>9</v>
      </c>
      <c r="AA170" t="s">
        <v>9</v>
      </c>
    </row>
    <row r="171" spans="1:27" ht="13.5" x14ac:dyDescent="0.15">
      <c r="A171" t="s">
        <v>953</v>
      </c>
      <c r="B171" t="s">
        <v>4</v>
      </c>
      <c r="C171" t="str">
        <f t="shared" si="2"/>
        <v>198.8-0.7</v>
      </c>
      <c r="D171" t="s">
        <v>954</v>
      </c>
      <c r="E171" t="s">
        <v>44</v>
      </c>
      <c r="F171" t="s">
        <v>44</v>
      </c>
      <c r="I171" t="s">
        <v>955</v>
      </c>
      <c r="J171" t="s">
        <v>484</v>
      </c>
      <c r="K171" t="s">
        <v>223</v>
      </c>
      <c r="L171" t="s">
        <v>11</v>
      </c>
      <c r="M171" t="s">
        <v>933</v>
      </c>
      <c r="N171" t="s">
        <v>99</v>
      </c>
      <c r="O171" t="s">
        <v>245</v>
      </c>
      <c r="P171" t="s">
        <v>164</v>
      </c>
      <c r="Q171" t="s">
        <v>40</v>
      </c>
      <c r="R171" t="s">
        <v>44</v>
      </c>
      <c r="S171" t="s">
        <v>43</v>
      </c>
      <c r="T171" t="s">
        <v>21</v>
      </c>
      <c r="U171" t="s">
        <v>159</v>
      </c>
      <c r="V171" t="s">
        <v>45</v>
      </c>
      <c r="W171" t="s">
        <v>265</v>
      </c>
      <c r="X171" t="s">
        <v>41</v>
      </c>
      <c r="Y171" t="s">
        <v>676</v>
      </c>
      <c r="Z171" t="s">
        <v>166</v>
      </c>
      <c r="AA171" t="s">
        <v>263</v>
      </c>
    </row>
    <row r="172" spans="1:27" ht="13.5" x14ac:dyDescent="0.15">
      <c r="A172" t="s">
        <v>956</v>
      </c>
      <c r="B172" t="s">
        <v>4</v>
      </c>
      <c r="C172" t="str">
        <f t="shared" si="2"/>
        <v>0-0</v>
      </c>
      <c r="D172" t="s">
        <v>9</v>
      </c>
      <c r="E172" t="s">
        <v>9</v>
      </c>
      <c r="F172" t="s">
        <v>9</v>
      </c>
      <c r="G172" t="s">
        <v>9</v>
      </c>
      <c r="H172" t="s">
        <v>957</v>
      </c>
      <c r="I172" t="s">
        <v>9</v>
      </c>
      <c r="J172" t="s">
        <v>9</v>
      </c>
      <c r="K172" t="s">
        <v>9</v>
      </c>
      <c r="L172" t="s">
        <v>9</v>
      </c>
      <c r="M172" t="s">
        <v>9</v>
      </c>
      <c r="N172" t="s">
        <v>9</v>
      </c>
      <c r="O172" t="s">
        <v>9</v>
      </c>
      <c r="P172" t="s">
        <v>836</v>
      </c>
      <c r="Q172" t="s">
        <v>342</v>
      </c>
      <c r="R172" t="s">
        <v>9</v>
      </c>
      <c r="S172" t="s">
        <v>9</v>
      </c>
      <c r="T172" t="s">
        <v>9</v>
      </c>
      <c r="U172" t="s">
        <v>9</v>
      </c>
      <c r="V172" t="s">
        <v>9</v>
      </c>
      <c r="W172" t="s">
        <v>9</v>
      </c>
      <c r="X172" t="s">
        <v>9</v>
      </c>
      <c r="Y172" t="s">
        <v>9</v>
      </c>
      <c r="Z172" t="s">
        <v>9</v>
      </c>
    </row>
    <row r="173" spans="1:27" ht="13.5" x14ac:dyDescent="0.15">
      <c r="A173" t="s">
        <v>958</v>
      </c>
      <c r="B173" t="s">
        <v>4</v>
      </c>
      <c r="C173" t="str">
        <f t="shared" si="2"/>
        <v>-</v>
      </c>
      <c r="D173" s="3"/>
      <c r="E173" s="3"/>
      <c r="F173" t="s">
        <v>9</v>
      </c>
      <c r="P173" t="s">
        <v>370</v>
      </c>
      <c r="T173" t="s">
        <v>9</v>
      </c>
      <c r="X173" t="s">
        <v>9</v>
      </c>
      <c r="AA173" t="s">
        <v>9</v>
      </c>
    </row>
    <row r="174" spans="1:27" ht="13.5" x14ac:dyDescent="0.15">
      <c r="A174" t="s">
        <v>1188</v>
      </c>
      <c r="B174" t="s">
        <v>4</v>
      </c>
      <c r="C174" t="str">
        <f t="shared" si="2"/>
        <v>3.55-0.35</v>
      </c>
      <c r="D174" s="3">
        <f>ROUND(20/5.64,2)</f>
        <v>3.55</v>
      </c>
      <c r="E174" s="3">
        <f>ROUND(2/5.64,2)</f>
        <v>0.35</v>
      </c>
      <c r="F174" s="3">
        <v>0</v>
      </c>
      <c r="G174" s="3">
        <f>ROUND(11/5.69,2)</f>
        <v>1.93</v>
      </c>
      <c r="H174" s="3">
        <f>ROUND(62/5.7,2)</f>
        <v>10.88</v>
      </c>
      <c r="I174" t="s">
        <v>78</v>
      </c>
      <c r="J174" t="s">
        <v>458</v>
      </c>
      <c r="K174" s="3">
        <f>ROUND(78/5.61,2)</f>
        <v>13.9</v>
      </c>
      <c r="L174" s="3">
        <f>ROUND(57/5.54,2)</f>
        <v>10.29</v>
      </c>
      <c r="M174" s="3">
        <f>ROUND(21/5.47,2)</f>
        <v>3.84</v>
      </c>
      <c r="N174" t="s">
        <v>250</v>
      </c>
      <c r="O174" t="s">
        <v>372</v>
      </c>
      <c r="P174" t="s">
        <v>28</v>
      </c>
      <c r="Q174" t="s">
        <v>226</v>
      </c>
      <c r="R174" t="s">
        <v>204</v>
      </c>
      <c r="S174" t="s">
        <v>160</v>
      </c>
      <c r="T174" t="s">
        <v>182</v>
      </c>
      <c r="U174" t="s">
        <v>21</v>
      </c>
      <c r="V174" t="s">
        <v>45</v>
      </c>
      <c r="W174" t="s">
        <v>9</v>
      </c>
      <c r="X174" t="s">
        <v>46</v>
      </c>
      <c r="Y174" t="s">
        <v>9</v>
      </c>
      <c r="Z174" t="s">
        <v>46</v>
      </c>
      <c r="AA174" t="s">
        <v>45</v>
      </c>
    </row>
    <row r="175" spans="1:27" ht="13.5" x14ac:dyDescent="0.15">
      <c r="A175" t="s">
        <v>959</v>
      </c>
      <c r="B175" t="s">
        <v>4</v>
      </c>
      <c r="C175" t="str">
        <f t="shared" si="2"/>
        <v>-</v>
      </c>
      <c r="D175" s="3"/>
      <c r="E175" s="3"/>
      <c r="I175" t="s">
        <v>9</v>
      </c>
      <c r="J175" t="s">
        <v>9</v>
      </c>
    </row>
    <row r="176" spans="1:27" ht="13.5" x14ac:dyDescent="0.15">
      <c r="A176" t="s">
        <v>960</v>
      </c>
      <c r="B176" t="s">
        <v>4</v>
      </c>
      <c r="C176" t="str">
        <f t="shared" si="2"/>
        <v>38.5-22.5</v>
      </c>
      <c r="D176" t="s">
        <v>961</v>
      </c>
      <c r="E176" t="s">
        <v>80</v>
      </c>
      <c r="F176" t="s">
        <v>147</v>
      </c>
      <c r="G176" t="s">
        <v>962</v>
      </c>
      <c r="H176" t="s">
        <v>963</v>
      </c>
      <c r="I176" t="s">
        <v>964</v>
      </c>
      <c r="J176" t="s">
        <v>728</v>
      </c>
      <c r="K176" t="s">
        <v>174</v>
      </c>
      <c r="L176" t="s">
        <v>965</v>
      </c>
      <c r="M176" t="s">
        <v>966</v>
      </c>
      <c r="N176" t="s">
        <v>967</v>
      </c>
      <c r="O176" t="s">
        <v>968</v>
      </c>
      <c r="P176" t="s">
        <v>969</v>
      </c>
      <c r="Q176" t="s">
        <v>970</v>
      </c>
      <c r="R176" t="s">
        <v>718</v>
      </c>
      <c r="S176" t="s">
        <v>971</v>
      </c>
      <c r="T176" t="s">
        <v>264</v>
      </c>
      <c r="U176" t="s">
        <v>264</v>
      </c>
      <c r="V176" t="s">
        <v>106</v>
      </c>
      <c r="W176" t="s">
        <v>264</v>
      </c>
      <c r="X176" t="s">
        <v>148</v>
      </c>
      <c r="Y176" t="s">
        <v>245</v>
      </c>
      <c r="Z176" t="s">
        <v>159</v>
      </c>
      <c r="AA176" t="s">
        <v>6</v>
      </c>
    </row>
    <row r="177" spans="1:27" ht="13.5" x14ac:dyDescent="0.15">
      <c r="A177" t="s">
        <v>972</v>
      </c>
      <c r="B177" t="s">
        <v>4</v>
      </c>
      <c r="C177" t="str">
        <f t="shared" si="2"/>
        <v>59.4-24.1</v>
      </c>
      <c r="D177" t="s">
        <v>179</v>
      </c>
      <c r="E177" t="s">
        <v>490</v>
      </c>
      <c r="F177" t="s">
        <v>42</v>
      </c>
      <c r="G177" t="s">
        <v>223</v>
      </c>
      <c r="H177" t="s">
        <v>973</v>
      </c>
      <c r="I177" t="s">
        <v>974</v>
      </c>
      <c r="J177" t="s">
        <v>975</v>
      </c>
      <c r="K177" t="s">
        <v>873</v>
      </c>
      <c r="L177" t="s">
        <v>505</v>
      </c>
      <c r="M177" t="s">
        <v>976</v>
      </c>
      <c r="N177" t="s">
        <v>977</v>
      </c>
      <c r="O177" t="s">
        <v>466</v>
      </c>
      <c r="P177" t="s">
        <v>978</v>
      </c>
      <c r="Q177" t="s">
        <v>979</v>
      </c>
      <c r="R177" t="s">
        <v>980</v>
      </c>
      <c r="S177" t="s">
        <v>16</v>
      </c>
      <c r="T177" t="s">
        <v>981</v>
      </c>
      <c r="U177" t="s">
        <v>843</v>
      </c>
      <c r="V177" t="s">
        <v>982</v>
      </c>
      <c r="W177" t="s">
        <v>983</v>
      </c>
      <c r="X177" t="s">
        <v>984</v>
      </c>
      <c r="Y177" t="s">
        <v>154</v>
      </c>
      <c r="Z177" t="s">
        <v>985</v>
      </c>
    </row>
    <row r="178" spans="1:27" ht="13.5" x14ac:dyDescent="0.15">
      <c r="A178" t="s">
        <v>986</v>
      </c>
      <c r="B178" t="s">
        <v>4</v>
      </c>
      <c r="C178" t="str">
        <f t="shared" si="2"/>
        <v>-2.8</v>
      </c>
      <c r="E178" t="s">
        <v>42</v>
      </c>
      <c r="F178" t="s">
        <v>987</v>
      </c>
      <c r="I178" t="s">
        <v>9</v>
      </c>
      <c r="N178" t="s">
        <v>9</v>
      </c>
      <c r="O178" t="s">
        <v>9</v>
      </c>
      <c r="P178" t="s">
        <v>9</v>
      </c>
      <c r="Q178" t="s">
        <v>9</v>
      </c>
      <c r="R178" t="s">
        <v>9</v>
      </c>
      <c r="S178" t="s">
        <v>9</v>
      </c>
      <c r="T178" t="s">
        <v>988</v>
      </c>
      <c r="U178" t="s">
        <v>685</v>
      </c>
      <c r="V178" t="s">
        <v>989</v>
      </c>
      <c r="W178" t="s">
        <v>9</v>
      </c>
      <c r="X178" t="s">
        <v>9</v>
      </c>
      <c r="Y178" t="s">
        <v>9</v>
      </c>
      <c r="Z178" t="s">
        <v>990</v>
      </c>
    </row>
    <row r="179" spans="1:27" ht="13.5" x14ac:dyDescent="0.15">
      <c r="A179" t="s">
        <v>991</v>
      </c>
      <c r="B179" t="s">
        <v>4</v>
      </c>
      <c r="C179" t="str">
        <f t="shared" si="2"/>
        <v>-</v>
      </c>
      <c r="D179" s="3"/>
      <c r="E179" s="3"/>
      <c r="G179" t="s">
        <v>9</v>
      </c>
      <c r="H179" t="s">
        <v>9</v>
      </c>
      <c r="I179" t="s">
        <v>259</v>
      </c>
      <c r="N179" t="s">
        <v>992</v>
      </c>
      <c r="O179" t="s">
        <v>793</v>
      </c>
      <c r="P179" t="s">
        <v>993</v>
      </c>
      <c r="Q179" t="s">
        <v>595</v>
      </c>
      <c r="R179" t="s">
        <v>424</v>
      </c>
      <c r="T179" t="s">
        <v>907</v>
      </c>
    </row>
    <row r="180" spans="1:27" ht="13.5" x14ac:dyDescent="0.15">
      <c r="A180" t="s">
        <v>994</v>
      </c>
      <c r="B180" t="s">
        <v>4</v>
      </c>
      <c r="C180" t="str">
        <f t="shared" si="2"/>
        <v>4.4-13.2</v>
      </c>
      <c r="D180" t="s">
        <v>31</v>
      </c>
      <c r="E180" t="s">
        <v>74</v>
      </c>
      <c r="F180" t="s">
        <v>100</v>
      </c>
      <c r="G180" t="s">
        <v>41</v>
      </c>
      <c r="H180" t="s">
        <v>401</v>
      </c>
      <c r="I180" t="s">
        <v>995</v>
      </c>
      <c r="J180" t="s">
        <v>41</v>
      </c>
      <c r="K180" t="s">
        <v>44</v>
      </c>
      <c r="L180" t="s">
        <v>41</v>
      </c>
      <c r="M180" t="s">
        <v>251</v>
      </c>
      <c r="N180" t="s">
        <v>254</v>
      </c>
      <c r="P180" t="s">
        <v>370</v>
      </c>
      <c r="R180" t="s">
        <v>40</v>
      </c>
      <c r="X180" t="s">
        <v>46</v>
      </c>
      <c r="Y180" t="s">
        <v>40</v>
      </c>
      <c r="Z180" t="s">
        <v>45</v>
      </c>
      <c r="AA180" t="s">
        <v>46</v>
      </c>
    </row>
    <row r="181" spans="1:27" ht="13.5" x14ac:dyDescent="0.15">
      <c r="A181" t="s">
        <v>996</v>
      </c>
      <c r="B181" t="s">
        <v>4</v>
      </c>
      <c r="C181" t="str">
        <f t="shared" si="2"/>
        <v>4.7-0</v>
      </c>
      <c r="D181" t="s">
        <v>384</v>
      </c>
      <c r="E181" t="s">
        <v>9</v>
      </c>
      <c r="F181" t="s">
        <v>411</v>
      </c>
      <c r="J181" t="s">
        <v>9</v>
      </c>
      <c r="L181" t="s">
        <v>39</v>
      </c>
      <c r="M181" t="s">
        <v>9</v>
      </c>
    </row>
    <row r="182" spans="1:27" ht="13.5" x14ac:dyDescent="0.15">
      <c r="A182" t="s">
        <v>997</v>
      </c>
      <c r="B182" t="s">
        <v>4</v>
      </c>
      <c r="C182" t="str">
        <f t="shared" si="2"/>
        <v>53.9-4.5</v>
      </c>
      <c r="D182" t="s">
        <v>998</v>
      </c>
      <c r="E182" t="s">
        <v>372</v>
      </c>
      <c r="F182" t="s">
        <v>233</v>
      </c>
      <c r="G182" t="s">
        <v>230</v>
      </c>
      <c r="H182" t="s">
        <v>999</v>
      </c>
      <c r="I182" t="s">
        <v>1000</v>
      </c>
      <c r="J182" t="s">
        <v>329</v>
      </c>
      <c r="K182" t="s">
        <v>1001</v>
      </c>
      <c r="N182" t="s">
        <v>713</v>
      </c>
      <c r="O182" t="s">
        <v>1002</v>
      </c>
      <c r="P182" t="s">
        <v>357</v>
      </c>
      <c r="Q182" t="s">
        <v>150</v>
      </c>
      <c r="R182" t="s">
        <v>207</v>
      </c>
      <c r="S182" t="s">
        <v>198</v>
      </c>
      <c r="T182" t="s">
        <v>282</v>
      </c>
      <c r="U182" t="s">
        <v>207</v>
      </c>
      <c r="V182" t="s">
        <v>160</v>
      </c>
      <c r="X182" t="s">
        <v>213</v>
      </c>
      <c r="Y182" t="s">
        <v>611</v>
      </c>
      <c r="AA182" t="s">
        <v>492</v>
      </c>
    </row>
    <row r="183" spans="1:27" ht="13.5" x14ac:dyDescent="0.15">
      <c r="A183" t="s">
        <v>1003</v>
      </c>
      <c r="B183" t="s">
        <v>4</v>
      </c>
      <c r="C183" t="str">
        <f t="shared" si="2"/>
        <v>0.1-0</v>
      </c>
      <c r="D183" t="s">
        <v>40</v>
      </c>
      <c r="E183" t="s">
        <v>9</v>
      </c>
      <c r="F183" t="s">
        <v>9</v>
      </c>
      <c r="G183" t="s">
        <v>9</v>
      </c>
      <c r="H183" t="s">
        <v>46</v>
      </c>
      <c r="I183" t="s">
        <v>159</v>
      </c>
      <c r="J183" t="s">
        <v>9</v>
      </c>
      <c r="K183" t="s">
        <v>229</v>
      </c>
      <c r="L183" t="s">
        <v>366</v>
      </c>
      <c r="M183" t="s">
        <v>41</v>
      </c>
      <c r="N183" t="s">
        <v>106</v>
      </c>
      <c r="O183" t="s">
        <v>157</v>
      </c>
      <c r="P183" t="s">
        <v>244</v>
      </c>
      <c r="Q183" t="s">
        <v>40</v>
      </c>
      <c r="R183" t="s">
        <v>226</v>
      </c>
      <c r="S183" t="s">
        <v>21</v>
      </c>
      <c r="T183" t="s">
        <v>9</v>
      </c>
      <c r="U183" t="s">
        <v>9</v>
      </c>
      <c r="V183" t="s">
        <v>9</v>
      </c>
      <c r="W183" t="s">
        <v>105</v>
      </c>
      <c r="X183" t="s">
        <v>251</v>
      </c>
      <c r="Y183" t="s">
        <v>43</v>
      </c>
      <c r="Z183" t="s">
        <v>7</v>
      </c>
      <c r="AA183" t="s">
        <v>102</v>
      </c>
    </row>
    <row r="184" spans="1:27" ht="13.5" x14ac:dyDescent="0.15">
      <c r="A184" t="s">
        <v>1004</v>
      </c>
      <c r="B184" t="s">
        <v>4</v>
      </c>
      <c r="C184" t="str">
        <f t="shared" si="2"/>
        <v>2.3-</v>
      </c>
      <c r="D184" t="s">
        <v>105</v>
      </c>
      <c r="G184" t="s">
        <v>158</v>
      </c>
      <c r="H184" t="s">
        <v>43</v>
      </c>
      <c r="J184" t="s">
        <v>39</v>
      </c>
      <c r="M184" t="s">
        <v>23</v>
      </c>
      <c r="N184" t="s">
        <v>164</v>
      </c>
      <c r="O184" t="s">
        <v>250</v>
      </c>
      <c r="P184" t="s">
        <v>23</v>
      </c>
      <c r="Q184" t="s">
        <v>214</v>
      </c>
      <c r="R184" t="s">
        <v>46</v>
      </c>
      <c r="S184" t="s">
        <v>244</v>
      </c>
      <c r="T184" t="s">
        <v>41</v>
      </c>
      <c r="U184" t="s">
        <v>161</v>
      </c>
      <c r="V184" t="s">
        <v>263</v>
      </c>
      <c r="W184" t="s">
        <v>245</v>
      </c>
      <c r="X184" t="s">
        <v>593</v>
      </c>
      <c r="Y184" t="s">
        <v>181</v>
      </c>
      <c r="Z184" t="s">
        <v>1005</v>
      </c>
      <c r="AA184" t="s">
        <v>263</v>
      </c>
    </row>
    <row r="185" spans="1:27" ht="13.5" x14ac:dyDescent="0.15">
      <c r="A185" t="s">
        <v>1006</v>
      </c>
      <c r="B185" t="s">
        <v>4</v>
      </c>
      <c r="C185" t="str">
        <f t="shared" si="2"/>
        <v>0-53.4</v>
      </c>
      <c r="D185" t="s">
        <v>9</v>
      </c>
      <c r="E185" t="s">
        <v>718</v>
      </c>
      <c r="F185" t="s">
        <v>9</v>
      </c>
      <c r="G185" t="s">
        <v>24</v>
      </c>
      <c r="H185" t="s">
        <v>395</v>
      </c>
      <c r="K185" t="s">
        <v>9</v>
      </c>
      <c r="L185" t="s">
        <v>9</v>
      </c>
      <c r="M185" t="s">
        <v>1007</v>
      </c>
      <c r="N185" t="s">
        <v>224</v>
      </c>
      <c r="O185" t="s">
        <v>41</v>
      </c>
      <c r="P185" t="s">
        <v>9</v>
      </c>
      <c r="Q185" t="s">
        <v>9</v>
      </c>
      <c r="R185" t="s">
        <v>156</v>
      </c>
      <c r="S185" t="s">
        <v>9</v>
      </c>
      <c r="T185" t="s">
        <v>9</v>
      </c>
      <c r="U185" t="s">
        <v>9</v>
      </c>
      <c r="V185" t="s">
        <v>9</v>
      </c>
      <c r="W185" t="s">
        <v>9</v>
      </c>
      <c r="X185" t="s">
        <v>365</v>
      </c>
      <c r="Y185" t="s">
        <v>9</v>
      </c>
      <c r="Z185" t="s">
        <v>102</v>
      </c>
      <c r="AA185" t="s">
        <v>9</v>
      </c>
    </row>
    <row r="186" spans="1:27" ht="13.5" x14ac:dyDescent="0.15">
      <c r="A186" t="s">
        <v>1008</v>
      </c>
      <c r="B186" t="s">
        <v>4</v>
      </c>
      <c r="C186" t="str">
        <f t="shared" si="2"/>
        <v>13-1.2</v>
      </c>
      <c r="D186" t="s">
        <v>438</v>
      </c>
      <c r="E186" t="s">
        <v>233</v>
      </c>
      <c r="F186" t="s">
        <v>244</v>
      </c>
      <c r="G186" t="s">
        <v>290</v>
      </c>
      <c r="H186" t="s">
        <v>839</v>
      </c>
      <c r="I186" t="s">
        <v>582</v>
      </c>
      <c r="J186" t="s">
        <v>1009</v>
      </c>
      <c r="K186" t="s">
        <v>1010</v>
      </c>
      <c r="L186" t="s">
        <v>1011</v>
      </c>
      <c r="M186" t="s">
        <v>1012</v>
      </c>
      <c r="N186" t="s">
        <v>295</v>
      </c>
      <c r="O186" t="s">
        <v>717</v>
      </c>
      <c r="P186" t="s">
        <v>1013</v>
      </c>
      <c r="Q186" t="s">
        <v>379</v>
      </c>
      <c r="R186" t="s">
        <v>717</v>
      </c>
      <c r="S186" t="s">
        <v>197</v>
      </c>
      <c r="T186" t="s">
        <v>1014</v>
      </c>
      <c r="U186" t="s">
        <v>1015</v>
      </c>
      <c r="V186" t="s">
        <v>1016</v>
      </c>
      <c r="W186" t="s">
        <v>1017</v>
      </c>
      <c r="X186" t="s">
        <v>1018</v>
      </c>
      <c r="Y186" t="s">
        <v>1019</v>
      </c>
      <c r="Z186" t="s">
        <v>1020</v>
      </c>
      <c r="AA186" t="s">
        <v>1021</v>
      </c>
    </row>
    <row r="187" spans="1:27" ht="13.5" x14ac:dyDescent="0.15">
      <c r="A187" t="s">
        <v>1183</v>
      </c>
      <c r="B187" t="s">
        <v>4</v>
      </c>
      <c r="C187" t="str">
        <f t="shared" si="2"/>
        <v>-</v>
      </c>
      <c r="D187" s="3"/>
      <c r="E187" s="3"/>
      <c r="I187" t="s">
        <v>1022</v>
      </c>
      <c r="J187" t="s">
        <v>1023</v>
      </c>
      <c r="K187" t="s">
        <v>1024</v>
      </c>
      <c r="L187" t="s">
        <v>1025</v>
      </c>
      <c r="M187" t="s">
        <v>1026</v>
      </c>
      <c r="N187" t="s">
        <v>1027</v>
      </c>
      <c r="P187" t="s">
        <v>1028</v>
      </c>
      <c r="Q187" t="s">
        <v>1029</v>
      </c>
      <c r="R187" t="s">
        <v>1030</v>
      </c>
      <c r="Z187" t="s">
        <v>1031</v>
      </c>
    </row>
    <row r="188" spans="1:27" ht="13.5" x14ac:dyDescent="0.15">
      <c r="A188" t="s">
        <v>1032</v>
      </c>
      <c r="B188" t="s">
        <v>4</v>
      </c>
      <c r="C188" t="str">
        <f t="shared" si="2"/>
        <v>5.2-15.5</v>
      </c>
      <c r="D188" t="s">
        <v>99</v>
      </c>
      <c r="E188" t="s">
        <v>696</v>
      </c>
      <c r="F188" t="s">
        <v>202</v>
      </c>
      <c r="G188" t="s">
        <v>695</v>
      </c>
      <c r="H188" t="s">
        <v>469</v>
      </c>
      <c r="I188" t="s">
        <v>99</v>
      </c>
      <c r="J188" t="s">
        <v>9</v>
      </c>
      <c r="K188" t="s">
        <v>244</v>
      </c>
      <c r="L188" t="s">
        <v>226</v>
      </c>
      <c r="N188" t="s">
        <v>158</v>
      </c>
      <c r="O188" t="s">
        <v>46</v>
      </c>
      <c r="P188" t="s">
        <v>365</v>
      </c>
      <c r="Q188" t="s">
        <v>250</v>
      </c>
      <c r="R188" t="s">
        <v>166</v>
      </c>
      <c r="S188" t="s">
        <v>7</v>
      </c>
      <c r="T188" t="s">
        <v>160</v>
      </c>
      <c r="U188" t="s">
        <v>206</v>
      </c>
      <c r="W188" t="s">
        <v>231</v>
      </c>
      <c r="X188" t="s">
        <v>47</v>
      </c>
      <c r="Y188" t="s">
        <v>1033</v>
      </c>
      <c r="Z188" t="s">
        <v>168</v>
      </c>
      <c r="AA188" t="s">
        <v>412</v>
      </c>
    </row>
    <row r="189" spans="1:27" ht="13.5" x14ac:dyDescent="0.15">
      <c r="A189" t="s">
        <v>1034</v>
      </c>
      <c r="B189" t="s">
        <v>4</v>
      </c>
      <c r="C189" t="str">
        <f t="shared" si="2"/>
        <v>58.7-7.4</v>
      </c>
      <c r="D189" t="s">
        <v>1035</v>
      </c>
      <c r="E189" t="s">
        <v>259</v>
      </c>
      <c r="F189" t="s">
        <v>9</v>
      </c>
      <c r="G189" t="s">
        <v>29</v>
      </c>
      <c r="H189" t="s">
        <v>269</v>
      </c>
      <c r="I189" t="s">
        <v>9</v>
      </c>
      <c r="J189" t="s">
        <v>365</v>
      </c>
      <c r="K189" t="s">
        <v>44</v>
      </c>
      <c r="M189" t="s">
        <v>44</v>
      </c>
      <c r="N189" t="s">
        <v>46</v>
      </c>
      <c r="O189" t="s">
        <v>159</v>
      </c>
      <c r="P189" t="s">
        <v>411</v>
      </c>
      <c r="Q189" t="s">
        <v>158</v>
      </c>
      <c r="R189" t="s">
        <v>43</v>
      </c>
      <c r="S189" t="s">
        <v>22</v>
      </c>
      <c r="T189" t="s">
        <v>35</v>
      </c>
      <c r="U189" t="s">
        <v>250</v>
      </c>
      <c r="V189" t="s">
        <v>106</v>
      </c>
      <c r="W189" t="s">
        <v>206</v>
      </c>
      <c r="X189" t="s">
        <v>30</v>
      </c>
      <c r="Y189" t="s">
        <v>182</v>
      </c>
      <c r="Z189" t="s">
        <v>103</v>
      </c>
      <c r="AA189" t="s">
        <v>27</v>
      </c>
    </row>
    <row r="190" spans="1:27" ht="13.5" x14ac:dyDescent="0.15">
      <c r="A190" t="s">
        <v>1182</v>
      </c>
      <c r="B190" t="s">
        <v>4</v>
      </c>
      <c r="C190" t="str">
        <f t="shared" si="2"/>
        <v>5.47-0.1</v>
      </c>
      <c r="D190">
        <f>ROUND(393/71.88,2)</f>
        <v>5.47</v>
      </c>
      <c r="E190" t="s">
        <v>40</v>
      </c>
      <c r="G190" t="s">
        <v>161</v>
      </c>
      <c r="H190" t="s">
        <v>29</v>
      </c>
      <c r="I190" t="s">
        <v>244</v>
      </c>
      <c r="J190" t="s">
        <v>43</v>
      </c>
      <c r="K190" t="s">
        <v>233</v>
      </c>
      <c r="L190" t="s">
        <v>44</v>
      </c>
      <c r="M190" t="s">
        <v>46</v>
      </c>
      <c r="N190" t="s">
        <v>39</v>
      </c>
      <c r="O190" t="s">
        <v>46</v>
      </c>
      <c r="P190" t="s">
        <v>46</v>
      </c>
      <c r="Q190" t="s">
        <v>40</v>
      </c>
      <c r="R190" t="s">
        <v>21</v>
      </c>
      <c r="S190" t="s">
        <v>46</v>
      </c>
      <c r="T190" t="s">
        <v>39</v>
      </c>
      <c r="U190" t="s">
        <v>244</v>
      </c>
      <c r="V190" t="s">
        <v>39</v>
      </c>
      <c r="W190" t="s">
        <v>39</v>
      </c>
      <c r="X190" t="s">
        <v>21</v>
      </c>
      <c r="Y190" t="s">
        <v>46</v>
      </c>
      <c r="Z190" t="s">
        <v>244</v>
      </c>
      <c r="AA190" t="s">
        <v>226</v>
      </c>
    </row>
    <row r="191" spans="1:27" ht="13.5" x14ac:dyDescent="0.15">
      <c r="A191" t="s">
        <v>1036</v>
      </c>
      <c r="B191" t="s">
        <v>4</v>
      </c>
      <c r="C191" t="str">
        <f t="shared" si="2"/>
        <v>0-0</v>
      </c>
      <c r="D191" t="s">
        <v>9</v>
      </c>
      <c r="E191" t="s">
        <v>9</v>
      </c>
      <c r="F191" t="s">
        <v>9</v>
      </c>
      <c r="G191" t="s">
        <v>23</v>
      </c>
      <c r="H191" t="s">
        <v>28</v>
      </c>
      <c r="I191" t="s">
        <v>9</v>
      </c>
      <c r="J191" t="s">
        <v>43</v>
      </c>
      <c r="K191" t="s">
        <v>32</v>
      </c>
      <c r="L191" t="s">
        <v>369</v>
      </c>
      <c r="M191" t="s">
        <v>9</v>
      </c>
      <c r="N191" t="s">
        <v>9</v>
      </c>
      <c r="O191" t="s">
        <v>9</v>
      </c>
      <c r="P191" t="s">
        <v>34</v>
      </c>
      <c r="Q191" t="s">
        <v>9</v>
      </c>
      <c r="R191" t="s">
        <v>9</v>
      </c>
      <c r="S191" t="s">
        <v>9</v>
      </c>
      <c r="T191" t="s">
        <v>9</v>
      </c>
      <c r="U191" t="s">
        <v>1037</v>
      </c>
      <c r="V191" t="s">
        <v>9</v>
      </c>
      <c r="W191" t="s">
        <v>9</v>
      </c>
      <c r="X191" t="s">
        <v>9</v>
      </c>
      <c r="Y191" t="s">
        <v>9</v>
      </c>
    </row>
    <row r="192" spans="1:27" ht="13.5" x14ac:dyDescent="0.15">
      <c r="A192" t="s">
        <v>1038</v>
      </c>
      <c r="B192" t="s">
        <v>4</v>
      </c>
      <c r="C192" t="str">
        <f t="shared" si="2"/>
        <v>23.1-</v>
      </c>
      <c r="D192" t="s">
        <v>549</v>
      </c>
      <c r="G192" t="s">
        <v>21</v>
      </c>
      <c r="H192" t="s">
        <v>245</v>
      </c>
      <c r="I192" t="s">
        <v>30</v>
      </c>
      <c r="K192" t="s">
        <v>29</v>
      </c>
      <c r="L192" t="s">
        <v>250</v>
      </c>
      <c r="M192" t="s">
        <v>99</v>
      </c>
      <c r="N192" t="s">
        <v>251</v>
      </c>
      <c r="O192" t="s">
        <v>257</v>
      </c>
      <c r="P192" t="s">
        <v>366</v>
      </c>
      <c r="Q192" t="s">
        <v>182</v>
      </c>
      <c r="R192" t="s">
        <v>281</v>
      </c>
      <c r="S192" t="s">
        <v>272</v>
      </c>
      <c r="T192" t="s">
        <v>372</v>
      </c>
      <c r="W192" t="s">
        <v>149</v>
      </c>
      <c r="X192" t="s">
        <v>51</v>
      </c>
      <c r="Y192" t="s">
        <v>935</v>
      </c>
      <c r="Z192" t="s">
        <v>1039</v>
      </c>
      <c r="AA192" t="s">
        <v>402</v>
      </c>
    </row>
    <row r="193" spans="1:27" ht="13.5" x14ac:dyDescent="0.15">
      <c r="A193" t="s">
        <v>1040</v>
      </c>
      <c r="B193" t="s">
        <v>4</v>
      </c>
      <c r="C193" t="str">
        <f t="shared" si="2"/>
        <v>-</v>
      </c>
      <c r="D193" s="3"/>
      <c r="E193" s="3"/>
      <c r="H193" t="s">
        <v>9</v>
      </c>
      <c r="I193" t="s">
        <v>9</v>
      </c>
      <c r="P193" t="s">
        <v>9</v>
      </c>
      <c r="Q193" t="s">
        <v>9</v>
      </c>
      <c r="R193" t="s">
        <v>9</v>
      </c>
      <c r="V193" t="s">
        <v>9</v>
      </c>
      <c r="W193" t="s">
        <v>9</v>
      </c>
      <c r="X193" t="s">
        <v>9</v>
      </c>
      <c r="Z193" t="s">
        <v>9</v>
      </c>
      <c r="AA193" t="s">
        <v>9</v>
      </c>
    </row>
    <row r="194" spans="1:27" ht="13.5" x14ac:dyDescent="0.15">
      <c r="A194" t="s">
        <v>1041</v>
      </c>
      <c r="B194" t="s">
        <v>4</v>
      </c>
      <c r="C194" t="str">
        <f t="shared" si="2"/>
        <v>0-</v>
      </c>
      <c r="D194" t="s">
        <v>9</v>
      </c>
      <c r="I194" t="s">
        <v>9</v>
      </c>
      <c r="J194" t="s">
        <v>9</v>
      </c>
      <c r="K194" t="s">
        <v>9</v>
      </c>
      <c r="N194" t="s">
        <v>9</v>
      </c>
      <c r="O194" t="s">
        <v>933</v>
      </c>
      <c r="P194" t="s">
        <v>9</v>
      </c>
      <c r="Q194" t="s">
        <v>9</v>
      </c>
      <c r="R194" t="s">
        <v>352</v>
      </c>
      <c r="S194" t="s">
        <v>9</v>
      </c>
      <c r="T194" t="s">
        <v>9</v>
      </c>
      <c r="U194" t="s">
        <v>719</v>
      </c>
      <c r="V194" t="s">
        <v>1042</v>
      </c>
      <c r="W194" t="s">
        <v>9</v>
      </c>
      <c r="X194" t="s">
        <v>9</v>
      </c>
      <c r="Y194" t="s">
        <v>241</v>
      </c>
      <c r="Z194" t="s">
        <v>697</v>
      </c>
      <c r="AA194" t="s">
        <v>9</v>
      </c>
    </row>
    <row r="195" spans="1:27" ht="13.5" x14ac:dyDescent="0.15">
      <c r="A195" t="s">
        <v>1043</v>
      </c>
      <c r="B195" t="s">
        <v>4</v>
      </c>
      <c r="C195" t="str">
        <f t="shared" ref="C195:C222" si="3">D195&amp;"-"&amp;E195</f>
        <v>0-0</v>
      </c>
      <c r="D195" t="s">
        <v>9</v>
      </c>
      <c r="E195" t="s">
        <v>9</v>
      </c>
      <c r="F195" t="s">
        <v>9</v>
      </c>
      <c r="G195" t="s">
        <v>9</v>
      </c>
      <c r="H195" t="s">
        <v>9</v>
      </c>
      <c r="I195" t="s">
        <v>9</v>
      </c>
      <c r="J195" t="s">
        <v>9</v>
      </c>
      <c r="K195" t="s">
        <v>9</v>
      </c>
      <c r="L195" t="s">
        <v>9</v>
      </c>
      <c r="M195" t="s">
        <v>9</v>
      </c>
      <c r="N195" t="s">
        <v>9</v>
      </c>
      <c r="O195" t="s">
        <v>9</v>
      </c>
      <c r="P195" t="s">
        <v>9</v>
      </c>
      <c r="Q195" t="s">
        <v>9</v>
      </c>
      <c r="R195" t="s">
        <v>9</v>
      </c>
      <c r="S195" t="s">
        <v>9</v>
      </c>
      <c r="T195" t="s">
        <v>9</v>
      </c>
      <c r="U195" t="s">
        <v>9</v>
      </c>
      <c r="V195" t="s">
        <v>9</v>
      </c>
      <c r="W195" t="s">
        <v>9</v>
      </c>
      <c r="X195" t="s">
        <v>9</v>
      </c>
      <c r="Y195" t="s">
        <v>9</v>
      </c>
      <c r="Z195" t="s">
        <v>9</v>
      </c>
      <c r="AA195" t="s">
        <v>9</v>
      </c>
    </row>
    <row r="196" spans="1:27" ht="13.5" x14ac:dyDescent="0.15">
      <c r="A196" t="s">
        <v>1044</v>
      </c>
      <c r="B196" t="s">
        <v>4</v>
      </c>
      <c r="C196" t="str">
        <f t="shared" si="3"/>
        <v>-0.4</v>
      </c>
      <c r="E196" t="s">
        <v>21</v>
      </c>
      <c r="F196" t="s">
        <v>46</v>
      </c>
      <c r="G196" t="s">
        <v>166</v>
      </c>
      <c r="H196" t="s">
        <v>238</v>
      </c>
      <c r="I196" t="s">
        <v>269</v>
      </c>
      <c r="J196" t="s">
        <v>233</v>
      </c>
      <c r="K196" t="s">
        <v>159</v>
      </c>
      <c r="L196" t="s">
        <v>39</v>
      </c>
      <c r="M196" t="s">
        <v>468</v>
      </c>
      <c r="N196" t="s">
        <v>183</v>
      </c>
      <c r="O196" t="s">
        <v>9</v>
      </c>
      <c r="P196" t="s">
        <v>9</v>
      </c>
      <c r="Q196" t="s">
        <v>21</v>
      </c>
      <c r="R196" t="s">
        <v>44</v>
      </c>
      <c r="S196" t="s">
        <v>244</v>
      </c>
      <c r="T196" t="s">
        <v>159</v>
      </c>
      <c r="U196" t="s">
        <v>43</v>
      </c>
      <c r="V196" t="s">
        <v>159</v>
      </c>
      <c r="W196" t="s">
        <v>40</v>
      </c>
      <c r="X196" t="s">
        <v>46</v>
      </c>
      <c r="Y196" t="s">
        <v>40</v>
      </c>
      <c r="Z196" t="s">
        <v>9</v>
      </c>
      <c r="AA196" t="s">
        <v>40</v>
      </c>
    </row>
    <row r="197" spans="1:27" ht="13.5" x14ac:dyDescent="0.15">
      <c r="A197" t="s">
        <v>1045</v>
      </c>
      <c r="B197" t="s">
        <v>4</v>
      </c>
      <c r="C197" t="str">
        <f t="shared" si="3"/>
        <v>0-0</v>
      </c>
      <c r="D197" t="s">
        <v>9</v>
      </c>
      <c r="E197" t="s">
        <v>9</v>
      </c>
      <c r="F197" t="s">
        <v>9</v>
      </c>
      <c r="G197" t="s">
        <v>9</v>
      </c>
      <c r="H197" t="s">
        <v>161</v>
      </c>
      <c r="I197" t="s">
        <v>9</v>
      </c>
      <c r="J197" t="s">
        <v>9</v>
      </c>
      <c r="K197" t="s">
        <v>39</v>
      </c>
      <c r="L197" t="s">
        <v>9</v>
      </c>
      <c r="M197" t="s">
        <v>9</v>
      </c>
      <c r="N197" t="s">
        <v>9</v>
      </c>
      <c r="O197" t="s">
        <v>9</v>
      </c>
      <c r="P197" t="s">
        <v>9</v>
      </c>
      <c r="Q197" t="s">
        <v>9</v>
      </c>
      <c r="R197" t="s">
        <v>9</v>
      </c>
      <c r="S197" t="s">
        <v>9</v>
      </c>
      <c r="T197" t="s">
        <v>9</v>
      </c>
      <c r="U197" t="s">
        <v>9</v>
      </c>
      <c r="V197" t="s">
        <v>9</v>
      </c>
      <c r="W197" t="s">
        <v>159</v>
      </c>
      <c r="X197" t="s">
        <v>9</v>
      </c>
      <c r="Y197" t="s">
        <v>238</v>
      </c>
      <c r="Z197" t="s">
        <v>395</v>
      </c>
      <c r="AA197" t="s">
        <v>25</v>
      </c>
    </row>
    <row r="198" spans="1:27" ht="13.5" x14ac:dyDescent="0.15">
      <c r="A198" t="s">
        <v>1046</v>
      </c>
      <c r="B198" t="s">
        <v>4</v>
      </c>
      <c r="C198" t="str">
        <f t="shared" si="3"/>
        <v>0-0</v>
      </c>
      <c r="D198" t="s">
        <v>9</v>
      </c>
      <c r="E198" t="s">
        <v>9</v>
      </c>
      <c r="F198" t="s">
        <v>9</v>
      </c>
      <c r="G198" t="s">
        <v>9</v>
      </c>
      <c r="H198" t="s">
        <v>9</v>
      </c>
      <c r="I198" t="s">
        <v>9</v>
      </c>
      <c r="J198" t="s">
        <v>9</v>
      </c>
      <c r="X198" t="s">
        <v>9</v>
      </c>
      <c r="Z198" t="s">
        <v>9</v>
      </c>
      <c r="AA198" t="s">
        <v>9</v>
      </c>
    </row>
    <row r="199" spans="1:27" ht="13.5" x14ac:dyDescent="0.15">
      <c r="A199" t="s">
        <v>1047</v>
      </c>
      <c r="B199" t="s">
        <v>4</v>
      </c>
      <c r="C199" t="str">
        <f t="shared" si="3"/>
        <v>-</v>
      </c>
      <c r="D199" s="3"/>
      <c r="E199" s="3"/>
      <c r="O199" t="s">
        <v>9</v>
      </c>
      <c r="P199" t="s">
        <v>9</v>
      </c>
      <c r="Q199" t="s">
        <v>9</v>
      </c>
      <c r="R199" t="s">
        <v>9</v>
      </c>
      <c r="S199" t="s">
        <v>9</v>
      </c>
      <c r="T199" t="s">
        <v>9</v>
      </c>
      <c r="U199" t="s">
        <v>9</v>
      </c>
      <c r="V199" t="s">
        <v>9</v>
      </c>
      <c r="W199" t="s">
        <v>9</v>
      </c>
      <c r="X199" t="s">
        <v>9</v>
      </c>
      <c r="Y199" t="s">
        <v>9</v>
      </c>
      <c r="Z199" t="s">
        <v>9</v>
      </c>
    </row>
    <row r="200" spans="1:27" ht="13.5" x14ac:dyDescent="0.15">
      <c r="A200" t="s">
        <v>1181</v>
      </c>
      <c r="B200" t="s">
        <v>4</v>
      </c>
      <c r="C200" t="str">
        <f t="shared" si="3"/>
        <v>-0.1</v>
      </c>
      <c r="E200" t="s">
        <v>40</v>
      </c>
      <c r="F200" t="s">
        <v>40</v>
      </c>
      <c r="G200" t="s">
        <v>39</v>
      </c>
      <c r="H200" t="s">
        <v>44</v>
      </c>
      <c r="I200" t="s">
        <v>229</v>
      </c>
      <c r="J200" t="s">
        <v>22</v>
      </c>
      <c r="K200" t="s">
        <v>39</v>
      </c>
      <c r="L200" t="s">
        <v>365</v>
      </c>
      <c r="M200" t="s">
        <v>166</v>
      </c>
      <c r="N200" t="s">
        <v>21</v>
      </c>
      <c r="O200" t="s">
        <v>46</v>
      </c>
      <c r="P200" t="s">
        <v>164</v>
      </c>
      <c r="Q200" t="s">
        <v>44</v>
      </c>
      <c r="R200" t="s">
        <v>46</v>
      </c>
      <c r="S200" t="s">
        <v>46</v>
      </c>
      <c r="T200" t="s">
        <v>166</v>
      </c>
      <c r="U200" t="s">
        <v>43</v>
      </c>
      <c r="V200" t="s">
        <v>365</v>
      </c>
      <c r="W200" t="s">
        <v>203</v>
      </c>
      <c r="X200" t="s">
        <v>23</v>
      </c>
      <c r="Y200" t="s">
        <v>157</v>
      </c>
      <c r="Z200" t="s">
        <v>42</v>
      </c>
      <c r="AA200" t="s">
        <v>6</v>
      </c>
    </row>
    <row r="201" spans="1:27" ht="13.5" x14ac:dyDescent="0.15">
      <c r="A201" t="s">
        <v>1048</v>
      </c>
      <c r="B201" t="s">
        <v>4</v>
      </c>
      <c r="C201" t="str">
        <f t="shared" si="3"/>
        <v>-0</v>
      </c>
      <c r="E201" t="s">
        <v>9</v>
      </c>
      <c r="F201" t="s">
        <v>611</v>
      </c>
      <c r="V201" t="s">
        <v>9</v>
      </c>
    </row>
    <row r="202" spans="1:27" ht="13.5" x14ac:dyDescent="0.15">
      <c r="A202" t="s">
        <v>1049</v>
      </c>
      <c r="B202" t="s">
        <v>4</v>
      </c>
      <c r="C202" t="str">
        <f t="shared" si="3"/>
        <v>19.2-0.8</v>
      </c>
      <c r="D202" t="s">
        <v>1050</v>
      </c>
      <c r="E202" t="s">
        <v>43</v>
      </c>
      <c r="F202" t="s">
        <v>27</v>
      </c>
      <c r="G202" t="s">
        <v>17</v>
      </c>
      <c r="H202" t="s">
        <v>1051</v>
      </c>
      <c r="I202" t="s">
        <v>674</v>
      </c>
      <c r="J202" t="s">
        <v>1052</v>
      </c>
      <c r="K202" t="s">
        <v>1053</v>
      </c>
      <c r="L202" t="s">
        <v>998</v>
      </c>
      <c r="O202" t="s">
        <v>713</v>
      </c>
      <c r="P202" t="s">
        <v>1054</v>
      </c>
      <c r="Q202" t="s">
        <v>1055</v>
      </c>
      <c r="S202" t="s">
        <v>311</v>
      </c>
      <c r="T202" t="s">
        <v>1056</v>
      </c>
      <c r="U202" t="s">
        <v>495</v>
      </c>
      <c r="V202" t="s">
        <v>669</v>
      </c>
      <c r="W202" t="s">
        <v>823</v>
      </c>
      <c r="X202" t="s">
        <v>729</v>
      </c>
      <c r="Y202" t="s">
        <v>481</v>
      </c>
      <c r="Z202" t="s">
        <v>436</v>
      </c>
      <c r="AA202" t="s">
        <v>489</v>
      </c>
    </row>
    <row r="203" spans="1:27" ht="13.5" x14ac:dyDescent="0.15">
      <c r="A203" t="s">
        <v>1057</v>
      </c>
      <c r="B203" t="s">
        <v>4</v>
      </c>
      <c r="C203" t="str">
        <f t="shared" si="3"/>
        <v>9.6-0</v>
      </c>
      <c r="D203" t="s">
        <v>401</v>
      </c>
      <c r="E203" t="s">
        <v>9</v>
      </c>
      <c r="F203" t="s">
        <v>75</v>
      </c>
      <c r="G203" t="s">
        <v>204</v>
      </c>
      <c r="H203" t="s">
        <v>161</v>
      </c>
      <c r="I203" t="s">
        <v>106</v>
      </c>
      <c r="M203" t="s">
        <v>104</v>
      </c>
      <c r="O203" t="s">
        <v>91</v>
      </c>
      <c r="Q203" t="s">
        <v>240</v>
      </c>
      <c r="S203" t="s">
        <v>280</v>
      </c>
      <c r="V203" t="s">
        <v>237</v>
      </c>
      <c r="W203" t="s">
        <v>372</v>
      </c>
      <c r="X203" t="s">
        <v>232</v>
      </c>
      <c r="Y203" t="s">
        <v>366</v>
      </c>
      <c r="Z203" t="s">
        <v>104</v>
      </c>
      <c r="AA203" t="s">
        <v>281</v>
      </c>
    </row>
    <row r="204" spans="1:27" ht="13.5" x14ac:dyDescent="0.15">
      <c r="A204" t="s">
        <v>1058</v>
      </c>
      <c r="B204" t="s">
        <v>4</v>
      </c>
      <c r="C204" t="str">
        <f t="shared" si="3"/>
        <v>13.9-1.2</v>
      </c>
      <c r="D204" t="s">
        <v>93</v>
      </c>
      <c r="E204" t="s">
        <v>233</v>
      </c>
      <c r="F204" t="s">
        <v>43</v>
      </c>
      <c r="G204" t="s">
        <v>111</v>
      </c>
      <c r="H204" t="s">
        <v>924</v>
      </c>
      <c r="I204" t="s">
        <v>1059</v>
      </c>
      <c r="J204" t="s">
        <v>1060</v>
      </c>
      <c r="K204" t="s">
        <v>306</v>
      </c>
      <c r="L204" t="s">
        <v>1061</v>
      </c>
      <c r="M204" t="s">
        <v>1062</v>
      </c>
      <c r="N204" t="s">
        <v>1063</v>
      </c>
      <c r="O204" t="s">
        <v>1064</v>
      </c>
      <c r="P204" t="s">
        <v>78</v>
      </c>
      <c r="Q204" t="s">
        <v>611</v>
      </c>
      <c r="R204" t="s">
        <v>270</v>
      </c>
      <c r="S204" t="s">
        <v>721</v>
      </c>
      <c r="T204" t="s">
        <v>443</v>
      </c>
      <c r="U204" t="s">
        <v>237</v>
      </c>
      <c r="V204" t="s">
        <v>410</v>
      </c>
      <c r="W204" t="s">
        <v>42</v>
      </c>
      <c r="X204" t="s">
        <v>148</v>
      </c>
      <c r="Y204" t="s">
        <v>588</v>
      </c>
      <c r="Z204" t="s">
        <v>588</v>
      </c>
      <c r="AA204" t="s">
        <v>368</v>
      </c>
    </row>
    <row r="205" spans="1:27" ht="13.5" x14ac:dyDescent="0.15">
      <c r="A205" t="s">
        <v>1065</v>
      </c>
      <c r="B205" t="s">
        <v>4</v>
      </c>
      <c r="C205" t="str">
        <f t="shared" si="3"/>
        <v>-</v>
      </c>
      <c r="D205" s="3"/>
      <c r="E205" s="3"/>
      <c r="N205" t="s">
        <v>9</v>
      </c>
      <c r="O205" t="s">
        <v>9</v>
      </c>
      <c r="P205" t="s">
        <v>9</v>
      </c>
      <c r="Q205" t="s">
        <v>9</v>
      </c>
      <c r="R205" t="s">
        <v>9</v>
      </c>
      <c r="S205" t="s">
        <v>9</v>
      </c>
      <c r="T205" t="s">
        <v>9</v>
      </c>
      <c r="U205" t="s">
        <v>9</v>
      </c>
      <c r="V205" t="s">
        <v>9</v>
      </c>
      <c r="W205" t="s">
        <v>9</v>
      </c>
      <c r="X205" t="s">
        <v>166</v>
      </c>
      <c r="Y205" t="s">
        <v>9</v>
      </c>
      <c r="Z205" t="s">
        <v>9</v>
      </c>
    </row>
    <row r="206" spans="1:27" ht="13.5" x14ac:dyDescent="0.15">
      <c r="A206" t="s">
        <v>1180</v>
      </c>
      <c r="B206" t="s">
        <v>4</v>
      </c>
      <c r="C206" t="str">
        <f t="shared" si="3"/>
        <v>16.41-6.3</v>
      </c>
      <c r="D206" s="3">
        <f>ROUND(5609/341.8,2)</f>
        <v>16.41</v>
      </c>
      <c r="E206" t="s">
        <v>232</v>
      </c>
      <c r="F206" t="s">
        <v>228</v>
      </c>
      <c r="G206" t="s">
        <v>1066</v>
      </c>
      <c r="I206" t="s">
        <v>1067</v>
      </c>
      <c r="J206" t="s">
        <v>1068</v>
      </c>
      <c r="K206" t="s">
        <v>1069</v>
      </c>
      <c r="L206" t="s">
        <v>1070</v>
      </c>
      <c r="M206" t="s">
        <v>1071</v>
      </c>
      <c r="N206" t="s">
        <v>1072</v>
      </c>
      <c r="O206" t="s">
        <v>810</v>
      </c>
      <c r="P206" t="s">
        <v>420</v>
      </c>
      <c r="Q206" t="s">
        <v>1073</v>
      </c>
      <c r="R206" t="s">
        <v>9</v>
      </c>
      <c r="S206" t="s">
        <v>1074</v>
      </c>
      <c r="T206" t="s">
        <v>678</v>
      </c>
      <c r="U206" t="s">
        <v>1075</v>
      </c>
      <c r="V206" t="s">
        <v>1076</v>
      </c>
      <c r="W206" t="s">
        <v>1077</v>
      </c>
      <c r="X206" t="s">
        <v>1078</v>
      </c>
      <c r="Y206" t="s">
        <v>1079</v>
      </c>
      <c r="Z206" t="s">
        <v>871</v>
      </c>
      <c r="AA206" t="s">
        <v>403</v>
      </c>
    </row>
    <row r="207" spans="1:27" ht="13.5" x14ac:dyDescent="0.15">
      <c r="A207" t="s">
        <v>1080</v>
      </c>
      <c r="B207" t="s">
        <v>4</v>
      </c>
      <c r="C207" t="str">
        <f t="shared" si="3"/>
        <v>7-1.8</v>
      </c>
      <c r="D207" t="s">
        <v>91</v>
      </c>
      <c r="E207" t="s">
        <v>41</v>
      </c>
      <c r="F207" t="s">
        <v>10</v>
      </c>
      <c r="G207" t="s">
        <v>35</v>
      </c>
      <c r="H207" t="s">
        <v>679</v>
      </c>
      <c r="I207" t="s">
        <v>1081</v>
      </c>
      <c r="J207" t="s">
        <v>1082</v>
      </c>
      <c r="K207" t="s">
        <v>62</v>
      </c>
      <c r="L207" t="s">
        <v>1083</v>
      </c>
      <c r="M207" t="s">
        <v>9</v>
      </c>
      <c r="N207" t="s">
        <v>1084</v>
      </c>
      <c r="O207" t="s">
        <v>327</v>
      </c>
      <c r="P207" t="s">
        <v>1085</v>
      </c>
      <c r="Q207" t="s">
        <v>189</v>
      </c>
      <c r="R207" t="s">
        <v>7</v>
      </c>
      <c r="S207" t="s">
        <v>1086</v>
      </c>
      <c r="T207" t="s">
        <v>183</v>
      </c>
      <c r="U207" t="s">
        <v>372</v>
      </c>
      <c r="V207" t="s">
        <v>9</v>
      </c>
      <c r="W207" t="s">
        <v>9</v>
      </c>
      <c r="X207" t="s">
        <v>39</v>
      </c>
      <c r="Y207" t="s">
        <v>226</v>
      </c>
      <c r="Z207" t="s">
        <v>41</v>
      </c>
      <c r="AA207" t="s">
        <v>9</v>
      </c>
    </row>
    <row r="208" spans="1:27" ht="13.5" x14ac:dyDescent="0.15">
      <c r="A208" t="s">
        <v>1087</v>
      </c>
      <c r="B208" t="s">
        <v>4</v>
      </c>
      <c r="C208" t="str">
        <f t="shared" si="3"/>
        <v>0.4-0.1</v>
      </c>
      <c r="D208" t="s">
        <v>21</v>
      </c>
      <c r="E208" t="s">
        <v>40</v>
      </c>
      <c r="F208" t="s">
        <v>40</v>
      </c>
      <c r="G208" t="s">
        <v>233</v>
      </c>
      <c r="H208" t="s">
        <v>106</v>
      </c>
      <c r="I208" t="s">
        <v>9</v>
      </c>
      <c r="J208" t="s">
        <v>106</v>
      </c>
      <c r="K208" t="s">
        <v>164</v>
      </c>
      <c r="L208" t="s">
        <v>9</v>
      </c>
      <c r="M208" t="s">
        <v>105</v>
      </c>
      <c r="N208" t="s">
        <v>29</v>
      </c>
      <c r="O208" t="s">
        <v>27</v>
      </c>
      <c r="P208" t="s">
        <v>233</v>
      </c>
      <c r="Q208" t="s">
        <v>233</v>
      </c>
      <c r="R208" t="s">
        <v>233</v>
      </c>
      <c r="S208" t="s">
        <v>244</v>
      </c>
      <c r="T208" t="s">
        <v>264</v>
      </c>
      <c r="U208" t="s">
        <v>75</v>
      </c>
      <c r="V208" t="s">
        <v>384</v>
      </c>
      <c r="W208" t="s">
        <v>161</v>
      </c>
      <c r="X208" t="s">
        <v>226</v>
      </c>
      <c r="Y208" t="s">
        <v>263</v>
      </c>
      <c r="Z208" t="s">
        <v>105</v>
      </c>
      <c r="AA208" t="s">
        <v>250</v>
      </c>
    </row>
    <row r="209" spans="1:27" ht="13.5" x14ac:dyDescent="0.15">
      <c r="A209" t="s">
        <v>1088</v>
      </c>
      <c r="B209" t="s">
        <v>4</v>
      </c>
      <c r="C209" t="str">
        <f t="shared" si="3"/>
        <v>3-3.1</v>
      </c>
      <c r="D209" t="s">
        <v>263</v>
      </c>
      <c r="E209" t="s">
        <v>250</v>
      </c>
      <c r="F209" t="s">
        <v>9</v>
      </c>
      <c r="G209" t="s">
        <v>9</v>
      </c>
      <c r="H209" t="s">
        <v>9</v>
      </c>
      <c r="I209" t="s">
        <v>1089</v>
      </c>
      <c r="P209" t="s">
        <v>9</v>
      </c>
      <c r="Q209" t="s">
        <v>9</v>
      </c>
      <c r="R209" t="s">
        <v>9</v>
      </c>
      <c r="S209" t="s">
        <v>9</v>
      </c>
      <c r="T209" t="s">
        <v>9</v>
      </c>
      <c r="U209" t="s">
        <v>9</v>
      </c>
      <c r="V209" t="s">
        <v>1090</v>
      </c>
      <c r="Y209" t="s">
        <v>606</v>
      </c>
      <c r="AA209" t="s">
        <v>1091</v>
      </c>
    </row>
    <row r="210" spans="1:27" ht="13.5" x14ac:dyDescent="0.15">
      <c r="A210" t="s">
        <v>1092</v>
      </c>
      <c r="B210" t="s">
        <v>4</v>
      </c>
      <c r="C210" t="str">
        <f t="shared" si="3"/>
        <v>0-</v>
      </c>
      <c r="D210" t="s">
        <v>9</v>
      </c>
      <c r="F210" t="s">
        <v>9</v>
      </c>
      <c r="G210" t="s">
        <v>9</v>
      </c>
      <c r="H210" t="s">
        <v>260</v>
      </c>
      <c r="I210" t="s">
        <v>268</v>
      </c>
      <c r="J210" t="s">
        <v>44</v>
      </c>
      <c r="K210" t="s">
        <v>40</v>
      </c>
      <c r="L210" t="s">
        <v>9</v>
      </c>
      <c r="M210" t="s">
        <v>9</v>
      </c>
      <c r="N210" t="s">
        <v>46</v>
      </c>
      <c r="O210" t="s">
        <v>39</v>
      </c>
      <c r="P210" t="s">
        <v>40</v>
      </c>
      <c r="Q210" t="s">
        <v>9</v>
      </c>
      <c r="R210" t="s">
        <v>9</v>
      </c>
      <c r="S210" t="s">
        <v>9</v>
      </c>
      <c r="U210" t="s">
        <v>1093</v>
      </c>
      <c r="V210" t="s">
        <v>218</v>
      </c>
      <c r="W210" t="s">
        <v>672</v>
      </c>
      <c r="X210" t="s">
        <v>149</v>
      </c>
      <c r="Y210" t="s">
        <v>368</v>
      </c>
      <c r="Z210" t="s">
        <v>397</v>
      </c>
      <c r="AA210" t="s">
        <v>277</v>
      </c>
    </row>
    <row r="211" spans="1:27" ht="13.5" x14ac:dyDescent="0.15">
      <c r="A211" t="s">
        <v>1094</v>
      </c>
      <c r="B211" t="s">
        <v>4</v>
      </c>
      <c r="C211" t="str">
        <f t="shared" si="3"/>
        <v>0.4-0.2</v>
      </c>
      <c r="D211" t="s">
        <v>21</v>
      </c>
      <c r="E211" t="s">
        <v>46</v>
      </c>
      <c r="F211" t="s">
        <v>45</v>
      </c>
      <c r="G211" t="s">
        <v>158</v>
      </c>
      <c r="H211" t="s">
        <v>246</v>
      </c>
      <c r="I211" t="s">
        <v>259</v>
      </c>
      <c r="J211" t="s">
        <v>410</v>
      </c>
      <c r="K211" t="s">
        <v>157</v>
      </c>
      <c r="L211" t="s">
        <v>30</v>
      </c>
      <c r="M211" t="s">
        <v>22</v>
      </c>
      <c r="N211" t="s">
        <v>159</v>
      </c>
      <c r="O211" t="s">
        <v>244</v>
      </c>
      <c r="P211" t="s">
        <v>233</v>
      </c>
      <c r="Q211" t="s">
        <v>166</v>
      </c>
      <c r="R211" t="s">
        <v>29</v>
      </c>
      <c r="S211" t="s">
        <v>164</v>
      </c>
      <c r="T211" t="s">
        <v>254</v>
      </c>
      <c r="U211" t="s">
        <v>395</v>
      </c>
      <c r="V211" t="s">
        <v>105</v>
      </c>
      <c r="W211" t="s">
        <v>365</v>
      </c>
      <c r="X211" t="s">
        <v>457</v>
      </c>
      <c r="Y211" t="s">
        <v>593</v>
      </c>
      <c r="Z211" t="s">
        <v>180</v>
      </c>
      <c r="AA211" t="s">
        <v>404</v>
      </c>
    </row>
    <row r="212" spans="1:27" ht="13.5" x14ac:dyDescent="0.15">
      <c r="A212" t="s">
        <v>1095</v>
      </c>
      <c r="B212" t="s">
        <v>4</v>
      </c>
      <c r="C212" t="str">
        <f t="shared" si="3"/>
        <v>-</v>
      </c>
      <c r="D212" s="3"/>
      <c r="E212" s="3"/>
      <c r="I212" t="s">
        <v>1096</v>
      </c>
      <c r="N212" t="s">
        <v>9</v>
      </c>
      <c r="O212" t="s">
        <v>9</v>
      </c>
      <c r="T212" t="s">
        <v>9</v>
      </c>
      <c r="X212" t="s">
        <v>9</v>
      </c>
      <c r="AA212" t="s">
        <v>1097</v>
      </c>
    </row>
    <row r="213" spans="1:27" ht="13.5" x14ac:dyDescent="0.15">
      <c r="A213" t="s">
        <v>1098</v>
      </c>
      <c r="B213" t="s">
        <v>4</v>
      </c>
      <c r="C213" t="str">
        <f t="shared" si="3"/>
        <v>0.1-</v>
      </c>
      <c r="D213" t="s">
        <v>40</v>
      </c>
      <c r="F213" t="s">
        <v>1099</v>
      </c>
      <c r="G213" t="s">
        <v>9</v>
      </c>
      <c r="N213" t="s">
        <v>1100</v>
      </c>
      <c r="O213" t="s">
        <v>1101</v>
      </c>
      <c r="P213" t="s">
        <v>188</v>
      </c>
      <c r="Q213" t="s">
        <v>1071</v>
      </c>
      <c r="R213" t="s">
        <v>1102</v>
      </c>
      <c r="S213" t="s">
        <v>88</v>
      </c>
      <c r="T213" t="s">
        <v>1103</v>
      </c>
      <c r="U213" t="s">
        <v>1104</v>
      </c>
      <c r="V213" t="s">
        <v>538</v>
      </c>
      <c r="W213" t="s">
        <v>1105</v>
      </c>
    </row>
    <row r="214" spans="1:27" ht="13.5" x14ac:dyDescent="0.15">
      <c r="A214" t="s">
        <v>1106</v>
      </c>
      <c r="B214" t="s">
        <v>4</v>
      </c>
      <c r="C214" t="str">
        <f t="shared" si="3"/>
        <v>-</v>
      </c>
      <c r="D214" s="3"/>
      <c r="E214" s="3"/>
      <c r="I214" t="s">
        <v>9</v>
      </c>
      <c r="J214" t="s">
        <v>9</v>
      </c>
      <c r="K214" t="s">
        <v>9</v>
      </c>
      <c r="L214" t="s">
        <v>9</v>
      </c>
      <c r="N214" t="s">
        <v>9</v>
      </c>
      <c r="O214" t="s">
        <v>9</v>
      </c>
      <c r="P214" t="s">
        <v>9</v>
      </c>
      <c r="Q214" t="s">
        <v>9</v>
      </c>
      <c r="R214" t="s">
        <v>1107</v>
      </c>
      <c r="S214" t="s">
        <v>392</v>
      </c>
      <c r="T214" t="s">
        <v>7</v>
      </c>
      <c r="U214" t="s">
        <v>383</v>
      </c>
      <c r="V214" t="s">
        <v>147</v>
      </c>
      <c r="W214" t="s">
        <v>225</v>
      </c>
      <c r="X214" t="s">
        <v>1108</v>
      </c>
      <c r="Y214" t="s">
        <v>983</v>
      </c>
      <c r="Z214" t="s">
        <v>1109</v>
      </c>
      <c r="AA214" t="s">
        <v>9</v>
      </c>
    </row>
    <row r="215" spans="1:27" ht="13.5" x14ac:dyDescent="0.15">
      <c r="A215" t="s">
        <v>1110</v>
      </c>
      <c r="B215" t="s">
        <v>4</v>
      </c>
      <c r="C215" t="str">
        <f t="shared" si="3"/>
        <v>0.9-0.9</v>
      </c>
      <c r="D215" t="s">
        <v>166</v>
      </c>
      <c r="E215" t="s">
        <v>166</v>
      </c>
      <c r="F215" t="s">
        <v>9</v>
      </c>
      <c r="G215" t="s">
        <v>9</v>
      </c>
      <c r="H215" t="s">
        <v>9</v>
      </c>
      <c r="I215" t="s">
        <v>9</v>
      </c>
      <c r="J215" t="s">
        <v>9</v>
      </c>
      <c r="K215" t="s">
        <v>46</v>
      </c>
      <c r="L215" t="s">
        <v>9</v>
      </c>
      <c r="M215" t="s">
        <v>9</v>
      </c>
      <c r="N215" t="s">
        <v>9</v>
      </c>
      <c r="O215" t="s">
        <v>9</v>
      </c>
      <c r="P215" t="s">
        <v>9</v>
      </c>
      <c r="Q215" t="s">
        <v>9</v>
      </c>
      <c r="R215" t="s">
        <v>9</v>
      </c>
      <c r="S215" t="s">
        <v>9</v>
      </c>
      <c r="T215" t="s">
        <v>9</v>
      </c>
      <c r="U215" t="s">
        <v>9</v>
      </c>
      <c r="V215" t="s">
        <v>9</v>
      </c>
      <c r="W215" t="s">
        <v>44</v>
      </c>
      <c r="X215" t="s">
        <v>9</v>
      </c>
      <c r="Y215" t="s">
        <v>9</v>
      </c>
      <c r="Z215" t="s">
        <v>9</v>
      </c>
      <c r="AA215" t="s">
        <v>44</v>
      </c>
    </row>
    <row r="216" spans="1:27" ht="13.5" x14ac:dyDescent="0.15">
      <c r="A216" t="s">
        <v>1111</v>
      </c>
      <c r="B216" t="s">
        <v>4</v>
      </c>
      <c r="C216" t="str">
        <f t="shared" si="3"/>
        <v>8.5-7.4</v>
      </c>
      <c r="D216" t="s">
        <v>207</v>
      </c>
      <c r="E216" t="s">
        <v>259</v>
      </c>
      <c r="F216" t="s">
        <v>232</v>
      </c>
      <c r="G216" t="s">
        <v>366</v>
      </c>
      <c r="H216" t="s">
        <v>457</v>
      </c>
      <c r="I216" t="s">
        <v>995</v>
      </c>
      <c r="J216" t="s">
        <v>189</v>
      </c>
      <c r="K216" t="s">
        <v>250</v>
      </c>
      <c r="L216" t="s">
        <v>11</v>
      </c>
      <c r="M216" t="s">
        <v>631</v>
      </c>
      <c r="N216" t="s">
        <v>201</v>
      </c>
      <c r="O216" t="s">
        <v>934</v>
      </c>
      <c r="P216" t="s">
        <v>222</v>
      </c>
      <c r="Q216" t="s">
        <v>468</v>
      </c>
      <c r="R216" t="s">
        <v>577</v>
      </c>
      <c r="S216" t="s">
        <v>1112</v>
      </c>
      <c r="T216" t="s">
        <v>1074</v>
      </c>
      <c r="U216" t="s">
        <v>1113</v>
      </c>
      <c r="V216" t="s">
        <v>1114</v>
      </c>
      <c r="W216" t="s">
        <v>1115</v>
      </c>
      <c r="X216" t="s">
        <v>1116</v>
      </c>
      <c r="Y216" t="s">
        <v>1086</v>
      </c>
      <c r="Z216" t="s">
        <v>190</v>
      </c>
      <c r="AA216" t="s">
        <v>1117</v>
      </c>
    </row>
    <row r="217" spans="1:27" ht="13.5" x14ac:dyDescent="0.15">
      <c r="A217" t="s">
        <v>1118</v>
      </c>
      <c r="B217" t="s">
        <v>4</v>
      </c>
      <c r="C217" t="str">
        <f t="shared" si="3"/>
        <v>5.5-2.3</v>
      </c>
      <c r="D217" t="s">
        <v>28</v>
      </c>
      <c r="E217" t="s">
        <v>105</v>
      </c>
      <c r="F217" t="s">
        <v>919</v>
      </c>
      <c r="G217" t="s">
        <v>22</v>
      </c>
      <c r="H217" t="s">
        <v>106</v>
      </c>
      <c r="I217" t="s">
        <v>28</v>
      </c>
      <c r="J217" t="s">
        <v>164</v>
      </c>
      <c r="K217" t="s">
        <v>7</v>
      </c>
      <c r="L217" t="s">
        <v>229</v>
      </c>
      <c r="M217" t="s">
        <v>264</v>
      </c>
      <c r="N217" t="s">
        <v>270</v>
      </c>
      <c r="O217" t="s">
        <v>492</v>
      </c>
      <c r="P217" t="s">
        <v>96</v>
      </c>
      <c r="Q217" t="s">
        <v>102</v>
      </c>
      <c r="R217" t="s">
        <v>186</v>
      </c>
      <c r="S217" t="s">
        <v>474</v>
      </c>
      <c r="T217" t="s">
        <v>574</v>
      </c>
      <c r="U217" t="s">
        <v>201</v>
      </c>
      <c r="V217" t="s">
        <v>246</v>
      </c>
      <c r="W217" t="s">
        <v>1119</v>
      </c>
      <c r="X217" t="s">
        <v>7</v>
      </c>
      <c r="Y217" t="s">
        <v>239</v>
      </c>
      <c r="Z217" t="s">
        <v>100</v>
      </c>
      <c r="AA217" t="s">
        <v>268</v>
      </c>
    </row>
    <row r="218" spans="1:27" ht="13.5" x14ac:dyDescent="0.15">
      <c r="A218" t="s">
        <v>1120</v>
      </c>
      <c r="B218" t="s">
        <v>4</v>
      </c>
      <c r="C218" t="str">
        <f t="shared" si="3"/>
        <v>132.7-6.6</v>
      </c>
      <c r="D218" t="s">
        <v>1121</v>
      </c>
      <c r="E218" t="s">
        <v>24</v>
      </c>
      <c r="F218" t="s">
        <v>263</v>
      </c>
      <c r="G218" t="s">
        <v>1005</v>
      </c>
      <c r="H218" t="s">
        <v>714</v>
      </c>
      <c r="I218" t="s">
        <v>1122</v>
      </c>
      <c r="J218" t="s">
        <v>18</v>
      </c>
      <c r="K218" t="s">
        <v>977</v>
      </c>
      <c r="L218" t="s">
        <v>1123</v>
      </c>
      <c r="M218" t="s">
        <v>708</v>
      </c>
      <c r="N218" t="s">
        <v>1124</v>
      </c>
      <c r="O218" t="s">
        <v>1125</v>
      </c>
      <c r="P218" t="s">
        <v>1126</v>
      </c>
      <c r="Q218" t="s">
        <v>938</v>
      </c>
      <c r="R218" t="s">
        <v>542</v>
      </c>
      <c r="S218" t="s">
        <v>5</v>
      </c>
      <c r="T218" t="s">
        <v>1127</v>
      </c>
      <c r="U218" t="s">
        <v>79</v>
      </c>
      <c r="V218" t="s">
        <v>1128</v>
      </c>
      <c r="W218" t="s">
        <v>1129</v>
      </c>
      <c r="X218" t="s">
        <v>620</v>
      </c>
      <c r="Y218" t="s">
        <v>294</v>
      </c>
      <c r="Z218" t="s">
        <v>1130</v>
      </c>
      <c r="AA218" t="s">
        <v>550</v>
      </c>
    </row>
    <row r="219" spans="1:27" ht="13.5" x14ac:dyDescent="0.15">
      <c r="A219" t="s">
        <v>1131</v>
      </c>
      <c r="B219" t="s">
        <v>4</v>
      </c>
      <c r="C219" t="str">
        <f t="shared" si="3"/>
        <v>6-3.3</v>
      </c>
      <c r="D219" t="s">
        <v>261</v>
      </c>
      <c r="E219" t="s">
        <v>164</v>
      </c>
      <c r="F219" t="s">
        <v>210</v>
      </c>
      <c r="G219" t="s">
        <v>679</v>
      </c>
      <c r="H219" t="s">
        <v>36</v>
      </c>
      <c r="I219" t="s">
        <v>33</v>
      </c>
      <c r="J219" t="s">
        <v>1132</v>
      </c>
      <c r="K219" t="s">
        <v>363</v>
      </c>
      <c r="L219" t="s">
        <v>908</v>
      </c>
      <c r="M219" t="s">
        <v>885</v>
      </c>
      <c r="N219" t="s">
        <v>1133</v>
      </c>
      <c r="O219" t="s">
        <v>1134</v>
      </c>
      <c r="P219" t="s">
        <v>219</v>
      </c>
      <c r="Q219" t="s">
        <v>1079</v>
      </c>
      <c r="R219" t="s">
        <v>6</v>
      </c>
      <c r="S219" t="s">
        <v>364</v>
      </c>
      <c r="T219" t="s">
        <v>492</v>
      </c>
      <c r="U219" t="s">
        <v>440</v>
      </c>
      <c r="V219" t="s">
        <v>878</v>
      </c>
      <c r="W219" t="s">
        <v>1086</v>
      </c>
      <c r="X219" t="s">
        <v>336</v>
      </c>
      <c r="Y219" t="s">
        <v>694</v>
      </c>
      <c r="Z219" t="s">
        <v>631</v>
      </c>
      <c r="AA219" t="s">
        <v>1007</v>
      </c>
    </row>
    <row r="220" spans="1:27" ht="13.5" x14ac:dyDescent="0.15">
      <c r="A220" t="s">
        <v>1135</v>
      </c>
      <c r="B220" t="s">
        <v>4</v>
      </c>
      <c r="C220" t="str">
        <f t="shared" si="3"/>
        <v>11.5-4.8</v>
      </c>
      <c r="D220" t="s">
        <v>92</v>
      </c>
      <c r="E220" t="s">
        <v>268</v>
      </c>
      <c r="F220" t="s">
        <v>21</v>
      </c>
      <c r="G220" t="s">
        <v>232</v>
      </c>
      <c r="H220" t="s">
        <v>261</v>
      </c>
      <c r="I220" t="s">
        <v>457</v>
      </c>
      <c r="J220" t="s">
        <v>734</v>
      </c>
      <c r="K220" t="s">
        <v>146</v>
      </c>
      <c r="L220" t="s">
        <v>588</v>
      </c>
      <c r="M220" t="s">
        <v>1136</v>
      </c>
      <c r="N220" t="s">
        <v>223</v>
      </c>
      <c r="O220" t="s">
        <v>380</v>
      </c>
      <c r="P220" t="s">
        <v>285</v>
      </c>
      <c r="Q220" t="s">
        <v>1137</v>
      </c>
      <c r="R220" t="s">
        <v>1138</v>
      </c>
      <c r="S220" t="s">
        <v>527</v>
      </c>
      <c r="T220" t="s">
        <v>430</v>
      </c>
      <c r="U220" t="s">
        <v>597</v>
      </c>
      <c r="V220" t="s">
        <v>272</v>
      </c>
      <c r="W220" t="s">
        <v>1005</v>
      </c>
      <c r="X220" t="s">
        <v>52</v>
      </c>
      <c r="Y220" t="s">
        <v>822</v>
      </c>
      <c r="Z220" t="s">
        <v>820</v>
      </c>
      <c r="AA220" t="s">
        <v>558</v>
      </c>
    </row>
    <row r="221" spans="1:27" ht="13.5" x14ac:dyDescent="0.15">
      <c r="A221" t="s">
        <v>1139</v>
      </c>
      <c r="B221" t="s">
        <v>4</v>
      </c>
      <c r="C221" t="str">
        <f t="shared" si="3"/>
        <v>26.9-21.7</v>
      </c>
      <c r="D221" t="s">
        <v>364</v>
      </c>
      <c r="E221" t="s">
        <v>796</v>
      </c>
      <c r="F221" t="s">
        <v>239</v>
      </c>
      <c r="G221" t="s">
        <v>253</v>
      </c>
      <c r="H221" t="s">
        <v>287</v>
      </c>
      <c r="I221" t="s">
        <v>37</v>
      </c>
      <c r="J221" t="s">
        <v>154</v>
      </c>
      <c r="K221" t="s">
        <v>729</v>
      </c>
      <c r="L221" t="s">
        <v>152</v>
      </c>
      <c r="M221" t="s">
        <v>238</v>
      </c>
      <c r="N221" t="s">
        <v>282</v>
      </c>
      <c r="O221" t="s">
        <v>17</v>
      </c>
      <c r="P221" t="s">
        <v>677</v>
      </c>
      <c r="Q221" t="s">
        <v>1140</v>
      </c>
      <c r="R221" t="s">
        <v>1007</v>
      </c>
      <c r="S221" t="s">
        <v>168</v>
      </c>
      <c r="T221" t="s">
        <v>76</v>
      </c>
      <c r="U221" t="s">
        <v>224</v>
      </c>
      <c r="V221" t="s">
        <v>399</v>
      </c>
      <c r="W221" t="s">
        <v>282</v>
      </c>
      <c r="X221" t="s">
        <v>24</v>
      </c>
      <c r="Y221" t="s">
        <v>404</v>
      </c>
      <c r="Z221" t="s">
        <v>397</v>
      </c>
      <c r="AA221" t="s">
        <v>335</v>
      </c>
    </row>
    <row r="222" spans="1:27" ht="13.5" x14ac:dyDescent="0.15">
      <c r="A222" t="s">
        <v>1141</v>
      </c>
      <c r="B222" t="s">
        <v>4</v>
      </c>
      <c r="C222" t="str">
        <f t="shared" si="3"/>
        <v>29.8-9.2</v>
      </c>
      <c r="D222" t="s">
        <v>733</v>
      </c>
      <c r="E222" t="s">
        <v>202</v>
      </c>
      <c r="F222" t="s">
        <v>257</v>
      </c>
      <c r="G222" t="s">
        <v>383</v>
      </c>
      <c r="H222" t="s">
        <v>1007</v>
      </c>
      <c r="I222" t="s">
        <v>1142</v>
      </c>
      <c r="J222" t="s">
        <v>549</v>
      </c>
      <c r="K222" t="s">
        <v>1037</v>
      </c>
      <c r="L222" t="s">
        <v>490</v>
      </c>
      <c r="M222" t="s">
        <v>379</v>
      </c>
      <c r="N222" t="s">
        <v>81</v>
      </c>
      <c r="O222" t="s">
        <v>701</v>
      </c>
      <c r="P222" t="s">
        <v>482</v>
      </c>
      <c r="Q222" t="s">
        <v>871</v>
      </c>
      <c r="R222" t="s">
        <v>668</v>
      </c>
      <c r="S222" t="s">
        <v>1143</v>
      </c>
      <c r="T222" t="s">
        <v>600</v>
      </c>
      <c r="U222" t="s">
        <v>336</v>
      </c>
      <c r="V222" t="s">
        <v>1037</v>
      </c>
      <c r="W222" t="s">
        <v>769</v>
      </c>
      <c r="X222" t="s">
        <v>597</v>
      </c>
      <c r="Y222" t="s">
        <v>285</v>
      </c>
      <c r="Z222" t="s">
        <v>425</v>
      </c>
      <c r="AA222" t="s">
        <v>324</v>
      </c>
    </row>
    <row r="223" spans="1:27" ht="13.5" x14ac:dyDescent="0.15">
      <c r="A223" t="s">
        <v>1144</v>
      </c>
    </row>
  </sheetData>
  <autoFilter ref="A1:AA223" xr:uid="{00000000-0001-0000-0000-000000000000}"/>
  <phoneticPr fontId="3" type="noConversion"/>
  <conditionalFormatting sqref="D2:E222">
    <cfRule type="containsBlanks" dxfId="0" priority="2">
      <formula>LEN(TRIM(D2))=0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RowHeight="15" customHeight="1" x14ac:dyDescent="0.15"/>
  <cols>
    <col min="1" max="1" width="15.75" bestFit="1" customWidth="1"/>
  </cols>
  <sheetData>
    <row r="1" spans="1:2" ht="15" customHeight="1" x14ac:dyDescent="0.15">
      <c r="A1" s="1" t="s">
        <v>1145</v>
      </c>
      <c r="B1" s="2" t="s">
        <v>1146</v>
      </c>
    </row>
    <row r="2" spans="1:2" ht="15" customHeight="1" x14ac:dyDescent="0.15">
      <c r="A2" s="1" t="s">
        <v>1147</v>
      </c>
      <c r="B2" s="2" t="s">
        <v>1148</v>
      </c>
    </row>
    <row r="3" spans="1:2" ht="15" customHeight="1" x14ac:dyDescent="0.15">
      <c r="A3" s="1" t="s">
        <v>1149</v>
      </c>
      <c r="B3" s="2" t="s">
        <v>1150</v>
      </c>
    </row>
    <row r="4" spans="1:2" ht="15" customHeight="1" x14ac:dyDescent="0.15">
      <c r="A4" s="1" t="s">
        <v>1151</v>
      </c>
      <c r="B4" s="2" t="s">
        <v>1152</v>
      </c>
    </row>
    <row r="5" spans="1:2" ht="15" customHeight="1" x14ac:dyDescent="0.15">
      <c r="A5" s="1" t="s">
        <v>1153</v>
      </c>
      <c r="B5" s="2" t="s">
        <v>1154</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workbookViewId="0"/>
  </sheetViews>
  <sheetFormatPr defaultRowHeight="15" customHeight="1" x14ac:dyDescent="0.15"/>
  <cols>
    <col min="1" max="1" width="33.75" bestFit="1" customWidth="1"/>
  </cols>
  <sheetData>
    <row r="1" spans="1:2" ht="15" customHeight="1" x14ac:dyDescent="0.15">
      <c r="A1" s="1" t="s">
        <v>1155</v>
      </c>
      <c r="B1" s="2" t="s">
        <v>1156</v>
      </c>
    </row>
    <row r="2" spans="1:2" ht="15" customHeight="1" x14ac:dyDescent="0.15">
      <c r="A2" s="1" t="s">
        <v>1157</v>
      </c>
      <c r="B2" s="2" t="s">
        <v>1158</v>
      </c>
    </row>
    <row r="3" spans="1:2" ht="15" customHeight="1" x14ac:dyDescent="0.15">
      <c r="A3" s="1" t="s">
        <v>1159</v>
      </c>
      <c r="B3" s="2" t="s">
        <v>1160</v>
      </c>
    </row>
    <row r="4" spans="1:2" ht="15" customHeight="1" x14ac:dyDescent="0.15">
      <c r="A4" s="1" t="s">
        <v>1161</v>
      </c>
      <c r="B4" s="2" t="s">
        <v>1162</v>
      </c>
    </row>
    <row r="5" spans="1:2" ht="15" customHeight="1" x14ac:dyDescent="0.15">
      <c r="A5" s="1" t="s">
        <v>1163</v>
      </c>
      <c r="B5" s="2" t="s">
        <v>1164</v>
      </c>
    </row>
    <row r="6" spans="1:2" ht="15" customHeight="1" x14ac:dyDescent="0.15">
      <c r="A6" s="1" t="s">
        <v>1165</v>
      </c>
      <c r="B6" s="2" t="s">
        <v>1166</v>
      </c>
    </row>
    <row r="7" spans="1:2" ht="15" customHeight="1" x14ac:dyDescent="0.15">
      <c r="A7" s="1" t="s">
        <v>1167</v>
      </c>
      <c r="B7" s="2" t="s">
        <v>1168</v>
      </c>
    </row>
    <row r="8" spans="1:2" ht="15" customHeight="1" x14ac:dyDescent="0.15">
      <c r="A8" s="1" t="s">
        <v>1169</v>
      </c>
      <c r="B8" s="2" t="s">
        <v>1170</v>
      </c>
    </row>
    <row r="9" spans="1:2" ht="15" customHeight="1" x14ac:dyDescent="0.15">
      <c r="A9" s="1" t="s">
        <v>1171</v>
      </c>
      <c r="B9" s="2" t="s">
        <v>1172</v>
      </c>
    </row>
    <row r="10" spans="1:2" ht="15" customHeight="1" x14ac:dyDescent="0.15">
      <c r="A10" s="1" t="s">
        <v>1173</v>
      </c>
      <c r="B10" s="2" t="s">
        <v>1174</v>
      </c>
    </row>
    <row r="11" spans="1:2" ht="15" customHeight="1" x14ac:dyDescent="0.15">
      <c r="A11" s="1" t="s">
        <v>1175</v>
      </c>
      <c r="B11" s="2" t="s">
        <v>1176</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customHeight="1" x14ac:dyDescent="0.15"/>
  <cols>
    <col min="1" max="1" width="101.75" bestFit="1" customWidth="1"/>
  </cols>
  <sheetData>
    <row r="1" spans="1:1" ht="15" customHeight="1" x14ac:dyDescent="0.15">
      <c r="A1" t="s">
        <v>1177</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Glossary</vt:lpstr>
      <vt:lpstr>Meta data</vt:lpstr>
      <vt:lpstr>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Kendo UI</dc:creator>
  <cp:lastModifiedBy>kg L</cp:lastModifiedBy>
  <dcterms:created xsi:type="dcterms:W3CDTF">2024-06-01T03:28:34Z</dcterms:created>
  <dcterms:modified xsi:type="dcterms:W3CDTF">2024-06-02T11:40:38Z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2024-06-01T04:22:44Z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f3a5e4eb-f557-462b-ae68-0fef296ee183</vt:lpwstr>
  </property>
  <property fmtid="{D5CDD505-2E9C-101B-9397-08002B2CF9AE}" pid="7" name="MSIP_Label_defa4170-0d19-0005-0004-bc88714345d2_ActionId">
    <vt:lpwstr>f1d5db3f-9aa5-41d2-afc5-5a9e5a939bba</vt:lpwstr>
  </property>
  <property fmtid="{D5CDD505-2E9C-101B-9397-08002B2CF9AE}" pid="8" name="MSIP_Label_defa4170-0d19-0005-0004-bc88714345d2_ContentBits">
    <vt:lpwstr>0</vt:lpwstr>
  </property>
</Properties>
</file>