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KPI\2023\상반기\"/>
    </mc:Choice>
  </mc:AlternateContent>
  <bookViews>
    <workbookView xWindow="-120" yWindow="-120" windowWidth="29040" windowHeight="15990" activeTab="2"/>
  </bookViews>
  <sheets>
    <sheet name="22년 상반기" sheetId="1" r:id="rId1"/>
    <sheet name="22년 하반기" sheetId="2" r:id="rId2"/>
    <sheet name="23년 상반기" sheetId="5" r:id="rId3"/>
    <sheet name="Sheet2" sheetId="3" state="hidden" r:id="rId4"/>
  </sheets>
  <externalReferences>
    <externalReference r:id="rId5"/>
  </externalReferences>
  <definedNames>
    <definedName name="_xlnm.Print_Area" localSheetId="0">'22년 상반기'!$A$1:$P$51</definedName>
    <definedName name="_xlnm.Print_Area" localSheetId="1">'22년 하반기'!$A$1:$P$51</definedName>
    <definedName name="_xlnm.Print_Area" localSheetId="2">'23년 상반기'!$A$1:$P$51</definedName>
    <definedName name="_xlnm.Print_Area">#REF!</definedName>
    <definedName name="등급점수" localSheetId="0">'[1](숨김)성과 평가결과'!$P$34:$Q$40</definedName>
    <definedName name="등급점수" localSheetId="1">'[1](숨김)성과 평가결과'!$P$34:$Q$40</definedName>
    <definedName name="등급점수" localSheetId="2">'[1](숨김)성과 평가결과'!$P$34:$Q$40</definedName>
    <definedName name="등급점수">'[1](숨김)성과 평가결과'!$P$34:$Q$40</definedName>
    <definedName name="목록">Sheet2!$B$4:$B$9</definedName>
    <definedName name="목록2">Sheet2!$C$4:$C$7</definedName>
    <definedName name="목록3">Sheet2!$B$4:$B$10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5" l="1"/>
  <c r="H22" i="5"/>
  <c r="J22" i="5"/>
  <c r="L22" i="5"/>
  <c r="F20" i="5"/>
  <c r="H20" i="5"/>
  <c r="J20" i="5"/>
  <c r="L20" i="5"/>
  <c r="F18" i="5"/>
  <c r="H18" i="5"/>
  <c r="J18" i="5"/>
  <c r="L18" i="5"/>
  <c r="M19" i="5"/>
  <c r="H23" i="5"/>
  <c r="G23" i="5" l="1"/>
  <c r="D23" i="5" l="1"/>
  <c r="O111" i="5" l="1"/>
  <c r="N111" i="5"/>
  <c r="O104" i="5"/>
  <c r="N104" i="5"/>
  <c r="O97" i="5"/>
  <c r="N97" i="5"/>
  <c r="O90" i="5"/>
  <c r="N90" i="5"/>
  <c r="L49" i="5"/>
  <c r="E40" i="5"/>
  <c r="D40" i="5"/>
  <c r="C40" i="5"/>
  <c r="B40" i="5"/>
  <c r="C39" i="5"/>
  <c r="C38" i="5"/>
  <c r="C37" i="5"/>
  <c r="C36" i="5"/>
  <c r="C35" i="5"/>
  <c r="I23" i="5"/>
  <c r="M23" i="5"/>
  <c r="O111" i="2" l="1"/>
  <c r="N111" i="2"/>
  <c r="O104" i="2"/>
  <c r="N104" i="2"/>
  <c r="O97" i="2"/>
  <c r="N97" i="2"/>
  <c r="O90" i="2"/>
  <c r="N90" i="2"/>
  <c r="L49" i="2"/>
  <c r="E40" i="2"/>
  <c r="D40" i="2"/>
  <c r="C40" i="2"/>
  <c r="B40" i="2"/>
  <c r="C39" i="2"/>
  <c r="C38" i="2"/>
  <c r="C37" i="2"/>
  <c r="C36" i="2"/>
  <c r="C35" i="2"/>
  <c r="M23" i="2"/>
  <c r="I23" i="2"/>
  <c r="G23" i="2"/>
  <c r="D23" i="2"/>
  <c r="M21" i="2"/>
  <c r="M19" i="2"/>
  <c r="M17" i="2"/>
  <c r="D23" i="1" l="1"/>
  <c r="O111" i="1" l="1"/>
  <c r="N111" i="1"/>
  <c r="O104" i="1"/>
  <c r="N104" i="1"/>
  <c r="O97" i="1"/>
  <c r="N97" i="1"/>
  <c r="O90" i="1"/>
  <c r="N90" i="1"/>
  <c r="L49" i="1"/>
  <c r="E40" i="1"/>
  <c r="D40" i="1"/>
  <c r="C40" i="1"/>
  <c r="B40" i="1"/>
  <c r="C39" i="1"/>
  <c r="C37" i="1"/>
  <c r="C36" i="1"/>
  <c r="C35" i="1"/>
  <c r="H23" i="1"/>
  <c r="G23" i="1"/>
  <c r="I23" i="1"/>
  <c r="M21" i="1"/>
  <c r="M19" i="1"/>
  <c r="M17" i="1"/>
  <c r="L18" i="1" s="1"/>
  <c r="J22" i="1" l="1"/>
  <c r="H22" i="1"/>
  <c r="H18" i="1"/>
  <c r="F22" i="1"/>
  <c r="M23" i="1"/>
  <c r="F18" i="1"/>
  <c r="J18" i="1"/>
  <c r="D20" i="1"/>
  <c r="L20" i="1"/>
  <c r="F20" i="1"/>
  <c r="D18" i="1"/>
  <c r="H20" i="1"/>
  <c r="D22" i="1"/>
  <c r="L22" i="1"/>
  <c r="C38" i="1" s="1"/>
  <c r="J20" i="1"/>
</calcChain>
</file>

<file path=xl/comments1.xml><?xml version="1.0" encoding="utf-8"?>
<comments xmlns="http://schemas.openxmlformats.org/spreadsheetml/2006/main">
  <authors>
    <author>[인사팀] 김태광</author>
  </authors>
  <commentLis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
고난이도 업무의 쏠림현상 방지를 위해 적정한 난이도로 배분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G1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KPI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 고난이도 업무의 쏠림현상 방지를 위해 적정한 난이도로 배분함.
합계(2개 2.0점/3개 3.0점/4개 4.0점/5개 5.0점)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산식은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×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총점이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점이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18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KPI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2.0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3.0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4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4.0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5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5.0</t>
        </r>
        <r>
          <rPr>
            <b/>
            <sz val="9"/>
            <color indexed="81"/>
            <rFont val="돋움"/>
            <family val="3"/>
            <charset val="129"/>
          </rPr>
          <t>점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총점은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[인사팀] 김태광</author>
  </authors>
  <commentLis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가중치*난이도 자동 반영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각 KPI 환산점수의 합계를 자동 반영 90~110점 범위 내에서 점수 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[인사팀] 김태광</author>
  </authors>
  <commentLis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rgb="FF000000"/>
            <rFont val="돋움"/>
            <family val="2"/>
            <charset val="129"/>
          </rPr>
          <t>가중치</t>
        </r>
        <r>
          <rPr>
            <b/>
            <sz val="9"/>
            <color rgb="FF000000"/>
            <rFont val="돋움"/>
            <family val="2"/>
            <charset val="129"/>
          </rPr>
          <t>*</t>
        </r>
        <r>
          <rPr>
            <b/>
            <sz val="9"/>
            <color rgb="FF000000"/>
            <rFont val="돋움"/>
            <family val="2"/>
            <charset val="129"/>
          </rPr>
          <t>난이도</t>
        </r>
        <r>
          <rPr>
            <b/>
            <sz val="9"/>
            <color rgb="FF000000"/>
            <rFont val="돋움"/>
            <family val="2"/>
            <charset val="129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자동</t>
        </r>
        <r>
          <rPr>
            <b/>
            <sz val="9"/>
            <color rgb="FF000000"/>
            <rFont val="돋움"/>
            <family val="2"/>
            <charset val="129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반영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rgb="FF000000"/>
            <rFont val="돋움"/>
            <family val="2"/>
            <charset val="129"/>
          </rPr>
          <t>목표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약간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rgb="FF000000"/>
            <rFont val="돋움"/>
            <family val="2"/>
            <charset val="129"/>
          </rPr>
          <t>현상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악화</t>
        </r>
      </text>
    </comment>
    <comment ref="H19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H21" authorId="0" shapeId="0">
      <text>
        <r>
          <rPr>
            <b/>
            <sz val="9"/>
            <color indexed="81"/>
            <rFont val="돋움"/>
            <family val="3"/>
            <charset val="129"/>
          </rPr>
          <t>① 역량수준과 현 수준간의 격차를 의미하며, 업무의 복잡성 및 도전성에 따라 부여 
② 고난이도 및 저난이도 업무에서의 쏠림현상 방지를 위해 적정한 난이도로 배분함.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각 KPI 환산점수의 합계를 자동 반영 90~110점 범위 내에서 점수 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<sst xmlns="http://schemas.openxmlformats.org/spreadsheetml/2006/main" count="549" uniqueCount="305">
  <si>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</si>
  <si>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</si>
  <si>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</si>
  <si>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</si>
  <si>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</si>
  <si>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</si>
  <si>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직위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</si>
  <si>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</si>
  <si>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</si>
  <si>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</si>
  <si>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</si>
  <si>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인프라개발</t>
    <phoneticPr fontId="5" type="noConversion"/>
  </si>
  <si>
    <t>평가자</t>
    <phoneticPr fontId="5" type="noConversion"/>
  </si>
  <si>
    <t>-</t>
    <phoneticPr fontId="5" type="noConversion"/>
  </si>
  <si>
    <t>합계</t>
    <phoneticPr fontId="5" type="noConversion"/>
  </si>
  <si>
    <t>성과 평가</t>
    <phoneticPr fontId="5" type="noConversion"/>
  </si>
  <si>
    <t>중점 과제</t>
  </si>
  <si>
    <t>업무 구분</t>
    <phoneticPr fontId="5" type="noConversion"/>
  </si>
  <si>
    <t>성과 항목(KPI)</t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</si>
  <si>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</si>
  <si>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</si>
  <si>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</si>
  <si>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환산 점수</t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</si>
  <si>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</si>
  <si>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</si>
  <si>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</si>
  <si>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</si>
  <si>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</si>
  <si>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</si>
  <si>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t>KPI 1</t>
  </si>
  <si>
    <t>KPI 2</t>
  </si>
  <si>
    <t>KPI 3</t>
  </si>
  <si>
    <t>KPI 4</t>
    <phoneticPr fontId="5" type="noConversion"/>
  </si>
  <si>
    <t>KPI 5</t>
    <phoneticPr fontId="5" type="noConversion"/>
  </si>
  <si>
    <t>합계 및 수치</t>
  </si>
  <si>
    <t>※ [참고] 성과 평가 가이드 라인</t>
  </si>
  <si>
    <t>성과 평가 척도</t>
  </si>
  <si>
    <t>성과 평가
가이드</t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</si>
  <si>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</si>
  <si>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</si>
  <si>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</si>
  <si>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</si>
  <si>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</si>
  <si>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t>실적 달성율</t>
  </si>
  <si>
    <t>100% ~ 91%</t>
  </si>
  <si>
    <t>90% ~ 81%</t>
  </si>
  <si>
    <t>80% ~ 71%</t>
  </si>
  <si>
    <t>70% ~ 61%</t>
  </si>
  <si>
    <t>60% 이하</t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</si>
  <si>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</si>
  <si>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</si>
  <si>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</si>
  <si>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</si>
  <si>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</si>
  <si>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</si>
  <si>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평가자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</si>
  <si>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</si>
  <si>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</si>
  <si>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</si>
  <si>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</si>
  <si>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</si>
  <si>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</si>
  <si>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</si>
  <si>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구분</t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</si>
  <si>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</si>
  <si>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</si>
  <si>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</si>
  <si>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</si>
  <si>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</si>
  <si>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</si>
  <si>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</si>
  <si>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</si>
  <si>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</si>
  <si>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</si>
  <si>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</si>
  <si>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</si>
  <si>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</si>
  <si>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</si>
  <si>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</si>
  <si>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</si>
  <si>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</si>
  <si>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</si>
  <si>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</si>
  <si>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</si>
  <si>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</si>
  <si>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</si>
  <si>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</si>
  <si>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</si>
  <si>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</si>
  <si>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</si>
  <si>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</si>
  <si>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</si>
  <si>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</si>
  <si>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별도의 지시 혹은 조언이 없어도 해당 역량이 대부분의 업무수행 과정에서 지속적으로 발휘됨</t>
  </si>
  <si>
    <t>다소의 지시 혹은 조언이 부여되면 해당 역량이 실제 업무수행 과정에서 빈번하게 발휘됨</t>
  </si>
  <si>
    <t>다소의 지시 혹은 조언이 부여되면 해당 역량이 실제 업무수행 과정에서 가끔 발휘됨</t>
    <phoneticPr fontId="5" type="noConversion"/>
  </si>
  <si>
    <t>해당 역량에 대한 잠재력은 있지만 실제 업무수행 과정에서 발휘되기는 어려움</t>
  </si>
  <si>
    <t>해당 역량이 실제 업무수행 과정에서 발휘되기 위해서 많은 시간과 노력이 요구됨</t>
  </si>
  <si>
    <t>역량 평가
가이드 2</t>
    <phoneticPr fontId="5" type="noConversion"/>
  </si>
  <si>
    <t>해당 역량이 뛰어나 다른 사람에게 귀감이 될만함</t>
  </si>
  <si>
    <t>해당 역량이 상당히 뛰어난 편임</t>
  </si>
  <si>
    <t>해당 역량이 업무 수행에 지장을 주지 않을 정도로 평균적 수준임</t>
  </si>
  <si>
    <t>노력에도 불구하고 해당 역량이 부족한 편임</t>
  </si>
  <si>
    <t>해당 역량을 시급히 개발하지 않을 경우, 업무수행에 상당한 지장을 초래할 것으로 보이는 수준임</t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</si>
  <si>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</si>
  <si>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</si>
  <si>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</si>
  <si>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</si>
  <si>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</si>
  <si>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</si>
  <si>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</si>
  <si>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역량명</t>
  </si>
  <si>
    <t>역량 정의</t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</si>
  <si>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</si>
  <si>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</si>
  <si>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</si>
  <si>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합계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</si>
  <si>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</si>
  <si>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</si>
  <si>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</si>
  <si>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</si>
  <si>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</si>
  <si>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M</t>
    <phoneticPr fontId="5" type="noConversion"/>
  </si>
  <si>
    <t>엄태영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</si>
  <si>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</si>
  <si>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국가공인 SQL 개발자 (SQLD)</t>
    <phoneticPr fontId="4" type="noConversion"/>
  </si>
  <si>
    <t>자격증 취득</t>
    <phoneticPr fontId="4" type="noConversion"/>
  </si>
  <si>
    <t>스크립트 지원 마스터</t>
    <phoneticPr fontId="5" type="noConversion"/>
  </si>
  <si>
    <t>마케팅 스크립트 / 네이버 서비스 적용</t>
    <phoneticPr fontId="5" type="noConversion"/>
  </si>
  <si>
    <t>요청 사이트 구조 분석 및 스크립트 태깅 최적화 마스터</t>
    <phoneticPr fontId="4" type="noConversion"/>
  </si>
  <si>
    <t>미처리</t>
    <phoneticPr fontId="4" type="noConversion"/>
  </si>
  <si>
    <t>미진행</t>
    <phoneticPr fontId="4" type="noConversion"/>
  </si>
  <si>
    <t>업무 파악</t>
    <phoneticPr fontId="4" type="noConversion"/>
  </si>
  <si>
    <t>진행</t>
    <phoneticPr fontId="4" type="noConversion"/>
  </si>
  <si>
    <t>산출물 작성</t>
    <phoneticPr fontId="4" type="noConversion"/>
  </si>
  <si>
    <t>데이터 도출</t>
    <phoneticPr fontId="4" type="noConversion"/>
  </si>
  <si>
    <t>완료</t>
    <phoneticPr fontId="4" type="noConversion"/>
  </si>
  <si>
    <t>가이드라인 개선점  제안</t>
    <phoneticPr fontId="4" type="noConversion"/>
  </si>
  <si>
    <t>지연</t>
    <phoneticPr fontId="4" type="noConversion"/>
  </si>
  <si>
    <t>DB 컨트롤</t>
    <phoneticPr fontId="4" type="noConversion"/>
  </si>
  <si>
    <t>DDL, DML 조작</t>
    <phoneticPr fontId="4" type="noConversion"/>
  </si>
  <si>
    <t>SQL 문법, 옵티마이저, 인덱스의 기초 원리의 이해
데이터 정의, 조작, 추출 최적화 쿼리 작성, 요구 데이터 도출</t>
    <phoneticPr fontId="4" type="noConversion"/>
  </si>
  <si>
    <t>데이터모델의 이해 및 분석
SQL 이해 및 활용
요구 데이터 도출</t>
    <phoneticPr fontId="4" type="noConversion"/>
  </si>
  <si>
    <t>가이드라인 개선점 제안</t>
    <phoneticPr fontId="4" type="noConversion"/>
  </si>
  <si>
    <t>수행도</t>
    <phoneticPr fontId="4" type="noConversion"/>
  </si>
  <si>
    <t>설치 가이드 작성</t>
    <phoneticPr fontId="4" type="noConversion"/>
  </si>
  <si>
    <t>SQL 코딩 테스트</t>
    <phoneticPr fontId="4" type="noConversion"/>
  </si>
  <si>
    <t>연구소</t>
    <phoneticPr fontId="5" type="noConversion"/>
  </si>
  <si>
    <t>연구소</t>
    <phoneticPr fontId="5" type="noConversion"/>
  </si>
  <si>
    <t>소장</t>
    <phoneticPr fontId="5" type="noConversion"/>
  </si>
  <si>
    <t>권광섭</t>
    <phoneticPr fontId="5" type="noConversion"/>
  </si>
  <si>
    <t>사내솔루션 유지보수 지원</t>
    <phoneticPr fontId="5" type="noConversion"/>
  </si>
  <si>
    <t>RMS, PIS 구조/소스 파악 및 유지보수 지원</t>
    <phoneticPr fontId="5" type="noConversion"/>
  </si>
  <si>
    <t>요청 업무 파악,작업내역 작성, 일정에 따른 개발 수행</t>
    <phoneticPr fontId="4" type="noConversion"/>
  </si>
  <si>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</si>
  <si>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</si>
  <si>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</si>
  <si>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</si>
  <si>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</si>
  <si>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</si>
  <si>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호칭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</si>
  <si>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</si>
  <si>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</si>
  <si>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</si>
  <si>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</si>
  <si>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평가자</t>
    <phoneticPr fontId="5" type="noConversion"/>
  </si>
  <si>
    <t>합계</t>
    <phoneticPr fontId="5" type="noConversion"/>
  </si>
  <si>
    <t>성과 평가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</si>
  <si>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</si>
  <si>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업무 구분</t>
    <phoneticPr fontId="5" type="noConversion"/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</si>
  <si>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</si>
  <si>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</si>
  <si>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</si>
  <si>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</si>
  <si>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</si>
  <si>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</si>
  <si>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</si>
  <si>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</si>
  <si>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</si>
  <si>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r>
      <t xml:space="preserve">* 환산점수는 90~110점의 범위 내에서 </t>
    </r>
    <r>
      <rPr>
        <b/>
        <u/>
        <sz val="10"/>
        <color rgb="FFFF0000"/>
        <rFont val="나눔고딕"/>
        <family val="3"/>
        <charset val="129"/>
      </rPr>
      <t>가중치*난이도</t>
    </r>
    <r>
      <rPr>
        <sz val="10"/>
        <color rgb="FFFF0000"/>
        <rFont val="나눔고딕"/>
        <family val="3"/>
        <charset val="129"/>
      </rPr>
      <t>의 점수를 그대로 반영합니다. (임의로 점수 조정 불가)</t>
    </r>
    <phoneticPr fontId="4" type="noConversion"/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</si>
  <si>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</si>
  <si>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</si>
  <si>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</si>
  <si>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</si>
  <si>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</si>
  <si>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</si>
  <si>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</si>
  <si>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</si>
  <si>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</si>
  <si>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</si>
  <si>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</si>
  <si>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</si>
  <si>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</si>
  <si>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</si>
  <si>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</si>
  <si>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</si>
  <si>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KPI 4</t>
    <phoneticPr fontId="5" type="noConversion"/>
  </si>
  <si>
    <t>KPI 5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</si>
  <si>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</si>
  <si>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</si>
  <si>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</si>
  <si>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</si>
  <si>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</si>
  <si>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</si>
  <si>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</si>
  <si>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</si>
  <si>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</si>
  <si>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</si>
  <si>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</si>
  <si>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</si>
  <si>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</si>
  <si>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</si>
  <si>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</si>
  <si>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</si>
  <si>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</si>
  <si>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</si>
  <si>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</si>
  <si>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</si>
  <si>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</si>
  <si>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</si>
  <si>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</si>
  <si>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</si>
  <si>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</si>
  <si>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</si>
  <si>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</si>
  <si>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</si>
  <si>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</si>
  <si>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</si>
  <si>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</si>
  <si>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다소의 지시 혹은 조언이 부여되면 해당 역량이 실제 업무수행 과정에서 가끔 발휘됨</t>
    <phoneticPr fontId="5" type="noConversion"/>
  </si>
  <si>
    <t>역량 평가
가이드 2</t>
    <phoneticPr fontId="5" type="noConversion"/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</si>
  <si>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</si>
  <si>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</si>
  <si>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</si>
  <si>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</si>
  <si>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</si>
  <si>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</si>
  <si>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</si>
  <si>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</si>
  <si>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</si>
  <si>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</si>
  <si>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</si>
  <si>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</si>
  <si>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</si>
  <si>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</si>
  <si>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</si>
  <si>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평가 지표 선택</t>
    <phoneticPr fontId="5" type="noConversion"/>
  </si>
  <si>
    <t>난이도 선택</t>
    <phoneticPr fontId="5" type="noConversion"/>
  </si>
  <si>
    <t>달성도</t>
    <phoneticPr fontId="5" type="noConversion"/>
  </si>
  <si>
    <t>높음(1.2)</t>
    <phoneticPr fontId="5" type="noConversion"/>
  </si>
  <si>
    <t>수행도</t>
    <phoneticPr fontId="5" type="noConversion"/>
  </si>
  <si>
    <t>보통(1.0)</t>
    <phoneticPr fontId="5" type="noConversion"/>
  </si>
  <si>
    <t>완성도</t>
    <phoneticPr fontId="5" type="noConversion"/>
  </si>
  <si>
    <t>낮음(0.8)</t>
    <phoneticPr fontId="5" type="noConversion"/>
  </si>
  <si>
    <t>진행률</t>
    <phoneticPr fontId="5" type="noConversion"/>
  </si>
  <si>
    <t>상승률</t>
    <phoneticPr fontId="5" type="noConversion"/>
  </si>
  <si>
    <t>기여도</t>
    <phoneticPr fontId="4" type="noConversion"/>
  </si>
  <si>
    <r>
      <rPr>
        <sz val="10"/>
        <color theme="1"/>
        <rFont val="돋움"/>
        <family val="3"/>
        <charset val="129"/>
      </rPr>
      <t>스크립트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고도화</t>
    </r>
    <phoneticPr fontId="4" type="noConversion"/>
  </si>
  <si>
    <t>보통(1.0)</t>
  </si>
  <si>
    <t>완료</t>
    <phoneticPr fontId="4" type="noConversion"/>
  </si>
  <si>
    <t>스크립트 가이드 정교화</t>
    <phoneticPr fontId="4" type="noConversion"/>
  </si>
  <si>
    <t>지연</t>
    <phoneticPr fontId="4" type="noConversion"/>
  </si>
  <si>
    <t>미처리</t>
    <phoneticPr fontId="4" type="noConversion"/>
  </si>
  <si>
    <t>산출물작성</t>
    <phoneticPr fontId="4" type="noConversion"/>
  </si>
  <si>
    <t>완료</t>
    <phoneticPr fontId="4" type="noConversion"/>
  </si>
  <si>
    <t>진행</t>
    <phoneticPr fontId="4" type="noConversion"/>
  </si>
  <si>
    <t>업무파악</t>
    <phoneticPr fontId="4" type="noConversion"/>
  </si>
  <si>
    <t>미진행</t>
    <phoneticPr fontId="4" type="noConversion"/>
  </si>
  <si>
    <t>가이드라인 개선점 제안</t>
    <phoneticPr fontId="4" type="noConversion"/>
  </si>
  <si>
    <t>데이터 도출</t>
    <phoneticPr fontId="4" type="noConversion"/>
  </si>
  <si>
    <t>완료</t>
    <phoneticPr fontId="4" type="noConversion"/>
  </si>
  <si>
    <t>지연</t>
    <phoneticPr fontId="4" type="noConversion"/>
  </si>
  <si>
    <t>미처리</t>
    <phoneticPr fontId="4" type="noConversion"/>
  </si>
  <si>
    <t>수행도</t>
  </si>
  <si>
    <t>sba온보딩 (파이썬3, 빅데이터 관련) 교육</t>
    <phoneticPr fontId="4" type="noConversion"/>
  </si>
  <si>
    <t>이수</t>
    <phoneticPr fontId="4" type="noConversion"/>
  </si>
  <si>
    <t>GA 및 매체별 스크립트 삽입.
데이터 활용에 대한 가이드 제공</t>
    <phoneticPr fontId="4" type="noConversion"/>
  </si>
  <si>
    <t>진행</t>
    <phoneticPr fontId="4" type="noConversion"/>
  </si>
  <si>
    <t>요청 사이트 구조 분석 및 스크립트 태깅 최적화 마스터, 매체별 스크립트 업데이트 파악 및 대응,
마케팅 스크립트 심화 분석 및 고도화 작업, 마케터 교육</t>
    <phoneticPr fontId="4" type="noConversion"/>
  </si>
  <si>
    <t>SEO</t>
    <phoneticPr fontId="4" type="noConversion"/>
  </si>
  <si>
    <r>
      <rPr>
        <sz val="10"/>
        <color theme="1"/>
        <rFont val="돋움"/>
        <family val="3"/>
        <charset val="129"/>
      </rPr>
      <t>홈페이지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최적화를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통한
마케팅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향상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교육</t>
    </r>
    <phoneticPr fontId="4" type="noConversion"/>
  </si>
  <si>
    <t>네이버 웹마스터도구(https://searchadvisor.naver.com/guide/seo-basic-intro),
구글 검색엔진 최적화(https://developers.google.com/search/docs/beginner/seo-starter-guide?hl=ko)
학습 완료하고 실제 마케팅에 적용할 수 있는 가이드 작성 및 교육</t>
    <phoneticPr fontId="4" type="noConversion"/>
  </si>
  <si>
    <t>영업 자료 크롤링</t>
    <phoneticPr fontId="4" type="noConversion"/>
  </si>
  <si>
    <t>광고 관리에 필요한 자료 제공</t>
    <phoneticPr fontId="4" type="noConversion"/>
  </si>
  <si>
    <t>영업에 필요한 데이터를 크롤링 해서 자료로 만들고, 인사이트를 도출해서 마케터에게 제공</t>
    <phoneticPr fontId="4" type="noConversion"/>
  </si>
  <si>
    <t>PM</t>
    <phoneticPr fontId="5" type="noConversion"/>
  </si>
  <si>
    <t>데이터분석</t>
    <phoneticPr fontId="5" type="noConversion"/>
  </si>
  <si>
    <t>미처리</t>
    <phoneticPr fontId="4" type="noConversion"/>
  </si>
  <si>
    <t>높음(1.2)</t>
  </si>
  <si>
    <t>난이도</t>
    <phoneticPr fontId="5" type="noConversion"/>
  </si>
  <si>
    <t>컨텐츠 발행</t>
    <phoneticPr fontId="4" type="noConversion"/>
  </si>
  <si>
    <t>데이터 분석 컨설팅</t>
    <phoneticPr fontId="5" type="noConversion"/>
  </si>
  <si>
    <t>광고주 GA(UA/GA4) 설정</t>
    <phoneticPr fontId="4" type="noConversion"/>
  </si>
  <si>
    <t>산출물 작성</t>
    <phoneticPr fontId="4" type="noConversion"/>
  </si>
  <si>
    <t>GA자동화 설치
산출물 작성</t>
    <phoneticPr fontId="4" type="noConversion"/>
  </si>
  <si>
    <t>합계 및 수치</t>
    <phoneticPr fontId="4" type="noConversion"/>
  </si>
  <si>
    <t>월 정기 도출 데이터 
SQL쿼리 산출물 작성</t>
    <phoneticPr fontId="4" type="noConversion"/>
  </si>
  <si>
    <t>1. 광고주 KPI 파악
2. 요청 사이트 구조 분석
3. 구글 애널리틱스 (UA/GA4) 설정
4. GA 관련 업데이트 파악 및 대응</t>
    <phoneticPr fontId="4" type="noConversion"/>
  </si>
  <si>
    <t xml:space="preserve"> 마케팅 데이터 분석 컨텐츠 발행</t>
    <phoneticPr fontId="4" type="noConversion"/>
  </si>
  <si>
    <t>영업 및 광고 운영/관리에 필요한 
마케팅 데이터 분석 컨텐츠 발행</t>
    <phoneticPr fontId="4" type="noConversion"/>
  </si>
  <si>
    <t>가이드 제작</t>
    <phoneticPr fontId="4" type="noConversion"/>
  </si>
  <si>
    <t>피터의 고객을 끌어오는 Google Analytics4</t>
    <phoneticPr fontId="4" type="noConversion"/>
  </si>
  <si>
    <t>요청 데이터 도출 작업</t>
    <phoneticPr fontId="4" type="noConversion"/>
  </si>
  <si>
    <t>SQL을 활용하여 전사 모든 부문에서 요청하는 광고데이터 및 
자사 데이터를 목적에 맞게 도출하여 해당 부문에 제공</t>
    <phoneticPr fontId="4" type="noConversion"/>
  </si>
  <si>
    <t>GAIQ 자격증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</si>
</sst>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General&quot;%&quot;"/>
    <numFmt numFmtId="177" formatCode="0.0"/>
    <numFmt numFmtId="178" formatCode="General\ &quot;항목&quot;"/>
    <numFmt numFmtId="179" formatCode="General&quot;% 이상&quot;"/>
    <numFmt numFmtId="180" formatCode="General&quot;개 항목&quot;"/>
    <numFmt numFmtId="181" formatCode="0.0%"/>
    <numFmt numFmtId="182" formatCode="General&quot;점&quot;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2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6"/>
      <color theme="1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22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u/>
      <sz val="10"/>
      <color rgb="FFC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color rgb="FFFF0000"/>
      <name val="나눔고딕"/>
      <family val="3"/>
      <charset val="129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2">
    <border>
      <left/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theme="3" tint="0.39991454817346722"/>
      </left>
      <right style="thin">
        <color theme="3" tint="0.39994506668294322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/>
      <diagonal/>
    </border>
    <border>
      <left/>
      <right/>
      <top style="medium">
        <color theme="3" tint="0.39991454817346722"/>
      </top>
      <bottom/>
      <diagonal/>
    </border>
    <border>
      <left/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/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/>
      <top/>
      <bottom style="double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medium">
        <color theme="3" tint="0.39991454817346722"/>
      </right>
      <top/>
      <bottom style="double">
        <color theme="3" tint="0.39991454817346722"/>
      </bottom>
      <diagonal/>
    </border>
    <border>
      <left style="medium">
        <color theme="3" tint="0.39991454817346722"/>
      </left>
      <right style="thin">
        <color theme="3" tint="0.39994506668294322"/>
      </right>
      <top style="double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/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double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double">
        <color theme="3" tint="0.39991454817346722"/>
      </top>
      <bottom/>
      <diagonal/>
    </border>
    <border>
      <left style="medium">
        <color theme="3" tint="0.39991454817346722"/>
      </left>
      <right/>
      <top/>
      <bottom style="medium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medium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/>
      <top style="medium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double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medium">
        <color theme="3" tint="0.39988402966399123"/>
      </top>
      <bottom/>
      <diagonal/>
    </border>
    <border>
      <left style="medium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5351115451523"/>
      </bottom>
      <diagonal/>
    </border>
    <border>
      <left style="medium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 style="medium">
        <color theme="3" tint="0.39985351115451523"/>
      </top>
      <bottom/>
      <diagonal/>
    </border>
    <border>
      <left style="medium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medium">
        <color theme="3" tint="0.39988402966399123"/>
      </bottom>
      <diagonal/>
    </border>
    <border>
      <left style="medium">
        <color theme="3" tint="0.39985351115451523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/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double">
        <color theme="3" tint="0.39988402966399123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medium">
        <color theme="3" tint="0.39985351115451523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theme="3" tint="0.39991454817346722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medium">
        <color theme="3" tint="0.39991454817346722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rgb="FF00B050"/>
      </right>
      <top style="medium">
        <color rgb="FF00B050"/>
      </top>
      <bottom/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thin">
        <color rgb="FF00B050"/>
      </top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rgb="FF568ED4"/>
      </left>
      <right style="thin">
        <color rgb="FF568ED4"/>
      </right>
      <top style="thin">
        <color rgb="FF568ED4"/>
      </top>
      <bottom/>
      <diagonal/>
    </border>
    <border>
      <left style="thin">
        <color rgb="FF568ED4"/>
      </left>
      <right style="thin">
        <color rgb="FF568ED4"/>
      </right>
      <top/>
      <bottom style="thin">
        <color rgb="FF568ED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double">
        <color theme="3" tint="0.39988402966399123"/>
      </bottom>
      <diagonal/>
    </border>
    <border>
      <left/>
      <right style="thin">
        <color indexed="64"/>
      </right>
      <top/>
      <bottom style="thin">
        <color theme="3" tint="0.39988402966399123"/>
      </bottom>
      <diagonal/>
    </border>
    <border>
      <left/>
      <right style="thin">
        <color theme="3" tint="0.39994506668294322"/>
      </right>
      <top style="medium">
        <color theme="3" tint="0.39988402966399123"/>
      </top>
      <bottom style="thin">
        <color theme="3" tint="0.39988402966399123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0">
    <xf numFmtId="0" fontId="0" fillId="0" borderId="0" xfId="0">
      <alignment vertical="center"/>
    </xf>
    <xf numFmtId="0" fontId="6" fillId="0" borderId="0" xfId="1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2" quotePrefix="1" applyFont="1" applyFill="1" applyBorder="1" applyAlignment="1" applyProtection="1">
      <alignment horizontal="center" vertical="center"/>
      <protection locked="0"/>
    </xf>
    <xf numFmtId="14" fontId="8" fillId="2" borderId="1" xfId="2" quotePrefix="1" applyNumberFormat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>
      <alignment horizontal="center" vertical="center"/>
    </xf>
    <xf numFmtId="0" fontId="8" fillId="3" borderId="4" xfId="1" applyFont="1" applyFill="1" applyBorder="1" applyAlignment="1" applyProtection="1">
      <alignment horizontal="center" vertical="center"/>
      <protection locked="0"/>
    </xf>
    <xf numFmtId="0" fontId="8" fillId="3" borderId="4" xfId="2" quotePrefix="1" applyFont="1" applyFill="1" applyBorder="1" applyAlignment="1" applyProtection="1">
      <alignment horizontal="center" vertical="center"/>
      <protection locked="0"/>
    </xf>
    <xf numFmtId="14" fontId="8" fillId="2" borderId="4" xfId="2" quotePrefix="1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8" fillId="0" borderId="0" xfId="3" quotePrefix="1" applyFont="1" applyAlignment="1" applyProtection="1">
      <alignment horizontal="center" vertical="center"/>
      <protection locked="0"/>
    </xf>
    <xf numFmtId="0" fontId="7" fillId="4" borderId="16" xfId="1" applyFont="1" applyFill="1" applyBorder="1" applyAlignment="1">
      <alignment horizontal="center" vertical="center"/>
    </xf>
    <xf numFmtId="0" fontId="7" fillId="4" borderId="17" xfId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12" fillId="4" borderId="30" xfId="1" applyFont="1" applyFill="1" applyBorder="1" applyAlignment="1" applyProtection="1">
      <alignment horizontal="center" vertical="center" wrapText="1"/>
      <protection locked="0"/>
    </xf>
    <xf numFmtId="176" fontId="13" fillId="0" borderId="33" xfId="1" applyNumberFormat="1" applyFont="1" applyBorder="1" applyAlignment="1" applyProtection="1">
      <alignment horizontal="center" vertical="center" wrapText="1"/>
      <protection locked="0"/>
    </xf>
    <xf numFmtId="177" fontId="13" fillId="0" borderId="33" xfId="1" applyNumberFormat="1" applyFont="1" applyBorder="1" applyAlignment="1" applyProtection="1">
      <alignment horizontal="center" vertical="center" wrapText="1"/>
      <protection locked="0"/>
    </xf>
    <xf numFmtId="0" fontId="12" fillId="5" borderId="36" xfId="1" applyFont="1" applyFill="1" applyBorder="1" applyAlignment="1" applyProtection="1">
      <alignment horizontal="center" vertical="center" wrapText="1"/>
      <protection locked="0"/>
    </xf>
    <xf numFmtId="9" fontId="13" fillId="3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3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6" borderId="37" xfId="1" applyFont="1" applyFill="1" applyBorder="1" applyAlignment="1" applyProtection="1">
      <alignment horizontal="center" vertical="center" wrapText="1"/>
      <protection locked="0"/>
    </xf>
    <xf numFmtId="177" fontId="13" fillId="6" borderId="38" xfId="1" applyNumberFormat="1" applyFont="1" applyFill="1" applyBorder="1" applyAlignment="1" applyProtection="1">
      <alignment horizontal="center" vertical="center" wrapText="1"/>
      <protection locked="0"/>
    </xf>
    <xf numFmtId="176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7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8" borderId="37" xfId="1" applyFont="1" applyFill="1" applyBorder="1" applyAlignment="1" applyProtection="1">
      <alignment horizontal="center" vertical="center" wrapText="1"/>
      <protection locked="0"/>
    </xf>
    <xf numFmtId="177" fontId="13" fillId="8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7" xfId="4" applyNumberFormat="1" applyFont="1" applyFill="1" applyBorder="1" applyAlignment="1" applyProtection="1">
      <alignment horizontal="center" vertical="center" wrapText="1"/>
      <protection locked="0"/>
    </xf>
    <xf numFmtId="177" fontId="13" fillId="0" borderId="39" xfId="4" applyNumberFormat="1" applyFont="1" applyFill="1" applyBorder="1" applyAlignment="1" applyProtection="1">
      <alignment horizontal="center" vertical="center" wrapText="1"/>
      <protection locked="0"/>
    </xf>
    <xf numFmtId="0" fontId="12" fillId="4" borderId="41" xfId="1" applyFont="1" applyFill="1" applyBorder="1" applyAlignment="1" applyProtection="1">
      <alignment horizontal="center" vertical="center" wrapText="1"/>
      <protection locked="0"/>
    </xf>
    <xf numFmtId="176" fontId="13" fillId="0" borderId="44" xfId="1" applyNumberFormat="1" applyFont="1" applyBorder="1" applyAlignment="1" applyProtection="1">
      <alignment horizontal="center" vertical="center" wrapText="1"/>
      <protection locked="0"/>
    </xf>
    <xf numFmtId="177" fontId="13" fillId="0" borderId="44" xfId="1" applyNumberFormat="1" applyFont="1" applyBorder="1" applyAlignment="1" applyProtection="1">
      <alignment horizontal="center" vertical="center" wrapText="1"/>
      <protection locked="0"/>
    </xf>
    <xf numFmtId="0" fontId="12" fillId="5" borderId="47" xfId="1" applyFont="1" applyFill="1" applyBorder="1" applyAlignment="1" applyProtection="1">
      <alignment horizontal="center" vertical="center" wrapText="1"/>
      <protection locked="0"/>
    </xf>
    <xf numFmtId="9" fontId="13" fillId="6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8" borderId="37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49" xfId="1" applyFont="1" applyFill="1" applyBorder="1" applyAlignment="1" applyProtection="1">
      <alignment horizontal="center" vertical="center" wrapText="1"/>
      <protection locked="0"/>
    </xf>
    <xf numFmtId="0" fontId="13" fillId="0" borderId="50" xfId="1" applyFont="1" applyBorder="1" applyAlignment="1" applyProtection="1">
      <alignment horizontal="center" vertical="center" wrapText="1"/>
      <protection locked="0"/>
    </xf>
    <xf numFmtId="176" fontId="13" fillId="0" borderId="50" xfId="1" applyNumberFormat="1" applyFont="1" applyBorder="1" applyAlignment="1" applyProtection="1">
      <alignment horizontal="center" vertical="center" wrapText="1"/>
      <protection locked="0"/>
    </xf>
    <xf numFmtId="177" fontId="13" fillId="0" borderId="50" xfId="1" applyNumberFormat="1" applyFont="1" applyBorder="1" applyAlignment="1" applyProtection="1">
      <alignment horizontal="center" vertical="center" wrapText="1"/>
      <protection locked="0"/>
    </xf>
    <xf numFmtId="0" fontId="12" fillId="5" borderId="54" xfId="1" applyFont="1" applyFill="1" applyBorder="1" applyAlignment="1" applyProtection="1">
      <alignment horizontal="center" vertical="center" wrapText="1"/>
      <protection locked="0"/>
    </xf>
    <xf numFmtId="176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7" fillId="4" borderId="60" xfId="1" applyNumberFormat="1" applyFont="1" applyFill="1" applyBorder="1" applyAlignment="1" applyProtection="1">
      <alignment horizontal="center" vertical="center"/>
      <protection locked="0"/>
    </xf>
    <xf numFmtId="177" fontId="11" fillId="4" borderId="62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Protection="1">
      <alignment vertical="center"/>
      <protection locked="0"/>
    </xf>
    <xf numFmtId="0" fontId="11" fillId="4" borderId="76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9" fontId="8" fillId="4" borderId="76" xfId="1" applyNumberFormat="1" applyFont="1" applyFill="1" applyBorder="1" applyAlignment="1" applyProtection="1">
      <alignment horizontal="center" vertical="center"/>
      <protection locked="0"/>
    </xf>
    <xf numFmtId="9" fontId="11" fillId="3" borderId="76" xfId="4" applyFont="1" applyFill="1" applyBorder="1" applyAlignment="1" applyProtection="1">
      <alignment horizontal="center" vertical="center"/>
      <protection locked="0"/>
    </xf>
    <xf numFmtId="180" fontId="7" fillId="4" borderId="78" xfId="1" applyNumberFormat="1" applyFont="1" applyFill="1" applyBorder="1" applyAlignment="1" applyProtection="1">
      <alignment horizontal="center" vertical="center"/>
      <protection locked="0"/>
    </xf>
    <xf numFmtId="9" fontId="7" fillId="4" borderId="79" xfId="1" applyNumberFormat="1" applyFont="1" applyFill="1" applyBorder="1" applyAlignment="1" applyProtection="1">
      <alignment horizontal="center" vertical="center"/>
      <protection locked="0"/>
    </xf>
    <xf numFmtId="181" fontId="11" fillId="4" borderId="79" xfId="4" applyNumberFormat="1" applyFont="1" applyFill="1" applyBorder="1" applyAlignment="1" applyProtection="1">
      <alignment horizontal="center" vertical="center"/>
      <protection locked="0"/>
    </xf>
    <xf numFmtId="0" fontId="17" fillId="0" borderId="0" xfId="1" applyFont="1">
      <alignment vertical="center"/>
    </xf>
    <xf numFmtId="0" fontId="17" fillId="0" borderId="0" xfId="1" applyFont="1" applyAlignment="1">
      <alignment horizontal="center" vertical="center"/>
    </xf>
    <xf numFmtId="1" fontId="7" fillId="3" borderId="95" xfId="1" applyNumberFormat="1" applyFont="1" applyFill="1" applyBorder="1" applyAlignment="1">
      <alignment horizontal="center" vertical="center"/>
    </xf>
    <xf numFmtId="1" fontId="7" fillId="3" borderId="105" xfId="1" applyNumberFormat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8" fillId="3" borderId="94" xfId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Alignment="1">
      <alignment horizontal="center" vertical="center"/>
    </xf>
    <xf numFmtId="0" fontId="15" fillId="12" borderId="66" xfId="1" applyFont="1" applyFill="1" applyBorder="1" applyAlignment="1">
      <alignment horizontal="center" vertical="center"/>
    </xf>
    <xf numFmtId="0" fontId="8" fillId="0" borderId="0" xfId="1" applyFont="1" applyAlignment="1" applyProtection="1">
      <alignment horizontal="left" vertical="center" wrapText="1"/>
      <protection locked="0"/>
    </xf>
    <xf numFmtId="0" fontId="8" fillId="3" borderId="132" xfId="1" applyFont="1" applyFill="1" applyBorder="1" applyAlignment="1" applyProtection="1">
      <alignment horizontal="center" vertical="center" wrapText="1"/>
      <protection locked="0"/>
    </xf>
    <xf numFmtId="0" fontId="8" fillId="14" borderId="132" xfId="1" applyFont="1" applyFill="1" applyBorder="1" applyAlignment="1">
      <alignment horizontal="center" vertical="center" wrapText="1"/>
    </xf>
    <xf numFmtId="0" fontId="7" fillId="0" borderId="0" xfId="1" applyFont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0" fontId="8" fillId="0" borderId="0" xfId="2" quotePrefix="1" applyFont="1" applyAlignment="1" applyProtection="1">
      <alignment horizontal="center" vertical="center"/>
      <protection locked="0"/>
    </xf>
    <xf numFmtId="0" fontId="8" fillId="0" borderId="0" xfId="1" applyFont="1" applyProtection="1">
      <alignment vertical="center"/>
      <protection locked="0"/>
    </xf>
    <xf numFmtId="0" fontId="8" fillId="0" borderId="0" xfId="2" applyFont="1" applyProtection="1">
      <alignment vertical="center"/>
      <protection locked="0"/>
    </xf>
    <xf numFmtId="0" fontId="21" fillId="0" borderId="0" xfId="1" applyFont="1" applyProtection="1">
      <alignment vertical="center"/>
      <protection locked="0"/>
    </xf>
    <xf numFmtId="0" fontId="7" fillId="0" borderId="0" xfId="5" applyFont="1" applyAlignment="1">
      <alignment horizontal="left" vertical="center"/>
    </xf>
    <xf numFmtId="0" fontId="8" fillId="0" borderId="44" xfId="0" applyFont="1" applyBorder="1" applyAlignment="1" applyProtection="1">
      <alignment horizontal="center" vertical="center" wrapText="1" shrinkToFit="1"/>
      <protection locked="0"/>
    </xf>
    <xf numFmtId="0" fontId="7" fillId="0" borderId="0" xfId="1" applyFont="1" applyAlignment="1">
      <alignment horizontal="center" vertical="center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6" fillId="0" borderId="0" xfId="1" applyFont="1" applyProtection="1">
      <alignment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1" xfId="2" quotePrefix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9" fillId="0" borderId="0" xfId="1" applyFont="1" applyProtection="1">
      <alignment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7" fillId="0" borderId="0" xfId="5" applyFont="1" applyAlignment="1" applyProtection="1">
      <alignment horizontal="left" vertical="center"/>
      <protection locked="0"/>
    </xf>
    <xf numFmtId="0" fontId="7" fillId="4" borderId="16" xfId="1" applyFont="1" applyFill="1" applyBorder="1" applyAlignment="1" applyProtection="1">
      <alignment horizontal="center" vertical="center"/>
      <protection locked="0"/>
    </xf>
    <xf numFmtId="0" fontId="7" fillId="4" borderId="17" xfId="1" applyFont="1" applyFill="1" applyBorder="1" applyAlignment="1" applyProtection="1">
      <alignment horizontal="center" vertical="center"/>
      <protection locked="0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177" fontId="13" fillId="15" borderId="33" xfId="1" applyNumberFormat="1" applyFont="1" applyFill="1" applyBorder="1" applyAlignment="1" applyProtection="1">
      <alignment horizontal="center" vertical="center" wrapText="1"/>
      <protection locked="0"/>
    </xf>
    <xf numFmtId="0" fontId="12" fillId="15" borderId="36" xfId="1" applyFont="1" applyFill="1" applyBorder="1" applyAlignment="1" applyProtection="1">
      <alignment horizontal="center" vertical="center" wrapText="1"/>
      <protection locked="0"/>
    </xf>
    <xf numFmtId="176" fontId="7" fillId="16" borderId="60" xfId="6" applyNumberFormat="1" applyFont="1" applyFill="1" applyBorder="1" applyAlignment="1" applyProtection="1">
      <alignment horizontal="center" vertical="center"/>
      <protection locked="0"/>
    </xf>
    <xf numFmtId="0" fontId="7" fillId="16" borderId="60" xfId="1" applyNumberFormat="1" applyFont="1" applyFill="1" applyBorder="1" applyAlignment="1" applyProtection="1">
      <alignment horizontal="center" vertical="center" wrapText="1"/>
      <protection locked="0"/>
    </xf>
    <xf numFmtId="177" fontId="11" fillId="16" borderId="62" xfId="1" applyNumberFormat="1" applyFont="1" applyFill="1" applyBorder="1" applyAlignment="1" applyProtection="1">
      <alignment horizontal="center" vertical="center"/>
    </xf>
    <xf numFmtId="0" fontId="26" fillId="0" borderId="0" xfId="1" applyFont="1" applyAlignment="1" applyProtection="1">
      <alignment horizontal="right" vertical="center"/>
      <protection locked="0"/>
    </xf>
    <xf numFmtId="0" fontId="17" fillId="0" borderId="0" xfId="1" applyFont="1" applyProtection="1">
      <alignment vertical="center"/>
      <protection locked="0"/>
    </xf>
    <xf numFmtId="0" fontId="17" fillId="0" borderId="0" xfId="1" applyFont="1" applyAlignment="1" applyProtection="1">
      <alignment horizontal="center" vertical="center"/>
      <protection locked="0"/>
    </xf>
    <xf numFmtId="1" fontId="7" fillId="3" borderId="95" xfId="1" applyNumberFormat="1" applyFont="1" applyFill="1" applyBorder="1" applyAlignment="1" applyProtection="1">
      <alignment horizontal="center" vertical="center"/>
      <protection locked="0"/>
    </xf>
    <xf numFmtId="1" fontId="7" fillId="3" borderId="105" xfId="1" applyNumberFormat="1" applyFont="1" applyFill="1" applyBorder="1" applyAlignment="1" applyProtection="1">
      <alignment horizontal="center" vertical="center"/>
      <protection locked="0"/>
    </xf>
    <xf numFmtId="0" fontId="27" fillId="0" borderId="0" xfId="1" applyFont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" fillId="0" borderId="0" xfId="1">
      <alignment vertical="center"/>
    </xf>
    <xf numFmtId="0" fontId="28" fillId="0" borderId="0" xfId="1" applyFont="1">
      <alignment vertical="center"/>
    </xf>
    <xf numFmtId="0" fontId="29" fillId="0" borderId="150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30" fillId="0" borderId="150" xfId="0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7" fillId="16" borderId="6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  <protection locked="0"/>
    </xf>
    <xf numFmtId="0" fontId="8" fillId="3" borderId="3" xfId="1" applyFont="1" applyFill="1" applyBorder="1" applyAlignment="1" applyProtection="1">
      <alignment horizontal="center" vertical="center"/>
      <protection locked="0"/>
    </xf>
    <xf numFmtId="0" fontId="8" fillId="3" borderId="5" xfId="1" applyFont="1" applyFill="1" applyBorder="1" applyAlignment="1" applyProtection="1">
      <alignment horizontal="center" vertical="center"/>
      <protection locked="0"/>
    </xf>
    <xf numFmtId="0" fontId="8" fillId="3" borderId="6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5" xfId="1" applyFont="1" applyFill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 wrapText="1"/>
    </xf>
    <xf numFmtId="0" fontId="13" fillId="0" borderId="31" xfId="1" applyFont="1" applyBorder="1" applyAlignment="1" applyProtection="1">
      <alignment horizontal="center" vertical="center" wrapText="1"/>
      <protection locked="0"/>
    </xf>
    <xf numFmtId="0" fontId="13" fillId="0" borderId="32" xfId="1" applyFont="1" applyBorder="1" applyAlignment="1" applyProtection="1">
      <alignment horizontal="center" vertical="center" wrapText="1"/>
      <protection locked="0"/>
    </xf>
    <xf numFmtId="0" fontId="13" fillId="0" borderId="34" xfId="1" applyFont="1" applyBorder="1" applyAlignment="1" applyProtection="1">
      <alignment horizontal="center" vertical="center" wrapText="1"/>
      <protection locked="0"/>
    </xf>
    <xf numFmtId="177" fontId="14" fillId="4" borderId="35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0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44" xfId="0" applyFont="1" applyBorder="1" applyAlignment="1" applyProtection="1">
      <alignment horizontal="center" vertical="center" wrapText="1" shrinkToFit="1"/>
      <protection locked="0"/>
    </xf>
    <xf numFmtId="0" fontId="13" fillId="0" borderId="148" xfId="0" applyFont="1" applyBorder="1" applyAlignment="1" applyProtection="1">
      <alignment horizontal="center" vertical="center" wrapText="1" shrinkToFit="1"/>
      <protection locked="0"/>
    </xf>
    <xf numFmtId="0" fontId="13" fillId="0" borderId="42" xfId="1" applyFont="1" applyBorder="1" applyAlignment="1" applyProtection="1">
      <alignment horizontal="center" vertical="center" wrapText="1"/>
      <protection locked="0"/>
    </xf>
    <xf numFmtId="0" fontId="13" fillId="0" borderId="43" xfId="1" applyFont="1" applyBorder="1" applyAlignment="1" applyProtection="1">
      <alignment horizontal="center" vertical="center" wrapText="1"/>
      <protection locked="0"/>
    </xf>
    <xf numFmtId="0" fontId="13" fillId="0" borderId="45" xfId="1" applyFont="1" applyBorder="1" applyAlignment="1" applyProtection="1">
      <alignment horizontal="center" vertical="center" wrapText="1"/>
      <protection locked="0"/>
    </xf>
    <xf numFmtId="177" fontId="14" fillId="4" borderId="46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8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8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 applyProtection="1">
      <alignment horizontal="center" vertical="center"/>
      <protection locked="0"/>
    </xf>
    <xf numFmtId="0" fontId="11" fillId="4" borderId="29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>
      <alignment horizontal="center" vertical="center"/>
    </xf>
    <xf numFmtId="0" fontId="7" fillId="5" borderId="27" xfId="1" applyFont="1" applyFill="1" applyBorder="1" applyAlignment="1">
      <alignment horizontal="center" vertical="center"/>
    </xf>
    <xf numFmtId="0" fontId="7" fillId="5" borderId="28" xfId="1" applyFont="1" applyFill="1" applyBorder="1" applyAlignment="1">
      <alignment horizontal="center" vertical="center"/>
    </xf>
    <xf numFmtId="0" fontId="7" fillId="4" borderId="56" xfId="1" applyFont="1" applyFill="1" applyBorder="1" applyAlignment="1" applyProtection="1">
      <alignment horizontal="center" vertical="center"/>
      <protection locked="0"/>
    </xf>
    <xf numFmtId="0" fontId="7" fillId="4" borderId="57" xfId="1" applyFont="1" applyFill="1" applyBorder="1" applyAlignment="1" applyProtection="1">
      <alignment horizontal="center" vertical="center"/>
      <protection locked="0"/>
    </xf>
    <xf numFmtId="178" fontId="7" fillId="4" borderId="58" xfId="1" applyNumberFormat="1" applyFont="1" applyFill="1" applyBorder="1" applyAlignment="1" applyProtection="1">
      <alignment horizontal="center" vertical="center"/>
      <protection locked="0"/>
    </xf>
    <xf numFmtId="178" fontId="7" fillId="4" borderId="59" xfId="1" applyNumberFormat="1" applyFont="1" applyFill="1" applyBorder="1" applyAlignment="1" applyProtection="1">
      <alignment horizontal="center" vertical="center"/>
      <protection locked="0"/>
    </xf>
    <xf numFmtId="178" fontId="7" fillId="4" borderId="57" xfId="1" applyNumberFormat="1" applyFont="1" applyFill="1" applyBorder="1" applyAlignment="1" applyProtection="1">
      <alignment horizontal="center" vertical="center"/>
      <protection locked="0"/>
    </xf>
    <xf numFmtId="178" fontId="7" fillId="4" borderId="61" xfId="1" applyNumberFormat="1" applyFont="1" applyFill="1" applyBorder="1" applyAlignment="1" applyProtection="1">
      <alignment horizontal="center" vertical="center"/>
      <protection locked="0"/>
    </xf>
    <xf numFmtId="0" fontId="13" fillId="0" borderId="51" xfId="1" applyFont="1" applyBorder="1" applyAlignment="1" applyProtection="1">
      <alignment horizontal="center" vertical="center" wrapText="1"/>
      <protection locked="0"/>
    </xf>
    <xf numFmtId="0" fontId="13" fillId="0" borderId="52" xfId="1" applyFont="1" applyBorder="1" applyAlignment="1" applyProtection="1">
      <alignment horizontal="center" vertical="center" wrapText="1"/>
      <protection locked="0"/>
    </xf>
    <xf numFmtId="177" fontId="14" fillId="4" borderId="53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55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6" xfId="1" applyFont="1" applyFill="1" applyBorder="1" applyAlignment="1">
      <alignment horizontal="center" vertical="center" wrapText="1"/>
    </xf>
    <xf numFmtId="0" fontId="15" fillId="9" borderId="67" xfId="1" applyFont="1" applyFill="1" applyBorder="1" applyAlignment="1">
      <alignment horizontal="center" vertical="center" wrapText="1"/>
    </xf>
    <xf numFmtId="0" fontId="15" fillId="9" borderId="69" xfId="1" applyFont="1" applyFill="1" applyBorder="1" applyAlignment="1">
      <alignment horizontal="center" vertical="center" wrapText="1"/>
    </xf>
    <xf numFmtId="0" fontId="15" fillId="9" borderId="70" xfId="1" applyFont="1" applyFill="1" applyBorder="1" applyAlignment="1">
      <alignment horizontal="center" vertical="center" wrapText="1"/>
    </xf>
    <xf numFmtId="179" fontId="11" fillId="10" borderId="67" xfId="1" applyNumberFormat="1" applyFont="1" applyFill="1" applyBorder="1" applyAlignment="1">
      <alignment horizontal="center" vertical="center" wrapText="1"/>
    </xf>
    <xf numFmtId="179" fontId="11" fillId="10" borderId="70" xfId="1" applyNumberFormat="1" applyFont="1" applyFill="1" applyBorder="1" applyAlignment="1">
      <alignment horizontal="center" vertical="center" wrapText="1"/>
    </xf>
    <xf numFmtId="179" fontId="11" fillId="10" borderId="68" xfId="1" applyNumberFormat="1" applyFont="1" applyFill="1" applyBorder="1" applyAlignment="1">
      <alignment horizontal="center" vertical="center" wrapText="1"/>
    </xf>
    <xf numFmtId="179" fontId="11" fillId="10" borderId="71" xfId="1" applyNumberFormat="1" applyFont="1" applyFill="1" applyBorder="1" applyAlignment="1">
      <alignment horizontal="center" vertical="center" wrapText="1"/>
    </xf>
    <xf numFmtId="0" fontId="15" fillId="9" borderId="63" xfId="1" applyFont="1" applyFill="1" applyBorder="1" applyAlignment="1">
      <alignment horizontal="center" vertical="center"/>
    </xf>
    <xf numFmtId="0" fontId="15" fillId="9" borderId="64" xfId="1" applyFont="1" applyFill="1" applyBorder="1" applyAlignment="1">
      <alignment horizontal="center" vertical="center"/>
    </xf>
    <xf numFmtId="0" fontId="15" fillId="9" borderId="65" xfId="1" applyFont="1" applyFill="1" applyBorder="1" applyAlignment="1">
      <alignment horizontal="center" vertical="center"/>
    </xf>
    <xf numFmtId="179" fontId="15" fillId="9" borderId="67" xfId="1" applyNumberFormat="1" applyFont="1" applyFill="1" applyBorder="1" applyAlignment="1">
      <alignment horizontal="center" vertical="center" wrapText="1"/>
    </xf>
    <xf numFmtId="179" fontId="15" fillId="9" borderId="67" xfId="1" applyNumberFormat="1" applyFont="1" applyFill="1" applyBorder="1" applyAlignment="1">
      <alignment horizontal="center" vertical="center"/>
    </xf>
    <xf numFmtId="179" fontId="15" fillId="9" borderId="68" xfId="1" applyNumberFormat="1" applyFont="1" applyFill="1" applyBorder="1" applyAlignment="1">
      <alignment horizontal="center" vertical="center"/>
    </xf>
    <xf numFmtId="0" fontId="8" fillId="3" borderId="76" xfId="1" applyFont="1" applyFill="1" applyBorder="1" applyAlignment="1" applyProtection="1">
      <alignment horizontal="left" vertical="center" wrapText="1" indent="1"/>
      <protection locked="0"/>
    </xf>
    <xf numFmtId="0" fontId="8" fillId="3" borderId="77" xfId="1" applyFont="1" applyFill="1" applyBorder="1" applyAlignment="1" applyProtection="1">
      <alignment horizontal="left" vertical="center" wrapText="1" indent="1"/>
      <protection locked="0"/>
    </xf>
    <xf numFmtId="0" fontId="11" fillId="4" borderId="79" xfId="1" applyFont="1" applyFill="1" applyBorder="1" applyAlignment="1" applyProtection="1">
      <alignment horizontal="center" vertical="center"/>
      <protection locked="0"/>
    </xf>
    <xf numFmtId="0" fontId="11" fillId="4" borderId="80" xfId="1" applyFont="1" applyFill="1" applyBorder="1" applyAlignment="1" applyProtection="1">
      <alignment horizontal="center" vertical="center"/>
      <protection locked="0"/>
    </xf>
    <xf numFmtId="0" fontId="17" fillId="5" borderId="81" xfId="1" applyFont="1" applyFill="1" applyBorder="1" applyAlignment="1">
      <alignment horizontal="center" vertical="center"/>
    </xf>
    <xf numFmtId="0" fontId="17" fillId="5" borderId="82" xfId="1" applyFont="1" applyFill="1" applyBorder="1" applyAlignment="1">
      <alignment horizontal="center" vertical="center"/>
    </xf>
    <xf numFmtId="0" fontId="17" fillId="5" borderId="83" xfId="1" applyFont="1" applyFill="1" applyBorder="1" applyAlignment="1">
      <alignment horizontal="center" vertical="center"/>
    </xf>
    <xf numFmtId="0" fontId="17" fillId="5" borderId="84" xfId="1" applyFont="1" applyFill="1" applyBorder="1" applyAlignment="1">
      <alignment horizontal="center" vertical="center"/>
    </xf>
    <xf numFmtId="0" fontId="17" fillId="5" borderId="85" xfId="1" applyFont="1" applyFill="1" applyBorder="1" applyAlignment="1">
      <alignment horizontal="center" vertical="center"/>
    </xf>
    <xf numFmtId="0" fontId="17" fillId="5" borderId="86" xfId="1" applyFont="1" applyFill="1" applyBorder="1" applyAlignment="1">
      <alignment horizontal="center" vertical="center"/>
    </xf>
    <xf numFmtId="0" fontId="7" fillId="4" borderId="72" xfId="1" applyFont="1" applyFill="1" applyBorder="1" applyAlignment="1" applyProtection="1">
      <alignment horizontal="center" vertical="center"/>
      <protection locked="0"/>
    </xf>
    <xf numFmtId="0" fontId="7" fillId="4" borderId="75" xfId="1" applyFont="1" applyFill="1" applyBorder="1" applyAlignment="1" applyProtection="1">
      <alignment horizontal="center" vertical="center"/>
      <protection locked="0"/>
    </xf>
    <xf numFmtId="0" fontId="7" fillId="4" borderId="73" xfId="1" applyFont="1" applyFill="1" applyBorder="1" applyAlignment="1" applyProtection="1">
      <alignment horizontal="center" vertical="center"/>
      <protection locked="0"/>
    </xf>
    <xf numFmtId="0" fontId="7" fillId="4" borderId="76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center" vertical="center"/>
      <protection locked="0"/>
    </xf>
    <xf numFmtId="0" fontId="11" fillId="4" borderId="73" xfId="1" applyFont="1" applyFill="1" applyBorder="1" applyAlignment="1" applyProtection="1">
      <alignment horizontal="left" vertical="center" indent="1"/>
      <protection locked="0"/>
    </xf>
    <xf numFmtId="0" fontId="11" fillId="4" borderId="74" xfId="1" applyFont="1" applyFill="1" applyBorder="1" applyAlignment="1" applyProtection="1">
      <alignment horizontal="left" vertical="center" indent="1"/>
      <protection locked="0"/>
    </xf>
    <xf numFmtId="0" fontId="11" fillId="4" borderId="76" xfId="1" applyFont="1" applyFill="1" applyBorder="1" applyAlignment="1" applyProtection="1">
      <alignment horizontal="left" vertical="center" indent="1"/>
      <protection locked="0"/>
    </xf>
    <xf numFmtId="0" fontId="11" fillId="4" borderId="77" xfId="1" applyFont="1" applyFill="1" applyBorder="1" applyAlignment="1" applyProtection="1">
      <alignment horizontal="left" vertical="center" indent="1"/>
      <protection locked="0"/>
    </xf>
    <xf numFmtId="0" fontId="7" fillId="5" borderId="87" xfId="1" applyFont="1" applyFill="1" applyBorder="1" applyAlignment="1">
      <alignment horizontal="center" vertical="center"/>
    </xf>
    <xf numFmtId="0" fontId="7" fillId="5" borderId="88" xfId="1" applyFont="1" applyFill="1" applyBorder="1" applyAlignment="1">
      <alignment horizontal="center" vertical="center"/>
    </xf>
    <xf numFmtId="0" fontId="7" fillId="5" borderId="93" xfId="1" applyFont="1" applyFill="1" applyBorder="1" applyAlignment="1">
      <alignment horizontal="center" vertical="center"/>
    </xf>
    <xf numFmtId="0" fontId="7" fillId="5" borderId="94" xfId="1" applyFont="1" applyFill="1" applyBorder="1" applyAlignment="1">
      <alignment horizontal="center" vertical="center"/>
    </xf>
    <xf numFmtId="0" fontId="7" fillId="5" borderId="89" xfId="1" applyFont="1" applyFill="1" applyBorder="1" applyAlignment="1">
      <alignment horizontal="center" vertical="center"/>
    </xf>
    <xf numFmtId="0" fontId="7" fillId="5" borderId="90" xfId="1" applyFont="1" applyFill="1" applyBorder="1" applyAlignment="1">
      <alignment horizontal="center" vertical="center"/>
    </xf>
    <xf numFmtId="0" fontId="7" fillId="5" borderId="91" xfId="1" applyFont="1" applyFill="1" applyBorder="1" applyAlignment="1">
      <alignment horizontal="center" vertical="center"/>
    </xf>
    <xf numFmtId="0" fontId="7" fillId="5" borderId="84" xfId="1" applyFont="1" applyFill="1" applyBorder="1" applyAlignment="1">
      <alignment horizontal="center" vertical="center"/>
    </xf>
    <xf numFmtId="0" fontId="7" fillId="5" borderId="85" xfId="1" applyFont="1" applyFill="1" applyBorder="1" applyAlignment="1">
      <alignment horizontal="center" vertical="center"/>
    </xf>
    <xf numFmtId="0" fontId="7" fillId="5" borderId="86" xfId="1" applyFont="1" applyFill="1" applyBorder="1" applyAlignment="1">
      <alignment horizontal="center" vertical="center"/>
    </xf>
    <xf numFmtId="0" fontId="7" fillId="5" borderId="92" xfId="1" applyFont="1" applyFill="1" applyBorder="1" applyAlignment="1">
      <alignment horizontal="center" vertical="center" wrapText="1"/>
    </xf>
    <xf numFmtId="0" fontId="7" fillId="5" borderId="95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center" vertical="center"/>
    </xf>
    <xf numFmtId="0" fontId="8" fillId="3" borderId="97" xfId="1" applyFont="1" applyFill="1" applyBorder="1" applyAlignment="1">
      <alignment horizontal="center" vertical="center"/>
    </xf>
    <xf numFmtId="0" fontId="8" fillId="3" borderId="98" xfId="1" applyFont="1" applyFill="1" applyBorder="1" applyAlignment="1">
      <alignment horizontal="center" vertical="center"/>
    </xf>
    <xf numFmtId="0" fontId="8" fillId="3" borderId="94" xfId="1" applyFont="1" applyFill="1" applyBorder="1" applyAlignment="1">
      <alignment horizontal="center" vertical="center"/>
    </xf>
    <xf numFmtId="1" fontId="7" fillId="5" borderId="99" xfId="1" applyNumberFormat="1" applyFont="1" applyFill="1" applyBorder="1" applyAlignment="1">
      <alignment horizontal="center" vertical="center"/>
    </xf>
    <xf numFmtId="1" fontId="7" fillId="5" borderId="106" xfId="1" applyNumberFormat="1" applyFont="1" applyFill="1" applyBorder="1" applyAlignment="1">
      <alignment horizontal="center" vertical="center"/>
    </xf>
    <xf numFmtId="0" fontId="7" fillId="5" borderId="100" xfId="1" applyFont="1" applyFill="1" applyBorder="1" applyAlignment="1">
      <alignment horizontal="center" vertical="center"/>
    </xf>
    <xf numFmtId="0" fontId="7" fillId="5" borderId="101" xfId="1" applyFont="1" applyFill="1" applyBorder="1" applyAlignment="1">
      <alignment horizontal="center" vertical="center"/>
    </xf>
    <xf numFmtId="0" fontId="11" fillId="5" borderId="66" xfId="1" applyFont="1" applyFill="1" applyBorder="1" applyAlignment="1">
      <alignment horizontal="center" vertical="center" wrapText="1"/>
    </xf>
    <xf numFmtId="0" fontId="11" fillId="5" borderId="67" xfId="1" applyFont="1" applyFill="1" applyBorder="1" applyAlignment="1">
      <alignment horizontal="center" vertical="center" wrapText="1"/>
    </xf>
    <xf numFmtId="179" fontId="11" fillId="11" borderId="67" xfId="1" applyNumberFormat="1" applyFont="1" applyFill="1" applyBorder="1" applyAlignment="1">
      <alignment horizontal="center" vertical="center" wrapText="1"/>
    </xf>
    <xf numFmtId="179" fontId="11" fillId="11" borderId="68" xfId="1" applyNumberFormat="1" applyFont="1" applyFill="1" applyBorder="1" applyAlignment="1">
      <alignment horizontal="center" vertical="center" wrapText="1"/>
    </xf>
    <xf numFmtId="0" fontId="8" fillId="3" borderId="102" xfId="1" applyFont="1" applyFill="1" applyBorder="1" applyAlignment="1">
      <alignment horizontal="center" vertical="center"/>
    </xf>
    <xf numFmtId="0" fontId="8" fillId="3" borderId="103" xfId="1" applyFont="1" applyFill="1" applyBorder="1" applyAlignment="1">
      <alignment horizontal="center" vertical="center"/>
    </xf>
    <xf numFmtId="0" fontId="8" fillId="3" borderId="104" xfId="1" applyFont="1" applyFill="1" applyBorder="1" applyAlignment="1">
      <alignment horizontal="center" vertical="center"/>
    </xf>
    <xf numFmtId="0" fontId="8" fillId="3" borderId="101" xfId="1" applyFont="1" applyFill="1" applyBorder="1" applyAlignment="1">
      <alignment horizontal="center" vertical="center"/>
    </xf>
    <xf numFmtId="0" fontId="11" fillId="5" borderId="63" xfId="1" applyFont="1" applyFill="1" applyBorder="1" applyAlignment="1">
      <alignment horizontal="center" vertical="center"/>
    </xf>
    <xf numFmtId="0" fontId="11" fillId="5" borderId="64" xfId="1" applyFont="1" applyFill="1" applyBorder="1" applyAlignment="1">
      <alignment horizontal="center" vertical="center"/>
    </xf>
    <xf numFmtId="0" fontId="11" fillId="5" borderId="65" xfId="1" applyFont="1" applyFill="1" applyBorder="1" applyAlignment="1">
      <alignment horizontal="center" vertical="center"/>
    </xf>
    <xf numFmtId="0" fontId="11" fillId="5" borderId="107" xfId="1" applyFont="1" applyFill="1" applyBorder="1" applyAlignment="1">
      <alignment horizontal="center" vertical="center"/>
    </xf>
    <xf numFmtId="0" fontId="11" fillId="5" borderId="108" xfId="1" applyFont="1" applyFill="1" applyBorder="1" applyAlignment="1">
      <alignment horizontal="center" vertical="center"/>
    </xf>
    <xf numFmtId="182" fontId="11" fillId="5" borderId="67" xfId="1" applyNumberFormat="1" applyFont="1" applyFill="1" applyBorder="1" applyAlignment="1">
      <alignment horizontal="center" vertical="center"/>
    </xf>
    <xf numFmtId="182" fontId="11" fillId="5" borderId="109" xfId="1" applyNumberFormat="1" applyFont="1" applyFill="1" applyBorder="1" applyAlignment="1">
      <alignment horizontal="center" vertical="center"/>
    </xf>
    <xf numFmtId="182" fontId="11" fillId="5" borderId="110" xfId="1" applyNumberFormat="1" applyFont="1" applyFill="1" applyBorder="1" applyAlignment="1">
      <alignment horizontal="center" vertical="center"/>
    </xf>
    <xf numFmtId="0" fontId="7" fillId="0" borderId="85" xfId="1" applyFont="1" applyBorder="1" applyAlignment="1">
      <alignment horizontal="center" vertical="center"/>
    </xf>
    <xf numFmtId="0" fontId="11" fillId="5" borderId="114" xfId="1" applyFont="1" applyFill="1" applyBorder="1" applyAlignment="1">
      <alignment horizontal="center" vertical="center" wrapText="1"/>
    </xf>
    <xf numFmtId="0" fontId="11" fillId="5" borderId="118" xfId="1" applyFont="1" applyFill="1" applyBorder="1" applyAlignment="1">
      <alignment horizontal="center" vertical="center" wrapText="1"/>
    </xf>
    <xf numFmtId="0" fontId="11" fillId="5" borderId="115" xfId="1" applyFont="1" applyFill="1" applyBorder="1" applyAlignment="1">
      <alignment horizontal="center" vertical="center"/>
    </xf>
    <xf numFmtId="0" fontId="11" fillId="5" borderId="116" xfId="1" applyFont="1" applyFill="1" applyBorder="1" applyAlignment="1">
      <alignment horizontal="center" vertical="center"/>
    </xf>
    <xf numFmtId="0" fontId="11" fillId="5" borderId="117" xfId="1" applyFont="1" applyFill="1" applyBorder="1" applyAlignment="1">
      <alignment horizontal="center" vertical="center"/>
    </xf>
    <xf numFmtId="0" fontId="8" fillId="3" borderId="96" xfId="1" applyFont="1" applyFill="1" applyBorder="1" applyAlignment="1">
      <alignment horizontal="left" vertical="center" indent="1"/>
    </xf>
    <xf numFmtId="0" fontId="8" fillId="3" borderId="97" xfId="1" applyFont="1" applyFill="1" applyBorder="1" applyAlignment="1">
      <alignment horizontal="left" vertical="center" indent="1"/>
    </xf>
    <xf numFmtId="0" fontId="8" fillId="3" borderId="119" xfId="1" applyFont="1" applyFill="1" applyBorder="1" applyAlignment="1">
      <alignment horizontal="left" vertical="center" indent="1"/>
    </xf>
    <xf numFmtId="0" fontId="11" fillId="5" borderId="111" xfId="1" applyFont="1" applyFill="1" applyBorder="1" applyAlignment="1">
      <alignment horizontal="center" vertical="center" wrapText="1"/>
    </xf>
    <xf numFmtId="0" fontId="11" fillId="5" borderId="112" xfId="1" applyFont="1" applyFill="1" applyBorder="1" applyAlignment="1">
      <alignment horizontal="center" vertical="center" wrapText="1"/>
    </xf>
    <xf numFmtId="0" fontId="11" fillId="5" borderId="69" xfId="1" applyFont="1" applyFill="1" applyBorder="1" applyAlignment="1">
      <alignment horizontal="center" vertical="center" wrapText="1"/>
    </xf>
    <xf numFmtId="0" fontId="11" fillId="5" borderId="70" xfId="1" applyFont="1" applyFill="1" applyBorder="1" applyAlignment="1">
      <alignment horizontal="center" vertical="center" wrapText="1"/>
    </xf>
    <xf numFmtId="179" fontId="11" fillId="11" borderId="112" xfId="1" applyNumberFormat="1" applyFont="1" applyFill="1" applyBorder="1" applyAlignment="1">
      <alignment horizontal="center" vertical="center" wrapText="1"/>
    </xf>
    <xf numFmtId="179" fontId="11" fillId="11" borderId="70" xfId="1" applyNumberFormat="1" applyFont="1" applyFill="1" applyBorder="1" applyAlignment="1">
      <alignment horizontal="center" vertical="center" wrapText="1"/>
    </xf>
    <xf numFmtId="179" fontId="11" fillId="11" borderId="113" xfId="1" applyNumberFormat="1" applyFont="1" applyFill="1" applyBorder="1" applyAlignment="1">
      <alignment horizontal="center" vertical="center" wrapText="1"/>
    </xf>
    <xf numFmtId="179" fontId="11" fillId="11" borderId="71" xfId="1" applyNumberFormat="1" applyFont="1" applyFill="1" applyBorder="1" applyAlignment="1">
      <alignment horizontal="center" vertical="center" wrapText="1"/>
    </xf>
    <xf numFmtId="0" fontId="15" fillId="12" borderId="66" xfId="1" applyFont="1" applyFill="1" applyBorder="1" applyAlignment="1">
      <alignment horizontal="center" vertical="center" wrapText="1"/>
    </xf>
    <xf numFmtId="0" fontId="19" fillId="13" borderId="67" xfId="1" applyFont="1" applyFill="1" applyBorder="1" applyAlignment="1">
      <alignment horizontal="center" vertical="center" wrapText="1"/>
    </xf>
    <xf numFmtId="0" fontId="8" fillId="13" borderId="67" xfId="1" applyFont="1" applyFill="1" applyBorder="1" applyAlignment="1">
      <alignment horizontal="center" vertical="center" wrapText="1"/>
    </xf>
    <xf numFmtId="0" fontId="8" fillId="13" borderId="124" xfId="1" applyFont="1" applyFill="1" applyBorder="1" applyAlignment="1">
      <alignment horizontal="center" vertical="center" wrapText="1"/>
    </xf>
    <xf numFmtId="0" fontId="8" fillId="13" borderId="125" xfId="1" applyFont="1" applyFill="1" applyBorder="1" applyAlignment="1">
      <alignment horizontal="center" vertical="center" wrapText="1"/>
    </xf>
    <xf numFmtId="0" fontId="8" fillId="13" borderId="126" xfId="1" applyFont="1" applyFill="1" applyBorder="1" applyAlignment="1">
      <alignment horizontal="center" vertical="center" wrapText="1"/>
    </xf>
    <xf numFmtId="0" fontId="8" fillId="13" borderId="127" xfId="1" applyFont="1" applyFill="1" applyBorder="1" applyAlignment="1">
      <alignment horizontal="center" vertical="center" wrapText="1"/>
    </xf>
    <xf numFmtId="0" fontId="8" fillId="13" borderId="128" xfId="1" applyFont="1" applyFill="1" applyBorder="1" applyAlignment="1">
      <alignment horizontal="center" vertical="center" wrapText="1"/>
    </xf>
    <xf numFmtId="0" fontId="8" fillId="13" borderId="129" xfId="1" applyFont="1" applyFill="1" applyBorder="1" applyAlignment="1">
      <alignment horizontal="center" vertical="center" wrapText="1"/>
    </xf>
    <xf numFmtId="0" fontId="8" fillId="3" borderId="102" xfId="1" applyFont="1" applyFill="1" applyBorder="1" applyAlignment="1">
      <alignment horizontal="left" vertical="center" indent="1"/>
    </xf>
    <xf numFmtId="0" fontId="8" fillId="3" borderId="103" xfId="1" applyFont="1" applyFill="1" applyBorder="1" applyAlignment="1">
      <alignment horizontal="left" vertical="center" indent="1"/>
    </xf>
    <xf numFmtId="0" fontId="8" fillId="3" borderId="120" xfId="1" applyFont="1" applyFill="1" applyBorder="1" applyAlignment="1">
      <alignment horizontal="left" vertical="center" indent="1"/>
    </xf>
    <xf numFmtId="0" fontId="15" fillId="12" borderId="121" xfId="1" applyFont="1" applyFill="1" applyBorder="1" applyAlignment="1">
      <alignment horizontal="center" vertical="center"/>
    </xf>
    <xf numFmtId="0" fontId="15" fillId="12" borderId="122" xfId="1" applyFont="1" applyFill="1" applyBorder="1" applyAlignment="1">
      <alignment horizontal="center" vertical="center"/>
    </xf>
    <xf numFmtId="0" fontId="15" fillId="12" borderId="123" xfId="1" applyFont="1" applyFill="1" applyBorder="1" applyAlignment="1">
      <alignment horizontal="center" vertical="center"/>
    </xf>
    <xf numFmtId="182" fontId="15" fillId="12" borderId="67" xfId="1" applyNumberFormat="1" applyFont="1" applyFill="1" applyBorder="1" applyAlignment="1">
      <alignment horizontal="center" vertical="center"/>
    </xf>
    <xf numFmtId="182" fontId="15" fillId="12" borderId="109" xfId="1" applyNumberFormat="1" applyFont="1" applyFill="1" applyBorder="1" applyAlignment="1">
      <alignment horizontal="center" vertical="center"/>
    </xf>
    <xf numFmtId="182" fontId="15" fillId="12" borderId="110" xfId="1" applyNumberFormat="1" applyFont="1" applyFill="1" applyBorder="1" applyAlignment="1">
      <alignment horizontal="center" vertical="center"/>
    </xf>
    <xf numFmtId="0" fontId="15" fillId="12" borderId="69" xfId="1" applyFont="1" applyFill="1" applyBorder="1" applyAlignment="1">
      <alignment horizontal="center" vertical="center" wrapText="1"/>
    </xf>
    <xf numFmtId="0" fontId="19" fillId="13" borderId="70" xfId="1" applyFont="1" applyFill="1" applyBorder="1" applyAlignment="1">
      <alignment horizontal="center" vertical="center" wrapText="1"/>
    </xf>
    <xf numFmtId="0" fontId="8" fillId="13" borderId="70" xfId="1" applyFont="1" applyFill="1" applyBorder="1" applyAlignment="1">
      <alignment horizontal="center" vertical="center" wrapText="1"/>
    </xf>
    <xf numFmtId="0" fontId="8" fillId="13" borderId="130" xfId="1" applyFont="1" applyFill="1" applyBorder="1" applyAlignment="1">
      <alignment horizontal="center" vertical="center" wrapText="1"/>
    </xf>
    <xf numFmtId="0" fontId="8" fillId="13" borderId="131" xfId="1" applyFont="1" applyFill="1" applyBorder="1" applyAlignment="1">
      <alignment horizontal="center" vertical="center" wrapText="1"/>
    </xf>
    <xf numFmtId="0" fontId="7" fillId="14" borderId="133" xfId="1" applyFont="1" applyFill="1" applyBorder="1" applyAlignment="1">
      <alignment horizontal="center" vertical="center" wrapText="1"/>
    </xf>
    <xf numFmtId="0" fontId="7" fillId="14" borderId="139" xfId="1" applyFont="1" applyFill="1" applyBorder="1" applyAlignment="1">
      <alignment horizontal="center" vertical="center" wrapText="1"/>
    </xf>
    <xf numFmtId="0" fontId="7" fillId="14" borderId="142" xfId="1" applyFont="1" applyFill="1" applyBorder="1" applyAlignment="1">
      <alignment horizontal="center" vertical="center" wrapText="1"/>
    </xf>
    <xf numFmtId="0" fontId="8" fillId="0" borderId="134" xfId="1" applyFont="1" applyBorder="1" applyAlignment="1">
      <alignment horizontal="center" vertical="center" wrapText="1"/>
    </xf>
    <xf numFmtId="0" fontId="8" fillId="0" borderId="135" xfId="1" applyFont="1" applyBorder="1" applyAlignment="1">
      <alignment horizontal="center" vertical="center" wrapText="1"/>
    </xf>
    <xf numFmtId="0" fontId="8" fillId="0" borderId="140" xfId="1" applyFont="1" applyBorder="1" applyAlignment="1">
      <alignment horizontal="center" vertical="center" wrapText="1"/>
    </xf>
    <xf numFmtId="0" fontId="8" fillId="0" borderId="141" xfId="1" applyFont="1" applyBorder="1" applyAlignment="1">
      <alignment horizontal="center" vertical="center" wrapText="1"/>
    </xf>
    <xf numFmtId="0" fontId="8" fillId="0" borderId="143" xfId="1" applyFont="1" applyBorder="1" applyAlignment="1">
      <alignment horizontal="center" vertical="center" wrapText="1"/>
    </xf>
    <xf numFmtId="0" fontId="8" fillId="0" borderId="144" xfId="1" applyFont="1" applyBorder="1" applyAlignment="1">
      <alignment horizontal="center" vertical="center" wrapText="1"/>
    </xf>
    <xf numFmtId="0" fontId="8" fillId="0" borderId="136" xfId="1" applyFont="1" applyBorder="1" applyAlignment="1">
      <alignment horizontal="left" vertical="center" wrapText="1" indent="1"/>
    </xf>
    <xf numFmtId="0" fontId="8" fillId="0" borderId="137" xfId="1" applyFont="1" applyBorder="1" applyAlignment="1">
      <alignment horizontal="left" vertical="center" wrapText="1" indent="1"/>
    </xf>
    <xf numFmtId="0" fontId="8" fillId="0" borderId="138" xfId="1" applyFont="1" applyBorder="1" applyAlignment="1">
      <alignment horizontal="left" vertical="center" wrapText="1" indent="1"/>
    </xf>
    <xf numFmtId="0" fontId="7" fillId="0" borderId="0" xfId="1" applyFont="1" applyAlignment="1">
      <alignment horizontal="center" vertical="center"/>
    </xf>
    <xf numFmtId="0" fontId="15" fillId="12" borderId="132" xfId="1" applyFont="1" applyFill="1" applyBorder="1" applyAlignment="1">
      <alignment horizontal="center" vertical="center"/>
    </xf>
    <xf numFmtId="0" fontId="15" fillId="12" borderId="132" xfId="1" applyFont="1" applyFill="1" applyBorder="1" applyAlignment="1">
      <alignment horizontal="center" vertical="center" wrapText="1"/>
    </xf>
    <xf numFmtId="0" fontId="7" fillId="14" borderId="136" xfId="1" applyFont="1" applyFill="1" applyBorder="1" applyAlignment="1">
      <alignment horizontal="center" vertical="center" wrapText="1"/>
    </xf>
    <xf numFmtId="0" fontId="7" fillId="14" borderId="137" xfId="1" applyFont="1" applyFill="1" applyBorder="1" applyAlignment="1">
      <alignment horizontal="center" vertical="center" wrapText="1"/>
    </xf>
    <xf numFmtId="0" fontId="7" fillId="14" borderId="138" xfId="1" applyFont="1" applyFill="1" applyBorder="1" applyAlignment="1">
      <alignment horizontal="center" vertical="center" wrapText="1"/>
    </xf>
    <xf numFmtId="0" fontId="21" fillId="0" borderId="145" xfId="1" applyFont="1" applyBorder="1" applyAlignment="1" applyProtection="1">
      <alignment horizontal="center" vertical="center"/>
      <protection locked="0"/>
    </xf>
    <xf numFmtId="0" fontId="21" fillId="0" borderId="146" xfId="1" applyFont="1" applyBorder="1" applyAlignment="1" applyProtection="1">
      <alignment horizontal="center" vertical="center"/>
      <protection locked="0"/>
    </xf>
    <xf numFmtId="0" fontId="23" fillId="3" borderId="145" xfId="1" applyFont="1" applyFill="1" applyBorder="1" applyAlignment="1" applyProtection="1">
      <alignment horizontal="left" vertical="center" wrapText="1" indent="1"/>
      <protection locked="0"/>
    </xf>
    <xf numFmtId="0" fontId="23" fillId="3" borderId="146" xfId="1" applyFont="1" applyFill="1" applyBorder="1" applyAlignment="1" applyProtection="1">
      <alignment horizontal="left" vertical="center" wrapText="1" inden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9" fillId="4" borderId="10" xfId="1" applyFont="1" applyFill="1" applyBorder="1" applyAlignment="1" applyProtection="1">
      <alignment horizontal="center" vertical="center"/>
      <protection locked="0"/>
    </xf>
    <xf numFmtId="0" fontId="9" fillId="4" borderId="11" xfId="1" applyFont="1" applyFill="1" applyBorder="1" applyAlignment="1" applyProtection="1">
      <alignment horizontal="center" vertical="center"/>
      <protection locked="0"/>
    </xf>
    <xf numFmtId="0" fontId="9" fillId="4" borderId="12" xfId="1" applyFont="1" applyFill="1" applyBorder="1" applyAlignment="1" applyProtection="1">
      <alignment horizontal="center" vertical="center"/>
      <protection locked="0"/>
    </xf>
    <xf numFmtId="0" fontId="9" fillId="4" borderId="13" xfId="1" applyFont="1" applyFill="1" applyBorder="1" applyAlignment="1" applyProtection="1">
      <alignment horizontal="center" vertical="center"/>
      <protection locked="0"/>
    </xf>
    <xf numFmtId="0" fontId="9" fillId="4" borderId="14" xfId="1" applyFont="1" applyFill="1" applyBorder="1" applyAlignment="1" applyProtection="1">
      <alignment horizontal="center" vertical="center"/>
      <protection locked="0"/>
    </xf>
    <xf numFmtId="0" fontId="9" fillId="4" borderId="15" xfId="1" applyFont="1" applyFill="1" applyBorder="1" applyAlignment="1" applyProtection="1">
      <alignment horizontal="center" vertical="center"/>
      <protection locked="0"/>
    </xf>
    <xf numFmtId="0" fontId="7" fillId="4" borderId="18" xfId="1" applyFont="1" applyFill="1" applyBorder="1" applyAlignment="1" applyProtection="1">
      <alignment horizontal="center" vertical="center"/>
      <protection locked="0"/>
    </xf>
    <xf numFmtId="0" fontId="7" fillId="4" borderId="19" xfId="1" applyFont="1" applyFill="1" applyBorder="1" applyAlignment="1" applyProtection="1">
      <alignment horizontal="center" vertical="center"/>
      <protection locked="0"/>
    </xf>
    <xf numFmtId="0" fontId="7" fillId="4" borderId="20" xfId="1" applyFont="1" applyFill="1" applyBorder="1" applyAlignment="1" applyProtection="1">
      <alignment horizontal="center" vertical="center"/>
      <protection locked="0"/>
    </xf>
    <xf numFmtId="0" fontId="7" fillId="4" borderId="21" xfId="1" applyFont="1" applyFill="1" applyBorder="1" applyAlignment="1" applyProtection="1">
      <alignment horizontal="center" vertical="center"/>
      <protection locked="0"/>
    </xf>
    <xf numFmtId="0" fontId="7" fillId="4" borderId="22" xfId="1" applyFont="1" applyFill="1" applyBorder="1" applyAlignment="1" applyProtection="1">
      <alignment horizontal="center" vertical="center"/>
      <protection locked="0"/>
    </xf>
    <xf numFmtId="0" fontId="7" fillId="4" borderId="23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/>
      <protection locked="0"/>
    </xf>
    <xf numFmtId="0" fontId="30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177" fontId="14" fillId="16" borderId="53" xfId="1" applyNumberFormat="1" applyFont="1" applyFill="1" applyBorder="1" applyAlignment="1" applyProtection="1">
      <alignment horizontal="center" vertical="center" wrapText="1"/>
    </xf>
    <xf numFmtId="177" fontId="14" fillId="16" borderId="149" xfId="1" applyNumberFormat="1" applyFont="1" applyFill="1" applyBorder="1" applyAlignment="1" applyProtection="1">
      <alignment horizontal="center" vertical="center" wrapText="1"/>
    </xf>
    <xf numFmtId="0" fontId="7" fillId="5" borderId="28" xfId="1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177" fontId="14" fillId="16" borderId="35" xfId="1" applyNumberFormat="1" applyFont="1" applyFill="1" applyBorder="1" applyAlignment="1" applyProtection="1">
      <alignment horizontal="center" vertical="center" wrapText="1"/>
    </xf>
    <xf numFmtId="177" fontId="14" fillId="16" borderId="40" xfId="1" applyNumberFormat="1" applyFont="1" applyFill="1" applyBorder="1" applyAlignment="1" applyProtection="1">
      <alignment horizontal="center" vertical="center" wrapText="1"/>
    </xf>
    <xf numFmtId="177" fontId="14" fillId="16" borderId="46" xfId="1" applyNumberFormat="1" applyFont="1" applyFill="1" applyBorder="1" applyAlignment="1" applyProtection="1">
      <alignment horizontal="center" vertical="center" wrapText="1"/>
    </xf>
    <xf numFmtId="177" fontId="14" fillId="16" borderId="48" xfId="1" applyNumberFormat="1" applyFont="1" applyFill="1" applyBorder="1" applyAlignment="1" applyProtection="1">
      <alignment horizontal="center" vertical="center" wrapText="1"/>
    </xf>
    <xf numFmtId="0" fontId="15" fillId="9" borderId="66" xfId="1" applyFont="1" applyFill="1" applyBorder="1" applyAlignment="1" applyProtection="1">
      <alignment horizontal="center" vertical="center" wrapText="1"/>
      <protection locked="0"/>
    </xf>
    <xf numFmtId="0" fontId="15" fillId="9" borderId="67" xfId="1" applyFont="1" applyFill="1" applyBorder="1" applyAlignment="1" applyProtection="1">
      <alignment horizontal="center" vertical="center" wrapText="1"/>
      <protection locked="0"/>
    </xf>
    <xf numFmtId="0" fontId="15" fillId="9" borderId="69" xfId="1" applyFont="1" applyFill="1" applyBorder="1" applyAlignment="1" applyProtection="1">
      <alignment horizontal="center" vertical="center" wrapText="1"/>
      <protection locked="0"/>
    </xf>
    <xf numFmtId="0" fontId="15" fillId="9" borderId="70" xfId="1" applyFont="1" applyFill="1" applyBorder="1" applyAlignment="1" applyProtection="1">
      <alignment horizontal="center" vertical="center" wrapText="1"/>
      <protection locked="0"/>
    </xf>
    <xf numFmtId="179" fontId="11" fillId="10" borderId="67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0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68" xfId="1" applyNumberFormat="1" applyFont="1" applyFill="1" applyBorder="1" applyAlignment="1" applyProtection="1">
      <alignment horizontal="center" vertical="center" wrapText="1"/>
      <protection locked="0"/>
    </xf>
    <xf numFmtId="179" fontId="11" fillId="10" borderId="71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3" xfId="1" applyFont="1" applyFill="1" applyBorder="1" applyAlignment="1" applyProtection="1">
      <alignment horizontal="center" vertical="center"/>
      <protection locked="0"/>
    </xf>
    <xf numFmtId="0" fontId="15" fillId="9" borderId="64" xfId="1" applyFont="1" applyFill="1" applyBorder="1" applyAlignment="1" applyProtection="1">
      <alignment horizontal="center" vertical="center"/>
      <protection locked="0"/>
    </xf>
    <xf numFmtId="0" fontId="15" fillId="9" borderId="65" xfId="1" applyFont="1" applyFill="1" applyBorder="1" applyAlignment="1" applyProtection="1">
      <alignment horizontal="center" vertical="center"/>
      <protection locked="0"/>
    </xf>
    <xf numFmtId="179" fontId="15" fillId="9" borderId="67" xfId="1" applyNumberFormat="1" applyFont="1" applyFill="1" applyBorder="1" applyAlignment="1" applyProtection="1">
      <alignment horizontal="center" vertical="center" wrapText="1"/>
      <protection locked="0"/>
    </xf>
    <xf numFmtId="179" fontId="15" fillId="9" borderId="67" xfId="1" applyNumberFormat="1" applyFont="1" applyFill="1" applyBorder="1" applyAlignment="1" applyProtection="1">
      <alignment horizontal="center" vertical="center"/>
      <protection locked="0"/>
    </xf>
    <xf numFmtId="179" fontId="15" fillId="9" borderId="68" xfId="1" applyNumberFormat="1" applyFont="1" applyFill="1" applyBorder="1" applyAlignment="1" applyProtection="1">
      <alignment horizontal="center" vertical="center"/>
      <protection locked="0"/>
    </xf>
    <xf numFmtId="0" fontId="17" fillId="5" borderId="81" xfId="1" applyFont="1" applyFill="1" applyBorder="1" applyAlignment="1" applyProtection="1">
      <alignment horizontal="center" vertical="center"/>
      <protection locked="0"/>
    </xf>
    <xf numFmtId="0" fontId="17" fillId="5" borderId="82" xfId="1" applyFont="1" applyFill="1" applyBorder="1" applyAlignment="1" applyProtection="1">
      <alignment horizontal="center" vertical="center"/>
      <protection locked="0"/>
    </xf>
    <xf numFmtId="0" fontId="17" fillId="5" borderId="83" xfId="1" applyFont="1" applyFill="1" applyBorder="1" applyAlignment="1" applyProtection="1">
      <alignment horizontal="center" vertical="center"/>
      <protection locked="0"/>
    </xf>
    <xf numFmtId="0" fontId="17" fillId="5" borderId="84" xfId="1" applyFont="1" applyFill="1" applyBorder="1" applyAlignment="1" applyProtection="1">
      <alignment horizontal="center" vertical="center"/>
      <protection locked="0"/>
    </xf>
    <xf numFmtId="0" fontId="17" fillId="5" borderId="85" xfId="1" applyFont="1" applyFill="1" applyBorder="1" applyAlignment="1" applyProtection="1">
      <alignment horizontal="center" vertical="center"/>
      <protection locked="0"/>
    </xf>
    <xf numFmtId="0" fontId="17" fillId="5" borderId="86" xfId="1" applyFont="1" applyFill="1" applyBorder="1" applyAlignment="1" applyProtection="1">
      <alignment horizontal="center" vertical="center"/>
      <protection locked="0"/>
    </xf>
    <xf numFmtId="0" fontId="7" fillId="5" borderId="87" xfId="1" applyFont="1" applyFill="1" applyBorder="1" applyAlignment="1" applyProtection="1">
      <alignment horizontal="center" vertical="center"/>
      <protection locked="0"/>
    </xf>
    <xf numFmtId="0" fontId="7" fillId="5" borderId="88" xfId="1" applyFont="1" applyFill="1" applyBorder="1" applyAlignment="1" applyProtection="1">
      <alignment horizontal="center" vertical="center"/>
      <protection locked="0"/>
    </xf>
    <xf numFmtId="0" fontId="7" fillId="5" borderId="93" xfId="1" applyFont="1" applyFill="1" applyBorder="1" applyAlignment="1" applyProtection="1">
      <alignment horizontal="center" vertical="center"/>
      <protection locked="0"/>
    </xf>
    <xf numFmtId="0" fontId="7" fillId="5" borderId="94" xfId="1" applyFont="1" applyFill="1" applyBorder="1" applyAlignment="1" applyProtection="1">
      <alignment horizontal="center" vertical="center"/>
      <protection locked="0"/>
    </xf>
    <xf numFmtId="0" fontId="7" fillId="5" borderId="89" xfId="1" applyFont="1" applyFill="1" applyBorder="1" applyAlignment="1" applyProtection="1">
      <alignment horizontal="center" vertical="center"/>
      <protection locked="0"/>
    </xf>
    <xf numFmtId="0" fontId="7" fillId="5" borderId="90" xfId="1" applyFont="1" applyFill="1" applyBorder="1" applyAlignment="1" applyProtection="1">
      <alignment horizontal="center" vertical="center"/>
      <protection locked="0"/>
    </xf>
    <xf numFmtId="0" fontId="7" fillId="5" borderId="91" xfId="1" applyFont="1" applyFill="1" applyBorder="1" applyAlignment="1" applyProtection="1">
      <alignment horizontal="center" vertical="center"/>
      <protection locked="0"/>
    </xf>
    <xf numFmtId="0" fontId="7" fillId="5" borderId="84" xfId="1" applyFont="1" applyFill="1" applyBorder="1" applyAlignment="1" applyProtection="1">
      <alignment horizontal="center" vertical="center"/>
      <protection locked="0"/>
    </xf>
    <xf numFmtId="0" fontId="7" fillId="5" borderId="85" xfId="1" applyFont="1" applyFill="1" applyBorder="1" applyAlignment="1" applyProtection="1">
      <alignment horizontal="center" vertical="center"/>
      <protection locked="0"/>
    </xf>
    <xf numFmtId="0" fontId="7" fillId="5" borderId="86" xfId="1" applyFont="1" applyFill="1" applyBorder="1" applyAlignment="1" applyProtection="1">
      <alignment horizontal="center" vertical="center"/>
      <protection locked="0"/>
    </xf>
    <xf numFmtId="0" fontId="7" fillId="5" borderId="92" xfId="1" applyFont="1" applyFill="1" applyBorder="1" applyAlignment="1" applyProtection="1">
      <alignment horizontal="center" vertical="center" wrapText="1"/>
      <protection locked="0"/>
    </xf>
    <xf numFmtId="0" fontId="7" fillId="5" borderId="95" xfId="1" applyFont="1" applyFill="1" applyBorder="1" applyAlignment="1" applyProtection="1">
      <alignment horizontal="center" vertical="center"/>
      <protection locked="0"/>
    </xf>
    <xf numFmtId="0" fontId="13" fillId="3" borderId="96" xfId="1" applyFont="1" applyFill="1" applyBorder="1" applyAlignment="1" applyProtection="1">
      <alignment horizontal="left" vertical="center" wrapText="1" indent="1"/>
      <protection locked="0"/>
    </xf>
    <xf numFmtId="0" fontId="13" fillId="3" borderId="97" xfId="1" applyFont="1" applyFill="1" applyBorder="1" applyAlignment="1" applyProtection="1">
      <alignment horizontal="left" vertical="center" indent="1"/>
      <protection locked="0"/>
    </xf>
    <xf numFmtId="0" fontId="13" fillId="3" borderId="98" xfId="1" applyFont="1" applyFill="1" applyBorder="1" applyAlignment="1" applyProtection="1">
      <alignment horizontal="left" vertical="center" indent="1"/>
      <protection locked="0"/>
    </xf>
    <xf numFmtId="0" fontId="8" fillId="3" borderId="94" xfId="1" applyFont="1" applyFill="1" applyBorder="1" applyAlignment="1" applyProtection="1">
      <alignment horizontal="center" vertical="center"/>
      <protection locked="0"/>
    </xf>
    <xf numFmtId="1" fontId="7" fillId="5" borderId="99" xfId="1" applyNumberFormat="1" applyFont="1" applyFill="1" applyBorder="1" applyAlignment="1" applyProtection="1">
      <alignment horizontal="center" vertical="center"/>
      <protection locked="0"/>
    </xf>
    <xf numFmtId="1" fontId="7" fillId="5" borderId="106" xfId="1" applyNumberFormat="1" applyFont="1" applyFill="1" applyBorder="1" applyAlignment="1" applyProtection="1">
      <alignment horizontal="center" vertical="center"/>
      <protection locked="0"/>
    </xf>
    <xf numFmtId="0" fontId="7" fillId="5" borderId="100" xfId="1" applyFont="1" applyFill="1" applyBorder="1" applyAlignment="1" applyProtection="1">
      <alignment horizontal="center" vertical="center"/>
      <protection locked="0"/>
    </xf>
    <xf numFmtId="0" fontId="7" fillId="5" borderId="101" xfId="1" applyFont="1" applyFill="1" applyBorder="1" applyAlignment="1" applyProtection="1">
      <alignment horizontal="center" vertical="center"/>
      <protection locked="0"/>
    </xf>
    <xf numFmtId="0" fontId="13" fillId="3" borderId="102" xfId="1" applyFont="1" applyFill="1" applyBorder="1" applyAlignment="1" applyProtection="1">
      <alignment horizontal="left" vertical="center" wrapText="1" indent="1"/>
      <protection locked="0"/>
    </xf>
    <xf numFmtId="0" fontId="13" fillId="3" borderId="103" xfId="1" applyFont="1" applyFill="1" applyBorder="1" applyAlignment="1" applyProtection="1">
      <alignment horizontal="left" vertical="center" indent="1"/>
      <protection locked="0"/>
    </xf>
    <xf numFmtId="0" fontId="13" fillId="3" borderId="104" xfId="1" applyFont="1" applyFill="1" applyBorder="1" applyAlignment="1" applyProtection="1">
      <alignment horizontal="left" vertical="center" indent="1"/>
      <protection locked="0"/>
    </xf>
    <xf numFmtId="0" fontId="8" fillId="3" borderId="101" xfId="1" applyFont="1" applyFill="1" applyBorder="1" applyAlignment="1" applyProtection="1">
      <alignment horizontal="center" vertical="center"/>
      <protection locked="0"/>
    </xf>
    <xf numFmtId="177" fontId="14" fillId="16" borderId="53" xfId="1" applyNumberFormat="1" applyFont="1" applyFill="1" applyBorder="1" applyAlignment="1">
      <alignment horizontal="center" vertical="center" wrapText="1"/>
    </xf>
    <xf numFmtId="177" fontId="14" fillId="16" borderId="149" xfId="1" applyNumberFormat="1" applyFont="1" applyFill="1" applyBorder="1" applyAlignment="1">
      <alignment horizontal="center" vertical="center" wrapText="1"/>
    </xf>
    <xf numFmtId="0" fontId="13" fillId="0" borderId="151" xfId="1" applyFont="1" applyBorder="1" applyAlignment="1" applyProtection="1">
      <alignment horizontal="center" vertical="center" wrapText="1"/>
      <protection locked="0"/>
    </xf>
    <xf numFmtId="177" fontId="14" fillId="16" borderId="35" xfId="1" applyNumberFormat="1" applyFont="1" applyFill="1" applyBorder="1" applyAlignment="1">
      <alignment horizontal="center" vertical="center" wrapText="1"/>
    </xf>
    <xf numFmtId="177" fontId="14" fillId="16" borderId="40" xfId="1" applyNumberFormat="1" applyFont="1" applyFill="1" applyBorder="1" applyAlignment="1">
      <alignment horizontal="center" vertical="center" wrapText="1"/>
    </xf>
    <xf numFmtId="177" fontId="14" fillId="16" borderId="46" xfId="1" applyNumberFormat="1" applyFont="1" applyFill="1" applyBorder="1" applyAlignment="1">
      <alignment horizontal="center" vertical="center" wrapText="1"/>
    </xf>
    <xf numFmtId="177" fontId="14" fillId="16" borderId="48" xfId="1" applyNumberFormat="1" applyFont="1" applyFill="1" applyBorder="1" applyAlignment="1">
      <alignment horizontal="center" vertical="center" wrapText="1"/>
    </xf>
  </cellXfs>
  <cellStyles count="7">
    <cellStyle name="백분율" xfId="6" builtinId="5"/>
    <cellStyle name="백분율 6" xfId="4"/>
    <cellStyle name="표준" xfId="0" builtinId="0"/>
    <cellStyle name="표준 18" xfId="1"/>
    <cellStyle name="표준 2 14 5" xfId="5"/>
    <cellStyle name="표준 2 18 3 2 3" xfId="3"/>
    <cellStyle name="표준 2 26 2 3 2 2" xfId="2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  <dxf>
      <fill>
        <patternFill>
          <bgColor rgb="FFFF6699"/>
        </patternFill>
      </fill>
    </dxf>
    <dxf>
      <fill>
        <patternFill>
          <bgColor rgb="FFC5F7A3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-A-017/Desktop/&#51064;&#49324;&#54217;&#44032;%20&#50669;&#47049;&#54217;&#44032;%20&#54637;&#47785;/&#51064;&#49324;&#54217;&#44032;(&#50669;&#47049;&#54217;&#44032;,%20&#49457;&#44284;&#54217;&#44032;)%20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사평가 김태광_팀장"/>
      <sheetName val="공통 역량평가"/>
      <sheetName val="직무 역량평가"/>
      <sheetName val="리더십 역량평가"/>
      <sheetName val="성과 평가"/>
      <sheetName val="(숨김)역량 평가결과"/>
      <sheetName val="(숨김)성과 평가결과"/>
      <sheetName val="(숨김)최종 평가결과"/>
      <sheetName val="DB"/>
    </sheetNames>
    <sheetDataSet>
      <sheetData sheetId="0"/>
      <sheetData sheetId="1">
        <row r="6">
          <cell r="D6" t="str">
            <v>기획조정실</v>
          </cell>
        </row>
      </sheetData>
      <sheetData sheetId="2">
        <row r="6">
          <cell r="M6">
            <v>8</v>
          </cell>
        </row>
      </sheetData>
      <sheetData sheetId="3"/>
      <sheetData sheetId="4"/>
      <sheetData sheetId="5">
        <row r="44">
          <cell r="C44" t="str">
            <v>동기부여</v>
          </cell>
        </row>
      </sheetData>
      <sheetData sheetId="6">
        <row r="6">
          <cell r="M6">
            <v>12.5</v>
          </cell>
        </row>
        <row r="34">
          <cell r="P34" t="str">
            <v>S</v>
          </cell>
          <cell r="Q34">
            <v>100</v>
          </cell>
        </row>
        <row r="35">
          <cell r="P35" t="str">
            <v>A</v>
          </cell>
          <cell r="Q35">
            <v>90</v>
          </cell>
        </row>
        <row r="36">
          <cell r="P36" t="str">
            <v>B</v>
          </cell>
          <cell r="Q36">
            <v>80</v>
          </cell>
        </row>
        <row r="37">
          <cell r="P37" t="str">
            <v>C</v>
          </cell>
          <cell r="Q37">
            <v>70</v>
          </cell>
        </row>
        <row r="38">
          <cell r="P38" t="str">
            <v>D</v>
          </cell>
          <cell r="Q38">
            <v>60</v>
          </cell>
        </row>
        <row r="39">
          <cell r="P39">
            <v>0</v>
          </cell>
          <cell r="Q39">
            <v>0</v>
          </cell>
        </row>
        <row r="40">
          <cell r="P40" t="str">
            <v>E</v>
          </cell>
          <cell r="Q40">
            <v>50</v>
          </cell>
        </row>
      </sheetData>
      <sheetData sheetId="7"/>
      <sheetData sheetId="8">
        <row r="3">
          <cell r="C3" t="str">
            <v>솔선 수범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B2:S117"/>
  <sheetViews>
    <sheetView showGridLines="0" view="pageBreakPreview" topLeftCell="A7" zoomScaleNormal="100" zoomScaleSheetLayoutView="100" workbookViewId="0">
      <selection sqref="A1:XFD1"/>
    </sheetView>
  </sheetViews>
  <sheetFormatPr defaultColWidth="9"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2" spans="2:15" ht="21" customHeight="1">
      <c r="B2" s="107" t="s">
        <v>0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2:15" ht="21" customHeight="1"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</row>
    <row r="5" spans="2:15" ht="21" customHeight="1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 t="s">
        <v>6</v>
      </c>
      <c r="H5" s="3" t="s">
        <v>7</v>
      </c>
      <c r="I5" s="3" t="s">
        <v>8</v>
      </c>
    </row>
    <row r="6" spans="2:15" ht="21" customHeight="1">
      <c r="B6" s="108" t="s">
        <v>9</v>
      </c>
      <c r="C6" s="2" t="s">
        <v>10</v>
      </c>
      <c r="D6" s="110" t="s">
        <v>147</v>
      </c>
      <c r="E6" s="111"/>
      <c r="F6" s="4" t="s">
        <v>11</v>
      </c>
      <c r="G6" s="5" t="s">
        <v>122</v>
      </c>
      <c r="H6" s="5" t="s">
        <v>123</v>
      </c>
      <c r="I6" s="6"/>
    </row>
    <row r="7" spans="2:15" ht="21" customHeight="1">
      <c r="B7" s="108"/>
      <c r="C7" s="7" t="s">
        <v>12</v>
      </c>
      <c r="D7" s="112" t="s">
        <v>148</v>
      </c>
      <c r="E7" s="113"/>
      <c r="F7" s="8" t="s">
        <v>13</v>
      </c>
      <c r="G7" s="9" t="s">
        <v>149</v>
      </c>
      <c r="H7" s="9" t="s">
        <v>150</v>
      </c>
      <c r="I7" s="10"/>
    </row>
    <row r="8" spans="2:15" ht="21" customHeight="1">
      <c r="B8" s="109"/>
      <c r="C8" s="114" t="s">
        <v>14</v>
      </c>
      <c r="D8" s="115"/>
      <c r="E8" s="115"/>
      <c r="F8" s="115"/>
      <c r="G8" s="115"/>
      <c r="H8" s="115"/>
      <c r="I8" s="116"/>
    </row>
    <row r="11" spans="2:15" ht="21" customHeight="1">
      <c r="B11" s="117" t="s">
        <v>15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9"/>
      <c r="N11" s="11"/>
      <c r="O11" s="11"/>
    </row>
    <row r="12" spans="2:15" ht="21" customHeight="1">
      <c r="B12" s="120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2"/>
      <c r="N12" s="11"/>
      <c r="O12" s="11"/>
    </row>
    <row r="13" spans="2:15" ht="21" customHeight="1"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4"/>
    </row>
    <row r="14" spans="2:15" ht="21" customHeight="1" thickBot="1">
      <c r="B14" s="72" t="s">
        <v>124</v>
      </c>
      <c r="C14" s="12"/>
      <c r="D14" s="12"/>
      <c r="E14" s="12"/>
      <c r="F14" s="12"/>
      <c r="G14" s="12"/>
      <c r="H14" s="12"/>
      <c r="I14" s="12"/>
      <c r="J14" s="12"/>
      <c r="K14" s="13"/>
      <c r="L14" s="13"/>
      <c r="M14" s="14"/>
    </row>
    <row r="15" spans="2:15" ht="21" customHeight="1">
      <c r="B15" s="15" t="s">
        <v>16</v>
      </c>
      <c r="C15" s="16" t="s">
        <v>17</v>
      </c>
      <c r="D15" s="136" t="s">
        <v>18</v>
      </c>
      <c r="E15" s="137"/>
      <c r="F15" s="138"/>
      <c r="G15" s="16" t="s">
        <v>19</v>
      </c>
      <c r="H15" s="16" t="s">
        <v>20</v>
      </c>
      <c r="I15" s="139" t="s">
        <v>21</v>
      </c>
      <c r="J15" s="140"/>
      <c r="K15" s="140"/>
      <c r="L15" s="141"/>
      <c r="M15" s="142" t="s">
        <v>22</v>
      </c>
    </row>
    <row r="16" spans="2:15" ht="21" customHeight="1" thickBot="1">
      <c r="B16" s="17" t="s">
        <v>23</v>
      </c>
      <c r="C16" s="144" t="s">
        <v>24</v>
      </c>
      <c r="D16" s="145"/>
      <c r="E16" s="144" t="s">
        <v>25</v>
      </c>
      <c r="F16" s="145"/>
      <c r="G16" s="144" t="s">
        <v>26</v>
      </c>
      <c r="H16" s="145"/>
      <c r="I16" s="144" t="s">
        <v>27</v>
      </c>
      <c r="J16" s="145"/>
      <c r="K16" s="144" t="s">
        <v>28</v>
      </c>
      <c r="L16" s="146"/>
      <c r="M16" s="143"/>
    </row>
    <row r="17" spans="2:19" ht="40.5" customHeight="1" thickTop="1">
      <c r="B17" s="18" t="s">
        <v>29</v>
      </c>
      <c r="C17" s="73" t="s">
        <v>127</v>
      </c>
      <c r="D17" s="123" t="s">
        <v>128</v>
      </c>
      <c r="E17" s="123"/>
      <c r="F17" s="123"/>
      <c r="G17" s="19">
        <v>30</v>
      </c>
      <c r="H17" s="20">
        <v>1</v>
      </c>
      <c r="I17" s="124" t="s">
        <v>129</v>
      </c>
      <c r="J17" s="125"/>
      <c r="K17" s="125"/>
      <c r="L17" s="126"/>
      <c r="M17" s="127">
        <f>G17*H17</f>
        <v>30</v>
      </c>
    </row>
    <row r="18" spans="2:19" ht="40.5" customHeight="1" thickBot="1">
      <c r="B18" s="21" t="s">
        <v>144</v>
      </c>
      <c r="C18" s="22" t="s">
        <v>137</v>
      </c>
      <c r="D18" s="23">
        <f>M17*100%</f>
        <v>30</v>
      </c>
      <c r="E18" s="24" t="s">
        <v>145</v>
      </c>
      <c r="F18" s="25">
        <f>M17*90%</f>
        <v>27</v>
      </c>
      <c r="G18" s="26" t="s">
        <v>136</v>
      </c>
      <c r="H18" s="27">
        <f>M17*80%</f>
        <v>24</v>
      </c>
      <c r="I18" s="28" t="s">
        <v>138</v>
      </c>
      <c r="J18" s="29">
        <f>M17*70%</f>
        <v>21</v>
      </c>
      <c r="K18" s="30" t="s">
        <v>130</v>
      </c>
      <c r="L18" s="31">
        <f>M17*60%</f>
        <v>18</v>
      </c>
      <c r="M18" s="128"/>
      <c r="S18"/>
    </row>
    <row r="19" spans="2:19" ht="40.5" customHeight="1">
      <c r="B19" s="32" t="s">
        <v>30</v>
      </c>
      <c r="C19" s="73" t="s">
        <v>151</v>
      </c>
      <c r="D19" s="129" t="s">
        <v>152</v>
      </c>
      <c r="E19" s="129"/>
      <c r="F19" s="130"/>
      <c r="G19" s="33">
        <v>40</v>
      </c>
      <c r="H19" s="34">
        <v>1</v>
      </c>
      <c r="I19" s="131" t="s">
        <v>153</v>
      </c>
      <c r="J19" s="132"/>
      <c r="K19" s="132"/>
      <c r="L19" s="133"/>
      <c r="M19" s="134">
        <f>G19*H19</f>
        <v>40</v>
      </c>
    </row>
    <row r="20" spans="2:19" ht="40.5" customHeight="1" thickBot="1">
      <c r="B20" s="35" t="s">
        <v>144</v>
      </c>
      <c r="C20" s="22" t="s">
        <v>134</v>
      </c>
      <c r="D20" s="23">
        <f>M19*100%</f>
        <v>40</v>
      </c>
      <c r="E20" s="36" t="s">
        <v>136</v>
      </c>
      <c r="F20" s="25">
        <f>M19*90%</f>
        <v>36</v>
      </c>
      <c r="G20" s="37" t="s">
        <v>133</v>
      </c>
      <c r="H20" s="27">
        <f>M19*80%</f>
        <v>32</v>
      </c>
      <c r="I20" s="38" t="s">
        <v>132</v>
      </c>
      <c r="J20" s="29">
        <f>M19*70%</f>
        <v>28</v>
      </c>
      <c r="K20" s="30" t="s">
        <v>131</v>
      </c>
      <c r="L20" s="31">
        <f>M19*60%</f>
        <v>24</v>
      </c>
      <c r="M20" s="135"/>
    </row>
    <row r="21" spans="2:19" ht="40.5" customHeight="1">
      <c r="B21" s="39" t="s">
        <v>31</v>
      </c>
      <c r="C21" s="40" t="s">
        <v>139</v>
      </c>
      <c r="D21" s="153" t="s">
        <v>142</v>
      </c>
      <c r="E21" s="132"/>
      <c r="F21" s="154"/>
      <c r="G21" s="41">
        <v>30</v>
      </c>
      <c r="H21" s="42">
        <v>1</v>
      </c>
      <c r="I21" s="153" t="s">
        <v>141</v>
      </c>
      <c r="J21" s="132"/>
      <c r="K21" s="132"/>
      <c r="L21" s="133"/>
      <c r="M21" s="155">
        <f>G21*H21</f>
        <v>30</v>
      </c>
    </row>
    <row r="22" spans="2:19" ht="40.5" customHeight="1" thickBot="1">
      <c r="B22" s="43" t="s">
        <v>144</v>
      </c>
      <c r="C22" s="22" t="s">
        <v>143</v>
      </c>
      <c r="D22" s="23">
        <f>M21*100%</f>
        <v>30</v>
      </c>
      <c r="E22" s="24" t="s">
        <v>135</v>
      </c>
      <c r="F22" s="25">
        <f>M21*90%</f>
        <v>27</v>
      </c>
      <c r="G22" s="24" t="s">
        <v>146</v>
      </c>
      <c r="H22" s="27">
        <f>M21*80%</f>
        <v>24</v>
      </c>
      <c r="I22" s="28" t="s">
        <v>140</v>
      </c>
      <c r="J22" s="29">
        <f>M21*70%</f>
        <v>21</v>
      </c>
      <c r="K22" s="30" t="s">
        <v>131</v>
      </c>
      <c r="L22" s="31">
        <f>M21*60%</f>
        <v>18</v>
      </c>
      <c r="M22" s="156"/>
    </row>
    <row r="23" spans="2:19" ht="30" customHeight="1" thickTop="1" thickBot="1">
      <c r="B23" s="147" t="s">
        <v>34</v>
      </c>
      <c r="C23" s="148"/>
      <c r="D23" s="149">
        <f>COUNTA(C17,C19,C21)</f>
        <v>3</v>
      </c>
      <c r="E23" s="150"/>
      <c r="F23" s="151"/>
      <c r="G23" s="44">
        <f>G17+G19+G21</f>
        <v>100</v>
      </c>
      <c r="H23" s="45">
        <f>H17+H19+H21</f>
        <v>3</v>
      </c>
      <c r="I23" s="149">
        <f>D23</f>
        <v>3</v>
      </c>
      <c r="J23" s="150"/>
      <c r="K23" s="150"/>
      <c r="L23" s="152"/>
      <c r="M23" s="46">
        <f>SUM(M17:M22)</f>
        <v>100</v>
      </c>
    </row>
    <row r="25" spans="2:19" ht="21" hidden="1" customHeight="1">
      <c r="B25" s="47" t="s">
        <v>35</v>
      </c>
      <c r="C25" s="12"/>
    </row>
    <row r="26" spans="2:19" ht="21" hidden="1" customHeight="1">
      <c r="B26" s="165" t="s">
        <v>36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7"/>
    </row>
    <row r="27" spans="2:19" ht="21" hidden="1" customHeight="1">
      <c r="B27" s="157" t="s">
        <v>37</v>
      </c>
      <c r="C27" s="158"/>
      <c r="D27" s="168" t="s">
        <v>38</v>
      </c>
      <c r="E27" s="169"/>
      <c r="F27" s="168" t="s">
        <v>39</v>
      </c>
      <c r="G27" s="169"/>
      <c r="H27" s="168" t="s">
        <v>40</v>
      </c>
      <c r="I27" s="169"/>
      <c r="J27" s="168" t="s">
        <v>41</v>
      </c>
      <c r="K27" s="169"/>
      <c r="L27" s="168" t="s">
        <v>42</v>
      </c>
      <c r="M27" s="170"/>
    </row>
    <row r="28" spans="2:19" ht="21" hidden="1" customHeight="1">
      <c r="B28" s="157"/>
      <c r="C28" s="158"/>
      <c r="D28" s="169"/>
      <c r="E28" s="169"/>
      <c r="F28" s="169"/>
      <c r="G28" s="169"/>
      <c r="H28" s="169"/>
      <c r="I28" s="169"/>
      <c r="J28" s="169"/>
      <c r="K28" s="169"/>
      <c r="L28" s="169"/>
      <c r="M28" s="170"/>
    </row>
    <row r="29" spans="2:19" ht="21" hidden="1" customHeight="1">
      <c r="B29" s="157" t="s">
        <v>43</v>
      </c>
      <c r="C29" s="158"/>
      <c r="D29" s="161" t="s">
        <v>44</v>
      </c>
      <c r="E29" s="161"/>
      <c r="F29" s="161" t="s">
        <v>45</v>
      </c>
      <c r="G29" s="161"/>
      <c r="H29" s="161" t="s">
        <v>46</v>
      </c>
      <c r="I29" s="161"/>
      <c r="J29" s="161" t="s">
        <v>47</v>
      </c>
      <c r="K29" s="161"/>
      <c r="L29" s="161" t="s">
        <v>48</v>
      </c>
      <c r="M29" s="163"/>
    </row>
    <row r="30" spans="2:19" ht="21" hidden="1" customHeight="1">
      <c r="B30" s="159"/>
      <c r="C30" s="160"/>
      <c r="D30" s="162"/>
      <c r="E30" s="162"/>
      <c r="F30" s="162"/>
      <c r="G30" s="162"/>
      <c r="H30" s="162"/>
      <c r="I30" s="162"/>
      <c r="J30" s="162"/>
      <c r="K30" s="162"/>
      <c r="L30" s="162"/>
      <c r="M30" s="164"/>
    </row>
    <row r="31" spans="2:19" ht="21" hidden="1" customHeight="1"/>
    <row r="32" spans="2:19" ht="21" hidden="1" customHeight="1" thickBot="1">
      <c r="B32" s="47" t="s">
        <v>49</v>
      </c>
      <c r="C32" s="12"/>
    </row>
    <row r="33" spans="2:15" ht="21" hidden="1" customHeight="1">
      <c r="B33" s="181" t="s">
        <v>50</v>
      </c>
      <c r="C33" s="183" t="s">
        <v>51</v>
      </c>
      <c r="D33" s="185" t="s">
        <v>52</v>
      </c>
      <c r="E33" s="185"/>
      <c r="F33" s="186" t="s">
        <v>53</v>
      </c>
      <c r="G33" s="186"/>
      <c r="H33" s="186"/>
      <c r="I33" s="186"/>
      <c r="J33" s="186"/>
      <c r="K33" s="186"/>
      <c r="L33" s="186"/>
      <c r="M33" s="187"/>
    </row>
    <row r="34" spans="2:15" ht="21" hidden="1" customHeight="1">
      <c r="B34" s="182"/>
      <c r="C34" s="184"/>
      <c r="D34" s="48" t="s">
        <v>54</v>
      </c>
      <c r="E34" s="48" t="s">
        <v>55</v>
      </c>
      <c r="F34" s="188" t="s">
        <v>56</v>
      </c>
      <c r="G34" s="188"/>
      <c r="H34" s="188"/>
      <c r="I34" s="188"/>
      <c r="J34" s="188"/>
      <c r="K34" s="188"/>
      <c r="L34" s="188"/>
      <c r="M34" s="189"/>
    </row>
    <row r="35" spans="2:15" ht="21" hidden="1" customHeight="1">
      <c r="B35" s="49" t="s">
        <v>57</v>
      </c>
      <c r="C35" s="50">
        <f>L17</f>
        <v>0</v>
      </c>
      <c r="D35" s="51">
        <v>0.82</v>
      </c>
      <c r="E35" s="51">
        <v>0.91</v>
      </c>
      <c r="F35" s="171" t="s">
        <v>58</v>
      </c>
      <c r="G35" s="171"/>
      <c r="H35" s="171"/>
      <c r="I35" s="171"/>
      <c r="J35" s="171"/>
      <c r="K35" s="171"/>
      <c r="L35" s="171"/>
      <c r="M35" s="172"/>
    </row>
    <row r="36" spans="2:15" ht="21" hidden="1" customHeight="1">
      <c r="B36" s="49" t="s">
        <v>59</v>
      </c>
      <c r="C36" s="50">
        <f>L19</f>
        <v>0</v>
      </c>
      <c r="D36" s="51">
        <v>0.75</v>
      </c>
      <c r="E36" s="51">
        <v>0.8</v>
      </c>
      <c r="F36" s="171" t="s">
        <v>58</v>
      </c>
      <c r="G36" s="171"/>
      <c r="H36" s="171"/>
      <c r="I36" s="171"/>
      <c r="J36" s="171"/>
      <c r="K36" s="171"/>
      <c r="L36" s="171"/>
      <c r="M36" s="172"/>
    </row>
    <row r="37" spans="2:15" ht="21" hidden="1" customHeight="1">
      <c r="B37" s="49" t="s">
        <v>60</v>
      </c>
      <c r="C37" s="50">
        <f>L21</f>
        <v>0</v>
      </c>
      <c r="D37" s="51"/>
      <c r="E37" s="51"/>
      <c r="F37" s="171"/>
      <c r="G37" s="171"/>
      <c r="H37" s="171"/>
      <c r="I37" s="171"/>
      <c r="J37" s="171"/>
      <c r="K37" s="171"/>
      <c r="L37" s="171"/>
      <c r="M37" s="172"/>
    </row>
    <row r="38" spans="2:15" ht="21" hidden="1" customHeight="1">
      <c r="B38" s="49" t="s">
        <v>32</v>
      </c>
      <c r="C38" s="50">
        <f>L22</f>
        <v>18</v>
      </c>
      <c r="D38" s="51"/>
      <c r="E38" s="51"/>
      <c r="F38" s="171"/>
      <c r="G38" s="171"/>
      <c r="H38" s="171"/>
      <c r="I38" s="171"/>
      <c r="J38" s="171"/>
      <c r="K38" s="171"/>
      <c r="L38" s="171"/>
      <c r="M38" s="172"/>
    </row>
    <row r="39" spans="2:15" ht="21" hidden="1" customHeight="1">
      <c r="B39" s="49" t="s">
        <v>33</v>
      </c>
      <c r="C39" s="50" t="e">
        <f>#REF!</f>
        <v>#REF!</v>
      </c>
      <c r="D39" s="51"/>
      <c r="E39" s="51"/>
      <c r="F39" s="171"/>
      <c r="G39" s="171"/>
      <c r="H39" s="171"/>
      <c r="I39" s="171"/>
      <c r="J39" s="171"/>
      <c r="K39" s="171"/>
      <c r="L39" s="171"/>
      <c r="M39" s="172"/>
    </row>
    <row r="40" spans="2:15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73"/>
      <c r="G40" s="173"/>
      <c r="H40" s="173"/>
      <c r="I40" s="173"/>
      <c r="J40" s="173"/>
      <c r="K40" s="173"/>
      <c r="L40" s="173"/>
      <c r="M40" s="174"/>
    </row>
    <row r="43" spans="2:15" ht="21" customHeight="1">
      <c r="B43" s="175" t="s">
        <v>61</v>
      </c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7"/>
      <c r="N43" s="55"/>
      <c r="O43" s="55"/>
    </row>
    <row r="44" spans="2:15" ht="21" customHeight="1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80"/>
      <c r="N44" s="55"/>
      <c r="O44" s="55"/>
    </row>
    <row r="45" spans="2:15" ht="21" customHeight="1"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2:15" ht="21" customHeight="1" thickBot="1">
      <c r="B46" s="47" t="s">
        <v>62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</row>
    <row r="47" spans="2:15" ht="21" customHeight="1">
      <c r="B47" s="190" t="s">
        <v>63</v>
      </c>
      <c r="C47" s="191"/>
      <c r="D47" s="194" t="s">
        <v>64</v>
      </c>
      <c r="E47" s="195"/>
      <c r="F47" s="195"/>
      <c r="G47" s="195"/>
      <c r="H47" s="196"/>
      <c r="I47" s="191" t="s">
        <v>65</v>
      </c>
      <c r="J47" s="191"/>
      <c r="K47" s="200" t="s">
        <v>66</v>
      </c>
      <c r="L47" s="200" t="s">
        <v>67</v>
      </c>
    </row>
    <row r="48" spans="2:15" ht="21" customHeight="1">
      <c r="B48" s="192"/>
      <c r="C48" s="193"/>
      <c r="D48" s="197"/>
      <c r="E48" s="198"/>
      <c r="F48" s="198"/>
      <c r="G48" s="198"/>
      <c r="H48" s="199"/>
      <c r="I48" s="193"/>
      <c r="J48" s="193"/>
      <c r="K48" s="201"/>
      <c r="L48" s="201"/>
    </row>
    <row r="49" spans="2:15" ht="21" customHeight="1">
      <c r="B49" s="192" t="s">
        <v>68</v>
      </c>
      <c r="C49" s="193"/>
      <c r="D49" s="202" t="s">
        <v>125</v>
      </c>
      <c r="E49" s="203"/>
      <c r="F49" s="203"/>
      <c r="G49" s="203"/>
      <c r="H49" s="204"/>
      <c r="I49" s="205" t="s">
        <v>126</v>
      </c>
      <c r="J49" s="205"/>
      <c r="K49" s="57">
        <v>10</v>
      </c>
      <c r="L49" s="206">
        <f>K49+K50</f>
        <v>10</v>
      </c>
    </row>
    <row r="50" spans="2:15" ht="21" customHeight="1" thickBot="1">
      <c r="B50" s="208" t="s">
        <v>69</v>
      </c>
      <c r="C50" s="209"/>
      <c r="D50" s="214"/>
      <c r="E50" s="215"/>
      <c r="F50" s="215"/>
      <c r="G50" s="215"/>
      <c r="H50" s="216"/>
      <c r="I50" s="217"/>
      <c r="J50" s="217"/>
      <c r="K50" s="58"/>
      <c r="L50" s="207"/>
    </row>
    <row r="51" spans="2:15" ht="21" customHeight="1">
      <c r="N51" s="59"/>
      <c r="O51" s="59"/>
    </row>
    <row r="52" spans="2:15" ht="21" customHeight="1">
      <c r="N52" s="59"/>
      <c r="O52" s="59"/>
    </row>
    <row r="53" spans="2:15" ht="21" hidden="1" customHeight="1">
      <c r="B53" s="47" t="s">
        <v>70</v>
      </c>
      <c r="C53" s="12"/>
      <c r="N53" s="59"/>
      <c r="O53" s="59"/>
    </row>
    <row r="54" spans="2:15" ht="21" hidden="1" customHeight="1">
      <c r="B54" s="218" t="s">
        <v>71</v>
      </c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20"/>
      <c r="N54" s="59"/>
      <c r="O54" s="59"/>
    </row>
    <row r="55" spans="2:15" ht="21" hidden="1" customHeight="1">
      <c r="B55" s="221" t="s">
        <v>63</v>
      </c>
      <c r="C55" s="222"/>
      <c r="D55" s="223">
        <v>5</v>
      </c>
      <c r="E55" s="223"/>
      <c r="F55" s="223">
        <v>4</v>
      </c>
      <c r="G55" s="223"/>
      <c r="H55" s="223">
        <v>3</v>
      </c>
      <c r="I55" s="223"/>
      <c r="J55" s="223">
        <v>2</v>
      </c>
      <c r="K55" s="223"/>
      <c r="L55" s="224">
        <v>1</v>
      </c>
      <c r="M55" s="225"/>
      <c r="N55" s="59"/>
      <c r="O55" s="59"/>
    </row>
    <row r="56" spans="2:15" ht="21" hidden="1" customHeight="1">
      <c r="B56" s="210" t="s">
        <v>72</v>
      </c>
      <c r="C56" s="211"/>
      <c r="D56" s="212" t="s">
        <v>73</v>
      </c>
      <c r="E56" s="212"/>
      <c r="F56" s="212" t="s">
        <v>74</v>
      </c>
      <c r="G56" s="212"/>
      <c r="H56" s="212" t="s">
        <v>75</v>
      </c>
      <c r="I56" s="212"/>
      <c r="J56" s="212" t="s">
        <v>76</v>
      </c>
      <c r="K56" s="212"/>
      <c r="L56" s="212" t="s">
        <v>77</v>
      </c>
      <c r="M56" s="213"/>
      <c r="N56" s="59"/>
      <c r="O56" s="59"/>
    </row>
    <row r="57" spans="2:15" ht="21" hidden="1" customHeight="1">
      <c r="B57" s="210"/>
      <c r="C57" s="211"/>
      <c r="D57" s="212"/>
      <c r="E57" s="212"/>
      <c r="F57" s="212"/>
      <c r="G57" s="212"/>
      <c r="H57" s="212"/>
      <c r="I57" s="212"/>
      <c r="J57" s="212"/>
      <c r="K57" s="212"/>
      <c r="L57" s="212"/>
      <c r="M57" s="213"/>
      <c r="N57" s="59"/>
      <c r="O57" s="59"/>
    </row>
    <row r="58" spans="2:15" ht="21" hidden="1" customHeight="1">
      <c r="B58" s="235" t="s">
        <v>78</v>
      </c>
      <c r="C58" s="236"/>
      <c r="D58" s="239" t="s">
        <v>44</v>
      </c>
      <c r="E58" s="239"/>
      <c r="F58" s="239" t="s">
        <v>45</v>
      </c>
      <c r="G58" s="239"/>
      <c r="H58" s="239" t="s">
        <v>46</v>
      </c>
      <c r="I58" s="239"/>
      <c r="J58" s="239" t="s">
        <v>79</v>
      </c>
      <c r="K58" s="239"/>
      <c r="L58" s="239" t="s">
        <v>48</v>
      </c>
      <c r="M58" s="241"/>
      <c r="N58" s="59"/>
      <c r="O58" s="59"/>
    </row>
    <row r="59" spans="2:15" ht="21" hidden="1" customHeight="1">
      <c r="B59" s="237"/>
      <c r="C59" s="238"/>
      <c r="D59" s="240"/>
      <c r="E59" s="240"/>
      <c r="F59" s="240"/>
      <c r="G59" s="240"/>
      <c r="H59" s="240"/>
      <c r="I59" s="240"/>
      <c r="J59" s="240"/>
      <c r="K59" s="240"/>
      <c r="L59" s="240"/>
      <c r="M59" s="242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80</v>
      </c>
      <c r="N62" s="226" t="s">
        <v>81</v>
      </c>
      <c r="O62" s="226"/>
    </row>
    <row r="63" spans="2:15" ht="21" hidden="1" customHeight="1" thickBot="1">
      <c r="B63" s="47" t="s">
        <v>82</v>
      </c>
      <c r="N63" s="227" t="s">
        <v>83</v>
      </c>
      <c r="O63" s="227" t="s">
        <v>84</v>
      </c>
    </row>
    <row r="64" spans="2:15" ht="21" hidden="1" customHeight="1">
      <c r="B64" s="190" t="s">
        <v>63</v>
      </c>
      <c r="C64" s="191"/>
      <c r="D64" s="229" t="s">
        <v>85</v>
      </c>
      <c r="E64" s="230"/>
      <c r="F64" s="230"/>
      <c r="G64" s="230"/>
      <c r="H64" s="230"/>
      <c r="I64" s="230"/>
      <c r="J64" s="230"/>
      <c r="K64" s="230"/>
      <c r="L64" s="231"/>
      <c r="N64" s="228"/>
      <c r="O64" s="228"/>
    </row>
    <row r="65" spans="2:15" ht="21" hidden="1" customHeight="1">
      <c r="B65" s="192" t="s">
        <v>86</v>
      </c>
      <c r="C65" s="193"/>
      <c r="D65" s="232" t="s">
        <v>87</v>
      </c>
      <c r="E65" s="233"/>
      <c r="F65" s="233"/>
      <c r="G65" s="233"/>
      <c r="H65" s="233"/>
      <c r="I65" s="233"/>
      <c r="J65" s="233"/>
      <c r="K65" s="233"/>
      <c r="L65" s="234"/>
      <c r="N65" s="60"/>
      <c r="O65" s="60"/>
    </row>
    <row r="66" spans="2:15" ht="21" hidden="1" customHeight="1" thickBot="1">
      <c r="B66" s="208" t="s">
        <v>88</v>
      </c>
      <c r="C66" s="209"/>
      <c r="D66" s="252" t="s">
        <v>58</v>
      </c>
      <c r="E66" s="253"/>
      <c r="F66" s="253"/>
      <c r="G66" s="253"/>
      <c r="H66" s="253"/>
      <c r="I66" s="253"/>
      <c r="J66" s="253"/>
      <c r="K66" s="253"/>
      <c r="L66" s="254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89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90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55" t="s">
        <v>91</v>
      </c>
      <c r="C71" s="256"/>
      <c r="D71" s="256"/>
      <c r="E71" s="256"/>
      <c r="F71" s="256"/>
      <c r="G71" s="256"/>
      <c r="H71" s="256"/>
      <c r="I71" s="256"/>
      <c r="J71" s="256"/>
      <c r="K71" s="256"/>
      <c r="L71" s="257"/>
    </row>
    <row r="72" spans="2:15" ht="21" hidden="1" customHeight="1">
      <c r="B72" s="62" t="s">
        <v>63</v>
      </c>
      <c r="C72" s="258">
        <v>5</v>
      </c>
      <c r="D72" s="258"/>
      <c r="E72" s="258">
        <v>4</v>
      </c>
      <c r="F72" s="258"/>
      <c r="G72" s="258">
        <v>3</v>
      </c>
      <c r="H72" s="258"/>
      <c r="I72" s="258">
        <v>2</v>
      </c>
      <c r="J72" s="258"/>
      <c r="K72" s="259">
        <v>1</v>
      </c>
      <c r="L72" s="260"/>
    </row>
    <row r="73" spans="2:15" ht="21" hidden="1" customHeight="1">
      <c r="B73" s="243" t="s">
        <v>92</v>
      </c>
      <c r="C73" s="244" t="s">
        <v>93</v>
      </c>
      <c r="D73" s="244"/>
      <c r="E73" s="244" t="s">
        <v>94</v>
      </c>
      <c r="F73" s="244"/>
      <c r="G73" s="244" t="s">
        <v>95</v>
      </c>
      <c r="H73" s="244"/>
      <c r="I73" s="245" t="s">
        <v>96</v>
      </c>
      <c r="J73" s="245"/>
      <c r="K73" s="246" t="s">
        <v>97</v>
      </c>
      <c r="L73" s="247"/>
    </row>
    <row r="74" spans="2:15" ht="21" hidden="1" customHeight="1">
      <c r="B74" s="243"/>
      <c r="C74" s="244"/>
      <c r="D74" s="244"/>
      <c r="E74" s="244"/>
      <c r="F74" s="244"/>
      <c r="G74" s="244"/>
      <c r="H74" s="244"/>
      <c r="I74" s="245"/>
      <c r="J74" s="245"/>
      <c r="K74" s="248"/>
      <c r="L74" s="249"/>
    </row>
    <row r="75" spans="2:15" ht="21" hidden="1" customHeight="1">
      <c r="B75" s="243"/>
      <c r="C75" s="244"/>
      <c r="D75" s="244"/>
      <c r="E75" s="244"/>
      <c r="F75" s="244"/>
      <c r="G75" s="244"/>
      <c r="H75" s="244"/>
      <c r="I75" s="245"/>
      <c r="J75" s="245"/>
      <c r="K75" s="250"/>
      <c r="L75" s="251"/>
    </row>
    <row r="76" spans="2:15" ht="21" hidden="1" customHeight="1">
      <c r="B76" s="243" t="s">
        <v>98</v>
      </c>
      <c r="C76" s="244" t="s">
        <v>99</v>
      </c>
      <c r="D76" s="244"/>
      <c r="E76" s="244" t="s">
        <v>100</v>
      </c>
      <c r="F76" s="244"/>
      <c r="G76" s="244" t="s">
        <v>101</v>
      </c>
      <c r="H76" s="244"/>
      <c r="I76" s="245" t="s">
        <v>102</v>
      </c>
      <c r="J76" s="245"/>
      <c r="K76" s="246" t="s">
        <v>103</v>
      </c>
      <c r="L76" s="247"/>
    </row>
    <row r="77" spans="2:15" ht="21" hidden="1" customHeight="1">
      <c r="B77" s="243"/>
      <c r="C77" s="244"/>
      <c r="D77" s="244"/>
      <c r="E77" s="244"/>
      <c r="F77" s="244"/>
      <c r="G77" s="244"/>
      <c r="H77" s="244"/>
      <c r="I77" s="245"/>
      <c r="J77" s="245"/>
      <c r="K77" s="248"/>
      <c r="L77" s="249"/>
    </row>
    <row r="78" spans="2:15" ht="21" hidden="1" customHeight="1">
      <c r="B78" s="243"/>
      <c r="C78" s="244"/>
      <c r="D78" s="244"/>
      <c r="E78" s="244"/>
      <c r="F78" s="244"/>
      <c r="G78" s="244"/>
      <c r="H78" s="244"/>
      <c r="I78" s="245"/>
      <c r="J78" s="245"/>
      <c r="K78" s="250"/>
      <c r="L78" s="251"/>
    </row>
    <row r="79" spans="2:15" ht="21" hidden="1" customHeight="1">
      <c r="B79" s="243" t="s">
        <v>104</v>
      </c>
      <c r="C79" s="244" t="s">
        <v>105</v>
      </c>
      <c r="D79" s="244"/>
      <c r="E79" s="244" t="s">
        <v>106</v>
      </c>
      <c r="F79" s="244"/>
      <c r="G79" s="244" t="s">
        <v>107</v>
      </c>
      <c r="H79" s="244"/>
      <c r="I79" s="245" t="s">
        <v>108</v>
      </c>
      <c r="J79" s="245"/>
      <c r="K79" s="246" t="s">
        <v>109</v>
      </c>
      <c r="L79" s="247"/>
    </row>
    <row r="80" spans="2:15" ht="21" hidden="1" customHeight="1">
      <c r="B80" s="261"/>
      <c r="C80" s="262"/>
      <c r="D80" s="262"/>
      <c r="E80" s="262"/>
      <c r="F80" s="262"/>
      <c r="G80" s="262"/>
      <c r="H80" s="262"/>
      <c r="I80" s="263"/>
      <c r="J80" s="263"/>
      <c r="K80" s="264"/>
      <c r="L80" s="265"/>
    </row>
    <row r="81" spans="2:15" ht="21" hidden="1" customHeight="1">
      <c r="B81" s="47"/>
    </row>
    <row r="82" spans="2:15" ht="21" hidden="1" customHeight="1">
      <c r="B82" s="47" t="s">
        <v>110</v>
      </c>
      <c r="N82" s="278" t="s">
        <v>81</v>
      </c>
      <c r="O82" s="278"/>
    </row>
    <row r="83" spans="2:15" ht="21" hidden="1" customHeight="1">
      <c r="B83" s="279" t="s">
        <v>111</v>
      </c>
      <c r="C83" s="279" t="s">
        <v>112</v>
      </c>
      <c r="D83" s="279"/>
      <c r="E83" s="279" t="s">
        <v>113</v>
      </c>
      <c r="F83" s="279"/>
      <c r="G83" s="279"/>
      <c r="H83" s="279"/>
      <c r="I83" s="279"/>
      <c r="J83" s="279"/>
      <c r="K83" s="279"/>
      <c r="L83" s="279"/>
      <c r="M83" s="47"/>
      <c r="N83" s="280" t="s">
        <v>83</v>
      </c>
      <c r="O83" s="280" t="s">
        <v>84</v>
      </c>
    </row>
    <row r="84" spans="2:15" ht="21" hidden="1" customHeight="1">
      <c r="B84" s="279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47"/>
      <c r="N84" s="279"/>
      <c r="O84" s="279"/>
    </row>
    <row r="85" spans="2:15" ht="21" hidden="1" customHeight="1">
      <c r="B85" s="266" t="s">
        <v>114</v>
      </c>
      <c r="C85" s="269" t="s">
        <v>115</v>
      </c>
      <c r="D85" s="270"/>
      <c r="E85" s="275"/>
      <c r="F85" s="276"/>
      <c r="G85" s="276"/>
      <c r="H85" s="276"/>
      <c r="I85" s="276"/>
      <c r="J85" s="276"/>
      <c r="K85" s="276"/>
      <c r="L85" s="277"/>
      <c r="M85" s="63"/>
      <c r="N85" s="64"/>
      <c r="O85" s="64"/>
    </row>
    <row r="86" spans="2:15" ht="21" hidden="1" customHeight="1">
      <c r="B86" s="267"/>
      <c r="C86" s="271"/>
      <c r="D86" s="272"/>
      <c r="E86" s="275"/>
      <c r="F86" s="276"/>
      <c r="G86" s="276"/>
      <c r="H86" s="276"/>
      <c r="I86" s="276"/>
      <c r="J86" s="276"/>
      <c r="K86" s="276"/>
      <c r="L86" s="277"/>
      <c r="M86" s="63"/>
      <c r="N86" s="64"/>
      <c r="O86" s="64"/>
    </row>
    <row r="87" spans="2:15" ht="21" hidden="1" customHeight="1">
      <c r="B87" s="267"/>
      <c r="C87" s="271"/>
      <c r="D87" s="272"/>
      <c r="E87" s="275"/>
      <c r="F87" s="276"/>
      <c r="G87" s="276"/>
      <c r="H87" s="276"/>
      <c r="I87" s="276"/>
      <c r="J87" s="276"/>
      <c r="K87" s="276"/>
      <c r="L87" s="277"/>
      <c r="M87" s="63"/>
      <c r="N87" s="64"/>
      <c r="O87" s="64"/>
    </row>
    <row r="88" spans="2:15" ht="21" hidden="1" customHeight="1">
      <c r="B88" s="267"/>
      <c r="C88" s="271"/>
      <c r="D88" s="272"/>
      <c r="E88" s="275"/>
      <c r="F88" s="276"/>
      <c r="G88" s="276"/>
      <c r="H88" s="276"/>
      <c r="I88" s="276"/>
      <c r="J88" s="276"/>
      <c r="K88" s="276"/>
      <c r="L88" s="277"/>
      <c r="M88" s="63"/>
      <c r="N88" s="64"/>
      <c r="O88" s="64"/>
    </row>
    <row r="89" spans="2:15" ht="21" hidden="1" customHeight="1">
      <c r="B89" s="268"/>
      <c r="C89" s="273"/>
      <c r="D89" s="274"/>
      <c r="E89" s="275"/>
      <c r="F89" s="276"/>
      <c r="G89" s="276"/>
      <c r="H89" s="276"/>
      <c r="I89" s="276"/>
      <c r="J89" s="276"/>
      <c r="K89" s="276"/>
      <c r="L89" s="277"/>
      <c r="M89" s="63"/>
      <c r="N89" s="64"/>
      <c r="O89" s="64"/>
    </row>
    <row r="90" spans="2:15" ht="21" hidden="1" customHeight="1">
      <c r="B90" s="281" t="s">
        <v>116</v>
      </c>
      <c r="C90" s="282"/>
      <c r="D90" s="282"/>
      <c r="E90" s="282"/>
      <c r="F90" s="282"/>
      <c r="G90" s="282"/>
      <c r="H90" s="282"/>
      <c r="I90" s="282"/>
      <c r="J90" s="282"/>
      <c r="K90" s="282"/>
      <c r="L90" s="283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66" t="s">
        <v>117</v>
      </c>
      <c r="C92" s="269" t="s">
        <v>115</v>
      </c>
      <c r="D92" s="270"/>
      <c r="E92" s="275"/>
      <c r="F92" s="276"/>
      <c r="G92" s="276"/>
      <c r="H92" s="276"/>
      <c r="I92" s="276"/>
      <c r="J92" s="276"/>
      <c r="K92" s="276"/>
      <c r="L92" s="277"/>
      <c r="M92" s="63"/>
      <c r="N92" s="64"/>
      <c r="O92" s="64"/>
    </row>
    <row r="93" spans="2:15" ht="21" hidden="1" customHeight="1">
      <c r="B93" s="267"/>
      <c r="C93" s="271"/>
      <c r="D93" s="272"/>
      <c r="E93" s="275"/>
      <c r="F93" s="276"/>
      <c r="G93" s="276"/>
      <c r="H93" s="276"/>
      <c r="I93" s="276"/>
      <c r="J93" s="276"/>
      <c r="K93" s="276"/>
      <c r="L93" s="277"/>
      <c r="M93" s="63"/>
      <c r="N93" s="64"/>
      <c r="O93" s="64"/>
    </row>
    <row r="94" spans="2:15" ht="21" hidden="1" customHeight="1">
      <c r="B94" s="267"/>
      <c r="C94" s="271"/>
      <c r="D94" s="272"/>
      <c r="E94" s="275"/>
      <c r="F94" s="276"/>
      <c r="G94" s="276"/>
      <c r="H94" s="276"/>
      <c r="I94" s="276"/>
      <c r="J94" s="276"/>
      <c r="K94" s="276"/>
      <c r="L94" s="277"/>
      <c r="M94" s="63"/>
      <c r="N94" s="64"/>
      <c r="O94" s="64"/>
    </row>
    <row r="95" spans="2:15" ht="21" hidden="1" customHeight="1">
      <c r="B95" s="267"/>
      <c r="C95" s="271"/>
      <c r="D95" s="272"/>
      <c r="E95" s="275"/>
      <c r="F95" s="276"/>
      <c r="G95" s="276"/>
      <c r="H95" s="276"/>
      <c r="I95" s="276"/>
      <c r="J95" s="276"/>
      <c r="K95" s="276"/>
      <c r="L95" s="277"/>
      <c r="M95" s="63"/>
      <c r="N95" s="64"/>
      <c r="O95" s="64"/>
    </row>
    <row r="96" spans="2:15" ht="21" hidden="1" customHeight="1">
      <c r="B96" s="268"/>
      <c r="C96" s="273"/>
      <c r="D96" s="274"/>
      <c r="E96" s="275"/>
      <c r="F96" s="276"/>
      <c r="G96" s="276"/>
      <c r="H96" s="276"/>
      <c r="I96" s="276"/>
      <c r="J96" s="276"/>
      <c r="K96" s="276"/>
      <c r="L96" s="277"/>
      <c r="M96" s="63"/>
      <c r="N96" s="64"/>
      <c r="O96" s="64"/>
    </row>
    <row r="97" spans="2:15" ht="21" hidden="1" customHeight="1">
      <c r="B97" s="281" t="s">
        <v>116</v>
      </c>
      <c r="C97" s="282"/>
      <c r="D97" s="282"/>
      <c r="E97" s="282"/>
      <c r="F97" s="282"/>
      <c r="G97" s="282"/>
      <c r="H97" s="282"/>
      <c r="I97" s="282"/>
      <c r="J97" s="282"/>
      <c r="K97" s="282"/>
      <c r="L97" s="283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66" t="s">
        <v>118</v>
      </c>
      <c r="C99" s="269" t="s">
        <v>115</v>
      </c>
      <c r="D99" s="270"/>
      <c r="E99" s="275"/>
      <c r="F99" s="276"/>
      <c r="G99" s="276"/>
      <c r="H99" s="276"/>
      <c r="I99" s="276"/>
      <c r="J99" s="276"/>
      <c r="K99" s="276"/>
      <c r="L99" s="277"/>
      <c r="M99" s="63"/>
      <c r="N99" s="64"/>
      <c r="O99" s="64"/>
    </row>
    <row r="100" spans="2:15" ht="21" hidden="1" customHeight="1">
      <c r="B100" s="267"/>
      <c r="C100" s="271"/>
      <c r="D100" s="272"/>
      <c r="E100" s="275"/>
      <c r="F100" s="276"/>
      <c r="G100" s="276"/>
      <c r="H100" s="276"/>
      <c r="I100" s="276"/>
      <c r="J100" s="276"/>
      <c r="K100" s="276"/>
      <c r="L100" s="277"/>
      <c r="M100" s="63"/>
      <c r="N100" s="64"/>
      <c r="O100" s="64"/>
    </row>
    <row r="101" spans="2:15" ht="21" hidden="1" customHeight="1">
      <c r="B101" s="267"/>
      <c r="C101" s="271"/>
      <c r="D101" s="272"/>
      <c r="E101" s="275"/>
      <c r="F101" s="276"/>
      <c r="G101" s="276"/>
      <c r="H101" s="276"/>
      <c r="I101" s="276"/>
      <c r="J101" s="276"/>
      <c r="K101" s="276"/>
      <c r="L101" s="277"/>
      <c r="M101" s="63"/>
      <c r="N101" s="64"/>
      <c r="O101" s="64"/>
    </row>
    <row r="102" spans="2:15" ht="21" hidden="1" customHeight="1">
      <c r="B102" s="267"/>
      <c r="C102" s="271"/>
      <c r="D102" s="272"/>
      <c r="E102" s="275"/>
      <c r="F102" s="276"/>
      <c r="G102" s="276"/>
      <c r="H102" s="276"/>
      <c r="I102" s="276"/>
      <c r="J102" s="276"/>
      <c r="K102" s="276"/>
      <c r="L102" s="277"/>
      <c r="M102" s="63"/>
      <c r="N102" s="64"/>
      <c r="O102" s="64"/>
    </row>
    <row r="103" spans="2:15" ht="21" hidden="1" customHeight="1">
      <c r="B103" s="268"/>
      <c r="C103" s="273"/>
      <c r="D103" s="274"/>
      <c r="E103" s="275"/>
      <c r="F103" s="276"/>
      <c r="G103" s="276"/>
      <c r="H103" s="276"/>
      <c r="I103" s="276"/>
      <c r="J103" s="276"/>
      <c r="K103" s="276"/>
      <c r="L103" s="277"/>
      <c r="M103" s="63"/>
      <c r="N103" s="64"/>
      <c r="O103" s="64"/>
    </row>
    <row r="104" spans="2:15" ht="21" hidden="1" customHeight="1">
      <c r="B104" s="281" t="s">
        <v>116</v>
      </c>
      <c r="C104" s="282"/>
      <c r="D104" s="282"/>
      <c r="E104" s="282"/>
      <c r="F104" s="282"/>
      <c r="G104" s="282"/>
      <c r="H104" s="282"/>
      <c r="I104" s="282"/>
      <c r="J104" s="282"/>
      <c r="K104" s="282"/>
      <c r="L104" s="283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66" t="s">
        <v>119</v>
      </c>
      <c r="C106" s="269" t="s">
        <v>115</v>
      </c>
      <c r="D106" s="270"/>
      <c r="E106" s="275"/>
      <c r="F106" s="276"/>
      <c r="G106" s="276"/>
      <c r="H106" s="276"/>
      <c r="I106" s="276"/>
      <c r="J106" s="276"/>
      <c r="K106" s="276"/>
      <c r="L106" s="277"/>
      <c r="M106" s="63"/>
      <c r="N106" s="64"/>
      <c r="O106" s="64"/>
    </row>
    <row r="107" spans="2:15" ht="21" hidden="1" customHeight="1">
      <c r="B107" s="267"/>
      <c r="C107" s="271"/>
      <c r="D107" s="272"/>
      <c r="E107" s="275"/>
      <c r="F107" s="276"/>
      <c r="G107" s="276"/>
      <c r="H107" s="276"/>
      <c r="I107" s="276"/>
      <c r="J107" s="276"/>
      <c r="K107" s="276"/>
      <c r="L107" s="277"/>
      <c r="M107" s="63"/>
      <c r="N107" s="64"/>
      <c r="O107" s="64"/>
    </row>
    <row r="108" spans="2:15" ht="21" hidden="1" customHeight="1">
      <c r="B108" s="267"/>
      <c r="C108" s="271"/>
      <c r="D108" s="272"/>
      <c r="E108" s="275"/>
      <c r="F108" s="276"/>
      <c r="G108" s="276"/>
      <c r="H108" s="276"/>
      <c r="I108" s="276"/>
      <c r="J108" s="276"/>
      <c r="K108" s="276"/>
      <c r="L108" s="277"/>
      <c r="M108" s="63"/>
      <c r="N108" s="64"/>
      <c r="O108" s="64"/>
    </row>
    <row r="109" spans="2:15" ht="21" hidden="1" customHeight="1">
      <c r="B109" s="267"/>
      <c r="C109" s="271"/>
      <c r="D109" s="272"/>
      <c r="E109" s="275"/>
      <c r="F109" s="276"/>
      <c r="G109" s="276"/>
      <c r="H109" s="276"/>
      <c r="I109" s="276"/>
      <c r="J109" s="276"/>
      <c r="K109" s="276"/>
      <c r="L109" s="277"/>
      <c r="M109" s="63"/>
      <c r="N109" s="64"/>
      <c r="O109" s="64"/>
    </row>
    <row r="110" spans="2:15" ht="21" hidden="1" customHeight="1">
      <c r="B110" s="268"/>
      <c r="C110" s="273"/>
      <c r="D110" s="274"/>
      <c r="E110" s="275"/>
      <c r="F110" s="276"/>
      <c r="G110" s="276"/>
      <c r="H110" s="276"/>
      <c r="I110" s="276"/>
      <c r="J110" s="276"/>
      <c r="K110" s="276"/>
      <c r="L110" s="277"/>
      <c r="M110" s="63"/>
      <c r="N110" s="64"/>
      <c r="O110" s="64"/>
    </row>
    <row r="111" spans="2:15" ht="21" hidden="1" customHeight="1">
      <c r="B111" s="281" t="s">
        <v>116</v>
      </c>
      <c r="C111" s="282"/>
      <c r="D111" s="282"/>
      <c r="E111" s="282"/>
      <c r="F111" s="282"/>
      <c r="G111" s="282"/>
      <c r="H111" s="282"/>
      <c r="I111" s="282"/>
      <c r="J111" s="282"/>
      <c r="K111" s="282"/>
      <c r="L111" s="283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120</v>
      </c>
    </row>
    <row r="115" spans="2:16" ht="21" hidden="1" customHeight="1">
      <c r="B115" s="284" t="s">
        <v>121</v>
      </c>
      <c r="C115" s="284"/>
      <c r="D115" s="286"/>
      <c r="E115" s="286"/>
      <c r="F115" s="286"/>
      <c r="G115" s="286"/>
      <c r="H115" s="286"/>
      <c r="I115" s="286"/>
      <c r="J115" s="286"/>
      <c r="K115" s="286"/>
      <c r="L115" s="286"/>
    </row>
    <row r="116" spans="2:16" ht="21" hidden="1" customHeight="1">
      <c r="B116" s="285"/>
      <c r="C116" s="285"/>
      <c r="D116" s="287"/>
      <c r="E116" s="287"/>
      <c r="F116" s="287"/>
      <c r="G116" s="287"/>
      <c r="H116" s="287"/>
      <c r="I116" s="287"/>
      <c r="J116" s="287"/>
      <c r="K116" s="287"/>
      <c r="L116" s="287"/>
    </row>
    <row r="117" spans="2:16" ht="21" hidden="1" customHeight="1"/>
  </sheetData>
  <mergeCells count="155"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3:C23"/>
    <mergeCell ref="D23:F23"/>
    <mergeCell ref="I23:L23"/>
    <mergeCell ref="D21:F21"/>
    <mergeCell ref="I21:L21"/>
    <mergeCell ref="M21:M22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19:F19"/>
    <mergeCell ref="I19:L19"/>
    <mergeCell ref="M19:M20"/>
    <mergeCell ref="D15:F15"/>
    <mergeCell ref="I15:L15"/>
    <mergeCell ref="M15:M16"/>
    <mergeCell ref="C16:D16"/>
    <mergeCell ref="E16:F16"/>
    <mergeCell ref="G16:H16"/>
    <mergeCell ref="I16:J16"/>
    <mergeCell ref="K16:L16"/>
    <mergeCell ref="B2:O3"/>
    <mergeCell ref="B6:B8"/>
    <mergeCell ref="D6:E6"/>
    <mergeCell ref="D7:E7"/>
    <mergeCell ref="C8:I8"/>
    <mergeCell ref="B11:M12"/>
    <mergeCell ref="D17:F17"/>
    <mergeCell ref="I17:L17"/>
    <mergeCell ref="M17:M18"/>
  </mergeCells>
  <phoneticPr fontId="4" type="noConversion"/>
  <dataValidations count="1">
    <dataValidation type="list" allowBlank="1" showInputMessage="1" showErrorMessage="1" promptTitle="업무난이도 값 부여" sqref="H21 H17 H19">
      <formula1>"1.2,1.0,0.8,0.0"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7"/>
  <sheetViews>
    <sheetView showGridLines="0" view="pageBreakPreview" topLeftCell="A13" zoomScaleNormal="100" zoomScaleSheetLayoutView="100" workbookViewId="0">
      <selection activeCell="C22" sqref="C22"/>
    </sheetView>
  </sheetViews>
  <sheetFormatPr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1" spans="2:15" s="76" customFormat="1" ht="21" customHeight="1"/>
    <row r="2" spans="2:15" s="76" customFormat="1" ht="21" customHeight="1">
      <c r="B2" s="288" t="s">
        <v>154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</row>
    <row r="3" spans="2:15" s="76" customFormat="1" ht="21" customHeight="1"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</row>
    <row r="4" spans="2:15" s="76" customFormat="1" ht="21" customHeight="1"/>
    <row r="5" spans="2:15" s="76" customFormat="1" ht="21" customHeight="1">
      <c r="B5" s="77" t="s">
        <v>155</v>
      </c>
      <c r="C5" s="77" t="s">
        <v>156</v>
      </c>
      <c r="D5" s="77" t="s">
        <v>157</v>
      </c>
      <c r="E5" s="77" t="s">
        <v>158</v>
      </c>
      <c r="F5" s="77" t="s">
        <v>159</v>
      </c>
      <c r="G5" s="78" t="s">
        <v>160</v>
      </c>
      <c r="H5" s="78" t="s">
        <v>161</v>
      </c>
      <c r="I5" s="78" t="s">
        <v>162</v>
      </c>
    </row>
    <row r="6" spans="2:15" s="76" customFormat="1" ht="21" customHeight="1">
      <c r="B6" s="289" t="s">
        <v>163</v>
      </c>
      <c r="C6" s="77" t="s">
        <v>164</v>
      </c>
      <c r="D6" s="110" t="s">
        <v>147</v>
      </c>
      <c r="E6" s="111"/>
      <c r="F6" s="4" t="s">
        <v>11</v>
      </c>
      <c r="G6" s="5" t="s">
        <v>122</v>
      </c>
      <c r="H6" s="5" t="s">
        <v>123</v>
      </c>
      <c r="I6" s="6"/>
    </row>
    <row r="7" spans="2:15" s="76" customFormat="1" ht="21" customHeight="1">
      <c r="B7" s="289"/>
      <c r="C7" s="79" t="s">
        <v>165</v>
      </c>
      <c r="D7" s="112" t="s">
        <v>148</v>
      </c>
      <c r="E7" s="113"/>
      <c r="F7" s="8" t="s">
        <v>13</v>
      </c>
      <c r="G7" s="9" t="s">
        <v>149</v>
      </c>
      <c r="H7" s="9" t="s">
        <v>150</v>
      </c>
      <c r="I7" s="10"/>
    </row>
    <row r="8" spans="2:15" s="76" customFormat="1" ht="21" customHeight="1">
      <c r="B8" s="290"/>
      <c r="C8" s="291" t="s">
        <v>166</v>
      </c>
      <c r="D8" s="292"/>
      <c r="E8" s="292"/>
      <c r="F8" s="292"/>
      <c r="G8" s="292"/>
      <c r="H8" s="292"/>
      <c r="I8" s="293"/>
    </row>
    <row r="9" spans="2:15" s="76" customFormat="1" ht="21" customHeight="1"/>
    <row r="10" spans="2:15" s="76" customFormat="1" ht="21" customHeight="1"/>
    <row r="11" spans="2:15" s="76" customFormat="1" ht="21" customHeight="1">
      <c r="B11" s="294" t="s">
        <v>167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6"/>
      <c r="N11" s="80"/>
      <c r="O11" s="80"/>
    </row>
    <row r="12" spans="2:15" s="76" customFormat="1" ht="21" customHeight="1"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9"/>
      <c r="N12" s="80"/>
      <c r="O12" s="80"/>
    </row>
    <row r="13" spans="2:15" s="76" customFormat="1" ht="21" customHeight="1">
      <c r="C13" s="81"/>
      <c r="D13" s="81"/>
      <c r="E13" s="81"/>
      <c r="F13" s="81"/>
      <c r="G13" s="81"/>
      <c r="H13" s="81"/>
      <c r="I13" s="81"/>
      <c r="J13" s="81"/>
      <c r="K13" s="13"/>
      <c r="L13" s="13"/>
      <c r="M13" s="14"/>
    </row>
    <row r="14" spans="2:15" s="76" customFormat="1" ht="21" customHeight="1" thickBot="1">
      <c r="B14" s="82" t="s">
        <v>168</v>
      </c>
      <c r="C14" s="81"/>
      <c r="D14" s="81"/>
      <c r="E14" s="81"/>
      <c r="F14" s="81"/>
      <c r="G14" s="81"/>
      <c r="H14" s="81"/>
      <c r="I14" s="81"/>
      <c r="J14" s="81"/>
      <c r="K14" s="13"/>
      <c r="L14" s="13"/>
      <c r="M14" s="14"/>
    </row>
    <row r="15" spans="2:15" ht="21" customHeight="1">
      <c r="B15" s="83" t="s">
        <v>16</v>
      </c>
      <c r="C15" s="84" t="s">
        <v>169</v>
      </c>
      <c r="D15" s="300" t="s">
        <v>18</v>
      </c>
      <c r="E15" s="301"/>
      <c r="F15" s="302"/>
      <c r="G15" s="84" t="s">
        <v>170</v>
      </c>
      <c r="H15" s="84" t="s">
        <v>171</v>
      </c>
      <c r="I15" s="303" t="s">
        <v>172</v>
      </c>
      <c r="J15" s="304"/>
      <c r="K15" s="304"/>
      <c r="L15" s="305"/>
      <c r="M15" s="142" t="s">
        <v>22</v>
      </c>
    </row>
    <row r="16" spans="2:15" ht="21" customHeight="1" thickBot="1">
      <c r="B16" s="85" t="s">
        <v>173</v>
      </c>
      <c r="C16" s="306" t="s">
        <v>174</v>
      </c>
      <c r="D16" s="307"/>
      <c r="E16" s="306" t="s">
        <v>175</v>
      </c>
      <c r="F16" s="307"/>
      <c r="G16" s="306" t="s">
        <v>176</v>
      </c>
      <c r="H16" s="307"/>
      <c r="I16" s="306" t="s">
        <v>177</v>
      </c>
      <c r="J16" s="307"/>
      <c r="K16" s="306" t="s">
        <v>178</v>
      </c>
      <c r="L16" s="312"/>
      <c r="M16" s="143"/>
    </row>
    <row r="17" spans="1:13" ht="40.5" customHeight="1" thickTop="1">
      <c r="A17" s="76"/>
      <c r="B17" s="18" t="s">
        <v>29</v>
      </c>
      <c r="C17" s="100" t="s">
        <v>257</v>
      </c>
      <c r="D17" s="313" t="s">
        <v>276</v>
      </c>
      <c r="E17" s="314"/>
      <c r="F17" s="314"/>
      <c r="G17" s="33">
        <v>50</v>
      </c>
      <c r="H17" s="86" t="s">
        <v>258</v>
      </c>
      <c r="I17" s="124" t="s">
        <v>278</v>
      </c>
      <c r="J17" s="125"/>
      <c r="K17" s="125"/>
      <c r="L17" s="126"/>
      <c r="M17" s="315">
        <f>IFERROR(G17*MID(H17,4,3),0)</f>
        <v>50</v>
      </c>
    </row>
    <row r="18" spans="1:13" ht="40.5" customHeight="1" thickBot="1">
      <c r="A18" s="76"/>
      <c r="B18" s="87" t="s">
        <v>273</v>
      </c>
      <c r="C18" s="23" t="s">
        <v>259</v>
      </c>
      <c r="D18" s="23">
        <v>50</v>
      </c>
      <c r="E18" s="25" t="s">
        <v>260</v>
      </c>
      <c r="F18" s="25">
        <v>45</v>
      </c>
      <c r="G18" s="27" t="s">
        <v>277</v>
      </c>
      <c r="H18" s="27">
        <v>40</v>
      </c>
      <c r="I18" s="29" t="s">
        <v>261</v>
      </c>
      <c r="J18" s="29">
        <v>35</v>
      </c>
      <c r="K18" s="31" t="s">
        <v>262</v>
      </c>
      <c r="L18" s="31">
        <v>30</v>
      </c>
      <c r="M18" s="316"/>
    </row>
    <row r="19" spans="1:13" ht="106.5" customHeight="1">
      <c r="A19" s="76"/>
      <c r="B19" s="32" t="s">
        <v>30</v>
      </c>
      <c r="C19" s="104" t="s">
        <v>279</v>
      </c>
      <c r="D19" s="309" t="s">
        <v>280</v>
      </c>
      <c r="E19" s="309"/>
      <c r="F19" s="309"/>
      <c r="G19" s="33">
        <v>20</v>
      </c>
      <c r="H19" s="86" t="s">
        <v>258</v>
      </c>
      <c r="I19" s="131" t="s">
        <v>281</v>
      </c>
      <c r="J19" s="132"/>
      <c r="K19" s="132"/>
      <c r="L19" s="133"/>
      <c r="M19" s="317">
        <f>IFERROR(G19*MID(H19,4,3),0)</f>
        <v>20</v>
      </c>
    </row>
    <row r="20" spans="1:13" ht="40.5" customHeight="1" thickBot="1">
      <c r="A20" s="76"/>
      <c r="B20" s="87" t="s">
        <v>273</v>
      </c>
      <c r="C20" s="23" t="s">
        <v>263</v>
      </c>
      <c r="D20" s="23">
        <v>20</v>
      </c>
      <c r="E20" s="25" t="s">
        <v>264</v>
      </c>
      <c r="F20" s="25">
        <v>18</v>
      </c>
      <c r="G20" s="27" t="s">
        <v>265</v>
      </c>
      <c r="H20" s="27">
        <v>16</v>
      </c>
      <c r="I20" s="29" t="s">
        <v>266</v>
      </c>
      <c r="J20" s="29">
        <v>14</v>
      </c>
      <c r="K20" s="31" t="s">
        <v>267</v>
      </c>
      <c r="L20" s="31">
        <v>12</v>
      </c>
      <c r="M20" s="318"/>
    </row>
    <row r="21" spans="1:13" ht="40.5" customHeight="1">
      <c r="A21" s="76"/>
      <c r="B21" s="39" t="s">
        <v>31</v>
      </c>
      <c r="C21" s="104" t="s">
        <v>282</v>
      </c>
      <c r="D21" s="308" t="s">
        <v>283</v>
      </c>
      <c r="E21" s="309"/>
      <c r="F21" s="309"/>
      <c r="G21" s="41">
        <v>30</v>
      </c>
      <c r="H21" s="86" t="s">
        <v>258</v>
      </c>
      <c r="I21" s="131" t="s">
        <v>284</v>
      </c>
      <c r="J21" s="132"/>
      <c r="K21" s="132"/>
      <c r="L21" s="133"/>
      <c r="M21" s="310">
        <f>IFERROR(G21*MID(H21,4,3),0)</f>
        <v>30</v>
      </c>
    </row>
    <row r="22" spans="1:13" ht="40.5" customHeight="1" thickBot="1">
      <c r="A22" s="76"/>
      <c r="B22" s="87" t="s">
        <v>273</v>
      </c>
      <c r="C22" s="23" t="s">
        <v>268</v>
      </c>
      <c r="D22" s="23">
        <v>30</v>
      </c>
      <c r="E22" s="25" t="s">
        <v>269</v>
      </c>
      <c r="F22" s="25">
        <v>27</v>
      </c>
      <c r="G22" s="27" t="s">
        <v>270</v>
      </c>
      <c r="H22" s="27">
        <v>24</v>
      </c>
      <c r="I22" s="29" t="s">
        <v>271</v>
      </c>
      <c r="J22" s="29">
        <v>21</v>
      </c>
      <c r="K22" s="31" t="s">
        <v>272</v>
      </c>
      <c r="L22" s="31">
        <v>18</v>
      </c>
      <c r="M22" s="311"/>
    </row>
    <row r="23" spans="1:13" ht="30" customHeight="1" thickTop="1" thickBot="1">
      <c r="A23" s="76"/>
      <c r="B23" s="147" t="s">
        <v>34</v>
      </c>
      <c r="C23" s="148"/>
      <c r="D23" s="149">
        <f>COUNTA(C18,C20,C22)</f>
        <v>3</v>
      </c>
      <c r="E23" s="150"/>
      <c r="F23" s="151"/>
      <c r="G23" s="88">
        <f>G17+G19+G21</f>
        <v>100</v>
      </c>
      <c r="H23" s="89">
        <v>3</v>
      </c>
      <c r="I23" s="149">
        <f>D23</f>
        <v>3</v>
      </c>
      <c r="J23" s="150"/>
      <c r="K23" s="150"/>
      <c r="L23" s="152"/>
      <c r="M23" s="90">
        <f>SUM(M17:M22)</f>
        <v>100</v>
      </c>
    </row>
    <row r="24" spans="1:13" s="76" customFormat="1" ht="21" customHeight="1">
      <c r="M24" s="91" t="s">
        <v>179</v>
      </c>
    </row>
    <row r="25" spans="1:13" s="76" customFormat="1" ht="21" hidden="1" customHeight="1">
      <c r="B25" s="47" t="s">
        <v>35</v>
      </c>
      <c r="C25" s="81"/>
    </row>
    <row r="26" spans="1:13" s="76" customFormat="1" ht="21" hidden="1" customHeight="1">
      <c r="B26" s="327" t="s">
        <v>36</v>
      </c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9"/>
    </row>
    <row r="27" spans="1:13" s="76" customFormat="1" ht="21" hidden="1" customHeight="1">
      <c r="B27" s="319" t="s">
        <v>37</v>
      </c>
      <c r="C27" s="320"/>
      <c r="D27" s="330" t="s">
        <v>180</v>
      </c>
      <c r="E27" s="331"/>
      <c r="F27" s="330" t="s">
        <v>181</v>
      </c>
      <c r="G27" s="331"/>
      <c r="H27" s="330" t="s">
        <v>182</v>
      </c>
      <c r="I27" s="331"/>
      <c r="J27" s="330" t="s">
        <v>183</v>
      </c>
      <c r="K27" s="331"/>
      <c r="L27" s="330" t="s">
        <v>184</v>
      </c>
      <c r="M27" s="332"/>
    </row>
    <row r="28" spans="1:13" s="76" customFormat="1" ht="21" hidden="1" customHeight="1">
      <c r="B28" s="319"/>
      <c r="C28" s="320"/>
      <c r="D28" s="331"/>
      <c r="E28" s="331"/>
      <c r="F28" s="331"/>
      <c r="G28" s="331"/>
      <c r="H28" s="331"/>
      <c r="I28" s="331"/>
      <c r="J28" s="331"/>
      <c r="K28" s="331"/>
      <c r="L28" s="331"/>
      <c r="M28" s="332"/>
    </row>
    <row r="29" spans="1:13" s="76" customFormat="1" ht="21" hidden="1" customHeight="1">
      <c r="B29" s="319" t="s">
        <v>43</v>
      </c>
      <c r="C29" s="320"/>
      <c r="D29" s="323" t="s">
        <v>44</v>
      </c>
      <c r="E29" s="323"/>
      <c r="F29" s="323" t="s">
        <v>45</v>
      </c>
      <c r="G29" s="323"/>
      <c r="H29" s="323" t="s">
        <v>46</v>
      </c>
      <c r="I29" s="323"/>
      <c r="J29" s="323" t="s">
        <v>47</v>
      </c>
      <c r="K29" s="323"/>
      <c r="L29" s="323" t="s">
        <v>48</v>
      </c>
      <c r="M29" s="325"/>
    </row>
    <row r="30" spans="1:13" s="76" customFormat="1" ht="21" hidden="1" customHeight="1">
      <c r="B30" s="321"/>
      <c r="C30" s="322"/>
      <c r="D30" s="324"/>
      <c r="E30" s="324"/>
      <c r="F30" s="324"/>
      <c r="G30" s="324"/>
      <c r="H30" s="324"/>
      <c r="I30" s="324"/>
      <c r="J30" s="324"/>
      <c r="K30" s="324"/>
      <c r="L30" s="324"/>
      <c r="M30" s="326"/>
    </row>
    <row r="31" spans="1:13" s="76" customFormat="1" ht="21" hidden="1" customHeight="1"/>
    <row r="32" spans="1:13" s="76" customFormat="1" ht="21" hidden="1" customHeight="1" thickBot="1">
      <c r="B32" s="47" t="s">
        <v>185</v>
      </c>
      <c r="C32" s="81"/>
    </row>
    <row r="33" spans="2:15" s="76" customFormat="1" ht="21" hidden="1" customHeight="1">
      <c r="B33" s="181" t="s">
        <v>186</v>
      </c>
      <c r="C33" s="183" t="s">
        <v>187</v>
      </c>
      <c r="D33" s="185" t="s">
        <v>188</v>
      </c>
      <c r="E33" s="185"/>
      <c r="F33" s="186" t="s">
        <v>189</v>
      </c>
      <c r="G33" s="186"/>
      <c r="H33" s="186"/>
      <c r="I33" s="186"/>
      <c r="J33" s="186"/>
      <c r="K33" s="186"/>
      <c r="L33" s="186"/>
      <c r="M33" s="187"/>
    </row>
    <row r="34" spans="2:15" s="76" customFormat="1" ht="21" hidden="1" customHeight="1">
      <c r="B34" s="182"/>
      <c r="C34" s="184"/>
      <c r="D34" s="48" t="s">
        <v>190</v>
      </c>
      <c r="E34" s="48" t="s">
        <v>165</v>
      </c>
      <c r="F34" s="188" t="s">
        <v>191</v>
      </c>
      <c r="G34" s="188"/>
      <c r="H34" s="188"/>
      <c r="I34" s="188"/>
      <c r="J34" s="188"/>
      <c r="K34" s="188"/>
      <c r="L34" s="188"/>
      <c r="M34" s="189"/>
    </row>
    <row r="35" spans="2:15" s="76" customFormat="1" ht="21" hidden="1" customHeight="1">
      <c r="B35" s="75" t="s">
        <v>192</v>
      </c>
      <c r="C35" s="50">
        <f>L17</f>
        <v>0</v>
      </c>
      <c r="D35" s="51">
        <v>0.82</v>
      </c>
      <c r="E35" s="51">
        <v>0.91</v>
      </c>
      <c r="F35" s="171" t="s">
        <v>193</v>
      </c>
      <c r="G35" s="171"/>
      <c r="H35" s="171"/>
      <c r="I35" s="171"/>
      <c r="J35" s="171"/>
      <c r="K35" s="171"/>
      <c r="L35" s="171"/>
      <c r="M35" s="172"/>
    </row>
    <row r="36" spans="2:15" s="76" customFormat="1" ht="21" hidden="1" customHeight="1">
      <c r="B36" s="75" t="s">
        <v>194</v>
      </c>
      <c r="C36" s="50">
        <f>L19</f>
        <v>0</v>
      </c>
      <c r="D36" s="51">
        <v>0.75</v>
      </c>
      <c r="E36" s="51">
        <v>0.8</v>
      </c>
      <c r="F36" s="171" t="s">
        <v>193</v>
      </c>
      <c r="G36" s="171"/>
      <c r="H36" s="171"/>
      <c r="I36" s="171"/>
      <c r="J36" s="171"/>
      <c r="K36" s="171"/>
      <c r="L36" s="171"/>
      <c r="M36" s="172"/>
    </row>
    <row r="37" spans="2:15" s="76" customFormat="1" ht="21" hidden="1" customHeight="1">
      <c r="B37" s="75" t="s">
        <v>195</v>
      </c>
      <c r="C37" s="50">
        <f>L21</f>
        <v>0</v>
      </c>
      <c r="D37" s="51"/>
      <c r="E37" s="51"/>
      <c r="F37" s="171"/>
      <c r="G37" s="171"/>
      <c r="H37" s="171"/>
      <c r="I37" s="171"/>
      <c r="J37" s="171"/>
      <c r="K37" s="171"/>
      <c r="L37" s="171"/>
      <c r="M37" s="172"/>
    </row>
    <row r="38" spans="2:15" s="76" customFormat="1" ht="21" hidden="1" customHeight="1">
      <c r="B38" s="75" t="s">
        <v>196</v>
      </c>
      <c r="C38" s="50">
        <f>L22</f>
        <v>18</v>
      </c>
      <c r="D38" s="51"/>
      <c r="E38" s="51"/>
      <c r="F38" s="171"/>
      <c r="G38" s="171"/>
      <c r="H38" s="171"/>
      <c r="I38" s="171"/>
      <c r="J38" s="171"/>
      <c r="K38" s="171"/>
      <c r="L38" s="171"/>
      <c r="M38" s="172"/>
    </row>
    <row r="39" spans="2:15" s="76" customFormat="1" ht="21" hidden="1" customHeight="1">
      <c r="B39" s="75" t="s">
        <v>197</v>
      </c>
      <c r="C39" s="50" t="e">
        <f>#REF!</f>
        <v>#REF!</v>
      </c>
      <c r="D39" s="51"/>
      <c r="E39" s="51"/>
      <c r="F39" s="171"/>
      <c r="G39" s="171"/>
      <c r="H39" s="171"/>
      <c r="I39" s="171"/>
      <c r="J39" s="171"/>
      <c r="K39" s="171"/>
      <c r="L39" s="171"/>
      <c r="M39" s="172"/>
    </row>
    <row r="40" spans="2:15" s="76" customFormat="1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73"/>
      <c r="G40" s="173"/>
      <c r="H40" s="173"/>
      <c r="I40" s="173"/>
      <c r="J40" s="173"/>
      <c r="K40" s="173"/>
      <c r="L40" s="173"/>
      <c r="M40" s="174"/>
    </row>
    <row r="41" spans="2:15" s="76" customFormat="1" ht="21" customHeight="1"/>
    <row r="42" spans="2:15" s="76" customFormat="1" ht="21" customHeight="1"/>
    <row r="43" spans="2:15" s="76" customFormat="1" ht="21" customHeight="1">
      <c r="B43" s="333" t="s">
        <v>198</v>
      </c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5"/>
      <c r="N43" s="92"/>
      <c r="O43" s="92"/>
    </row>
    <row r="44" spans="2:15" s="76" customFormat="1" ht="21" customHeight="1">
      <c r="B44" s="336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92"/>
      <c r="O44" s="92"/>
    </row>
    <row r="45" spans="2:15" s="76" customFormat="1" ht="21" customHeight="1"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2:15" s="76" customFormat="1" ht="21" customHeight="1" thickBot="1">
      <c r="B46" s="47" t="s">
        <v>199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2:15" s="76" customFormat="1" ht="21" customHeight="1">
      <c r="B47" s="339" t="s">
        <v>155</v>
      </c>
      <c r="C47" s="340"/>
      <c r="D47" s="343" t="s">
        <v>200</v>
      </c>
      <c r="E47" s="344"/>
      <c r="F47" s="344"/>
      <c r="G47" s="344"/>
      <c r="H47" s="345"/>
      <c r="I47" s="340" t="s">
        <v>201</v>
      </c>
      <c r="J47" s="340"/>
      <c r="K47" s="349" t="s">
        <v>202</v>
      </c>
      <c r="L47" s="349" t="s">
        <v>203</v>
      </c>
    </row>
    <row r="48" spans="2:15" s="76" customFormat="1" ht="21" customHeight="1">
      <c r="B48" s="341"/>
      <c r="C48" s="342"/>
      <c r="D48" s="346"/>
      <c r="E48" s="347"/>
      <c r="F48" s="347"/>
      <c r="G48" s="347"/>
      <c r="H48" s="348"/>
      <c r="I48" s="342"/>
      <c r="J48" s="342"/>
      <c r="K48" s="350"/>
      <c r="L48" s="350"/>
    </row>
    <row r="49" spans="2:15" s="76" customFormat="1" ht="21" customHeight="1">
      <c r="B49" s="341" t="s">
        <v>204</v>
      </c>
      <c r="C49" s="342"/>
      <c r="D49" s="351" t="s">
        <v>274</v>
      </c>
      <c r="E49" s="352"/>
      <c r="F49" s="352"/>
      <c r="G49" s="352"/>
      <c r="H49" s="353"/>
      <c r="I49" s="354" t="s">
        <v>275</v>
      </c>
      <c r="J49" s="354"/>
      <c r="K49" s="94">
        <v>10</v>
      </c>
      <c r="L49" s="355">
        <f>K49+K50</f>
        <v>10</v>
      </c>
    </row>
    <row r="50" spans="2:15" s="76" customFormat="1" ht="21" customHeight="1" thickBot="1">
      <c r="B50" s="357" t="s">
        <v>205</v>
      </c>
      <c r="C50" s="358"/>
      <c r="D50" s="359"/>
      <c r="E50" s="360"/>
      <c r="F50" s="360"/>
      <c r="G50" s="360"/>
      <c r="H50" s="361"/>
      <c r="I50" s="362"/>
      <c r="J50" s="362"/>
      <c r="K50" s="95"/>
      <c r="L50" s="356"/>
    </row>
    <row r="51" spans="2:15" s="76" customFormat="1" ht="21" customHeight="1">
      <c r="N51" s="47"/>
      <c r="O51" s="47"/>
    </row>
    <row r="52" spans="2:15" ht="21" customHeight="1">
      <c r="N52" s="59"/>
      <c r="O52" s="59"/>
    </row>
    <row r="53" spans="2:15" ht="21" hidden="1" customHeight="1">
      <c r="B53" s="47" t="s">
        <v>206</v>
      </c>
      <c r="C53" s="74"/>
      <c r="N53" s="59"/>
      <c r="O53" s="59"/>
    </row>
    <row r="54" spans="2:15" ht="21" hidden="1" customHeight="1">
      <c r="B54" s="218" t="s">
        <v>207</v>
      </c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20"/>
      <c r="N54" s="59"/>
      <c r="O54" s="59"/>
    </row>
    <row r="55" spans="2:15" ht="21" hidden="1" customHeight="1">
      <c r="B55" s="221" t="s">
        <v>155</v>
      </c>
      <c r="C55" s="222"/>
      <c r="D55" s="223">
        <v>5</v>
      </c>
      <c r="E55" s="223"/>
      <c r="F55" s="223">
        <v>4</v>
      </c>
      <c r="G55" s="223"/>
      <c r="H55" s="223">
        <v>3</v>
      </c>
      <c r="I55" s="223"/>
      <c r="J55" s="223">
        <v>2</v>
      </c>
      <c r="K55" s="223"/>
      <c r="L55" s="224">
        <v>1</v>
      </c>
      <c r="M55" s="225"/>
      <c r="N55" s="59"/>
      <c r="O55" s="59"/>
    </row>
    <row r="56" spans="2:15" ht="21" hidden="1" customHeight="1">
      <c r="B56" s="210" t="s">
        <v>208</v>
      </c>
      <c r="C56" s="211"/>
      <c r="D56" s="212" t="s">
        <v>209</v>
      </c>
      <c r="E56" s="212"/>
      <c r="F56" s="212" t="s">
        <v>210</v>
      </c>
      <c r="G56" s="212"/>
      <c r="H56" s="212" t="s">
        <v>211</v>
      </c>
      <c r="I56" s="212"/>
      <c r="J56" s="212" t="s">
        <v>212</v>
      </c>
      <c r="K56" s="212"/>
      <c r="L56" s="212" t="s">
        <v>213</v>
      </c>
      <c r="M56" s="213"/>
      <c r="N56" s="59"/>
      <c r="O56" s="59"/>
    </row>
    <row r="57" spans="2:15" ht="21" hidden="1" customHeight="1">
      <c r="B57" s="210"/>
      <c r="C57" s="211"/>
      <c r="D57" s="212"/>
      <c r="E57" s="212"/>
      <c r="F57" s="212"/>
      <c r="G57" s="212"/>
      <c r="H57" s="212"/>
      <c r="I57" s="212"/>
      <c r="J57" s="212"/>
      <c r="K57" s="212"/>
      <c r="L57" s="212"/>
      <c r="M57" s="213"/>
      <c r="N57" s="59"/>
      <c r="O57" s="59"/>
    </row>
    <row r="58" spans="2:15" ht="21" hidden="1" customHeight="1">
      <c r="B58" s="235" t="s">
        <v>214</v>
      </c>
      <c r="C58" s="236"/>
      <c r="D58" s="239" t="s">
        <v>44</v>
      </c>
      <c r="E58" s="239"/>
      <c r="F58" s="239" t="s">
        <v>45</v>
      </c>
      <c r="G58" s="239"/>
      <c r="H58" s="239" t="s">
        <v>46</v>
      </c>
      <c r="I58" s="239"/>
      <c r="J58" s="239" t="s">
        <v>215</v>
      </c>
      <c r="K58" s="239"/>
      <c r="L58" s="239" t="s">
        <v>48</v>
      </c>
      <c r="M58" s="241"/>
      <c r="N58" s="59"/>
      <c r="O58" s="59"/>
    </row>
    <row r="59" spans="2:15" ht="21" hidden="1" customHeight="1">
      <c r="B59" s="237"/>
      <c r="C59" s="238"/>
      <c r="D59" s="240"/>
      <c r="E59" s="240"/>
      <c r="F59" s="240"/>
      <c r="G59" s="240"/>
      <c r="H59" s="240"/>
      <c r="I59" s="240"/>
      <c r="J59" s="240"/>
      <c r="K59" s="240"/>
      <c r="L59" s="240"/>
      <c r="M59" s="242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216</v>
      </c>
      <c r="N62" s="226" t="s">
        <v>217</v>
      </c>
      <c r="O62" s="226"/>
    </row>
    <row r="63" spans="2:15" ht="21" hidden="1" customHeight="1" thickBot="1">
      <c r="B63" s="47" t="s">
        <v>218</v>
      </c>
      <c r="N63" s="227" t="s">
        <v>219</v>
      </c>
      <c r="O63" s="227" t="s">
        <v>220</v>
      </c>
    </row>
    <row r="64" spans="2:15" ht="21" hidden="1" customHeight="1">
      <c r="B64" s="190" t="s">
        <v>155</v>
      </c>
      <c r="C64" s="191"/>
      <c r="D64" s="229" t="s">
        <v>221</v>
      </c>
      <c r="E64" s="230"/>
      <c r="F64" s="230"/>
      <c r="G64" s="230"/>
      <c r="H64" s="230"/>
      <c r="I64" s="230"/>
      <c r="J64" s="230"/>
      <c r="K64" s="230"/>
      <c r="L64" s="231"/>
      <c r="N64" s="228"/>
      <c r="O64" s="228"/>
    </row>
    <row r="65" spans="2:15" ht="21" hidden="1" customHeight="1">
      <c r="B65" s="192" t="s">
        <v>222</v>
      </c>
      <c r="C65" s="193"/>
      <c r="D65" s="232" t="s">
        <v>223</v>
      </c>
      <c r="E65" s="233"/>
      <c r="F65" s="233"/>
      <c r="G65" s="233"/>
      <c r="H65" s="233"/>
      <c r="I65" s="233"/>
      <c r="J65" s="233"/>
      <c r="K65" s="233"/>
      <c r="L65" s="234"/>
      <c r="N65" s="60"/>
      <c r="O65" s="60"/>
    </row>
    <row r="66" spans="2:15" ht="21" hidden="1" customHeight="1" thickBot="1">
      <c r="B66" s="208" t="s">
        <v>224</v>
      </c>
      <c r="C66" s="209"/>
      <c r="D66" s="252" t="s">
        <v>193</v>
      </c>
      <c r="E66" s="253"/>
      <c r="F66" s="253"/>
      <c r="G66" s="253"/>
      <c r="H66" s="253"/>
      <c r="I66" s="253"/>
      <c r="J66" s="253"/>
      <c r="K66" s="253"/>
      <c r="L66" s="254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225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226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55" t="s">
        <v>227</v>
      </c>
      <c r="C71" s="256"/>
      <c r="D71" s="256"/>
      <c r="E71" s="256"/>
      <c r="F71" s="256"/>
      <c r="G71" s="256"/>
      <c r="H71" s="256"/>
      <c r="I71" s="256"/>
      <c r="J71" s="256"/>
      <c r="K71" s="256"/>
      <c r="L71" s="257"/>
    </row>
    <row r="72" spans="2:15" ht="21" hidden="1" customHeight="1">
      <c r="B72" s="62" t="s">
        <v>155</v>
      </c>
      <c r="C72" s="258">
        <v>5</v>
      </c>
      <c r="D72" s="258"/>
      <c r="E72" s="258">
        <v>4</v>
      </c>
      <c r="F72" s="258"/>
      <c r="G72" s="258">
        <v>3</v>
      </c>
      <c r="H72" s="258"/>
      <c r="I72" s="258">
        <v>2</v>
      </c>
      <c r="J72" s="258"/>
      <c r="K72" s="259">
        <v>1</v>
      </c>
      <c r="L72" s="260"/>
    </row>
    <row r="73" spans="2:15" ht="21" hidden="1" customHeight="1">
      <c r="B73" s="243" t="s">
        <v>228</v>
      </c>
      <c r="C73" s="244" t="s">
        <v>93</v>
      </c>
      <c r="D73" s="244"/>
      <c r="E73" s="244" t="s">
        <v>94</v>
      </c>
      <c r="F73" s="244"/>
      <c r="G73" s="244" t="s">
        <v>229</v>
      </c>
      <c r="H73" s="244"/>
      <c r="I73" s="245" t="s">
        <v>96</v>
      </c>
      <c r="J73" s="245"/>
      <c r="K73" s="246" t="s">
        <v>97</v>
      </c>
      <c r="L73" s="247"/>
    </row>
    <row r="74" spans="2:15" ht="21" hidden="1" customHeight="1">
      <c r="B74" s="243"/>
      <c r="C74" s="244"/>
      <c r="D74" s="244"/>
      <c r="E74" s="244"/>
      <c r="F74" s="244"/>
      <c r="G74" s="244"/>
      <c r="H74" s="244"/>
      <c r="I74" s="245"/>
      <c r="J74" s="245"/>
      <c r="K74" s="248"/>
      <c r="L74" s="249"/>
    </row>
    <row r="75" spans="2:15" ht="21" hidden="1" customHeight="1">
      <c r="B75" s="243"/>
      <c r="C75" s="244"/>
      <c r="D75" s="244"/>
      <c r="E75" s="244"/>
      <c r="F75" s="244"/>
      <c r="G75" s="244"/>
      <c r="H75" s="244"/>
      <c r="I75" s="245"/>
      <c r="J75" s="245"/>
      <c r="K75" s="250"/>
      <c r="L75" s="251"/>
    </row>
    <row r="76" spans="2:15" ht="21" hidden="1" customHeight="1">
      <c r="B76" s="243" t="s">
        <v>230</v>
      </c>
      <c r="C76" s="244" t="s">
        <v>99</v>
      </c>
      <c r="D76" s="244"/>
      <c r="E76" s="244" t="s">
        <v>100</v>
      </c>
      <c r="F76" s="244"/>
      <c r="G76" s="244" t="s">
        <v>101</v>
      </c>
      <c r="H76" s="244"/>
      <c r="I76" s="245" t="s">
        <v>102</v>
      </c>
      <c r="J76" s="245"/>
      <c r="K76" s="246" t="s">
        <v>103</v>
      </c>
      <c r="L76" s="247"/>
    </row>
    <row r="77" spans="2:15" ht="21" hidden="1" customHeight="1">
      <c r="B77" s="243"/>
      <c r="C77" s="244"/>
      <c r="D77" s="244"/>
      <c r="E77" s="244"/>
      <c r="F77" s="244"/>
      <c r="G77" s="244"/>
      <c r="H77" s="244"/>
      <c r="I77" s="245"/>
      <c r="J77" s="245"/>
      <c r="K77" s="248"/>
      <c r="L77" s="249"/>
    </row>
    <row r="78" spans="2:15" ht="21" hidden="1" customHeight="1">
      <c r="B78" s="243"/>
      <c r="C78" s="244"/>
      <c r="D78" s="244"/>
      <c r="E78" s="244"/>
      <c r="F78" s="244"/>
      <c r="G78" s="244"/>
      <c r="H78" s="244"/>
      <c r="I78" s="245"/>
      <c r="J78" s="245"/>
      <c r="K78" s="250"/>
      <c r="L78" s="251"/>
    </row>
    <row r="79" spans="2:15" ht="21" hidden="1" customHeight="1">
      <c r="B79" s="243" t="s">
        <v>231</v>
      </c>
      <c r="C79" s="244" t="s">
        <v>232</v>
      </c>
      <c r="D79" s="244"/>
      <c r="E79" s="244" t="s">
        <v>233</v>
      </c>
      <c r="F79" s="244"/>
      <c r="G79" s="244" t="s">
        <v>234</v>
      </c>
      <c r="H79" s="244"/>
      <c r="I79" s="245" t="s">
        <v>235</v>
      </c>
      <c r="J79" s="245"/>
      <c r="K79" s="246" t="s">
        <v>236</v>
      </c>
      <c r="L79" s="247"/>
    </row>
    <row r="80" spans="2:15" ht="21" hidden="1" customHeight="1">
      <c r="B80" s="261"/>
      <c r="C80" s="262"/>
      <c r="D80" s="262"/>
      <c r="E80" s="262"/>
      <c r="F80" s="262"/>
      <c r="G80" s="262"/>
      <c r="H80" s="262"/>
      <c r="I80" s="263"/>
      <c r="J80" s="263"/>
      <c r="K80" s="264"/>
      <c r="L80" s="265"/>
    </row>
    <row r="81" spans="2:15" ht="21" hidden="1" customHeight="1">
      <c r="B81" s="47"/>
    </row>
    <row r="82" spans="2:15" ht="21" hidden="1" customHeight="1">
      <c r="B82" s="47" t="s">
        <v>237</v>
      </c>
      <c r="N82" s="278" t="s">
        <v>217</v>
      </c>
      <c r="O82" s="278"/>
    </row>
    <row r="83" spans="2:15" ht="21" hidden="1" customHeight="1">
      <c r="B83" s="279" t="s">
        <v>111</v>
      </c>
      <c r="C83" s="279" t="s">
        <v>112</v>
      </c>
      <c r="D83" s="279"/>
      <c r="E83" s="279" t="s">
        <v>238</v>
      </c>
      <c r="F83" s="279"/>
      <c r="G83" s="279"/>
      <c r="H83" s="279"/>
      <c r="I83" s="279"/>
      <c r="J83" s="279"/>
      <c r="K83" s="279"/>
      <c r="L83" s="279"/>
      <c r="M83" s="47"/>
      <c r="N83" s="280" t="s">
        <v>219</v>
      </c>
      <c r="O83" s="280" t="s">
        <v>220</v>
      </c>
    </row>
    <row r="84" spans="2:15" ht="21" hidden="1" customHeight="1">
      <c r="B84" s="279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47"/>
      <c r="N84" s="279"/>
      <c r="O84" s="279"/>
    </row>
    <row r="85" spans="2:15" ht="21" hidden="1" customHeight="1">
      <c r="B85" s="266" t="s">
        <v>239</v>
      </c>
      <c r="C85" s="269" t="s">
        <v>240</v>
      </c>
      <c r="D85" s="270"/>
      <c r="E85" s="275"/>
      <c r="F85" s="276"/>
      <c r="G85" s="276"/>
      <c r="H85" s="276"/>
      <c r="I85" s="276"/>
      <c r="J85" s="276"/>
      <c r="K85" s="276"/>
      <c r="L85" s="277"/>
      <c r="M85" s="63"/>
      <c r="N85" s="64"/>
      <c r="O85" s="64"/>
    </row>
    <row r="86" spans="2:15" ht="21" hidden="1" customHeight="1">
      <c r="B86" s="267"/>
      <c r="C86" s="271"/>
      <c r="D86" s="272"/>
      <c r="E86" s="275"/>
      <c r="F86" s="276"/>
      <c r="G86" s="276"/>
      <c r="H86" s="276"/>
      <c r="I86" s="276"/>
      <c r="J86" s="276"/>
      <c r="K86" s="276"/>
      <c r="L86" s="277"/>
      <c r="M86" s="63"/>
      <c r="N86" s="64"/>
      <c r="O86" s="64"/>
    </row>
    <row r="87" spans="2:15" ht="21" hidden="1" customHeight="1">
      <c r="B87" s="267"/>
      <c r="C87" s="271"/>
      <c r="D87" s="272"/>
      <c r="E87" s="275"/>
      <c r="F87" s="276"/>
      <c r="G87" s="276"/>
      <c r="H87" s="276"/>
      <c r="I87" s="276"/>
      <c r="J87" s="276"/>
      <c r="K87" s="276"/>
      <c r="L87" s="277"/>
      <c r="M87" s="63"/>
      <c r="N87" s="64"/>
      <c r="O87" s="64"/>
    </row>
    <row r="88" spans="2:15" ht="21" hidden="1" customHeight="1">
      <c r="B88" s="267"/>
      <c r="C88" s="271"/>
      <c r="D88" s="272"/>
      <c r="E88" s="275"/>
      <c r="F88" s="276"/>
      <c r="G88" s="276"/>
      <c r="H88" s="276"/>
      <c r="I88" s="276"/>
      <c r="J88" s="276"/>
      <c r="K88" s="276"/>
      <c r="L88" s="277"/>
      <c r="M88" s="63"/>
      <c r="N88" s="64"/>
      <c r="O88" s="64"/>
    </row>
    <row r="89" spans="2:15" ht="21" hidden="1" customHeight="1">
      <c r="B89" s="268"/>
      <c r="C89" s="273"/>
      <c r="D89" s="274"/>
      <c r="E89" s="275"/>
      <c r="F89" s="276"/>
      <c r="G89" s="276"/>
      <c r="H89" s="276"/>
      <c r="I89" s="276"/>
      <c r="J89" s="276"/>
      <c r="K89" s="276"/>
      <c r="L89" s="277"/>
      <c r="M89" s="63"/>
      <c r="N89" s="64"/>
      <c r="O89" s="64"/>
    </row>
    <row r="90" spans="2:15" ht="21" hidden="1" customHeight="1">
      <c r="B90" s="281" t="s">
        <v>166</v>
      </c>
      <c r="C90" s="282"/>
      <c r="D90" s="282"/>
      <c r="E90" s="282"/>
      <c r="F90" s="282"/>
      <c r="G90" s="282"/>
      <c r="H90" s="282"/>
      <c r="I90" s="282"/>
      <c r="J90" s="282"/>
      <c r="K90" s="282"/>
      <c r="L90" s="283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66" t="s">
        <v>241</v>
      </c>
      <c r="C92" s="269" t="s">
        <v>240</v>
      </c>
      <c r="D92" s="270"/>
      <c r="E92" s="275"/>
      <c r="F92" s="276"/>
      <c r="G92" s="276"/>
      <c r="H92" s="276"/>
      <c r="I92" s="276"/>
      <c r="J92" s="276"/>
      <c r="K92" s="276"/>
      <c r="L92" s="277"/>
      <c r="M92" s="63"/>
      <c r="N92" s="64"/>
      <c r="O92" s="64"/>
    </row>
    <row r="93" spans="2:15" ht="21" hidden="1" customHeight="1">
      <c r="B93" s="267"/>
      <c r="C93" s="271"/>
      <c r="D93" s="272"/>
      <c r="E93" s="275"/>
      <c r="F93" s="276"/>
      <c r="G93" s="276"/>
      <c r="H93" s="276"/>
      <c r="I93" s="276"/>
      <c r="J93" s="276"/>
      <c r="K93" s="276"/>
      <c r="L93" s="277"/>
      <c r="M93" s="63"/>
      <c r="N93" s="64"/>
      <c r="O93" s="64"/>
    </row>
    <row r="94" spans="2:15" ht="21" hidden="1" customHeight="1">
      <c r="B94" s="267"/>
      <c r="C94" s="271"/>
      <c r="D94" s="272"/>
      <c r="E94" s="275"/>
      <c r="F94" s="276"/>
      <c r="G94" s="276"/>
      <c r="H94" s="276"/>
      <c r="I94" s="276"/>
      <c r="J94" s="276"/>
      <c r="K94" s="276"/>
      <c r="L94" s="277"/>
      <c r="M94" s="63"/>
      <c r="N94" s="64"/>
      <c r="O94" s="64"/>
    </row>
    <row r="95" spans="2:15" ht="21" hidden="1" customHeight="1">
      <c r="B95" s="267"/>
      <c r="C95" s="271"/>
      <c r="D95" s="272"/>
      <c r="E95" s="275"/>
      <c r="F95" s="276"/>
      <c r="G95" s="276"/>
      <c r="H95" s="276"/>
      <c r="I95" s="276"/>
      <c r="J95" s="276"/>
      <c r="K95" s="276"/>
      <c r="L95" s="277"/>
      <c r="M95" s="63"/>
      <c r="N95" s="64"/>
      <c r="O95" s="64"/>
    </row>
    <row r="96" spans="2:15" ht="21" hidden="1" customHeight="1">
      <c r="B96" s="268"/>
      <c r="C96" s="273"/>
      <c r="D96" s="274"/>
      <c r="E96" s="275"/>
      <c r="F96" s="276"/>
      <c r="G96" s="276"/>
      <c r="H96" s="276"/>
      <c r="I96" s="276"/>
      <c r="J96" s="276"/>
      <c r="K96" s="276"/>
      <c r="L96" s="277"/>
      <c r="M96" s="63"/>
      <c r="N96" s="64"/>
      <c r="O96" s="64"/>
    </row>
    <row r="97" spans="2:15" ht="21" hidden="1" customHeight="1">
      <c r="B97" s="281" t="s">
        <v>166</v>
      </c>
      <c r="C97" s="282"/>
      <c r="D97" s="282"/>
      <c r="E97" s="282"/>
      <c r="F97" s="282"/>
      <c r="G97" s="282"/>
      <c r="H97" s="282"/>
      <c r="I97" s="282"/>
      <c r="J97" s="282"/>
      <c r="K97" s="282"/>
      <c r="L97" s="283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66" t="s">
        <v>242</v>
      </c>
      <c r="C99" s="269" t="s">
        <v>240</v>
      </c>
      <c r="D99" s="270"/>
      <c r="E99" s="275"/>
      <c r="F99" s="276"/>
      <c r="G99" s="276"/>
      <c r="H99" s="276"/>
      <c r="I99" s="276"/>
      <c r="J99" s="276"/>
      <c r="K99" s="276"/>
      <c r="L99" s="277"/>
      <c r="M99" s="63"/>
      <c r="N99" s="64"/>
      <c r="O99" s="64"/>
    </row>
    <row r="100" spans="2:15" ht="21" hidden="1" customHeight="1">
      <c r="B100" s="267"/>
      <c r="C100" s="271"/>
      <c r="D100" s="272"/>
      <c r="E100" s="275"/>
      <c r="F100" s="276"/>
      <c r="G100" s="276"/>
      <c r="H100" s="276"/>
      <c r="I100" s="276"/>
      <c r="J100" s="276"/>
      <c r="K100" s="276"/>
      <c r="L100" s="277"/>
      <c r="M100" s="63"/>
      <c r="N100" s="64"/>
      <c r="O100" s="64"/>
    </row>
    <row r="101" spans="2:15" ht="21" hidden="1" customHeight="1">
      <c r="B101" s="267"/>
      <c r="C101" s="271"/>
      <c r="D101" s="272"/>
      <c r="E101" s="275"/>
      <c r="F101" s="276"/>
      <c r="G101" s="276"/>
      <c r="H101" s="276"/>
      <c r="I101" s="276"/>
      <c r="J101" s="276"/>
      <c r="K101" s="276"/>
      <c r="L101" s="277"/>
      <c r="M101" s="63"/>
      <c r="N101" s="64"/>
      <c r="O101" s="64"/>
    </row>
    <row r="102" spans="2:15" ht="21" hidden="1" customHeight="1">
      <c r="B102" s="267"/>
      <c r="C102" s="271"/>
      <c r="D102" s="272"/>
      <c r="E102" s="275"/>
      <c r="F102" s="276"/>
      <c r="G102" s="276"/>
      <c r="H102" s="276"/>
      <c r="I102" s="276"/>
      <c r="J102" s="276"/>
      <c r="K102" s="276"/>
      <c r="L102" s="277"/>
      <c r="M102" s="63"/>
      <c r="N102" s="64"/>
      <c r="O102" s="64"/>
    </row>
    <row r="103" spans="2:15" ht="21" hidden="1" customHeight="1">
      <c r="B103" s="268"/>
      <c r="C103" s="273"/>
      <c r="D103" s="274"/>
      <c r="E103" s="275"/>
      <c r="F103" s="276"/>
      <c r="G103" s="276"/>
      <c r="H103" s="276"/>
      <c r="I103" s="276"/>
      <c r="J103" s="276"/>
      <c r="K103" s="276"/>
      <c r="L103" s="277"/>
      <c r="M103" s="63"/>
      <c r="N103" s="64"/>
      <c r="O103" s="64"/>
    </row>
    <row r="104" spans="2:15" ht="21" hidden="1" customHeight="1">
      <c r="B104" s="281" t="s">
        <v>166</v>
      </c>
      <c r="C104" s="282"/>
      <c r="D104" s="282"/>
      <c r="E104" s="282"/>
      <c r="F104" s="282"/>
      <c r="G104" s="282"/>
      <c r="H104" s="282"/>
      <c r="I104" s="282"/>
      <c r="J104" s="282"/>
      <c r="K104" s="282"/>
      <c r="L104" s="283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66" t="s">
        <v>243</v>
      </c>
      <c r="C106" s="269" t="s">
        <v>240</v>
      </c>
      <c r="D106" s="270"/>
      <c r="E106" s="275"/>
      <c r="F106" s="276"/>
      <c r="G106" s="276"/>
      <c r="H106" s="276"/>
      <c r="I106" s="276"/>
      <c r="J106" s="276"/>
      <c r="K106" s="276"/>
      <c r="L106" s="277"/>
      <c r="M106" s="63"/>
      <c r="N106" s="64"/>
      <c r="O106" s="64"/>
    </row>
    <row r="107" spans="2:15" ht="21" hidden="1" customHeight="1">
      <c r="B107" s="267"/>
      <c r="C107" s="271"/>
      <c r="D107" s="272"/>
      <c r="E107" s="275"/>
      <c r="F107" s="276"/>
      <c r="G107" s="276"/>
      <c r="H107" s="276"/>
      <c r="I107" s="276"/>
      <c r="J107" s="276"/>
      <c r="K107" s="276"/>
      <c r="L107" s="277"/>
      <c r="M107" s="63"/>
      <c r="N107" s="64"/>
      <c r="O107" s="64"/>
    </row>
    <row r="108" spans="2:15" ht="21" hidden="1" customHeight="1">
      <c r="B108" s="267"/>
      <c r="C108" s="271"/>
      <c r="D108" s="272"/>
      <c r="E108" s="275"/>
      <c r="F108" s="276"/>
      <c r="G108" s="276"/>
      <c r="H108" s="276"/>
      <c r="I108" s="276"/>
      <c r="J108" s="276"/>
      <c r="K108" s="276"/>
      <c r="L108" s="277"/>
      <c r="M108" s="63"/>
      <c r="N108" s="64"/>
      <c r="O108" s="64"/>
    </row>
    <row r="109" spans="2:15" ht="21" hidden="1" customHeight="1">
      <c r="B109" s="267"/>
      <c r="C109" s="271"/>
      <c r="D109" s="272"/>
      <c r="E109" s="275"/>
      <c r="F109" s="276"/>
      <c r="G109" s="276"/>
      <c r="H109" s="276"/>
      <c r="I109" s="276"/>
      <c r="J109" s="276"/>
      <c r="K109" s="276"/>
      <c r="L109" s="277"/>
      <c r="M109" s="63"/>
      <c r="N109" s="64"/>
      <c r="O109" s="64"/>
    </row>
    <row r="110" spans="2:15" ht="21" hidden="1" customHeight="1">
      <c r="B110" s="268"/>
      <c r="C110" s="273"/>
      <c r="D110" s="274"/>
      <c r="E110" s="275"/>
      <c r="F110" s="276"/>
      <c r="G110" s="276"/>
      <c r="H110" s="276"/>
      <c r="I110" s="276"/>
      <c r="J110" s="276"/>
      <c r="K110" s="276"/>
      <c r="L110" s="277"/>
      <c r="M110" s="63"/>
      <c r="N110" s="64"/>
      <c r="O110" s="64"/>
    </row>
    <row r="111" spans="2:15" ht="21" hidden="1" customHeight="1">
      <c r="B111" s="281" t="s">
        <v>166</v>
      </c>
      <c r="C111" s="282"/>
      <c r="D111" s="282"/>
      <c r="E111" s="282"/>
      <c r="F111" s="282"/>
      <c r="G111" s="282"/>
      <c r="H111" s="282"/>
      <c r="I111" s="282"/>
      <c r="J111" s="282"/>
      <c r="K111" s="282"/>
      <c r="L111" s="283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244</v>
      </c>
    </row>
    <row r="115" spans="2:16" ht="21" hidden="1" customHeight="1">
      <c r="B115" s="284" t="s">
        <v>245</v>
      </c>
      <c r="C115" s="284"/>
      <c r="D115" s="286"/>
      <c r="E115" s="286"/>
      <c r="F115" s="286"/>
      <c r="G115" s="286"/>
      <c r="H115" s="286"/>
      <c r="I115" s="286"/>
      <c r="J115" s="286"/>
      <c r="K115" s="286"/>
      <c r="L115" s="286"/>
    </row>
    <row r="116" spans="2:16" ht="21" hidden="1" customHeight="1">
      <c r="B116" s="285"/>
      <c r="C116" s="285"/>
      <c r="D116" s="287"/>
      <c r="E116" s="287"/>
      <c r="F116" s="287"/>
      <c r="G116" s="287"/>
      <c r="H116" s="287"/>
      <c r="I116" s="287"/>
      <c r="J116" s="287"/>
      <c r="K116" s="287"/>
      <c r="L116" s="287"/>
    </row>
    <row r="117" spans="2:16" ht="21" hidden="1" customHeight="1"/>
  </sheetData>
  <mergeCells count="155">
    <mergeCell ref="B111:L111"/>
    <mergeCell ref="B115:C116"/>
    <mergeCell ref="D115:L116"/>
    <mergeCell ref="D6:E6"/>
    <mergeCell ref="D7:E7"/>
    <mergeCell ref="G16:H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4:M54"/>
    <mergeCell ref="B55:C55"/>
    <mergeCell ref="D55:E55"/>
    <mergeCell ref="F55:G55"/>
    <mergeCell ref="H55:I55"/>
    <mergeCell ref="J55:K55"/>
    <mergeCell ref="L55:M5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D50:H50"/>
    <mergeCell ref="I50:J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21:F21"/>
    <mergeCell ref="I21:L21"/>
    <mergeCell ref="M21:M22"/>
    <mergeCell ref="B23:C23"/>
    <mergeCell ref="D23:F23"/>
    <mergeCell ref="I23:L23"/>
    <mergeCell ref="K16:L16"/>
    <mergeCell ref="D17:F17"/>
    <mergeCell ref="I17:L17"/>
    <mergeCell ref="M17:M18"/>
    <mergeCell ref="D19:F19"/>
    <mergeCell ref="I19:L19"/>
    <mergeCell ref="M19:M20"/>
    <mergeCell ref="B2:O3"/>
    <mergeCell ref="B6:B8"/>
    <mergeCell ref="C8:I8"/>
    <mergeCell ref="B11:M12"/>
    <mergeCell ref="D15:F15"/>
    <mergeCell ref="I15:L15"/>
    <mergeCell ref="M15:M16"/>
    <mergeCell ref="C16:D16"/>
    <mergeCell ref="E16:F16"/>
    <mergeCell ref="I16:J16"/>
  </mergeCells>
  <phoneticPr fontId="4" type="noConversion"/>
  <conditionalFormatting sqref="H17">
    <cfRule type="expression" dxfId="31" priority="14">
      <formula>$H$17="보통(1.0)"</formula>
    </cfRule>
    <cfRule type="expression" dxfId="30" priority="15">
      <formula>$H$17="낮음(0.8)"</formula>
    </cfRule>
    <cfRule type="expression" dxfId="29" priority="16">
      <formula>$H$17="높음(1.2)"</formula>
    </cfRule>
  </conditionalFormatting>
  <conditionalFormatting sqref="H19">
    <cfRule type="expression" dxfId="28" priority="11">
      <formula>$H$19="보통(1.0)"</formula>
    </cfRule>
    <cfRule type="expression" dxfId="27" priority="12">
      <formula>$H$19="낮음(0.8)"</formula>
    </cfRule>
    <cfRule type="expression" dxfId="26" priority="13">
      <formula>$H$19="높음(1.2)"</formula>
    </cfRule>
  </conditionalFormatting>
  <conditionalFormatting sqref="H21">
    <cfRule type="expression" dxfId="25" priority="8">
      <formula>$H$21="보통(1.0)"</formula>
    </cfRule>
    <cfRule type="expression" dxfId="24" priority="9">
      <formula>$H$21="낮음(0.8)"</formula>
    </cfRule>
    <cfRule type="expression" dxfId="23" priority="10">
      <formula>$H$21="높음(1.2)"</formula>
    </cfRule>
  </conditionalFormatting>
  <conditionalFormatting sqref="H23">
    <cfRule type="expression" dxfId="22" priority="7">
      <formula>$H$23="난이도 쏠림, 조정 필요"</formula>
    </cfRule>
  </conditionalFormatting>
  <conditionalFormatting sqref="G23">
    <cfRule type="cellIs" dxfId="21" priority="6" operator="notEqual">
      <formula>100</formula>
    </cfRule>
  </conditionalFormatting>
  <conditionalFormatting sqref="B18">
    <cfRule type="expression" dxfId="20" priority="5">
      <formula>$B$18="평가 지표 선택"</formula>
    </cfRule>
  </conditionalFormatting>
  <conditionalFormatting sqref="M23">
    <cfRule type="cellIs" dxfId="19" priority="3" operator="greaterThan">
      <formula>110</formula>
    </cfRule>
    <cfRule type="cellIs" dxfId="18" priority="4" operator="lessThan">
      <formula>90</formula>
    </cfRule>
  </conditionalFormatting>
  <conditionalFormatting sqref="B20">
    <cfRule type="expression" dxfId="17" priority="2">
      <formula>$B$20="평가 지표 선택"</formula>
    </cfRule>
  </conditionalFormatting>
  <conditionalFormatting sqref="B22">
    <cfRule type="expression" dxfId="16" priority="1">
      <formula>$B$22="평가 지표 선택"</formula>
    </cfRule>
  </conditionalFormatting>
  <dataValidations count="2">
    <dataValidation type="list" allowBlank="1" showInputMessage="1" showErrorMessage="1" sqref="B18 B20 B22">
      <formula1>목록3</formula1>
    </dataValidation>
    <dataValidation type="list" allowBlank="1" showInputMessage="1" showErrorMessage="1" promptTitle="업무난이도 값 부여" sqref="H17 H19 H21">
      <formula1>목록2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P117"/>
  <sheetViews>
    <sheetView showGridLines="0" tabSelected="1" view="pageBreakPreview" zoomScaleNormal="100" zoomScaleSheetLayoutView="100" workbookViewId="0"/>
  </sheetViews>
  <sheetFormatPr defaultRowHeight="21" customHeight="1"/>
  <cols>
    <col min="1" max="1" width="1.625" style="1" customWidth="1"/>
    <col min="2" max="2" width="10.625" style="1" customWidth="1"/>
    <col min="3" max="3" width="16.875" style="1" customWidth="1"/>
    <col min="4" max="11" width="10.625" style="1" customWidth="1"/>
    <col min="12" max="12" width="11.25" style="1" customWidth="1"/>
    <col min="13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1" spans="2:15" s="76" customFormat="1" ht="21" customHeight="1"/>
    <row r="2" spans="2:15" s="76" customFormat="1" ht="21" customHeight="1">
      <c r="B2" s="288" t="s">
        <v>154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</row>
    <row r="3" spans="2:15" s="76" customFormat="1" ht="21" customHeight="1"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</row>
    <row r="4" spans="2:15" s="76" customFormat="1" ht="21" customHeight="1"/>
    <row r="5" spans="2:15" s="76" customFormat="1" ht="21" customHeight="1">
      <c r="B5" s="103" t="s">
        <v>155</v>
      </c>
      <c r="C5" s="103" t="s">
        <v>156</v>
      </c>
      <c r="D5" s="103" t="s">
        <v>157</v>
      </c>
      <c r="E5" s="103" t="s">
        <v>158</v>
      </c>
      <c r="F5" s="103" t="s">
        <v>159</v>
      </c>
      <c r="G5" s="78" t="s">
        <v>160</v>
      </c>
      <c r="H5" s="78" t="s">
        <v>161</v>
      </c>
      <c r="I5" s="78" t="s">
        <v>162</v>
      </c>
    </row>
    <row r="6" spans="2:15" s="76" customFormat="1" ht="21" customHeight="1">
      <c r="B6" s="289" t="s">
        <v>163</v>
      </c>
      <c r="C6" s="103" t="s">
        <v>164</v>
      </c>
      <c r="D6" s="110" t="s">
        <v>147</v>
      </c>
      <c r="E6" s="111"/>
      <c r="F6" s="4" t="s">
        <v>286</v>
      </c>
      <c r="G6" s="5" t="s">
        <v>285</v>
      </c>
      <c r="H6" s="5" t="s">
        <v>123</v>
      </c>
      <c r="I6" s="6"/>
    </row>
    <row r="7" spans="2:15" s="76" customFormat="1" ht="21" customHeight="1">
      <c r="B7" s="289"/>
      <c r="C7" s="79" t="s">
        <v>165</v>
      </c>
      <c r="D7" s="112" t="s">
        <v>147</v>
      </c>
      <c r="E7" s="113"/>
      <c r="F7" s="8" t="s">
        <v>13</v>
      </c>
      <c r="G7" s="9" t="s">
        <v>149</v>
      </c>
      <c r="H7" s="9" t="s">
        <v>150</v>
      </c>
      <c r="I7" s="10"/>
    </row>
    <row r="8" spans="2:15" s="76" customFormat="1" ht="21" customHeight="1">
      <c r="B8" s="290"/>
      <c r="C8" s="291" t="s">
        <v>116</v>
      </c>
      <c r="D8" s="292"/>
      <c r="E8" s="292"/>
      <c r="F8" s="292"/>
      <c r="G8" s="292"/>
      <c r="H8" s="292"/>
      <c r="I8" s="293"/>
    </row>
    <row r="9" spans="2:15" s="76" customFormat="1" ht="21" customHeight="1"/>
    <row r="10" spans="2:15" s="76" customFormat="1" ht="21" customHeight="1"/>
    <row r="11" spans="2:15" s="76" customFormat="1" ht="21" customHeight="1">
      <c r="B11" s="294" t="s">
        <v>167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6"/>
      <c r="N11" s="80"/>
      <c r="O11" s="80"/>
    </row>
    <row r="12" spans="2:15" s="76" customFormat="1" ht="21" customHeight="1"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9"/>
      <c r="N12" s="80"/>
      <c r="O12" s="80"/>
    </row>
    <row r="13" spans="2:15" s="76" customFormat="1" ht="21" customHeight="1">
      <c r="C13" s="81"/>
      <c r="D13" s="81"/>
      <c r="E13" s="81"/>
      <c r="F13" s="81"/>
      <c r="G13" s="81"/>
      <c r="H13" s="81"/>
      <c r="I13" s="81"/>
      <c r="J13" s="81"/>
      <c r="K13" s="13"/>
      <c r="L13" s="13"/>
      <c r="M13" s="14"/>
    </row>
    <row r="14" spans="2:15" s="76" customFormat="1" ht="21" customHeight="1" thickBot="1">
      <c r="B14" s="82" t="s">
        <v>124</v>
      </c>
      <c r="C14" s="81"/>
      <c r="D14" s="81"/>
      <c r="E14" s="81"/>
      <c r="F14" s="81"/>
      <c r="G14" s="81"/>
      <c r="H14" s="81"/>
      <c r="I14" s="81"/>
      <c r="J14" s="81"/>
      <c r="K14" s="13"/>
      <c r="L14" s="13"/>
      <c r="M14" s="14"/>
    </row>
    <row r="15" spans="2:15" ht="21" customHeight="1">
      <c r="B15" s="83" t="s">
        <v>16</v>
      </c>
      <c r="C15" s="84" t="s">
        <v>169</v>
      </c>
      <c r="D15" s="300" t="s">
        <v>18</v>
      </c>
      <c r="E15" s="301"/>
      <c r="F15" s="302"/>
      <c r="G15" s="84" t="s">
        <v>170</v>
      </c>
      <c r="H15" s="84" t="s">
        <v>289</v>
      </c>
      <c r="I15" s="303" t="s">
        <v>172</v>
      </c>
      <c r="J15" s="304"/>
      <c r="K15" s="304"/>
      <c r="L15" s="305"/>
      <c r="M15" s="142" t="s">
        <v>22</v>
      </c>
    </row>
    <row r="16" spans="2:15" ht="21" customHeight="1" thickBot="1">
      <c r="B16" s="85" t="s">
        <v>173</v>
      </c>
      <c r="C16" s="306" t="s">
        <v>174</v>
      </c>
      <c r="D16" s="307"/>
      <c r="E16" s="306" t="s">
        <v>175</v>
      </c>
      <c r="F16" s="307"/>
      <c r="G16" s="306" t="s">
        <v>176</v>
      </c>
      <c r="H16" s="307"/>
      <c r="I16" s="306" t="s">
        <v>177</v>
      </c>
      <c r="J16" s="307"/>
      <c r="K16" s="306" t="s">
        <v>178</v>
      </c>
      <c r="L16" s="312"/>
      <c r="M16" s="143"/>
    </row>
    <row r="17" spans="1:13" ht="61.5" customHeight="1" thickTop="1">
      <c r="A17" s="76"/>
      <c r="B17" s="18" t="s">
        <v>29</v>
      </c>
      <c r="C17" s="105" t="s">
        <v>291</v>
      </c>
      <c r="D17" s="131" t="s">
        <v>292</v>
      </c>
      <c r="E17" s="132"/>
      <c r="F17" s="365"/>
      <c r="G17" s="33">
        <v>50</v>
      </c>
      <c r="H17" s="86" t="s">
        <v>288</v>
      </c>
      <c r="I17" s="124" t="s">
        <v>297</v>
      </c>
      <c r="J17" s="125"/>
      <c r="K17" s="125"/>
      <c r="L17" s="126"/>
      <c r="M17" s="366">
        <v>48</v>
      </c>
    </row>
    <row r="18" spans="1:13" ht="40.5" customHeight="1" thickBot="1">
      <c r="A18" s="76"/>
      <c r="B18" s="87" t="s">
        <v>273</v>
      </c>
      <c r="C18" s="23" t="s">
        <v>294</v>
      </c>
      <c r="D18" s="23">
        <v>48</v>
      </c>
      <c r="E18" s="25" t="s">
        <v>136</v>
      </c>
      <c r="F18" s="25">
        <f>M17*90%</f>
        <v>43.2</v>
      </c>
      <c r="G18" s="27" t="s">
        <v>133</v>
      </c>
      <c r="H18" s="27">
        <f>M17*80%</f>
        <v>38.400000000000006</v>
      </c>
      <c r="I18" s="29" t="s">
        <v>138</v>
      </c>
      <c r="J18" s="29">
        <f>M17*70%</f>
        <v>33.599999999999994</v>
      </c>
      <c r="K18" s="31" t="s">
        <v>130</v>
      </c>
      <c r="L18" s="31">
        <f>M17*60%</f>
        <v>28.799999999999997</v>
      </c>
      <c r="M18" s="367"/>
    </row>
    <row r="19" spans="1:13" ht="47.25" customHeight="1">
      <c r="A19" s="76"/>
      <c r="B19" s="32" t="s">
        <v>30</v>
      </c>
      <c r="C19" s="104" t="s">
        <v>290</v>
      </c>
      <c r="D19" s="308" t="s">
        <v>298</v>
      </c>
      <c r="E19" s="309"/>
      <c r="F19" s="309"/>
      <c r="G19" s="33">
        <v>20</v>
      </c>
      <c r="H19" s="86" t="s">
        <v>258</v>
      </c>
      <c r="I19" s="131" t="s">
        <v>299</v>
      </c>
      <c r="J19" s="132"/>
      <c r="K19" s="132"/>
      <c r="L19" s="133"/>
      <c r="M19" s="368">
        <f>IFERROR(G19*MID(H19,4,3),0)</f>
        <v>20</v>
      </c>
    </row>
    <row r="20" spans="1:13" ht="40.5" customHeight="1" thickBot="1">
      <c r="A20" s="76"/>
      <c r="B20" s="87" t="s">
        <v>273</v>
      </c>
      <c r="C20" s="23" t="s">
        <v>293</v>
      </c>
      <c r="D20" s="25">
        <v>20</v>
      </c>
      <c r="E20" s="25" t="s">
        <v>136</v>
      </c>
      <c r="F20" s="25">
        <f>M19*90%</f>
        <v>18</v>
      </c>
      <c r="G20" s="27" t="s">
        <v>133</v>
      </c>
      <c r="H20" s="27">
        <f>M19*80%</f>
        <v>16</v>
      </c>
      <c r="I20" s="29" t="s">
        <v>138</v>
      </c>
      <c r="J20" s="29">
        <f>M19*70%</f>
        <v>14</v>
      </c>
      <c r="K20" s="31" t="s">
        <v>287</v>
      </c>
      <c r="L20" s="31">
        <f>M19*60%</f>
        <v>12</v>
      </c>
      <c r="M20" s="369"/>
    </row>
    <row r="21" spans="1:13" ht="40.5" customHeight="1">
      <c r="A21" s="76"/>
      <c r="B21" s="39" t="s">
        <v>31</v>
      </c>
      <c r="C21" s="104" t="s">
        <v>135</v>
      </c>
      <c r="D21" s="308" t="s">
        <v>302</v>
      </c>
      <c r="E21" s="309"/>
      <c r="F21" s="309"/>
      <c r="G21" s="41">
        <v>30</v>
      </c>
      <c r="H21" s="86" t="s">
        <v>258</v>
      </c>
      <c r="I21" s="131" t="s">
        <v>303</v>
      </c>
      <c r="J21" s="132"/>
      <c r="K21" s="132"/>
      <c r="L21" s="133"/>
      <c r="M21" s="363">
        <v>40</v>
      </c>
    </row>
    <row r="22" spans="1:13" ht="40.5" customHeight="1" thickBot="1">
      <c r="A22" s="76"/>
      <c r="B22" s="87" t="s">
        <v>273</v>
      </c>
      <c r="C22" s="23" t="s">
        <v>296</v>
      </c>
      <c r="D22" s="23">
        <v>40</v>
      </c>
      <c r="E22" s="25" t="s">
        <v>136</v>
      </c>
      <c r="F22" s="25">
        <f>M21*90%</f>
        <v>36</v>
      </c>
      <c r="G22" s="27" t="s">
        <v>133</v>
      </c>
      <c r="H22" s="27">
        <f>M21*80%</f>
        <v>32</v>
      </c>
      <c r="I22" s="29" t="s">
        <v>138</v>
      </c>
      <c r="J22" s="29">
        <f>M21*70%</f>
        <v>28</v>
      </c>
      <c r="K22" s="31" t="s">
        <v>287</v>
      </c>
      <c r="L22" s="31">
        <f>M21*60%</f>
        <v>24</v>
      </c>
      <c r="M22" s="364"/>
    </row>
    <row r="23" spans="1:13" ht="30" customHeight="1" thickTop="1" thickBot="1">
      <c r="A23" s="76"/>
      <c r="B23" s="147" t="s">
        <v>295</v>
      </c>
      <c r="C23" s="148"/>
      <c r="D23" s="149">
        <f>COUNTA(C18,C20,C22)</f>
        <v>3</v>
      </c>
      <c r="E23" s="150"/>
      <c r="F23" s="151"/>
      <c r="G23" s="88">
        <f>G17+G19+G21</f>
        <v>100</v>
      </c>
      <c r="H23" s="106" t="str">
        <f>IF(OR(AND(H17="높음(1.2)",H19="높음(1.2)",H21="높음(1.2)"),AND(H17="낮음(0.8)",H19="낮음(0.8)",H21="낮음(0.8)")),"난이도 쏠림, 조정 필요","")</f>
        <v/>
      </c>
      <c r="I23" s="149">
        <f>D23</f>
        <v>3</v>
      </c>
      <c r="J23" s="150"/>
      <c r="K23" s="150"/>
      <c r="L23" s="152"/>
      <c r="M23" s="90">
        <f>SUM(M17:M22)</f>
        <v>108</v>
      </c>
    </row>
    <row r="24" spans="1:13" s="76" customFormat="1" ht="21" customHeight="1">
      <c r="M24" s="91" t="s">
        <v>179</v>
      </c>
    </row>
    <row r="25" spans="1:13" s="76" customFormat="1" ht="21" hidden="1" customHeight="1">
      <c r="B25" s="47" t="s">
        <v>35</v>
      </c>
      <c r="C25" s="81"/>
    </row>
    <row r="26" spans="1:13" s="76" customFormat="1" ht="21" hidden="1" customHeight="1">
      <c r="B26" s="327" t="s">
        <v>36</v>
      </c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9"/>
    </row>
    <row r="27" spans="1:13" s="76" customFormat="1" ht="21" hidden="1" customHeight="1">
      <c r="B27" s="319" t="s">
        <v>37</v>
      </c>
      <c r="C27" s="320"/>
      <c r="D27" s="330" t="s">
        <v>180</v>
      </c>
      <c r="E27" s="331"/>
      <c r="F27" s="330" t="s">
        <v>181</v>
      </c>
      <c r="G27" s="331"/>
      <c r="H27" s="330" t="s">
        <v>182</v>
      </c>
      <c r="I27" s="331"/>
      <c r="J27" s="330" t="s">
        <v>183</v>
      </c>
      <c r="K27" s="331"/>
      <c r="L27" s="330" t="s">
        <v>184</v>
      </c>
      <c r="M27" s="332"/>
    </row>
    <row r="28" spans="1:13" s="76" customFormat="1" ht="21" hidden="1" customHeight="1">
      <c r="B28" s="319"/>
      <c r="C28" s="320"/>
      <c r="D28" s="331"/>
      <c r="E28" s="331"/>
      <c r="F28" s="331"/>
      <c r="G28" s="331"/>
      <c r="H28" s="331"/>
      <c r="I28" s="331"/>
      <c r="J28" s="331"/>
      <c r="K28" s="331"/>
      <c r="L28" s="331"/>
      <c r="M28" s="332"/>
    </row>
    <row r="29" spans="1:13" s="76" customFormat="1" ht="21" hidden="1" customHeight="1">
      <c r="B29" s="319" t="s">
        <v>43</v>
      </c>
      <c r="C29" s="320"/>
      <c r="D29" s="323" t="s">
        <v>44</v>
      </c>
      <c r="E29" s="323"/>
      <c r="F29" s="323" t="s">
        <v>45</v>
      </c>
      <c r="G29" s="323"/>
      <c r="H29" s="323" t="s">
        <v>46</v>
      </c>
      <c r="I29" s="323"/>
      <c r="J29" s="323" t="s">
        <v>47</v>
      </c>
      <c r="K29" s="323"/>
      <c r="L29" s="323" t="s">
        <v>48</v>
      </c>
      <c r="M29" s="325"/>
    </row>
    <row r="30" spans="1:13" s="76" customFormat="1" ht="21" hidden="1" customHeight="1">
      <c r="B30" s="321"/>
      <c r="C30" s="322"/>
      <c r="D30" s="324"/>
      <c r="E30" s="324"/>
      <c r="F30" s="324"/>
      <c r="G30" s="324"/>
      <c r="H30" s="324"/>
      <c r="I30" s="324"/>
      <c r="J30" s="324"/>
      <c r="K30" s="324"/>
      <c r="L30" s="324"/>
      <c r="M30" s="326"/>
    </row>
    <row r="31" spans="1:13" s="76" customFormat="1" ht="21" hidden="1" customHeight="1"/>
    <row r="32" spans="1:13" s="76" customFormat="1" ht="21" hidden="1" customHeight="1" thickBot="1">
      <c r="B32" s="47" t="s">
        <v>185</v>
      </c>
      <c r="C32" s="81"/>
    </row>
    <row r="33" spans="2:15" s="76" customFormat="1" ht="21" hidden="1" customHeight="1">
      <c r="B33" s="181" t="s">
        <v>186</v>
      </c>
      <c r="C33" s="183" t="s">
        <v>187</v>
      </c>
      <c r="D33" s="185" t="s">
        <v>188</v>
      </c>
      <c r="E33" s="185"/>
      <c r="F33" s="186" t="s">
        <v>189</v>
      </c>
      <c r="G33" s="186"/>
      <c r="H33" s="186"/>
      <c r="I33" s="186"/>
      <c r="J33" s="186"/>
      <c r="K33" s="186"/>
      <c r="L33" s="186"/>
      <c r="M33" s="187"/>
    </row>
    <row r="34" spans="2:15" s="76" customFormat="1" ht="21" hidden="1" customHeight="1">
      <c r="B34" s="182"/>
      <c r="C34" s="184"/>
      <c r="D34" s="48" t="s">
        <v>190</v>
      </c>
      <c r="E34" s="48" t="s">
        <v>165</v>
      </c>
      <c r="F34" s="188" t="s">
        <v>191</v>
      </c>
      <c r="G34" s="188"/>
      <c r="H34" s="188"/>
      <c r="I34" s="188"/>
      <c r="J34" s="188"/>
      <c r="K34" s="188"/>
      <c r="L34" s="188"/>
      <c r="M34" s="189"/>
    </row>
    <row r="35" spans="2:15" s="76" customFormat="1" ht="21" hidden="1" customHeight="1">
      <c r="B35" s="102" t="s">
        <v>192</v>
      </c>
      <c r="C35" s="50">
        <f>L17</f>
        <v>0</v>
      </c>
      <c r="D35" s="51">
        <v>0.82</v>
      </c>
      <c r="E35" s="51">
        <v>0.91</v>
      </c>
      <c r="F35" s="171" t="s">
        <v>193</v>
      </c>
      <c r="G35" s="171"/>
      <c r="H35" s="171"/>
      <c r="I35" s="171"/>
      <c r="J35" s="171"/>
      <c r="K35" s="171"/>
      <c r="L35" s="171"/>
      <c r="M35" s="172"/>
    </row>
    <row r="36" spans="2:15" s="76" customFormat="1" ht="21" hidden="1" customHeight="1">
      <c r="B36" s="102" t="s">
        <v>194</v>
      </c>
      <c r="C36" s="50">
        <f>L19</f>
        <v>0</v>
      </c>
      <c r="D36" s="51">
        <v>0.75</v>
      </c>
      <c r="E36" s="51">
        <v>0.8</v>
      </c>
      <c r="F36" s="171" t="s">
        <v>193</v>
      </c>
      <c r="G36" s="171"/>
      <c r="H36" s="171"/>
      <c r="I36" s="171"/>
      <c r="J36" s="171"/>
      <c r="K36" s="171"/>
      <c r="L36" s="171"/>
      <c r="M36" s="172"/>
    </row>
    <row r="37" spans="2:15" s="76" customFormat="1" ht="21" hidden="1" customHeight="1">
      <c r="B37" s="102" t="s">
        <v>195</v>
      </c>
      <c r="C37" s="50">
        <f>L21</f>
        <v>0</v>
      </c>
      <c r="D37" s="51"/>
      <c r="E37" s="51"/>
      <c r="F37" s="171"/>
      <c r="G37" s="171"/>
      <c r="H37" s="171"/>
      <c r="I37" s="171"/>
      <c r="J37" s="171"/>
      <c r="K37" s="171"/>
      <c r="L37" s="171"/>
      <c r="M37" s="172"/>
    </row>
    <row r="38" spans="2:15" s="76" customFormat="1" ht="21" hidden="1" customHeight="1">
      <c r="B38" s="102" t="s">
        <v>196</v>
      </c>
      <c r="C38" s="50">
        <f>L22</f>
        <v>24</v>
      </c>
      <c r="D38" s="51"/>
      <c r="E38" s="51"/>
      <c r="F38" s="171"/>
      <c r="G38" s="171"/>
      <c r="H38" s="171"/>
      <c r="I38" s="171"/>
      <c r="J38" s="171"/>
      <c r="K38" s="171"/>
      <c r="L38" s="171"/>
      <c r="M38" s="172"/>
    </row>
    <row r="39" spans="2:15" s="76" customFormat="1" ht="21" hidden="1" customHeight="1">
      <c r="B39" s="102" t="s">
        <v>197</v>
      </c>
      <c r="C39" s="50" t="e">
        <f>#REF!</f>
        <v>#REF!</v>
      </c>
      <c r="D39" s="51"/>
      <c r="E39" s="51"/>
      <c r="F39" s="171"/>
      <c r="G39" s="171"/>
      <c r="H39" s="171"/>
      <c r="I39" s="171"/>
      <c r="J39" s="171"/>
      <c r="K39" s="171"/>
      <c r="L39" s="171"/>
      <c r="M39" s="172"/>
    </row>
    <row r="40" spans="2:15" s="76" customFormat="1" ht="21" hidden="1" customHeight="1" thickBot="1">
      <c r="B40" s="52">
        <f>COUNTA(B35:B39)</f>
        <v>5</v>
      </c>
      <c r="C40" s="53">
        <f>L21</f>
        <v>0</v>
      </c>
      <c r="D40" s="54">
        <f>AVERAGE(D35:D37)</f>
        <v>0.78499999999999992</v>
      </c>
      <c r="E40" s="54">
        <f>AVERAGE(E35:E37)</f>
        <v>0.85499999999999998</v>
      </c>
      <c r="F40" s="173"/>
      <c r="G40" s="173"/>
      <c r="H40" s="173"/>
      <c r="I40" s="173"/>
      <c r="J40" s="173"/>
      <c r="K40" s="173"/>
      <c r="L40" s="173"/>
      <c r="M40" s="174"/>
    </row>
    <row r="41" spans="2:15" s="76" customFormat="1" ht="21" customHeight="1"/>
    <row r="42" spans="2:15" s="76" customFormat="1" ht="21" customHeight="1"/>
    <row r="43" spans="2:15" s="76" customFormat="1" ht="21" customHeight="1">
      <c r="B43" s="333" t="s">
        <v>198</v>
      </c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5"/>
      <c r="N43" s="92"/>
      <c r="O43" s="92"/>
    </row>
    <row r="44" spans="2:15" s="76" customFormat="1" ht="21" customHeight="1">
      <c r="B44" s="336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92"/>
      <c r="O44" s="92"/>
    </row>
    <row r="45" spans="2:15" s="76" customFormat="1" ht="21" customHeight="1">
      <c r="C45" s="93"/>
      <c r="D45" s="93"/>
      <c r="E45" s="93"/>
      <c r="F45" s="93"/>
      <c r="G45" s="93"/>
      <c r="H45" s="93"/>
      <c r="I45" s="93"/>
      <c r="J45" s="93"/>
      <c r="K45" s="93"/>
      <c r="L45" s="93"/>
    </row>
    <row r="46" spans="2:15" s="76" customFormat="1" ht="21" customHeight="1" thickBot="1">
      <c r="B46" s="47" t="s">
        <v>199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2:15" s="76" customFormat="1" ht="21" customHeight="1">
      <c r="B47" s="339" t="s">
        <v>155</v>
      </c>
      <c r="C47" s="340"/>
      <c r="D47" s="343" t="s">
        <v>200</v>
      </c>
      <c r="E47" s="344"/>
      <c r="F47" s="344"/>
      <c r="G47" s="344"/>
      <c r="H47" s="345"/>
      <c r="I47" s="340" t="s">
        <v>201</v>
      </c>
      <c r="J47" s="340"/>
      <c r="K47" s="349" t="s">
        <v>202</v>
      </c>
      <c r="L47" s="349" t="s">
        <v>203</v>
      </c>
    </row>
    <row r="48" spans="2:15" s="76" customFormat="1" ht="21" customHeight="1">
      <c r="B48" s="341"/>
      <c r="C48" s="342"/>
      <c r="D48" s="346"/>
      <c r="E48" s="347"/>
      <c r="F48" s="347"/>
      <c r="G48" s="347"/>
      <c r="H48" s="348"/>
      <c r="I48" s="342"/>
      <c r="J48" s="342"/>
      <c r="K48" s="350"/>
      <c r="L48" s="350"/>
    </row>
    <row r="49" spans="2:15" s="76" customFormat="1" ht="21" customHeight="1">
      <c r="B49" s="341" t="s">
        <v>204</v>
      </c>
      <c r="C49" s="342"/>
      <c r="D49" s="351" t="s">
        <v>304</v>
      </c>
      <c r="E49" s="352"/>
      <c r="F49" s="352"/>
      <c r="G49" s="352"/>
      <c r="H49" s="353"/>
      <c r="I49" s="354" t="s">
        <v>126</v>
      </c>
      <c r="J49" s="354"/>
      <c r="K49" s="94">
        <v>5</v>
      </c>
      <c r="L49" s="355">
        <f>K49+K50</f>
        <v>10</v>
      </c>
    </row>
    <row r="50" spans="2:15" s="76" customFormat="1" ht="21" customHeight="1" thickBot="1">
      <c r="B50" s="357" t="s">
        <v>205</v>
      </c>
      <c r="C50" s="358"/>
      <c r="D50" s="359" t="s">
        <v>301</v>
      </c>
      <c r="E50" s="360"/>
      <c r="F50" s="360"/>
      <c r="G50" s="360"/>
      <c r="H50" s="361"/>
      <c r="I50" s="362" t="s">
        <v>300</v>
      </c>
      <c r="J50" s="362"/>
      <c r="K50" s="95">
        <v>5</v>
      </c>
      <c r="L50" s="356"/>
    </row>
    <row r="51" spans="2:15" s="76" customFormat="1" ht="21" customHeight="1">
      <c r="N51" s="47"/>
      <c r="O51" s="47"/>
    </row>
    <row r="52" spans="2:15" ht="21" customHeight="1">
      <c r="N52" s="59"/>
      <c r="O52" s="59"/>
    </row>
    <row r="53" spans="2:15" ht="21" hidden="1" customHeight="1">
      <c r="B53" s="47" t="s">
        <v>206</v>
      </c>
      <c r="C53" s="101"/>
      <c r="N53" s="59"/>
      <c r="O53" s="59"/>
    </row>
    <row r="54" spans="2:15" ht="21" hidden="1" customHeight="1">
      <c r="B54" s="218" t="s">
        <v>207</v>
      </c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20"/>
      <c r="N54" s="59"/>
      <c r="O54" s="59"/>
    </row>
    <row r="55" spans="2:15" ht="21" hidden="1" customHeight="1">
      <c r="B55" s="221" t="s">
        <v>155</v>
      </c>
      <c r="C55" s="222"/>
      <c r="D55" s="223">
        <v>5</v>
      </c>
      <c r="E55" s="223"/>
      <c r="F55" s="223">
        <v>4</v>
      </c>
      <c r="G55" s="223"/>
      <c r="H55" s="223">
        <v>3</v>
      </c>
      <c r="I55" s="223"/>
      <c r="J55" s="223">
        <v>2</v>
      </c>
      <c r="K55" s="223"/>
      <c r="L55" s="224">
        <v>1</v>
      </c>
      <c r="M55" s="225"/>
      <c r="N55" s="59"/>
      <c r="O55" s="59"/>
    </row>
    <row r="56" spans="2:15" ht="21" hidden="1" customHeight="1">
      <c r="B56" s="210" t="s">
        <v>72</v>
      </c>
      <c r="C56" s="211"/>
      <c r="D56" s="212" t="s">
        <v>73</v>
      </c>
      <c r="E56" s="212"/>
      <c r="F56" s="212" t="s">
        <v>74</v>
      </c>
      <c r="G56" s="212"/>
      <c r="H56" s="212" t="s">
        <v>75</v>
      </c>
      <c r="I56" s="212"/>
      <c r="J56" s="212" t="s">
        <v>76</v>
      </c>
      <c r="K56" s="212"/>
      <c r="L56" s="212" t="s">
        <v>77</v>
      </c>
      <c r="M56" s="213"/>
      <c r="N56" s="59"/>
      <c r="O56" s="59"/>
    </row>
    <row r="57" spans="2:15" ht="21" hidden="1" customHeight="1">
      <c r="B57" s="210"/>
      <c r="C57" s="211"/>
      <c r="D57" s="212"/>
      <c r="E57" s="212"/>
      <c r="F57" s="212"/>
      <c r="G57" s="212"/>
      <c r="H57" s="212"/>
      <c r="I57" s="212"/>
      <c r="J57" s="212"/>
      <c r="K57" s="212"/>
      <c r="L57" s="212"/>
      <c r="M57" s="213"/>
      <c r="N57" s="59"/>
      <c r="O57" s="59"/>
    </row>
    <row r="58" spans="2:15" ht="21" hidden="1" customHeight="1">
      <c r="B58" s="235" t="s">
        <v>78</v>
      </c>
      <c r="C58" s="236"/>
      <c r="D58" s="239" t="s">
        <v>44</v>
      </c>
      <c r="E58" s="239"/>
      <c r="F58" s="239" t="s">
        <v>45</v>
      </c>
      <c r="G58" s="239"/>
      <c r="H58" s="239" t="s">
        <v>46</v>
      </c>
      <c r="I58" s="239"/>
      <c r="J58" s="239" t="s">
        <v>79</v>
      </c>
      <c r="K58" s="239"/>
      <c r="L58" s="239" t="s">
        <v>48</v>
      </c>
      <c r="M58" s="241"/>
      <c r="N58" s="59"/>
      <c r="O58" s="59"/>
    </row>
    <row r="59" spans="2:15" ht="21" hidden="1" customHeight="1">
      <c r="B59" s="237"/>
      <c r="C59" s="238"/>
      <c r="D59" s="240"/>
      <c r="E59" s="240"/>
      <c r="F59" s="240"/>
      <c r="G59" s="240"/>
      <c r="H59" s="240"/>
      <c r="I59" s="240"/>
      <c r="J59" s="240"/>
      <c r="K59" s="240"/>
      <c r="L59" s="240"/>
      <c r="M59" s="242"/>
      <c r="N59" s="59"/>
      <c r="O59" s="59"/>
    </row>
    <row r="60" spans="2:15" ht="21" hidden="1" customHeight="1">
      <c r="N60" s="59"/>
      <c r="O60" s="59"/>
    </row>
    <row r="61" spans="2:15" ht="21" hidden="1" customHeight="1">
      <c r="N61" s="59"/>
      <c r="O61" s="59"/>
    </row>
    <row r="62" spans="2:15" ht="21" hidden="1" customHeight="1">
      <c r="B62" s="59" t="s">
        <v>80</v>
      </c>
      <c r="N62" s="226" t="s">
        <v>81</v>
      </c>
      <c r="O62" s="226"/>
    </row>
    <row r="63" spans="2:15" ht="21" hidden="1" customHeight="1" thickBot="1">
      <c r="B63" s="47" t="s">
        <v>82</v>
      </c>
      <c r="N63" s="227" t="s">
        <v>83</v>
      </c>
      <c r="O63" s="227" t="s">
        <v>84</v>
      </c>
    </row>
    <row r="64" spans="2:15" ht="21" hidden="1" customHeight="1">
      <c r="B64" s="190" t="s">
        <v>155</v>
      </c>
      <c r="C64" s="191"/>
      <c r="D64" s="229" t="s">
        <v>85</v>
      </c>
      <c r="E64" s="230"/>
      <c r="F64" s="230"/>
      <c r="G64" s="230"/>
      <c r="H64" s="230"/>
      <c r="I64" s="230"/>
      <c r="J64" s="230"/>
      <c r="K64" s="230"/>
      <c r="L64" s="231"/>
      <c r="N64" s="228"/>
      <c r="O64" s="228"/>
    </row>
    <row r="65" spans="2:15" ht="21" hidden="1" customHeight="1">
      <c r="B65" s="192" t="s">
        <v>86</v>
      </c>
      <c r="C65" s="193"/>
      <c r="D65" s="232" t="s">
        <v>87</v>
      </c>
      <c r="E65" s="233"/>
      <c r="F65" s="233"/>
      <c r="G65" s="233"/>
      <c r="H65" s="233"/>
      <c r="I65" s="233"/>
      <c r="J65" s="233"/>
      <c r="K65" s="233"/>
      <c r="L65" s="234"/>
      <c r="N65" s="60"/>
      <c r="O65" s="60"/>
    </row>
    <row r="66" spans="2:15" ht="21" hidden="1" customHeight="1" thickBot="1">
      <c r="B66" s="208" t="s">
        <v>88</v>
      </c>
      <c r="C66" s="209"/>
      <c r="D66" s="252" t="s">
        <v>193</v>
      </c>
      <c r="E66" s="253"/>
      <c r="F66" s="253"/>
      <c r="G66" s="253"/>
      <c r="H66" s="253"/>
      <c r="I66" s="253"/>
      <c r="J66" s="253"/>
      <c r="K66" s="253"/>
      <c r="L66" s="254"/>
      <c r="N66" s="60"/>
      <c r="O66" s="60"/>
    </row>
    <row r="67" spans="2:15" ht="21" hidden="1" customHeight="1"/>
    <row r="68" spans="2:15" ht="21" hidden="1" customHeight="1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</row>
    <row r="69" spans="2:15" ht="21" hidden="1" customHeight="1">
      <c r="B69" s="59" t="s">
        <v>89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</row>
    <row r="70" spans="2:15" ht="21" hidden="1" customHeight="1">
      <c r="B70" s="59" t="s">
        <v>90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</row>
    <row r="71" spans="2:15" ht="21" hidden="1" customHeight="1">
      <c r="B71" s="255" t="s">
        <v>91</v>
      </c>
      <c r="C71" s="256"/>
      <c r="D71" s="256"/>
      <c r="E71" s="256"/>
      <c r="F71" s="256"/>
      <c r="G71" s="256"/>
      <c r="H71" s="256"/>
      <c r="I71" s="256"/>
      <c r="J71" s="256"/>
      <c r="K71" s="256"/>
      <c r="L71" s="257"/>
    </row>
    <row r="72" spans="2:15" ht="21" hidden="1" customHeight="1">
      <c r="B72" s="62" t="s">
        <v>155</v>
      </c>
      <c r="C72" s="258">
        <v>5</v>
      </c>
      <c r="D72" s="258"/>
      <c r="E72" s="258">
        <v>4</v>
      </c>
      <c r="F72" s="258"/>
      <c r="G72" s="258">
        <v>3</v>
      </c>
      <c r="H72" s="258"/>
      <c r="I72" s="258">
        <v>2</v>
      </c>
      <c r="J72" s="258"/>
      <c r="K72" s="259">
        <v>1</v>
      </c>
      <c r="L72" s="260"/>
    </row>
    <row r="73" spans="2:15" ht="21" hidden="1" customHeight="1">
      <c r="B73" s="243" t="s">
        <v>92</v>
      </c>
      <c r="C73" s="244" t="s">
        <v>93</v>
      </c>
      <c r="D73" s="244"/>
      <c r="E73" s="244" t="s">
        <v>94</v>
      </c>
      <c r="F73" s="244"/>
      <c r="G73" s="244" t="s">
        <v>95</v>
      </c>
      <c r="H73" s="244"/>
      <c r="I73" s="245" t="s">
        <v>96</v>
      </c>
      <c r="J73" s="245"/>
      <c r="K73" s="246" t="s">
        <v>97</v>
      </c>
      <c r="L73" s="247"/>
    </row>
    <row r="74" spans="2:15" ht="21" hidden="1" customHeight="1">
      <c r="B74" s="243"/>
      <c r="C74" s="244"/>
      <c r="D74" s="244"/>
      <c r="E74" s="244"/>
      <c r="F74" s="244"/>
      <c r="G74" s="244"/>
      <c r="H74" s="244"/>
      <c r="I74" s="245"/>
      <c r="J74" s="245"/>
      <c r="K74" s="248"/>
      <c r="L74" s="249"/>
    </row>
    <row r="75" spans="2:15" ht="21" hidden="1" customHeight="1">
      <c r="B75" s="243"/>
      <c r="C75" s="244"/>
      <c r="D75" s="244"/>
      <c r="E75" s="244"/>
      <c r="F75" s="244"/>
      <c r="G75" s="244"/>
      <c r="H75" s="244"/>
      <c r="I75" s="245"/>
      <c r="J75" s="245"/>
      <c r="K75" s="250"/>
      <c r="L75" s="251"/>
    </row>
    <row r="76" spans="2:15" ht="21" hidden="1" customHeight="1">
      <c r="B76" s="243" t="s">
        <v>98</v>
      </c>
      <c r="C76" s="244" t="s">
        <v>99</v>
      </c>
      <c r="D76" s="244"/>
      <c r="E76" s="244" t="s">
        <v>100</v>
      </c>
      <c r="F76" s="244"/>
      <c r="G76" s="244" t="s">
        <v>101</v>
      </c>
      <c r="H76" s="244"/>
      <c r="I76" s="245" t="s">
        <v>102</v>
      </c>
      <c r="J76" s="245"/>
      <c r="K76" s="246" t="s">
        <v>103</v>
      </c>
      <c r="L76" s="247"/>
    </row>
    <row r="77" spans="2:15" ht="21" hidden="1" customHeight="1">
      <c r="B77" s="243"/>
      <c r="C77" s="244"/>
      <c r="D77" s="244"/>
      <c r="E77" s="244"/>
      <c r="F77" s="244"/>
      <c r="G77" s="244"/>
      <c r="H77" s="244"/>
      <c r="I77" s="245"/>
      <c r="J77" s="245"/>
      <c r="K77" s="248"/>
      <c r="L77" s="249"/>
    </row>
    <row r="78" spans="2:15" ht="21" hidden="1" customHeight="1">
      <c r="B78" s="243"/>
      <c r="C78" s="244"/>
      <c r="D78" s="244"/>
      <c r="E78" s="244"/>
      <c r="F78" s="244"/>
      <c r="G78" s="244"/>
      <c r="H78" s="244"/>
      <c r="I78" s="245"/>
      <c r="J78" s="245"/>
      <c r="K78" s="250"/>
      <c r="L78" s="251"/>
    </row>
    <row r="79" spans="2:15" ht="21" hidden="1" customHeight="1">
      <c r="B79" s="243" t="s">
        <v>104</v>
      </c>
      <c r="C79" s="244" t="s">
        <v>105</v>
      </c>
      <c r="D79" s="244"/>
      <c r="E79" s="244" t="s">
        <v>106</v>
      </c>
      <c r="F79" s="244"/>
      <c r="G79" s="244" t="s">
        <v>107</v>
      </c>
      <c r="H79" s="244"/>
      <c r="I79" s="245" t="s">
        <v>108</v>
      </c>
      <c r="J79" s="245"/>
      <c r="K79" s="246" t="s">
        <v>109</v>
      </c>
      <c r="L79" s="247"/>
    </row>
    <row r="80" spans="2:15" ht="21" hidden="1" customHeight="1">
      <c r="B80" s="261"/>
      <c r="C80" s="262"/>
      <c r="D80" s="262"/>
      <c r="E80" s="262"/>
      <c r="F80" s="262"/>
      <c r="G80" s="262"/>
      <c r="H80" s="262"/>
      <c r="I80" s="263"/>
      <c r="J80" s="263"/>
      <c r="K80" s="264"/>
      <c r="L80" s="265"/>
    </row>
    <row r="81" spans="2:15" ht="21" hidden="1" customHeight="1">
      <c r="B81" s="47"/>
    </row>
    <row r="82" spans="2:15" ht="21" hidden="1" customHeight="1">
      <c r="B82" s="47" t="s">
        <v>110</v>
      </c>
      <c r="N82" s="278" t="s">
        <v>81</v>
      </c>
      <c r="O82" s="278"/>
    </row>
    <row r="83" spans="2:15" ht="21" hidden="1" customHeight="1">
      <c r="B83" s="279" t="s">
        <v>111</v>
      </c>
      <c r="C83" s="279" t="s">
        <v>112</v>
      </c>
      <c r="D83" s="279"/>
      <c r="E83" s="279" t="s">
        <v>113</v>
      </c>
      <c r="F83" s="279"/>
      <c r="G83" s="279"/>
      <c r="H83" s="279"/>
      <c r="I83" s="279"/>
      <c r="J83" s="279"/>
      <c r="K83" s="279"/>
      <c r="L83" s="279"/>
      <c r="M83" s="47"/>
      <c r="N83" s="280" t="s">
        <v>83</v>
      </c>
      <c r="O83" s="280" t="s">
        <v>84</v>
      </c>
    </row>
    <row r="84" spans="2:15" ht="21" hidden="1" customHeight="1">
      <c r="B84" s="279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47"/>
      <c r="N84" s="279"/>
      <c r="O84" s="279"/>
    </row>
    <row r="85" spans="2:15" ht="21" hidden="1" customHeight="1">
      <c r="B85" s="266" t="s">
        <v>114</v>
      </c>
      <c r="C85" s="269" t="s">
        <v>115</v>
      </c>
      <c r="D85" s="270"/>
      <c r="E85" s="275"/>
      <c r="F85" s="276"/>
      <c r="G85" s="276"/>
      <c r="H85" s="276"/>
      <c r="I85" s="276"/>
      <c r="J85" s="276"/>
      <c r="K85" s="276"/>
      <c r="L85" s="277"/>
      <c r="M85" s="63"/>
      <c r="N85" s="64"/>
      <c r="O85" s="64"/>
    </row>
    <row r="86" spans="2:15" ht="21" hidden="1" customHeight="1">
      <c r="B86" s="267"/>
      <c r="C86" s="271"/>
      <c r="D86" s="272"/>
      <c r="E86" s="275"/>
      <c r="F86" s="276"/>
      <c r="G86" s="276"/>
      <c r="H86" s="276"/>
      <c r="I86" s="276"/>
      <c r="J86" s="276"/>
      <c r="K86" s="276"/>
      <c r="L86" s="277"/>
      <c r="M86" s="63"/>
      <c r="N86" s="64"/>
      <c r="O86" s="64"/>
    </row>
    <row r="87" spans="2:15" ht="21" hidden="1" customHeight="1">
      <c r="B87" s="267"/>
      <c r="C87" s="271"/>
      <c r="D87" s="272"/>
      <c r="E87" s="275"/>
      <c r="F87" s="276"/>
      <c r="G87" s="276"/>
      <c r="H87" s="276"/>
      <c r="I87" s="276"/>
      <c r="J87" s="276"/>
      <c r="K87" s="276"/>
      <c r="L87" s="277"/>
      <c r="M87" s="63"/>
      <c r="N87" s="64"/>
      <c r="O87" s="64"/>
    </row>
    <row r="88" spans="2:15" ht="21" hidden="1" customHeight="1">
      <c r="B88" s="267"/>
      <c r="C88" s="271"/>
      <c r="D88" s="272"/>
      <c r="E88" s="275"/>
      <c r="F88" s="276"/>
      <c r="G88" s="276"/>
      <c r="H88" s="276"/>
      <c r="I88" s="276"/>
      <c r="J88" s="276"/>
      <c r="K88" s="276"/>
      <c r="L88" s="277"/>
      <c r="M88" s="63"/>
      <c r="N88" s="64"/>
      <c r="O88" s="64"/>
    </row>
    <row r="89" spans="2:15" ht="21" hidden="1" customHeight="1">
      <c r="B89" s="268"/>
      <c r="C89" s="273"/>
      <c r="D89" s="274"/>
      <c r="E89" s="275"/>
      <c r="F89" s="276"/>
      <c r="G89" s="276"/>
      <c r="H89" s="276"/>
      <c r="I89" s="276"/>
      <c r="J89" s="276"/>
      <c r="K89" s="276"/>
      <c r="L89" s="277"/>
      <c r="M89" s="63"/>
      <c r="N89" s="64"/>
      <c r="O89" s="64"/>
    </row>
    <row r="90" spans="2:15" ht="21" hidden="1" customHeight="1">
      <c r="B90" s="281" t="s">
        <v>116</v>
      </c>
      <c r="C90" s="282"/>
      <c r="D90" s="282"/>
      <c r="E90" s="282"/>
      <c r="F90" s="282"/>
      <c r="G90" s="282"/>
      <c r="H90" s="282"/>
      <c r="I90" s="282"/>
      <c r="J90" s="282"/>
      <c r="K90" s="282"/>
      <c r="L90" s="283"/>
      <c r="M90" s="63"/>
      <c r="N90" s="65">
        <f>SUM(N85:N89)</f>
        <v>0</v>
      </c>
      <c r="O90" s="65">
        <f>SUM(O85:O89)</f>
        <v>0</v>
      </c>
    </row>
    <row r="91" spans="2:15" ht="21" hidden="1" customHeight="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3"/>
      <c r="N91" s="67"/>
      <c r="O91" s="68"/>
    </row>
    <row r="92" spans="2:15" ht="21" hidden="1" customHeight="1">
      <c r="B92" s="266" t="s">
        <v>117</v>
      </c>
      <c r="C92" s="269" t="s">
        <v>115</v>
      </c>
      <c r="D92" s="270"/>
      <c r="E92" s="275"/>
      <c r="F92" s="276"/>
      <c r="G92" s="276"/>
      <c r="H92" s="276"/>
      <c r="I92" s="276"/>
      <c r="J92" s="276"/>
      <c r="K92" s="276"/>
      <c r="L92" s="277"/>
      <c r="M92" s="63"/>
      <c r="N92" s="64"/>
      <c r="O92" s="64"/>
    </row>
    <row r="93" spans="2:15" ht="21" hidden="1" customHeight="1">
      <c r="B93" s="267"/>
      <c r="C93" s="271"/>
      <c r="D93" s="272"/>
      <c r="E93" s="275"/>
      <c r="F93" s="276"/>
      <c r="G93" s="276"/>
      <c r="H93" s="276"/>
      <c r="I93" s="276"/>
      <c r="J93" s="276"/>
      <c r="K93" s="276"/>
      <c r="L93" s="277"/>
      <c r="M93" s="63"/>
      <c r="N93" s="64"/>
      <c r="O93" s="64"/>
    </row>
    <row r="94" spans="2:15" ht="21" hidden="1" customHeight="1">
      <c r="B94" s="267"/>
      <c r="C94" s="271"/>
      <c r="D94" s="272"/>
      <c r="E94" s="275"/>
      <c r="F94" s="276"/>
      <c r="G94" s="276"/>
      <c r="H94" s="276"/>
      <c r="I94" s="276"/>
      <c r="J94" s="276"/>
      <c r="K94" s="276"/>
      <c r="L94" s="277"/>
      <c r="M94" s="63"/>
      <c r="N94" s="64"/>
      <c r="O94" s="64"/>
    </row>
    <row r="95" spans="2:15" ht="21" hidden="1" customHeight="1">
      <c r="B95" s="267"/>
      <c r="C95" s="271"/>
      <c r="D95" s="272"/>
      <c r="E95" s="275"/>
      <c r="F95" s="276"/>
      <c r="G95" s="276"/>
      <c r="H95" s="276"/>
      <c r="I95" s="276"/>
      <c r="J95" s="276"/>
      <c r="K95" s="276"/>
      <c r="L95" s="277"/>
      <c r="M95" s="63"/>
      <c r="N95" s="64"/>
      <c r="O95" s="64"/>
    </row>
    <row r="96" spans="2:15" ht="21" hidden="1" customHeight="1">
      <c r="B96" s="268"/>
      <c r="C96" s="273"/>
      <c r="D96" s="274"/>
      <c r="E96" s="275"/>
      <c r="F96" s="276"/>
      <c r="G96" s="276"/>
      <c r="H96" s="276"/>
      <c r="I96" s="276"/>
      <c r="J96" s="276"/>
      <c r="K96" s="276"/>
      <c r="L96" s="277"/>
      <c r="M96" s="63"/>
      <c r="N96" s="64"/>
      <c r="O96" s="64"/>
    </row>
    <row r="97" spans="2:15" ht="21" hidden="1" customHeight="1">
      <c r="B97" s="281" t="s">
        <v>116</v>
      </c>
      <c r="C97" s="282"/>
      <c r="D97" s="282"/>
      <c r="E97" s="282"/>
      <c r="F97" s="282"/>
      <c r="G97" s="282"/>
      <c r="H97" s="282"/>
      <c r="I97" s="282"/>
      <c r="J97" s="282"/>
      <c r="K97" s="282"/>
      <c r="L97" s="283"/>
      <c r="M97" s="63"/>
      <c r="N97" s="65">
        <f>SUM(N92:N96)</f>
        <v>0</v>
      </c>
      <c r="O97" s="65">
        <f>SUM(O92:O96)</f>
        <v>0</v>
      </c>
    </row>
    <row r="98" spans="2:15" ht="21" hidden="1" customHeight="1">
      <c r="B98" s="66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8"/>
    </row>
    <row r="99" spans="2:15" ht="21" hidden="1" customHeight="1">
      <c r="B99" s="266" t="s">
        <v>118</v>
      </c>
      <c r="C99" s="269" t="s">
        <v>115</v>
      </c>
      <c r="D99" s="270"/>
      <c r="E99" s="275"/>
      <c r="F99" s="276"/>
      <c r="G99" s="276"/>
      <c r="H99" s="276"/>
      <c r="I99" s="276"/>
      <c r="J99" s="276"/>
      <c r="K99" s="276"/>
      <c r="L99" s="277"/>
      <c r="M99" s="63"/>
      <c r="N99" s="64"/>
      <c r="O99" s="64"/>
    </row>
    <row r="100" spans="2:15" ht="21" hidden="1" customHeight="1">
      <c r="B100" s="267"/>
      <c r="C100" s="271"/>
      <c r="D100" s="272"/>
      <c r="E100" s="275"/>
      <c r="F100" s="276"/>
      <c r="G100" s="276"/>
      <c r="H100" s="276"/>
      <c r="I100" s="276"/>
      <c r="J100" s="276"/>
      <c r="K100" s="276"/>
      <c r="L100" s="277"/>
      <c r="M100" s="63"/>
      <c r="N100" s="64"/>
      <c r="O100" s="64"/>
    </row>
    <row r="101" spans="2:15" ht="21" hidden="1" customHeight="1">
      <c r="B101" s="267"/>
      <c r="C101" s="271"/>
      <c r="D101" s="272"/>
      <c r="E101" s="275"/>
      <c r="F101" s="276"/>
      <c r="G101" s="276"/>
      <c r="H101" s="276"/>
      <c r="I101" s="276"/>
      <c r="J101" s="276"/>
      <c r="K101" s="276"/>
      <c r="L101" s="277"/>
      <c r="M101" s="63"/>
      <c r="N101" s="64"/>
      <c r="O101" s="64"/>
    </row>
    <row r="102" spans="2:15" ht="21" hidden="1" customHeight="1">
      <c r="B102" s="267"/>
      <c r="C102" s="271"/>
      <c r="D102" s="272"/>
      <c r="E102" s="275"/>
      <c r="F102" s="276"/>
      <c r="G102" s="276"/>
      <c r="H102" s="276"/>
      <c r="I102" s="276"/>
      <c r="J102" s="276"/>
      <c r="K102" s="276"/>
      <c r="L102" s="277"/>
      <c r="M102" s="63"/>
      <c r="N102" s="64"/>
      <c r="O102" s="64"/>
    </row>
    <row r="103" spans="2:15" ht="21" hidden="1" customHeight="1">
      <c r="B103" s="268"/>
      <c r="C103" s="273"/>
      <c r="D103" s="274"/>
      <c r="E103" s="275"/>
      <c r="F103" s="276"/>
      <c r="G103" s="276"/>
      <c r="H103" s="276"/>
      <c r="I103" s="276"/>
      <c r="J103" s="276"/>
      <c r="K103" s="276"/>
      <c r="L103" s="277"/>
      <c r="M103" s="63"/>
      <c r="N103" s="64"/>
      <c r="O103" s="64"/>
    </row>
    <row r="104" spans="2:15" ht="21" hidden="1" customHeight="1">
      <c r="B104" s="281" t="s">
        <v>116</v>
      </c>
      <c r="C104" s="282"/>
      <c r="D104" s="282"/>
      <c r="E104" s="282"/>
      <c r="F104" s="282"/>
      <c r="G104" s="282"/>
      <c r="H104" s="282"/>
      <c r="I104" s="282"/>
      <c r="J104" s="282"/>
      <c r="K104" s="282"/>
      <c r="L104" s="283"/>
      <c r="M104" s="63"/>
      <c r="N104" s="65">
        <f>SUM(N99:N103)</f>
        <v>0</v>
      </c>
      <c r="O104" s="65">
        <f>SUM(O99:O103)</f>
        <v>0</v>
      </c>
    </row>
    <row r="105" spans="2:15" ht="21" hidden="1" customHeight="1">
      <c r="B105" s="66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8"/>
    </row>
    <row r="106" spans="2:15" ht="21" hidden="1" customHeight="1">
      <c r="B106" s="266" t="s">
        <v>119</v>
      </c>
      <c r="C106" s="269" t="s">
        <v>115</v>
      </c>
      <c r="D106" s="270"/>
      <c r="E106" s="275"/>
      <c r="F106" s="276"/>
      <c r="G106" s="276"/>
      <c r="H106" s="276"/>
      <c r="I106" s="276"/>
      <c r="J106" s="276"/>
      <c r="K106" s="276"/>
      <c r="L106" s="277"/>
      <c r="M106" s="63"/>
      <c r="N106" s="64"/>
      <c r="O106" s="64"/>
    </row>
    <row r="107" spans="2:15" ht="21" hidden="1" customHeight="1">
      <c r="B107" s="267"/>
      <c r="C107" s="271"/>
      <c r="D107" s="272"/>
      <c r="E107" s="275"/>
      <c r="F107" s="276"/>
      <c r="G107" s="276"/>
      <c r="H107" s="276"/>
      <c r="I107" s="276"/>
      <c r="J107" s="276"/>
      <c r="K107" s="276"/>
      <c r="L107" s="277"/>
      <c r="M107" s="63"/>
      <c r="N107" s="64"/>
      <c r="O107" s="64"/>
    </row>
    <row r="108" spans="2:15" ht="21" hidden="1" customHeight="1">
      <c r="B108" s="267"/>
      <c r="C108" s="271"/>
      <c r="D108" s="272"/>
      <c r="E108" s="275"/>
      <c r="F108" s="276"/>
      <c r="G108" s="276"/>
      <c r="H108" s="276"/>
      <c r="I108" s="276"/>
      <c r="J108" s="276"/>
      <c r="K108" s="276"/>
      <c r="L108" s="277"/>
      <c r="M108" s="63"/>
      <c r="N108" s="64"/>
      <c r="O108" s="64"/>
    </row>
    <row r="109" spans="2:15" ht="21" hidden="1" customHeight="1">
      <c r="B109" s="267"/>
      <c r="C109" s="271"/>
      <c r="D109" s="272"/>
      <c r="E109" s="275"/>
      <c r="F109" s="276"/>
      <c r="G109" s="276"/>
      <c r="H109" s="276"/>
      <c r="I109" s="276"/>
      <c r="J109" s="276"/>
      <c r="K109" s="276"/>
      <c r="L109" s="277"/>
      <c r="M109" s="63"/>
      <c r="N109" s="64"/>
      <c r="O109" s="64"/>
    </row>
    <row r="110" spans="2:15" ht="21" hidden="1" customHeight="1">
      <c r="B110" s="268"/>
      <c r="C110" s="273"/>
      <c r="D110" s="274"/>
      <c r="E110" s="275"/>
      <c r="F110" s="276"/>
      <c r="G110" s="276"/>
      <c r="H110" s="276"/>
      <c r="I110" s="276"/>
      <c r="J110" s="276"/>
      <c r="K110" s="276"/>
      <c r="L110" s="277"/>
      <c r="M110" s="63"/>
      <c r="N110" s="64"/>
      <c r="O110" s="64"/>
    </row>
    <row r="111" spans="2:15" ht="21" hidden="1" customHeight="1">
      <c r="B111" s="281" t="s">
        <v>116</v>
      </c>
      <c r="C111" s="282"/>
      <c r="D111" s="282"/>
      <c r="E111" s="282"/>
      <c r="F111" s="282"/>
      <c r="G111" s="282"/>
      <c r="H111" s="282"/>
      <c r="I111" s="282"/>
      <c r="J111" s="282"/>
      <c r="K111" s="282"/>
      <c r="L111" s="283"/>
      <c r="M111" s="63"/>
      <c r="N111" s="65">
        <f>SUM(N106:N110)</f>
        <v>0</v>
      </c>
      <c r="O111" s="65">
        <f>SUM(O106:O110)</f>
        <v>0</v>
      </c>
    </row>
    <row r="112" spans="2:15" ht="21" hidden="1" customHeight="1">
      <c r="B112" s="66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8"/>
    </row>
    <row r="113" spans="2:16" ht="21" hidden="1" customHeight="1">
      <c r="B113" s="13"/>
      <c r="C113" s="13"/>
      <c r="D113" s="13"/>
      <c r="E113" s="13"/>
      <c r="F113" s="68"/>
      <c r="G113" s="68"/>
      <c r="H113" s="68"/>
      <c r="I113" s="68"/>
      <c r="J113" s="68"/>
      <c r="K113" s="68"/>
      <c r="L113" s="69"/>
      <c r="M113" s="69"/>
      <c r="N113" s="69"/>
      <c r="O113" s="70"/>
      <c r="P113" s="69"/>
    </row>
    <row r="114" spans="2:16" ht="21" hidden="1" customHeight="1">
      <c r="B114" s="71" t="s">
        <v>120</v>
      </c>
    </row>
    <row r="115" spans="2:16" ht="21" hidden="1" customHeight="1">
      <c r="B115" s="284" t="s">
        <v>121</v>
      </c>
      <c r="C115" s="284"/>
      <c r="D115" s="286"/>
      <c r="E115" s="286"/>
      <c r="F115" s="286"/>
      <c r="G115" s="286"/>
      <c r="H115" s="286"/>
      <c r="I115" s="286"/>
      <c r="J115" s="286"/>
      <c r="K115" s="286"/>
      <c r="L115" s="286"/>
    </row>
    <row r="116" spans="2:16" ht="21" hidden="1" customHeight="1">
      <c r="B116" s="285"/>
      <c r="C116" s="285"/>
      <c r="D116" s="287"/>
      <c r="E116" s="287"/>
      <c r="F116" s="287"/>
      <c r="G116" s="287"/>
      <c r="H116" s="287"/>
      <c r="I116" s="287"/>
      <c r="J116" s="287"/>
      <c r="K116" s="287"/>
      <c r="L116" s="287"/>
    </row>
    <row r="117" spans="2:16" ht="21" hidden="1" customHeight="1"/>
  </sheetData>
  <mergeCells count="155"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D21:F21"/>
    <mergeCell ref="I21:L21"/>
    <mergeCell ref="M21:M22"/>
    <mergeCell ref="B23:C23"/>
    <mergeCell ref="D23:F23"/>
    <mergeCell ref="I23:L23"/>
    <mergeCell ref="D17:F17"/>
    <mergeCell ref="I17:L17"/>
    <mergeCell ref="M17:M18"/>
    <mergeCell ref="D19:F19"/>
    <mergeCell ref="I19:L19"/>
    <mergeCell ref="M19:M20"/>
    <mergeCell ref="D15:F15"/>
    <mergeCell ref="I15:L15"/>
    <mergeCell ref="M15:M16"/>
    <mergeCell ref="C16:D16"/>
    <mergeCell ref="E16:F16"/>
    <mergeCell ref="G16:H16"/>
    <mergeCell ref="I16:J16"/>
    <mergeCell ref="K16:L16"/>
    <mergeCell ref="B2:O3"/>
    <mergeCell ref="B6:B8"/>
    <mergeCell ref="D6:E6"/>
    <mergeCell ref="D7:E7"/>
    <mergeCell ref="C8:I8"/>
    <mergeCell ref="B11:M12"/>
  </mergeCells>
  <phoneticPr fontId="4" type="noConversion"/>
  <conditionalFormatting sqref="H17">
    <cfRule type="expression" dxfId="15" priority="15">
      <formula>$H$17="보통(1.0)"</formula>
    </cfRule>
    <cfRule type="expression" dxfId="14" priority="16">
      <formula>$H$17="낮음(0.8)"</formula>
    </cfRule>
    <cfRule type="expression" dxfId="13" priority="17">
      <formula>$H$17="높음(1.2)"</formula>
    </cfRule>
  </conditionalFormatting>
  <conditionalFormatting sqref="H19">
    <cfRule type="expression" dxfId="12" priority="12">
      <formula>$H$19="보통(1.0)"</formula>
    </cfRule>
    <cfRule type="expression" dxfId="11" priority="13">
      <formula>$H$19="낮음(0.8)"</formula>
    </cfRule>
    <cfRule type="expression" dxfId="10" priority="14">
      <formula>$H$19="높음(1.2)"</formula>
    </cfRule>
  </conditionalFormatting>
  <conditionalFormatting sqref="H21">
    <cfRule type="expression" dxfId="9" priority="9">
      <formula>$H$21="보통(1.0)"</formula>
    </cfRule>
    <cfRule type="expression" dxfId="8" priority="10">
      <formula>$H$21="낮음(0.8)"</formula>
    </cfRule>
    <cfRule type="expression" dxfId="7" priority="11">
      <formula>$H$21="높음(1.2)"</formula>
    </cfRule>
  </conditionalFormatting>
  <conditionalFormatting sqref="G23">
    <cfRule type="cellIs" dxfId="6" priority="7" operator="notEqual">
      <formula>100</formula>
    </cfRule>
  </conditionalFormatting>
  <conditionalFormatting sqref="B18">
    <cfRule type="expression" dxfId="5" priority="6">
      <formula>$B$18="평가 지표 선택"</formula>
    </cfRule>
  </conditionalFormatting>
  <conditionalFormatting sqref="M23">
    <cfRule type="cellIs" dxfId="4" priority="4" operator="greaterThan">
      <formula>110</formula>
    </cfRule>
    <cfRule type="cellIs" dxfId="3" priority="5" operator="lessThan">
      <formula>90</formula>
    </cfRule>
  </conditionalFormatting>
  <conditionalFormatting sqref="B20">
    <cfRule type="expression" dxfId="2" priority="3">
      <formula>$B$20="평가 지표 선택"</formula>
    </cfRule>
  </conditionalFormatting>
  <conditionalFormatting sqref="B22">
    <cfRule type="expression" dxfId="1" priority="2">
      <formula>$B$22="평가 지표 선택"</formula>
    </cfRule>
  </conditionalFormatting>
  <conditionalFormatting sqref="H23">
    <cfRule type="expression" dxfId="0" priority="1">
      <formula>$H$23="난이도 쏠림, 조정 필요"</formula>
    </cfRule>
  </conditionalFormatting>
  <dataValidations count="2">
    <dataValidation type="list" allowBlank="1" showInputMessage="1" showErrorMessage="1" promptTitle="업무난이도 값 부여" sqref="H17 H19 H21">
      <formula1>목록2</formula1>
    </dataValidation>
    <dataValidation type="list" allowBlank="1" showInputMessage="1" showErrorMessage="1" sqref="B18 B20 B22">
      <formula1>목록3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C10"/>
  <sheetViews>
    <sheetView workbookViewId="0"/>
  </sheetViews>
  <sheetFormatPr defaultRowHeight="16.5"/>
  <cols>
    <col min="1" max="1" width="9" style="98"/>
    <col min="2" max="2" width="12.875" style="98" customWidth="1"/>
    <col min="3" max="16384" width="9" style="98"/>
  </cols>
  <sheetData>
    <row r="4" spans="2:3">
      <c r="B4" s="96" t="s">
        <v>246</v>
      </c>
      <c r="C4" s="97" t="s">
        <v>247</v>
      </c>
    </row>
    <row r="5" spans="2:3">
      <c r="B5" s="97" t="s">
        <v>248</v>
      </c>
      <c r="C5" s="97" t="s">
        <v>249</v>
      </c>
    </row>
    <row r="6" spans="2:3">
      <c r="B6" s="97" t="s">
        <v>250</v>
      </c>
      <c r="C6" s="97" t="s">
        <v>251</v>
      </c>
    </row>
    <row r="7" spans="2:3">
      <c r="B7" s="97" t="s">
        <v>252</v>
      </c>
      <c r="C7" s="97" t="s">
        <v>253</v>
      </c>
    </row>
    <row r="8" spans="2:3">
      <c r="B8" s="97" t="s">
        <v>254</v>
      </c>
      <c r="C8" s="99"/>
    </row>
    <row r="9" spans="2:3">
      <c r="B9" s="97" t="s">
        <v>255</v>
      </c>
      <c r="C9" s="99"/>
    </row>
    <row r="10" spans="2:3">
      <c r="B10" s="96" t="s">
        <v>256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22년 상반기</vt:lpstr>
      <vt:lpstr>22년 하반기</vt:lpstr>
      <vt:lpstr>23년 상반기</vt:lpstr>
      <vt:lpstr>Sheet2</vt:lpstr>
      <vt:lpstr>'22년 상반기'!Print_Area</vt:lpstr>
      <vt:lpstr>'22년 하반기'!Print_Area</vt:lpstr>
      <vt:lpstr>'23년 상반기'!Print_Area</vt:lpstr>
      <vt:lpstr>목록</vt:lpstr>
      <vt:lpstr>목록2</vt:lpstr>
      <vt:lpstr>목록3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조은비</dc:creator>
  <cp:lastModifiedBy>20-A-001</cp:lastModifiedBy>
  <dcterms:created xsi:type="dcterms:W3CDTF">2021-12-09T05:23:58Z</dcterms:created>
  <dcterms:modified xsi:type="dcterms:W3CDTF">2023-01-05T02:09:08Z</dcterms:modified>
</cp:coreProperties>
</file>