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-A-001\Desktop\"/>
    </mc:Choice>
  </mc:AlternateContent>
  <bookViews>
    <workbookView xWindow="0" yWindow="0" windowWidth="19200" windowHeight="7275" tabRatio="827" activeTab="1"/>
  </bookViews>
  <sheets>
    <sheet name="개요" sheetId="62" r:id="rId1"/>
    <sheet name="평가 시트" sheetId="60" r:id="rId2"/>
    <sheet name="최종 평가결과" sheetId="64" state="hidden" r:id="rId3"/>
  </sheets>
  <externalReferences>
    <externalReference r:id="rId4"/>
  </externalReferences>
  <definedNames>
    <definedName name="_xlnm.Print_Area" localSheetId="0">개요!$A$1:$I$27</definedName>
    <definedName name="_xlnm.Print_Area" localSheetId="2">'최종 평가결과'!$A$1:$R$50</definedName>
    <definedName name="_xlnm.Print_Area" localSheetId="1">'평가 시트'!$A$1:$P$115</definedName>
    <definedName name="_xlnm.Print_Area">#REF!</definedName>
    <definedName name="등급점수">'[1](숨김)성과 평가결과'!$P$34:$Q$40</definedName>
  </definedNames>
  <calcPr calcId="162913"/>
</workbook>
</file>

<file path=xl/calcChain.xml><?xml version="1.0" encoding="utf-8"?>
<calcChain xmlns="http://schemas.openxmlformats.org/spreadsheetml/2006/main">
  <c r="O89" i="60" l="1"/>
  <c r="C20" i="64" l="1"/>
  <c r="C18" i="64"/>
  <c r="C16" i="64"/>
  <c r="D29" i="64" l="1"/>
  <c r="D10" i="64"/>
  <c r="C40" i="64"/>
  <c r="C39" i="64"/>
  <c r="C38" i="64"/>
  <c r="C37" i="64"/>
  <c r="G29" i="64" l="1"/>
  <c r="D28" i="64"/>
  <c r="G28" i="64"/>
  <c r="F29" i="64"/>
  <c r="F28" i="64"/>
  <c r="H31" i="64" l="1"/>
  <c r="H32" i="64"/>
  <c r="N6" i="64" s="1"/>
  <c r="E42" i="60"/>
  <c r="D42" i="60"/>
  <c r="B42" i="60"/>
  <c r="K7" i="64"/>
  <c r="K6" i="64"/>
  <c r="I7" i="64"/>
  <c r="I6" i="64"/>
  <c r="G7" i="64"/>
  <c r="G6" i="64"/>
  <c r="E7" i="64"/>
  <c r="E6" i="64"/>
  <c r="D7" i="64"/>
  <c r="D6" i="64"/>
  <c r="O52" i="60"/>
  <c r="M17" i="60" l="1"/>
  <c r="H27" i="60"/>
  <c r="G27" i="60"/>
  <c r="H18" i="60" l="1"/>
  <c r="L18" i="60"/>
  <c r="F18" i="60"/>
  <c r="D18" i="60"/>
  <c r="J18" i="60"/>
  <c r="F15" i="64"/>
  <c r="G15" i="64" s="1"/>
  <c r="O110" i="60"/>
  <c r="G40" i="64" s="1"/>
  <c r="N110" i="60"/>
  <c r="O103" i="60"/>
  <c r="G39" i="64" s="1"/>
  <c r="N103" i="60"/>
  <c r="O96" i="60"/>
  <c r="G38" i="64" s="1"/>
  <c r="N96" i="60"/>
  <c r="N89" i="60"/>
  <c r="L51" i="60"/>
  <c r="D27" i="60"/>
  <c r="I27" i="60" s="1"/>
  <c r="M25" i="60"/>
  <c r="M23" i="60"/>
  <c r="M21" i="60"/>
  <c r="M19" i="60"/>
  <c r="F20" i="60" l="1"/>
  <c r="J20" i="60"/>
  <c r="L20" i="60"/>
  <c r="D20" i="60"/>
  <c r="H20" i="60"/>
  <c r="L22" i="60"/>
  <c r="D22" i="60"/>
  <c r="J22" i="60"/>
  <c r="H22" i="60"/>
  <c r="F22" i="60"/>
  <c r="F17" i="64"/>
  <c r="G17" i="64" s="1"/>
  <c r="F19" i="64"/>
  <c r="G19" i="64" s="1"/>
  <c r="D26" i="60"/>
  <c r="F24" i="60"/>
  <c r="L24" i="60"/>
  <c r="H24" i="60"/>
  <c r="D24" i="60"/>
  <c r="J24" i="60"/>
  <c r="L26" i="60"/>
  <c r="H26" i="60"/>
  <c r="J26" i="60"/>
  <c r="F26" i="60"/>
  <c r="O112" i="60"/>
  <c r="G37" i="64"/>
  <c r="H42" i="64" s="1"/>
  <c r="M27" i="60"/>
  <c r="H21" i="64" s="1"/>
  <c r="H22" i="64" l="1"/>
  <c r="H23" i="64"/>
  <c r="M6" i="64" s="1"/>
  <c r="H43" i="64"/>
  <c r="O6" i="64" l="1"/>
  <c r="P6" i="64" l="1"/>
  <c r="O114" i="60" s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B24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2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</rPr>
          <t>KPI 2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2.0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3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3.0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4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4.0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KPI 5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5.0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</text>
    </comment>
    <comment ref="M27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51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51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1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51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4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4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4" authorId="0" shapeId="0">
      <text>
        <r>
          <rPr>
            <b/>
            <sz val="9"/>
            <color rgb="FF000000"/>
            <rFont val="돋움"/>
            <family val="2"/>
            <charset val="129"/>
          </rPr>
          <t>항목별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위</t>
        </r>
        <r>
          <rPr>
            <b/>
            <sz val="9"/>
            <color rgb="FF000000"/>
            <rFont val="Tahoma"/>
            <family val="2"/>
          </rPr>
          <t xml:space="preserve"> [</t>
        </r>
        <r>
          <rPr>
            <b/>
            <sz val="9"/>
            <color rgb="FF000000"/>
            <rFont val="돋움"/>
            <family val="2"/>
            <charset val="129"/>
          </rPr>
          <t>평가척도</t>
        </r>
        <r>
          <rPr>
            <b/>
            <sz val="9"/>
            <color rgb="FF000000"/>
            <rFont val="Tahoma"/>
            <family val="2"/>
          </rPr>
          <t>]</t>
        </r>
        <r>
          <rPr>
            <b/>
            <sz val="9"/>
            <color rgb="FF000000"/>
            <rFont val="돋움"/>
            <family val="2"/>
            <charset val="129"/>
          </rPr>
          <t>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기준하여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각각을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달성률을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</t>
        </r>
        <r>
          <rPr>
            <b/>
            <sz val="9"/>
            <color rgb="FF000000"/>
            <rFont val="Tahoma"/>
            <family val="2"/>
          </rPr>
          <t>(1</t>
        </r>
        <r>
          <rPr>
            <b/>
            <sz val="9"/>
            <color rgb="FF000000"/>
            <rFont val="돋움"/>
            <family val="2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10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항목이더라도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평가는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2"/>
            <charset val="129"/>
          </rPr>
          <t>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만점으로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표기</t>
        </r>
        <r>
          <rPr>
            <b/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<sst xmlns="http://schemas.openxmlformats.org/spreadsheetml/2006/main" count="296" uniqueCount="254">
  <si>
    <t>성과 항목(KPI)</t>
  </si>
  <si>
    <t>환산 점수</t>
  </si>
  <si>
    <t>중점 과제</t>
  </si>
  <si>
    <t>KPI 1</t>
  </si>
  <si>
    <t>KPI 2</t>
  </si>
  <si>
    <t>KPI 3</t>
  </si>
  <si>
    <t>합계 및 수치</t>
  </si>
  <si>
    <t>난이도</t>
    <phoneticPr fontId="20" type="noConversion"/>
  </si>
  <si>
    <t>구분</t>
    <phoneticPr fontId="20" type="noConversion"/>
  </si>
  <si>
    <t>목표 수준</t>
    <phoneticPr fontId="20" type="noConversion"/>
  </si>
  <si>
    <t>인사평가표</t>
    <phoneticPr fontId="20" type="noConversion"/>
  </si>
  <si>
    <t>평가구분</t>
    <phoneticPr fontId="20" type="noConversion"/>
  </si>
  <si>
    <t>부문</t>
    <phoneticPr fontId="20" type="noConversion"/>
  </si>
  <si>
    <t>본부</t>
    <phoneticPr fontId="20" type="noConversion"/>
  </si>
  <si>
    <t>팀</t>
    <phoneticPr fontId="20" type="noConversion"/>
  </si>
  <si>
    <t>이름</t>
    <phoneticPr fontId="20" type="noConversion"/>
  </si>
  <si>
    <t>평가일자</t>
    <phoneticPr fontId="20" type="noConversion"/>
  </si>
  <si>
    <t>인사평가정보</t>
    <phoneticPr fontId="20" type="noConversion"/>
  </si>
  <si>
    <t>피평가자</t>
    <phoneticPr fontId="20" type="noConversion"/>
  </si>
  <si>
    <t>평가자</t>
    <phoneticPr fontId="20" type="noConversion"/>
  </si>
  <si>
    <t>합계</t>
    <phoneticPr fontId="20" type="noConversion"/>
  </si>
  <si>
    <t>성과 평가</t>
    <phoneticPr fontId="20" type="noConversion"/>
  </si>
  <si>
    <t>업무 구분</t>
    <phoneticPr fontId="20" type="noConversion"/>
  </si>
  <si>
    <t>가중치</t>
    <phoneticPr fontId="20" type="noConversion"/>
  </si>
  <si>
    <t>목표 설정</t>
    <phoneticPr fontId="20" type="noConversion"/>
  </si>
  <si>
    <t>평가 지표</t>
    <phoneticPr fontId="20" type="noConversion"/>
  </si>
  <si>
    <t>탁월 (110%▲)</t>
    <phoneticPr fontId="20" type="noConversion"/>
  </si>
  <si>
    <t>우수 (100%▲)</t>
    <phoneticPr fontId="20" type="noConversion"/>
  </si>
  <si>
    <t>보통 (90%▲)</t>
    <phoneticPr fontId="20" type="noConversion"/>
  </si>
  <si>
    <t>기본 (80%▲)</t>
    <phoneticPr fontId="20" type="noConversion"/>
  </si>
  <si>
    <t>미흡 (70%▲)</t>
    <phoneticPr fontId="20" type="noConversion"/>
  </si>
  <si>
    <t>※ [참고] 성과 평가 가이드 라인</t>
  </si>
  <si>
    <t>성과 평가 척도</t>
  </si>
  <si>
    <t>성과 평가
가이드</t>
  </si>
  <si>
    <t>탁월
(목표 초과 달성)</t>
    <phoneticPr fontId="20" type="noConversion"/>
  </si>
  <si>
    <t>우수
(목표 수준)</t>
    <phoneticPr fontId="20" type="noConversion"/>
  </si>
  <si>
    <t>보통
(목표 약간 미달)</t>
    <phoneticPr fontId="20" type="noConversion"/>
  </si>
  <si>
    <t>기본
(현상 유지 / 전반기 실적)</t>
    <phoneticPr fontId="20" type="noConversion"/>
  </si>
  <si>
    <t>미흡
(현상 악화)</t>
    <phoneticPr fontId="20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</si>
  <si>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</si>
  <si>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</si>
  <si>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</si>
  <si>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</si>
  <si>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</si>
  <si>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</si>
  <si>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20" type="noConversion"/>
  </si>
  <si>
    <t>항목 구분</t>
    <phoneticPr fontId="20" type="noConversion"/>
  </si>
  <si>
    <t>목표 기준 실적(달성률)</t>
    <phoneticPr fontId="20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</si>
  <si>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20" type="noConversion"/>
  </si>
  <si>
    <t>본인 평가</t>
    <phoneticPr fontId="20" type="noConversion"/>
  </si>
  <si>
    <t>업적 달성 근거를 증빙 자료 제출이 가능한 사항으로 기재</t>
    <phoneticPr fontId="20" type="noConversion"/>
  </si>
  <si>
    <t>KPI 1</t>
    <phoneticPr fontId="20" type="noConversion"/>
  </si>
  <si>
    <t>KPI 2</t>
    <phoneticPr fontId="20" type="noConversion"/>
  </si>
  <si>
    <t>KPI 3</t>
    <phoneticPr fontId="20" type="noConversion"/>
  </si>
  <si>
    <t>역량 평가</t>
    <phoneticPr fontId="20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</si>
  <si>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20" type="noConversion"/>
  </si>
  <si>
    <t>직무 역량 향상 항목</t>
    <phoneticPr fontId="20" type="noConversion"/>
  </si>
  <si>
    <t>수행 목표</t>
    <phoneticPr fontId="20" type="noConversion"/>
  </si>
  <si>
    <t>배점</t>
    <phoneticPr fontId="20" type="noConversion"/>
  </si>
  <si>
    <t>합계 점수
(만점 10점)</t>
    <phoneticPr fontId="20" type="noConversion"/>
  </si>
  <si>
    <t>직무 역량 향상 1</t>
    <phoneticPr fontId="20" type="noConversion"/>
  </si>
  <si>
    <t>직무 역량 향상 2</t>
    <phoneticPr fontId="20" type="noConversion"/>
  </si>
  <si>
    <t>※ [참고] 역량 향상 평가 가이드 라인</t>
    <phoneticPr fontId="20" type="noConversion"/>
  </si>
  <si>
    <t>평가 척도</t>
    <phoneticPr fontId="20" type="noConversion"/>
  </si>
  <si>
    <t>직무 역량 향상 
평가 가이드 1</t>
    <phoneticPr fontId="20" type="noConversion"/>
  </si>
  <si>
    <t>향상 목표를 달성하고 
월등한 역량 발전</t>
    <phoneticPr fontId="20" type="noConversion"/>
  </si>
  <si>
    <t>미션 목표 달성,
목표에 미달하였으나 
월등한 역량 발전</t>
    <phoneticPr fontId="20" type="noConversion"/>
  </si>
  <si>
    <t>향상 미션 수행,
목표에 미달</t>
    <phoneticPr fontId="20" type="noConversion"/>
  </si>
  <si>
    <t>향샹 미션 수행,
미션 수행 미흡</t>
    <phoneticPr fontId="20" type="noConversion"/>
  </si>
  <si>
    <t>향상 미션 미수행,
역량 개발 사항 없음</t>
    <phoneticPr fontId="20" type="noConversion"/>
  </si>
  <si>
    <t>직무 역량 향상 
평가 가이드 2</t>
    <phoneticPr fontId="20" type="noConversion"/>
  </si>
  <si>
    <t>70% ~ 61%</t>
    <phoneticPr fontId="20" type="noConversion"/>
  </si>
  <si>
    <t>[5점 만점]</t>
    <phoneticPr fontId="20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</si>
  <si>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20" type="noConversion"/>
  </si>
  <si>
    <t>본인
평가</t>
    <phoneticPr fontId="20" type="noConversion"/>
  </si>
  <si>
    <t>직무 역량 향상 수행 결과 및 달성 근거</t>
    <phoneticPr fontId="20" type="noConversion"/>
  </si>
  <si>
    <t>수행 평가 1</t>
    <phoneticPr fontId="20" type="noConversion"/>
  </si>
  <si>
    <t>수행 평가 2</t>
    <phoneticPr fontId="20" type="noConversion"/>
  </si>
  <si>
    <t xml:space="preserve">※ [참고] 역량평가 가이드 라인 </t>
    <phoneticPr fontId="20" type="noConversion"/>
  </si>
  <si>
    <t>평가 척도 및 배점</t>
    <phoneticPr fontId="20" type="noConversion"/>
  </si>
  <si>
    <t>역량 평가
가이드 1</t>
    <phoneticPr fontId="20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</si>
  <si>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</si>
  <si>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</si>
  <si>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20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</si>
  <si>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</si>
  <si>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</si>
  <si>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20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</si>
  <si>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</si>
  <si>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</si>
  <si>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</si>
  <si>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</si>
  <si>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</si>
  <si>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20" type="noConversion"/>
  </si>
  <si>
    <t>탁월함</t>
    <phoneticPr fontId="20" type="noConversion"/>
  </si>
  <si>
    <t>우수함</t>
    <phoneticPr fontId="20" type="noConversion"/>
  </si>
  <si>
    <t>보통</t>
    <phoneticPr fontId="20" type="noConversion"/>
  </si>
  <si>
    <t>부족함</t>
    <phoneticPr fontId="20" type="noConversion"/>
  </si>
  <si>
    <t>매우 부족함</t>
    <phoneticPr fontId="20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</si>
  <si>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20" type="noConversion"/>
  </si>
  <si>
    <t>역량명</t>
  </si>
  <si>
    <t>역량 정의</t>
  </si>
  <si>
    <t>행동 지표</t>
    <phoneticPr fontId="20" type="noConversion"/>
  </si>
  <si>
    <t>평가자</t>
    <phoneticPr fontId="20" type="noConversion"/>
  </si>
  <si>
    <t>KPI 2</t>
    <phoneticPr fontId="20" type="noConversion"/>
  </si>
  <si>
    <t>수행 평가 2</t>
    <phoneticPr fontId="20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</si>
  <si>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20" type="noConversion"/>
  </si>
  <si>
    <t>▩ 인사 평가 취지</t>
    <phoneticPr fontId="20" type="noConversion"/>
  </si>
  <si>
    <t>▩ 평가 대상 기간</t>
    <phoneticPr fontId="20" type="noConversion"/>
  </si>
  <si>
    <t>▩ 평가 시행 순서</t>
    <phoneticPr fontId="20" type="noConversion"/>
  </si>
  <si>
    <t>1차 평가</t>
    <phoneticPr fontId="20" type="noConversion"/>
  </si>
  <si>
    <t>평가지 취합</t>
    <phoneticPr fontId="20" type="noConversion"/>
  </si>
  <si>
    <t>2차 평가</t>
    <phoneticPr fontId="20" type="noConversion"/>
  </si>
  <si>
    <t>본인 평가</t>
    <phoneticPr fontId="20" type="noConversion"/>
  </si>
  <si>
    <t>▩ 평가 반영 기준</t>
  </si>
  <si>
    <t>구분</t>
  </si>
  <si>
    <t>성과 평가 (정량 평가)</t>
  </si>
  <si>
    <t>역량 평가 (정성 평가)</t>
  </si>
  <si>
    <t>평가 항목 
/
항목별 배점</t>
    <phoneticPr fontId="20" type="noConversion"/>
  </si>
  <si>
    <t>평가 항목</t>
  </si>
  <si>
    <t>성과 항목 및 배점</t>
  </si>
  <si>
    <t>개인별 성과 항목(KPI)</t>
  </si>
  <si>
    <t>▩ 문의 사항</t>
    <phoneticPr fontId="20" type="noConversion"/>
  </si>
  <si>
    <t>인사평가서 (부서원)</t>
    <phoneticPr fontId="20" type="noConversion"/>
  </si>
  <si>
    <t xml:space="preserve"> ▷ 구성원들의 일정기간 근무평정 결과를 피드백 함으로써 개인별 개발계획을 수립하고 발전적 방향의 제시 및 개선</t>
    <phoneticPr fontId="20" type="noConversion"/>
  </si>
  <si>
    <t xml:space="preserve"> ▷ 개인별 성과 측정 및 연봉계약에 대한 근거 자료로 활용</t>
    <phoneticPr fontId="20" type="noConversion"/>
  </si>
  <si>
    <t>부서장 평가</t>
    <phoneticPr fontId="20" type="noConversion"/>
  </si>
  <si>
    <t>배점율</t>
    <phoneticPr fontId="20" type="noConversion"/>
  </si>
  <si>
    <t>역량 향상</t>
    <phoneticPr fontId="20" type="noConversion"/>
  </si>
  <si>
    <t>직무 역량</t>
    <phoneticPr fontId="20" type="noConversion"/>
  </si>
  <si>
    <t>개인별 직무 역량 항목</t>
    <phoneticPr fontId="20" type="noConversion"/>
  </si>
  <si>
    <t xml:space="preserve"> - 인사평가와 관련한 문의 사항은 이메일을 통해 개별 문의 부탁 드립니다. </t>
    <phoneticPr fontId="20" type="noConversion"/>
  </si>
  <si>
    <t>※ '직무 역량 향상' 항목의 경우 이행에 따른 결과 지표를 각 부서장에게 제출 필수</t>
    <phoneticPr fontId="20" type="noConversion"/>
  </si>
  <si>
    <t>합계</t>
  </si>
  <si>
    <t>평가일 기재</t>
    <phoneticPr fontId="20" type="noConversion"/>
  </si>
  <si>
    <t>주어진 정보를 구조화하여 전체를 유기적으로 볼 줄 알며, 조직 전반의 업무 흐름을 잘 파악한다.</t>
  </si>
  <si>
    <t>인사평가 종합 평가표 (총점 100)</t>
    <phoneticPr fontId="20" type="noConversion"/>
  </si>
  <si>
    <t>구분</t>
    <phoneticPr fontId="20" type="noConversion"/>
  </si>
  <si>
    <t>성명</t>
    <phoneticPr fontId="20" type="noConversion"/>
  </si>
  <si>
    <t>역량 평가</t>
    <phoneticPr fontId="20" type="noConversion"/>
  </si>
  <si>
    <t>성과 평가</t>
    <phoneticPr fontId="20" type="noConversion"/>
  </si>
  <si>
    <t>평가 점수</t>
    <phoneticPr fontId="20" type="noConversion"/>
  </si>
  <si>
    <t>인사평가정보</t>
    <phoneticPr fontId="20" type="noConversion"/>
  </si>
  <si>
    <t>▩ 평가자 코칭 메모</t>
    <phoneticPr fontId="20" type="noConversion"/>
  </si>
  <si>
    <t>▩ 【성과 평가 결과】</t>
    <phoneticPr fontId="20" type="noConversion"/>
  </si>
  <si>
    <t>목표</t>
    <phoneticPr fontId="20" type="noConversion"/>
  </si>
  <si>
    <t>실적</t>
    <phoneticPr fontId="20" type="noConversion"/>
  </si>
  <si>
    <t>성과 항목</t>
    <phoneticPr fontId="20" type="noConversion"/>
  </si>
  <si>
    <t>평가 점수</t>
    <phoneticPr fontId="20" type="noConversion"/>
  </si>
  <si>
    <t>성과 항목별 목표 대비 달성도</t>
    <phoneticPr fontId="20" type="noConversion"/>
  </si>
  <si>
    <t>역량 총점</t>
    <phoneticPr fontId="20" type="noConversion"/>
  </si>
  <si>
    <t>피평가자 점수</t>
    <phoneticPr fontId="20" type="noConversion"/>
  </si>
  <si>
    <t>▩ 【직전 3년간 평가 결과】</t>
    <phoneticPr fontId="20" type="noConversion"/>
  </si>
  <si>
    <t>년도</t>
  </si>
  <si>
    <t>기간</t>
    <phoneticPr fontId="28" type="noConversion"/>
  </si>
  <si>
    <t>하반기</t>
    <phoneticPr fontId="28" type="noConversion"/>
  </si>
  <si>
    <t>평가 등급</t>
    <phoneticPr fontId="28" type="noConversion"/>
  </si>
  <si>
    <t>호칭 or 직책</t>
    <phoneticPr fontId="20" type="noConversion"/>
  </si>
  <si>
    <t>▩ 개인별 직무 역량 평가</t>
    <phoneticPr fontId="20" type="noConversion"/>
  </si>
  <si>
    <t>시스템적 사고
(통합적 사고)</t>
  </si>
  <si>
    <t>코칭 메모 (부서장)</t>
    <phoneticPr fontId="20" type="noConversion"/>
  </si>
  <si>
    <t>성과 평가 환산 총점</t>
    <phoneticPr fontId="20" type="noConversion"/>
  </si>
  <si>
    <t>▩ 【역량 향상 평가】</t>
    <phoneticPr fontId="20" type="noConversion"/>
  </si>
  <si>
    <t>항목</t>
    <phoneticPr fontId="20" type="noConversion"/>
  </si>
  <si>
    <t>배점</t>
    <phoneticPr fontId="20" type="noConversion"/>
  </si>
  <si>
    <t>실적</t>
    <phoneticPr fontId="20" type="noConversion"/>
  </si>
  <si>
    <t>성과 평가
KPI
(60%)</t>
    <phoneticPr fontId="20" type="noConversion"/>
  </si>
  <si>
    <t>역량 향상
(10%)</t>
    <phoneticPr fontId="20" type="noConversion"/>
  </si>
  <si>
    <t>직무 역량
(30%)</t>
    <phoneticPr fontId="20" type="noConversion"/>
  </si>
  <si>
    <t>▩ 【직무 역량 평가】</t>
    <phoneticPr fontId="20" type="noConversion"/>
  </si>
  <si>
    <t>최종 환산 점수</t>
    <phoneticPr fontId="20" type="noConversion"/>
  </si>
  <si>
    <t>최종 반영 점수</t>
    <phoneticPr fontId="20" type="noConversion"/>
  </si>
  <si>
    <t>역량 향상 평가</t>
    <phoneticPr fontId="20" type="noConversion"/>
  </si>
  <si>
    <t>직무 역량 향상 항목별 점수 분포도</t>
    <phoneticPr fontId="20" type="noConversion"/>
  </si>
  <si>
    <t>직무 역량 항목별 점수 분포도</t>
    <phoneticPr fontId="20" type="noConversion"/>
  </si>
  <si>
    <t>인사팀 조은비 PM</t>
    <phoneticPr fontId="20" type="noConversion"/>
  </si>
  <si>
    <t>부서장
평가</t>
    <phoneticPr fontId="20" type="noConversion"/>
  </si>
  <si>
    <t>부서장
평가</t>
    <phoneticPr fontId="20" type="noConversion"/>
  </si>
  <si>
    <t>▩ 부서장</t>
    <phoneticPr fontId="20" type="noConversion"/>
  </si>
  <si>
    <t>-</t>
    <phoneticPr fontId="20" type="noConversion"/>
  </si>
  <si>
    <t>치밀한
일처리</t>
  </si>
  <si>
    <t>업무 결과에 영향을 미치는 부분들을 반드시 확인하고 점검하여 업무상 오류를 최소화한다. 각종 정보나 데이터의 정확성을 수차례 확인하고 꼼꼼하게 점검한다.</t>
  </si>
  <si>
    <t>아무리 작은 일이라도 결과물에 영향을 미치는 모든 영역을 철저하게 검토 하고 준비한다.</t>
    <phoneticPr fontId="20" type="noConversion"/>
  </si>
  <si>
    <t xml:space="preserve">업무 점검을 위한 방법과 절차를 준비한다. </t>
    <phoneticPr fontId="20" type="noConversion"/>
  </si>
  <si>
    <t xml:space="preserve">품질에 영향을 주는 모든 부분을 확인 후 꼼꼼하게 점검한다. </t>
    <phoneticPr fontId="20" type="noConversion"/>
  </si>
  <si>
    <t xml:space="preserve">목표나 계획에 대비해서 진척도를 점검하고 오류를 찾아낸다. </t>
    <phoneticPr fontId="20" type="noConversion"/>
  </si>
  <si>
    <t>보고서, 주문서, 기타 문서 작성을 정확하게 한다.</t>
    <phoneticPr fontId="20" type="noConversion"/>
  </si>
  <si>
    <t>인프라개발</t>
    <phoneticPr fontId="20" type="noConversion"/>
  </si>
  <si>
    <t>정보 관리</t>
  </si>
  <si>
    <t>필요한 정보가 어디에 있는지 잘 알고, 다양한 채널이나 방식을 통해 정보를 효과적으로 수집한다.</t>
  </si>
  <si>
    <t xml:space="preserve">사전에 필요한 자료 범위를 확인함으로써 어느 선까지 자료를 수집해야  하는지 신속히 결정한다. </t>
    <phoneticPr fontId="20" type="noConversion"/>
  </si>
  <si>
    <t xml:space="preserve">필요한 정보가 어디에 있는지 안다. </t>
    <phoneticPr fontId="20" type="noConversion"/>
  </si>
  <si>
    <t xml:space="preserve">관련 도서, 조직내외의 전문가, 네트웍, 인터넷 등 다양한 채널을 통해서 정보를  수집한다. </t>
    <phoneticPr fontId="20" type="noConversion"/>
  </si>
  <si>
    <t xml:space="preserve">정보를 체계적으로 정리, 축적하여 자기 나름의 정보 탐색 시스템을 구축 한다. </t>
    <phoneticPr fontId="20" type="noConversion"/>
  </si>
  <si>
    <t>수집된 정보를 업무에 활용할 수 있도록 유용한 것을 선별하고 가치있게  가공한다.</t>
    <phoneticPr fontId="20" type="noConversion"/>
  </si>
  <si>
    <t>전문성 추구</t>
  </si>
  <si>
    <t>자신의 강약점을 잘 파악하여 이를 보완하기 위해 자기개발 노력을 기울이며 보다 전문적인 지식과 기술을 습득하기 위해 학습 기회를 놓치지 않는다.</t>
  </si>
  <si>
    <t xml:space="preserve">개인적인 시간을 투자해서라도 자기개발을 위한 기회를 적극적으로 찾는다. </t>
    <phoneticPr fontId="20" type="noConversion"/>
  </si>
  <si>
    <t xml:space="preserve">냉정한 자기 평가 혹은 외부의 피드백을 통해 끊임없이 자신의 강점과 개발 필요점을 찾는다. </t>
    <phoneticPr fontId="20" type="noConversion"/>
  </si>
  <si>
    <t>향후의 업무수행 향상을 위해 주기적으로 자신의 업무수행과정을 분석한다.</t>
    <phoneticPr fontId="20" type="noConversion"/>
  </si>
  <si>
    <t>기술변화나 주위 환경 변화에 민감하다.</t>
    <phoneticPr fontId="20" type="noConversion"/>
  </si>
  <si>
    <t xml:space="preserve">필요한 지식과 기술을 습득하기 위해 적극적으로 학습 기회를 찾는다. </t>
    <phoneticPr fontId="20" type="noConversion"/>
  </si>
  <si>
    <t>단편적인 정보를 종합하여 전체 상황이나 문제를 머리 속에 그려내고  이해하며, 핵심을 추출 해낸다.</t>
    <phoneticPr fontId="20" type="noConversion"/>
  </si>
  <si>
    <t xml:space="preserve">외견상 관련이 없어 보이는 복합적인 데이터 사이에서 연관성을 규명해낸다. </t>
    <phoneticPr fontId="20" type="noConversion"/>
  </si>
  <si>
    <t xml:space="preserve">조직내 상이한 부문, 요구, 기능 들을 서로 유기적 관계에서 파악하고  조화롭게 바라본다. </t>
    <phoneticPr fontId="20" type="noConversion"/>
  </si>
  <si>
    <t xml:space="preserve">변화하는 상황이나 요구에 맞춰 상황을 새로운 시각에서 보고 서로 개념화 한다. </t>
    <phoneticPr fontId="20" type="noConversion"/>
  </si>
  <si>
    <t>새로운 상황에 직면했을 때 과거 상황과의 유사점 및 차이점을 찾아  적절히 적용한다.</t>
    <phoneticPr fontId="20" type="noConversion"/>
  </si>
  <si>
    <t>최종 등급</t>
    <phoneticPr fontId="20" type="noConversion"/>
  </si>
  <si>
    <t xml:space="preserve"> ▷ 2022년 1월 ~ 6월</t>
    <phoneticPr fontId="20" type="noConversion"/>
  </si>
  <si>
    <t>소장</t>
    <phoneticPr fontId="20" type="noConversion"/>
  </si>
  <si>
    <t>권광섭</t>
    <phoneticPr fontId="20" type="noConversion"/>
  </si>
  <si>
    <t>연구소</t>
    <phoneticPr fontId="20" type="noConversion"/>
  </si>
  <si>
    <t>호칭 or 직책</t>
    <phoneticPr fontId="20" type="noConversion"/>
  </si>
  <si>
    <t>2022년</t>
    <phoneticPr fontId="28" type="noConversion"/>
  </si>
  <si>
    <t>상반기</t>
    <phoneticPr fontId="20" type="noConversion"/>
  </si>
  <si>
    <t>2021년</t>
    <phoneticPr fontId="20" type="noConversion"/>
  </si>
  <si>
    <t>2020년</t>
    <phoneticPr fontId="20" type="noConversion"/>
  </si>
  <si>
    <t>2019년</t>
    <phoneticPr fontId="20" type="noConversion"/>
  </si>
  <si>
    <t>하반기</t>
    <phoneticPr fontId="28" type="noConversion"/>
  </si>
  <si>
    <t>상반기</t>
    <phoneticPr fontId="28" type="noConversion"/>
  </si>
  <si>
    <t>M</t>
    <phoneticPr fontId="20" type="noConversion"/>
  </si>
  <si>
    <t>엄태영</t>
    <phoneticPr fontId="20" type="noConversion"/>
  </si>
  <si>
    <t>스크립트 지원 마스터</t>
    <phoneticPr fontId="20" type="noConversion"/>
  </si>
  <si>
    <t>마케팅 스크립트 / 네이버 서비스 적용</t>
    <phoneticPr fontId="20" type="noConversion"/>
  </si>
  <si>
    <t>요청 사이트 구조 분석 및 스크립트 태깅 최적화 마스터</t>
    <phoneticPr fontId="99" type="noConversion"/>
  </si>
  <si>
    <t>수행도</t>
    <phoneticPr fontId="99" type="noConversion"/>
  </si>
  <si>
    <t>가이드라인 개선점  제안</t>
    <phoneticPr fontId="99" type="noConversion"/>
  </si>
  <si>
    <t>설치 가이드 작성</t>
    <phoneticPr fontId="99" type="noConversion"/>
  </si>
  <si>
    <t>완료</t>
    <phoneticPr fontId="99" type="noConversion"/>
  </si>
  <si>
    <t>지연</t>
    <phoneticPr fontId="99" type="noConversion"/>
  </si>
  <si>
    <t>미처리</t>
    <phoneticPr fontId="99" type="noConversion"/>
  </si>
  <si>
    <t>사내솔루션 유지보수 지원</t>
    <phoneticPr fontId="20" type="noConversion"/>
  </si>
  <si>
    <t>RMS, PIS 구조/소스 파악 및 유지보수 지원</t>
    <phoneticPr fontId="20" type="noConversion"/>
  </si>
  <si>
    <t>요청 업무 파악,작업내역 작성, 일정에 따른 개발 수행</t>
    <phoneticPr fontId="99" type="noConversion"/>
  </si>
  <si>
    <t>수행도</t>
    <phoneticPr fontId="99" type="noConversion"/>
  </si>
  <si>
    <t>산출물 작성</t>
    <phoneticPr fontId="99" type="noConversion"/>
  </si>
  <si>
    <t>진행</t>
    <phoneticPr fontId="99" type="noConversion"/>
  </si>
  <si>
    <t>업무 파악</t>
    <phoneticPr fontId="99" type="noConversion"/>
  </si>
  <si>
    <t>미진행</t>
    <phoneticPr fontId="99" type="noConversion"/>
  </si>
  <si>
    <t>DB 컨트롤</t>
    <phoneticPr fontId="99" type="noConversion"/>
  </si>
  <si>
    <t>데이터모델의 이해 및 분석
SQL 이해 및 활용
요구 데이터 도출</t>
    <phoneticPr fontId="99" type="noConversion"/>
  </si>
  <si>
    <t>SQL 문법, 옵티마이저, 인덱스의 기초 원리의 이해
데이터 정의, 조작, 추출 최적화 쿼리 작성, 요구 데이터 도출</t>
    <phoneticPr fontId="99" type="noConversion"/>
  </si>
  <si>
    <t>가이드라인 개선점 제안</t>
    <phoneticPr fontId="99" type="noConversion"/>
  </si>
  <si>
    <t>데이터 도출</t>
    <phoneticPr fontId="99" type="noConversion"/>
  </si>
  <si>
    <t>SQL 코딩 테스트</t>
    <phoneticPr fontId="99" type="noConversion"/>
  </si>
  <si>
    <t>DDL, DML 조작</t>
    <phoneticPr fontId="99" type="noConversion"/>
  </si>
  <si>
    <t>미진행</t>
    <phoneticPr fontId="99" type="noConversion"/>
  </si>
  <si>
    <t>국가공인 SQL 개발자 (SQLD)</t>
    <phoneticPr fontId="99" type="noConversion"/>
  </si>
  <si>
    <t>자격증 취득</t>
    <phoneticPr fontId="99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</si>
  <si>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</si>
  <si>
    <t>2022.07.05</t>
    <phoneticPr fontId="20" type="noConversion"/>
  </si>
  <si>
    <t>매체공지취합지원 메뉴 등 RMS 유지보수
퇴사자 DB다운로드, 매출현황조회 페이지 신규 개발 완료</t>
    <phoneticPr fontId="20" type="noConversion"/>
  </si>
  <si>
    <t>DB 트래킹요청 4회 요청처리 및 페이지 개발 및 유지보수시 요구되는 모든 데이터 도출 완료</t>
    <phoneticPr fontId="20" type="noConversion"/>
  </si>
  <si>
    <t xml:space="preserve">2022년 상반기 스크립트 설치 요청 92건 처리 완료, 스크립트 설치 가이드 작성완료
( RMS 스크립트 요청 게시판에서 확인가능 &amp; 개발팀 공유폴더에서 스크립트 설치가이드 확인 가능 ) </t>
    <phoneticPr fontId="20" type="noConversion"/>
  </si>
  <si>
    <t>국가공인 SQL 개발자 (SQLD) 자격증 취득 완료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</si>
</sst>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  <numFmt numFmtId="183" formatCode="0.0_);[Red]\(0.0\)"/>
  </numFmts>
  <fonts count="100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20"/>
      <color theme="1"/>
      <name val="나눔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0"/>
      <name val="돋움"/>
      <family val="3"/>
      <charset val="129"/>
    </font>
    <font>
      <sz val="10"/>
      <name val="Arial"/>
      <family val="2"/>
    </font>
    <font>
      <sz val="10"/>
      <color rgb="FFFF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0"/>
      <color rgb="FFFA7D00"/>
      <name val="돋움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0"/>
      <color rgb="FF9C0006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9C6500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0"/>
      <color rgb="FF7F7F7F"/>
      <name val="돋움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10"/>
      <color indexed="8"/>
      <name val="맑은 고딕"/>
      <family val="3"/>
      <charset val="129"/>
    </font>
    <font>
      <sz val="9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rgb="FFFA7D00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u/>
      <sz val="11"/>
      <color rgb="FF80008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3F3F76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0"/>
      <color rgb="FF006100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0"/>
      <color rgb="FF3F3F3F"/>
      <name val="돋움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Arial"/>
      <family val="2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b/>
      <sz val="1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</font>
    <font>
      <b/>
      <sz val="10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22"/>
      <color theme="1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1"/>
      <color theme="0"/>
      <name val="나눔고딕"/>
      <family val="3"/>
      <charset val="129"/>
    </font>
    <font>
      <sz val="22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0"/>
      <color rgb="FF00206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b/>
      <sz val="16"/>
      <color theme="0"/>
      <name val="나눔고딕"/>
      <family val="3"/>
      <charset val="129"/>
    </font>
    <font>
      <sz val="10"/>
      <color theme="0" tint="-0.34998626667073579"/>
      <name val="나눔고딕"/>
      <family val="3"/>
      <charset val="129"/>
    </font>
    <font>
      <sz val="8"/>
      <name val="맑은 고딕"/>
      <family val="2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2065187536243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FFFF1D"/>
        <bgColor indexed="64"/>
      </patternFill>
    </fill>
    <fill>
      <patternFill patternType="solid">
        <fgColor rgb="FFFFFFFF"/>
        <bgColor indexed="64"/>
      </patternFill>
    </fill>
  </fills>
  <borders count="2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94506668294322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3" tint="0.39994506668294322"/>
      </left>
      <right style="double">
        <color theme="3" tint="0.39985351115451523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94506668294322"/>
      </top>
      <bottom style="thin">
        <color theme="3" tint="0.399853511154515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double">
        <color theme="3" tint="0.39985351115451523"/>
      </right>
      <top style="thin">
        <color theme="3" tint="0.39985351115451523"/>
      </top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91454817346722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91454817346722"/>
      </bottom>
      <diagonal/>
    </border>
    <border>
      <left style="thin">
        <color theme="3" tint="0.39985351115451523"/>
      </left>
      <right style="double">
        <color theme="3" tint="0.39985351115451523"/>
      </right>
      <top/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94506668294322"/>
      </top>
      <bottom style="thin">
        <color theme="3" tint="0.39985351115451523"/>
      </bottom>
      <diagonal/>
    </border>
    <border>
      <left style="double">
        <color theme="3" tint="0.39985351115451523"/>
      </left>
      <right/>
      <top style="double">
        <color theme="3" tint="0.39982299264503923"/>
      </top>
      <bottom style="thin">
        <color theme="3" tint="0.39991454817346722"/>
      </bottom>
      <diagonal/>
    </border>
    <border>
      <left style="double">
        <color theme="3" tint="0.39985351115451523"/>
      </left>
      <right/>
      <top style="thin">
        <color theme="3" tint="0.39985351115451523"/>
      </top>
      <bottom/>
      <diagonal/>
    </border>
    <border>
      <left style="double">
        <color theme="3" tint="0.39985351115451523"/>
      </left>
      <right/>
      <top/>
      <bottom/>
      <diagonal/>
    </border>
    <border>
      <left style="double">
        <color theme="3" tint="0.39985351115451523"/>
      </left>
      <right/>
      <top/>
      <bottom style="double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5351115451523"/>
      </right>
      <top/>
      <bottom/>
      <diagonal/>
    </border>
    <border>
      <left style="thin">
        <color theme="3" tint="0.39985351115451523"/>
      </left>
      <right style="thin">
        <color theme="3" tint="0.39985351115451523"/>
      </right>
      <top/>
      <bottom style="double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/>
      <diagonal/>
    </border>
    <border>
      <left style="medium">
        <color rgb="FF00B050"/>
      </left>
      <right/>
      <top/>
      <bottom/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94506668294322"/>
      </right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 style="thin">
        <color theme="3" tint="0.39982299264503923"/>
      </bottom>
      <diagonal/>
    </border>
    <border>
      <left/>
      <right style="thin">
        <color theme="3" tint="0.39979247413556324"/>
      </right>
      <top style="thin">
        <color theme="3" tint="0.399884029663991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 style="thin">
        <color theme="3" tint="0.39994506668294322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79247413556324"/>
      </left>
      <right/>
      <top/>
      <bottom style="thin">
        <color theme="3" tint="0.39979247413556324"/>
      </bottom>
      <diagonal/>
    </border>
    <border>
      <left/>
      <right/>
      <top/>
      <bottom style="thin">
        <color theme="3" tint="0.39979247413556324"/>
      </bottom>
      <diagonal/>
    </border>
    <border>
      <left/>
      <right style="thin">
        <color theme="3" tint="0.39988402966399123"/>
      </right>
      <top/>
      <bottom style="thin">
        <color theme="3" tint="0.39979247413556324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thin">
        <color theme="3" tint="0.39988402966399123"/>
      </right>
      <top/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/>
      <diagonal/>
    </border>
    <border>
      <left style="thin">
        <color theme="3" tint="0.39985351115451523"/>
      </left>
      <right/>
      <top/>
      <bottom style="thin">
        <color theme="3" tint="0.39985351115451523"/>
      </bottom>
      <diagonal/>
    </border>
    <border>
      <left/>
      <right/>
      <top/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/>
      <diagonal/>
    </border>
    <border>
      <left/>
      <right style="thin">
        <color theme="3" tint="0.39982299264503923"/>
      </right>
      <top/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3" tint="0.39982299264503923"/>
      </left>
      <right style="thin">
        <color theme="3" tint="0.39979247413556324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22992645039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2299264503923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/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2299264503923"/>
      </top>
      <bottom style="thin">
        <color theme="3" tint="0.39985351115451523"/>
      </bottom>
      <diagonal/>
    </border>
    <border>
      <left/>
      <right/>
      <top style="thin">
        <color theme="3" tint="0.39982299264503923"/>
      </top>
      <bottom style="thin">
        <color theme="3" tint="0.399853511154515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5351115451523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rgb="FF568ED4"/>
      </left>
      <right/>
      <top style="thin">
        <color rgb="FF568ED4"/>
      </top>
      <bottom style="thin">
        <color rgb="FF568ED4"/>
      </bottom>
      <diagonal/>
    </border>
    <border>
      <left/>
      <right/>
      <top style="thin">
        <color rgb="FF568ED4"/>
      </top>
      <bottom style="thin">
        <color rgb="FF568ED4"/>
      </bottom>
      <diagonal/>
    </border>
    <border>
      <left/>
      <right style="thin">
        <color rgb="FF568ED4"/>
      </right>
      <top style="thin">
        <color rgb="FF568ED4"/>
      </top>
      <bottom style="thin">
        <color rgb="FF568ED4"/>
      </bottom>
      <diagonal/>
    </border>
    <border>
      <left style="thin">
        <color theme="3" tint="0.39988402966399123"/>
      </left>
      <right style="thin">
        <color theme="3" tint="0.399853511154515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 style="thin">
        <color theme="3" tint="0.39982299264503923"/>
      </top>
      <bottom/>
      <diagonal/>
    </border>
    <border>
      <left style="thin">
        <color theme="3" tint="0.399945066682943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/>
      <top/>
      <bottom style="thin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88402966399123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dotted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/>
      <top style="thin">
        <color theme="3" tint="0.39994506668294322"/>
      </top>
      <bottom style="medium">
        <color theme="3" tint="0.39991454817346722"/>
      </bottom>
      <diagonal/>
    </border>
    <border>
      <left style="dotted">
        <color theme="3" tint="0.39991454817346722"/>
      </left>
      <right style="medium">
        <color theme="3" tint="0.39991454817346722"/>
      </right>
      <top style="thin">
        <color theme="3" tint="0.39994506668294322"/>
      </top>
      <bottom style="medium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423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0" fillId="0" borderId="0"/>
    <xf numFmtId="0" fontId="28" fillId="0" borderId="0">
      <alignment vertical="center"/>
    </xf>
    <xf numFmtId="15" fontId="30" fillId="0" borderId="0"/>
    <xf numFmtId="0" fontId="29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15" fontId="30" fillId="0" borderId="0"/>
    <xf numFmtId="0" fontId="46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65" fillId="0" borderId="0"/>
    <xf numFmtId="0" fontId="28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66" fillId="0" borderId="0">
      <alignment vertical="center"/>
    </xf>
    <xf numFmtId="0" fontId="37" fillId="0" borderId="0">
      <alignment vertical="center"/>
    </xf>
    <xf numFmtId="0" fontId="30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/>
    <xf numFmtId="0" fontId="64" fillId="0" borderId="0"/>
    <xf numFmtId="0" fontId="6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71" fillId="0" borderId="0" applyFont="0" applyFill="0" applyBorder="0" applyAlignment="0" applyProtection="0">
      <alignment vertical="center"/>
    </xf>
    <xf numFmtId="0" fontId="71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72" fillId="0" borderId="0" applyFill="0" applyProtection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83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68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68" fillId="33" borderId="22" xfId="0" applyFont="1" applyFill="1" applyBorder="1" applyAlignment="1">
      <alignment horizontal="center" vertical="center"/>
    </xf>
    <xf numFmtId="0" fontId="68" fillId="33" borderId="22" xfId="1407" quotePrefix="1" applyFont="1" applyFill="1" applyBorder="1" applyAlignment="1">
      <alignment horizontal="center" vertical="center"/>
    </xf>
    <xf numFmtId="0" fontId="22" fillId="35" borderId="22" xfId="0" applyFont="1" applyFill="1" applyBorder="1" applyAlignment="1" applyProtection="1">
      <alignment horizontal="center" vertical="center"/>
      <protection locked="0"/>
    </xf>
    <xf numFmtId="0" fontId="68" fillId="33" borderId="23" xfId="0" applyFont="1" applyFill="1" applyBorder="1" applyAlignment="1">
      <alignment horizontal="center" vertical="center"/>
    </xf>
    <xf numFmtId="0" fontId="22" fillId="35" borderId="23" xfId="0" applyFont="1" applyFill="1" applyBorder="1" applyAlignment="1" applyProtection="1">
      <alignment horizontal="center" vertical="center"/>
      <protection locked="0"/>
    </xf>
    <xf numFmtId="0" fontId="22" fillId="35" borderId="23" xfId="1407" quotePrefix="1" applyFont="1" applyFill="1" applyBorder="1" applyAlignment="1" applyProtection="1">
      <alignment horizontal="center" vertical="center"/>
      <protection locked="0"/>
    </xf>
    <xf numFmtId="0" fontId="22" fillId="0" borderId="0" xfId="1409" quotePrefix="1" applyFont="1" applyAlignment="1" applyProtection="1">
      <alignment horizontal="center" vertical="center"/>
      <protection locked="0"/>
    </xf>
    <xf numFmtId="0" fontId="68" fillId="34" borderId="29" xfId="0" applyFont="1" applyFill="1" applyBorder="1" applyAlignment="1">
      <alignment horizontal="center" vertical="center"/>
    </xf>
    <xf numFmtId="0" fontId="68" fillId="34" borderId="30" xfId="0" applyFont="1" applyFill="1" applyBorder="1" applyAlignment="1">
      <alignment horizontal="center" vertical="center"/>
    </xf>
    <xf numFmtId="0" fontId="68" fillId="38" borderId="38" xfId="0" applyFont="1" applyFill="1" applyBorder="1" applyAlignment="1">
      <alignment horizontal="center" vertical="center"/>
    </xf>
    <xf numFmtId="176" fontId="68" fillId="34" borderId="67" xfId="0" applyNumberFormat="1" applyFont="1" applyFill="1" applyBorder="1" applyAlignment="1" applyProtection="1">
      <alignment horizontal="center" vertical="center"/>
      <protection locked="0"/>
    </xf>
    <xf numFmtId="177" fontId="68" fillId="34" borderId="67" xfId="0" applyNumberFormat="1" applyFont="1" applyFill="1" applyBorder="1" applyAlignment="1" applyProtection="1">
      <alignment horizontal="center" vertical="center"/>
      <protection locked="0"/>
    </xf>
    <xf numFmtId="177" fontId="73" fillId="34" borderId="69" xfId="0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Protection="1">
      <alignment vertical="center"/>
      <protection locked="0"/>
    </xf>
    <xf numFmtId="0" fontId="73" fillId="34" borderId="20" xfId="0" applyFont="1" applyFill="1" applyBorder="1" applyAlignment="1" applyProtection="1">
      <alignment horizontal="center" vertical="center"/>
      <protection locked="0"/>
    </xf>
    <xf numFmtId="0" fontId="68" fillId="34" borderId="82" xfId="0" applyFont="1" applyFill="1" applyBorder="1" applyAlignment="1" applyProtection="1">
      <alignment horizontal="center" vertical="center"/>
      <protection locked="0"/>
    </xf>
    <xf numFmtId="9" fontId="22" fillId="34" borderId="20" xfId="0" applyNumberFormat="1" applyFont="1" applyFill="1" applyBorder="1" applyAlignment="1" applyProtection="1">
      <alignment horizontal="center" vertical="center"/>
      <protection locked="0"/>
    </xf>
    <xf numFmtId="9" fontId="73" fillId="35" borderId="20" xfId="730" applyFont="1" applyFill="1" applyBorder="1" applyAlignment="1" applyProtection="1">
      <alignment horizontal="center" vertical="center"/>
      <protection locked="0"/>
    </xf>
    <xf numFmtId="180" fontId="68" fillId="34" borderId="84" xfId="0" applyNumberFormat="1" applyFont="1" applyFill="1" applyBorder="1" applyAlignment="1" applyProtection="1">
      <alignment horizontal="center" vertical="center"/>
      <protection locked="0"/>
    </xf>
    <xf numFmtId="9" fontId="68" fillId="34" borderId="85" xfId="0" applyNumberFormat="1" applyFont="1" applyFill="1" applyBorder="1" applyAlignment="1" applyProtection="1">
      <alignment horizontal="center" vertical="center"/>
      <protection locked="0"/>
    </xf>
    <xf numFmtId="181" fontId="73" fillId="34" borderId="85" xfId="730" applyNumberFormat="1" applyFont="1" applyFill="1" applyBorder="1" applyAlignment="1" applyProtection="1">
      <alignment horizontal="center" vertical="center"/>
      <protection locked="0"/>
    </xf>
    <xf numFmtId="0" fontId="69" fillId="0" borderId="0" xfId="0" applyFont="1">
      <alignment vertical="center"/>
    </xf>
    <xf numFmtId="0" fontId="69" fillId="0" borderId="0" xfId="0" applyFont="1" applyAlignment="1">
      <alignment horizontal="center" vertical="center"/>
    </xf>
    <xf numFmtId="1" fontId="68" fillId="35" borderId="111" xfId="0" applyNumberFormat="1" applyFont="1" applyFill="1" applyBorder="1" applyAlignment="1">
      <alignment horizontal="center" vertical="center"/>
    </xf>
    <xf numFmtId="0" fontId="68" fillId="0" borderId="0" xfId="0" applyFont="1">
      <alignment vertical="center"/>
    </xf>
    <xf numFmtId="0" fontId="22" fillId="35" borderId="100" xfId="0" applyFont="1" applyFill="1" applyBorder="1" applyAlignment="1" applyProtection="1">
      <alignment horizontal="center" vertical="center" wrapText="1"/>
      <protection locked="0"/>
    </xf>
    <xf numFmtId="0" fontId="81" fillId="0" borderId="0" xfId="0" applyFont="1" applyAlignment="1">
      <alignment horizontal="center" vertical="center"/>
    </xf>
    <xf numFmtId="0" fontId="79" fillId="43" borderId="73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35" borderId="138" xfId="0" applyFont="1" applyFill="1" applyBorder="1" applyAlignment="1" applyProtection="1">
      <alignment horizontal="center" vertical="center" wrapText="1"/>
      <protection locked="0"/>
    </xf>
    <xf numFmtId="0" fontId="22" fillId="45" borderId="138" xfId="0" applyFont="1" applyFill="1" applyBorder="1" applyAlignment="1">
      <alignment horizontal="center" vertical="center" wrapText="1"/>
    </xf>
    <xf numFmtId="0" fontId="68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2" fillId="0" borderId="0" xfId="1407" quotePrefix="1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83" fillId="0" borderId="0" xfId="0" applyFont="1" applyProtection="1">
      <alignment vertical="center"/>
      <protection locked="0"/>
    </xf>
    <xf numFmtId="0" fontId="6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8" fillId="33" borderId="22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1414" quotePrefix="1" applyFont="1">
      <alignment vertical="center"/>
    </xf>
    <xf numFmtId="0" fontId="22" fillId="0" borderId="0" xfId="1414" quotePrefix="1" applyFont="1" applyAlignment="1">
      <alignment horizontal="center" vertical="center"/>
    </xf>
    <xf numFmtId="0" fontId="22" fillId="0" borderId="0" xfId="1415" quotePrefix="1" applyFont="1" applyAlignment="1">
      <alignment horizontal="center" vertical="center"/>
    </xf>
    <xf numFmtId="0" fontId="68" fillId="34" borderId="10" xfId="0" applyFont="1" applyFill="1" applyBorder="1" applyAlignment="1">
      <alignment horizontal="center" vertical="center"/>
    </xf>
    <xf numFmtId="0" fontId="68" fillId="34" borderId="10" xfId="1415" quotePrefix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1415" quotePrefix="1" applyFont="1" applyBorder="1" applyAlignment="1">
      <alignment horizontal="center" vertical="center"/>
    </xf>
    <xf numFmtId="0" fontId="22" fillId="0" borderId="0" xfId="1414" applyFont="1" applyAlignment="1">
      <alignment horizontal="center" vertical="center"/>
    </xf>
    <xf numFmtId="0" fontId="68" fillId="47" borderId="153" xfId="1414" applyFont="1" applyFill="1" applyBorder="1" applyAlignment="1">
      <alignment horizontal="center" vertical="center"/>
    </xf>
    <xf numFmtId="0" fontId="68" fillId="47" borderId="160" xfId="0" applyFont="1" applyFill="1" applyBorder="1" applyAlignment="1">
      <alignment horizontal="center" vertical="center"/>
    </xf>
    <xf numFmtId="9" fontId="22" fillId="0" borderId="0" xfId="1414" applyNumberFormat="1" applyFont="1" applyAlignment="1">
      <alignment horizontal="center" vertical="center"/>
    </xf>
    <xf numFmtId="0" fontId="22" fillId="0" borderId="0" xfId="223" applyFont="1" applyFill="1" applyBorder="1" applyAlignment="1">
      <alignment vertical="center"/>
    </xf>
    <xf numFmtId="0" fontId="68" fillId="47" borderId="162" xfId="1414" applyFont="1" applyFill="1" applyBorder="1" applyAlignment="1">
      <alignment horizontal="center" vertical="center"/>
    </xf>
    <xf numFmtId="176" fontId="22" fillId="0" borderId="163" xfId="1414" applyNumberFormat="1" applyFont="1" applyBorder="1" applyAlignment="1">
      <alignment horizontal="center" vertical="center"/>
    </xf>
    <xf numFmtId="176" fontId="22" fillId="0" borderId="160" xfId="1414" applyNumberFormat="1" applyFont="1" applyBorder="1" applyAlignment="1">
      <alignment horizontal="center" vertical="center"/>
    </xf>
    <xf numFmtId="176" fontId="22" fillId="0" borderId="0" xfId="1414" applyNumberFormat="1" applyFont="1" applyBorder="1" applyAlignment="1">
      <alignment horizontal="center" vertical="center"/>
    </xf>
    <xf numFmtId="0" fontId="88" fillId="0" borderId="0" xfId="223" applyFont="1" applyFill="1" applyBorder="1" applyAlignment="1">
      <alignment horizontal="left" vertical="center"/>
    </xf>
    <xf numFmtId="14" fontId="22" fillId="35" borderId="22" xfId="1407" quotePrefix="1" applyNumberFormat="1" applyFont="1" applyFill="1" applyBorder="1" applyAlignment="1" applyProtection="1">
      <alignment horizontal="center" vertical="center"/>
      <protection locked="0"/>
    </xf>
    <xf numFmtId="14" fontId="22" fillId="35" borderId="23" xfId="1407" quotePrefix="1" applyNumberFormat="1" applyFont="1" applyFill="1" applyBorder="1" applyAlignment="1" applyProtection="1">
      <alignment horizontal="center" vertical="center"/>
      <protection locked="0"/>
    </xf>
    <xf numFmtId="1" fontId="90" fillId="0" borderId="0" xfId="0" applyNumberFormat="1" applyFont="1">
      <alignment vertical="center"/>
    </xf>
    <xf numFmtId="0" fontId="22" fillId="0" borderId="0" xfId="1418" quotePrefix="1" applyFo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68" fillId="33" borderId="10" xfId="0" applyFont="1" applyFill="1" applyBorder="1" applyAlignment="1">
      <alignment horizontal="center" vertical="center"/>
    </xf>
    <xf numFmtId="0" fontId="68" fillId="34" borderId="10" xfId="1418" quotePrefix="1" applyFont="1" applyFill="1" applyBorder="1" applyAlignment="1">
      <alignment horizontal="center" vertical="center"/>
    </xf>
    <xf numFmtId="0" fontId="68" fillId="44" borderId="10" xfId="1418" quotePrefix="1" applyFont="1" applyFill="1" applyBorder="1" applyAlignment="1">
      <alignment horizontal="center" vertical="center"/>
    </xf>
    <xf numFmtId="0" fontId="79" fillId="49" borderId="10" xfId="1418" quotePrefix="1" applyFont="1" applyFill="1" applyBorder="1" applyAlignment="1">
      <alignment horizontal="center" vertical="center"/>
    </xf>
    <xf numFmtId="0" fontId="91" fillId="0" borderId="0" xfId="0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0" fontId="22" fillId="0" borderId="173" xfId="0" applyFont="1" applyBorder="1" applyAlignment="1" applyProtection="1">
      <alignment horizontal="left" vertical="center" indent="1"/>
      <protection locked="0"/>
    </xf>
    <xf numFmtId="0" fontId="22" fillId="0" borderId="0" xfId="0" applyFont="1" applyAlignment="1" applyProtection="1">
      <alignment horizontal="left" vertical="center" indent="1"/>
      <protection locked="0"/>
    </xf>
    <xf numFmtId="0" fontId="71" fillId="0" borderId="0" xfId="0" applyFont="1" applyAlignment="1" applyProtection="1">
      <alignment horizontal="right" vertical="center"/>
      <protection locked="0"/>
    </xf>
    <xf numFmtId="0" fontId="91" fillId="0" borderId="0" xfId="0" applyFont="1" applyAlignment="1">
      <alignment horizontal="center" vertical="center"/>
    </xf>
    <xf numFmtId="0" fontId="68" fillId="50" borderId="184" xfId="0" applyFont="1" applyFill="1" applyBorder="1" applyAlignment="1">
      <alignment horizontal="center" vertical="center"/>
    </xf>
    <xf numFmtId="0" fontId="68" fillId="45" borderId="185" xfId="0" applyFont="1" applyFill="1" applyBorder="1" applyAlignment="1">
      <alignment horizontal="center" vertical="center"/>
    </xf>
    <xf numFmtId="0" fontId="91" fillId="0" borderId="190" xfId="0" applyFont="1" applyBorder="1" applyAlignment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0" fontId="22" fillId="0" borderId="0" xfId="1418" quotePrefix="1" applyFont="1" applyAlignment="1" applyProtection="1">
      <alignment horizontal="center" vertical="center"/>
      <protection locked="0"/>
    </xf>
    <xf numFmtId="0" fontId="22" fillId="0" borderId="0" xfId="1414" quotePrefix="1" applyFont="1" applyAlignment="1" applyProtection="1">
      <alignment horizontal="center" vertical="center"/>
      <protection locked="0"/>
    </xf>
    <xf numFmtId="0" fontId="92" fillId="0" borderId="0" xfId="0" applyFont="1" applyProtection="1">
      <alignment vertical="center"/>
      <protection locked="0"/>
    </xf>
    <xf numFmtId="0" fontId="79" fillId="40" borderId="203" xfId="0" applyFont="1" applyFill="1" applyBorder="1" applyAlignment="1" applyProtection="1">
      <alignment horizontal="center" vertical="center"/>
      <protection locked="0"/>
    </xf>
    <xf numFmtId="0" fontId="68" fillId="33" borderId="207" xfId="0" applyFont="1" applyFill="1" applyBorder="1" applyAlignment="1">
      <alignment horizontal="center" vertical="center"/>
    </xf>
    <xf numFmtId="1" fontId="68" fillId="0" borderId="174" xfId="0" applyNumberFormat="1" applyFont="1" applyFill="1" applyBorder="1" applyAlignment="1">
      <alignment horizontal="center" vertical="center"/>
    </xf>
    <xf numFmtId="0" fontId="89" fillId="0" borderId="0" xfId="1407" applyFont="1" applyProtection="1">
      <alignment vertical="center"/>
      <protection locked="0"/>
    </xf>
    <xf numFmtId="0" fontId="68" fillId="33" borderId="156" xfId="0" applyFont="1" applyFill="1" applyBorder="1" applyAlignment="1">
      <alignment horizontal="center" vertical="center" wrapText="1"/>
    </xf>
    <xf numFmtId="0" fontId="68" fillId="33" borderId="156" xfId="0" applyNumberFormat="1" applyFont="1" applyFill="1" applyBorder="1" applyAlignment="1">
      <alignment horizontal="center" vertical="center" wrapText="1"/>
    </xf>
    <xf numFmtId="1" fontId="68" fillId="33" borderId="212" xfId="0" applyNumberFormat="1" applyFont="1" applyFill="1" applyBorder="1" applyAlignment="1">
      <alignment horizontal="center" vertical="center" wrapText="1"/>
    </xf>
    <xf numFmtId="1" fontId="68" fillId="33" borderId="213" xfId="0" applyNumberFormat="1" applyFont="1" applyFill="1" applyBorder="1" applyAlignment="1">
      <alignment horizontal="center" vertical="center" wrapText="1"/>
    </xf>
    <xf numFmtId="0" fontId="68" fillId="33" borderId="194" xfId="0" applyNumberFormat="1" applyFont="1" applyFill="1" applyBorder="1" applyAlignment="1">
      <alignment horizontal="center" vertical="center" wrapText="1"/>
    </xf>
    <xf numFmtId="0" fontId="68" fillId="33" borderId="194" xfId="0" applyFont="1" applyFill="1" applyBorder="1" applyAlignment="1">
      <alignment horizontal="center" vertical="center" wrapText="1"/>
    </xf>
    <xf numFmtId="0" fontId="68" fillId="44" borderId="156" xfId="0" applyFont="1" applyFill="1" applyBorder="1" applyAlignment="1">
      <alignment horizontal="center" vertical="center" wrapText="1"/>
    </xf>
    <xf numFmtId="0" fontId="68" fillId="44" borderId="213" xfId="0" applyFont="1" applyFill="1" applyBorder="1" applyAlignment="1">
      <alignment horizontal="center" vertical="center" wrapText="1"/>
    </xf>
    <xf numFmtId="0" fontId="68" fillId="44" borderId="212" xfId="0" applyFont="1" applyFill="1" applyBorder="1" applyAlignment="1">
      <alignment horizontal="center" vertical="center" wrapText="1"/>
    </xf>
    <xf numFmtId="0" fontId="68" fillId="48" borderId="10" xfId="1418" quotePrefix="1" applyFont="1" applyFill="1" applyBorder="1" applyAlignment="1">
      <alignment horizontal="center" vertical="center"/>
    </xf>
    <xf numFmtId="0" fontId="73" fillId="34" borderId="236" xfId="0" applyFont="1" applyFill="1" applyBorder="1" applyAlignment="1" applyProtection="1">
      <alignment horizontal="center" vertical="center" wrapText="1" shrinkToFit="1"/>
      <protection locked="0"/>
    </xf>
    <xf numFmtId="0" fontId="22" fillId="0" borderId="19" xfId="0" applyFont="1" applyBorder="1" applyAlignment="1" applyProtection="1">
      <alignment horizontal="center" vertical="center" wrapText="1" shrinkToFit="1"/>
      <protection locked="0"/>
    </xf>
    <xf numFmtId="176" fontId="22" fillId="0" borderId="17" xfId="0" applyNumberFormat="1" applyFont="1" applyBorder="1" applyAlignment="1" applyProtection="1">
      <alignment horizontal="center" vertical="center" wrapText="1" shrinkToFit="1"/>
      <protection locked="0"/>
    </xf>
    <xf numFmtId="177" fontId="22" fillId="0" borderId="237" xfId="0" applyNumberFormat="1" applyFont="1" applyBorder="1" applyAlignment="1" applyProtection="1">
      <alignment horizontal="center" vertical="center" wrapText="1" shrinkToFit="1"/>
      <protection locked="0"/>
    </xf>
    <xf numFmtId="9" fontId="22" fillId="0" borderId="238" xfId="730" applyFont="1" applyBorder="1" applyAlignment="1" applyProtection="1">
      <alignment horizontal="center" vertical="center" wrapText="1" shrinkToFit="1"/>
      <protection locked="0"/>
    </xf>
    <xf numFmtId="9" fontId="22" fillId="51" borderId="239" xfId="730" applyFont="1" applyFill="1" applyBorder="1" applyAlignment="1" applyProtection="1">
      <alignment horizontal="center" vertical="center" wrapText="1" shrinkToFit="1"/>
      <protection locked="0"/>
    </xf>
    <xf numFmtId="177" fontId="22" fillId="51" borderId="240" xfId="73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2" borderId="242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6" borderId="243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37" borderId="243" xfId="0" applyNumberFormat="1" applyFont="1" applyFill="1" applyBorder="1" applyAlignment="1" applyProtection="1">
      <alignment horizontal="center" vertical="center" wrapText="1" shrinkToFit="1"/>
      <protection locked="0"/>
    </xf>
    <xf numFmtId="177" fontId="22" fillId="53" borderId="243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52" borderId="241" xfId="0" applyFont="1" applyFill="1" applyBorder="1" applyAlignment="1" applyProtection="1">
      <alignment horizontal="center" vertical="center" wrapText="1" shrinkToFit="1"/>
      <protection locked="0"/>
    </xf>
    <xf numFmtId="0" fontId="22" fillId="37" borderId="241" xfId="0" applyFont="1" applyFill="1" applyBorder="1" applyAlignment="1" applyProtection="1">
      <alignment horizontal="center" vertical="center" wrapText="1" shrinkToFit="1"/>
      <protection locked="0"/>
    </xf>
    <xf numFmtId="0" fontId="22" fillId="53" borderId="241" xfId="0" applyFont="1" applyFill="1" applyBorder="1" applyAlignment="1" applyProtection="1">
      <alignment horizontal="center" vertical="center" wrapText="1" shrinkToFit="1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91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left" vertical="center" wrapText="1" indent="1"/>
    </xf>
    <xf numFmtId="0" fontId="22" fillId="0" borderId="0" xfId="0" applyFont="1" applyFill="1" applyAlignment="1" applyProtection="1">
      <alignment horizontal="left" vertical="center" indent="1"/>
      <protection locked="0"/>
    </xf>
    <xf numFmtId="0" fontId="71" fillId="0" borderId="0" xfId="0" applyFont="1" applyFill="1" applyAlignment="1" applyProtection="1">
      <alignment horizontal="right" vertical="center"/>
      <protection locked="0"/>
    </xf>
    <xf numFmtId="0" fontId="68" fillId="0" borderId="0" xfId="0" applyFont="1" applyFill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182" fontId="68" fillId="0" borderId="0" xfId="0" applyNumberFormat="1" applyFont="1" applyFill="1" applyBorder="1" applyAlignment="1">
      <alignment horizontal="center" vertical="center" wrapText="1"/>
    </xf>
    <xf numFmtId="182" fontId="68" fillId="0" borderId="0" xfId="730" applyNumberFormat="1" applyFont="1" applyFill="1" applyBorder="1" applyAlignment="1">
      <alignment horizontal="center" vertical="center" wrapText="1"/>
    </xf>
    <xf numFmtId="183" fontId="68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82" fontId="68" fillId="0" borderId="0" xfId="1418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0" fontId="93" fillId="0" borderId="203" xfId="0" applyFont="1" applyBorder="1" applyAlignment="1" applyProtection="1">
      <alignment horizontal="center" vertical="center"/>
      <protection locked="0"/>
    </xf>
    <xf numFmtId="0" fontId="98" fillId="0" borderId="0" xfId="0" applyFont="1">
      <alignment vertical="center"/>
    </xf>
    <xf numFmtId="0" fontId="77" fillId="34" borderId="43" xfId="1410" applyFont="1" applyFill="1" applyBorder="1" applyAlignment="1" applyProtection="1">
      <alignment horizontal="center" vertical="center" wrapText="1"/>
      <protection locked="0"/>
    </xf>
    <xf numFmtId="176" fontId="75" fillId="0" borderId="46" xfId="1410" applyNumberFormat="1" applyFont="1" applyBorder="1" applyAlignment="1" applyProtection="1">
      <alignment horizontal="center" vertical="center" wrapText="1"/>
      <protection locked="0"/>
    </xf>
    <xf numFmtId="177" fontId="75" fillId="0" borderId="46" xfId="1410" applyNumberFormat="1" applyFont="1" applyBorder="1" applyAlignment="1" applyProtection="1">
      <alignment horizontal="center" vertical="center" wrapText="1"/>
      <protection locked="0"/>
    </xf>
    <xf numFmtId="0" fontId="77" fillId="38" borderId="49" xfId="1410" applyFont="1" applyFill="1" applyBorder="1" applyAlignment="1" applyProtection="1">
      <alignment horizontal="center" vertical="center" wrapText="1"/>
      <protection locked="0"/>
    </xf>
    <xf numFmtId="9" fontId="75" fillId="35" borderId="247" xfId="1410" applyNumberFormat="1" applyFont="1" applyFill="1" applyBorder="1" applyAlignment="1" applyProtection="1">
      <alignment horizontal="center" vertical="center" wrapText="1"/>
      <protection locked="0"/>
    </xf>
    <xf numFmtId="177" fontId="75" fillId="35" borderId="50" xfId="1410" applyNumberFormat="1" applyFont="1" applyFill="1" applyBorder="1" applyAlignment="1" applyProtection="1">
      <alignment horizontal="center" vertical="center" wrapText="1"/>
      <protection locked="0"/>
    </xf>
    <xf numFmtId="0" fontId="75" fillId="39" borderId="247" xfId="1410" applyFont="1" applyFill="1" applyBorder="1" applyAlignment="1" applyProtection="1">
      <alignment horizontal="center" vertical="center" wrapText="1"/>
      <protection locked="0"/>
    </xf>
    <xf numFmtId="177" fontId="75" fillId="39" borderId="50" xfId="1410" applyNumberFormat="1" applyFont="1" applyFill="1" applyBorder="1" applyAlignment="1" applyProtection="1">
      <alignment horizontal="center" vertical="center" wrapText="1"/>
      <protection locked="0"/>
    </xf>
    <xf numFmtId="176" fontId="75" fillId="36" borderId="247" xfId="1410" applyNumberFormat="1" applyFont="1" applyFill="1" applyBorder="1" applyAlignment="1" applyProtection="1">
      <alignment horizontal="center" vertical="center" wrapText="1"/>
      <protection locked="0"/>
    </xf>
    <xf numFmtId="177" fontId="75" fillId="36" borderId="50" xfId="1410" applyNumberFormat="1" applyFont="1" applyFill="1" applyBorder="1" applyAlignment="1" applyProtection="1">
      <alignment horizontal="center" vertical="center" wrapText="1"/>
      <protection locked="0"/>
    </xf>
    <xf numFmtId="0" fontId="75" fillId="37" borderId="247" xfId="1410" applyFont="1" applyFill="1" applyBorder="1" applyAlignment="1" applyProtection="1">
      <alignment horizontal="center" vertical="center" wrapText="1"/>
      <protection locked="0"/>
    </xf>
    <xf numFmtId="177" fontId="75" fillId="37" borderId="50" xfId="1410" applyNumberFormat="1" applyFont="1" applyFill="1" applyBorder="1" applyAlignment="1" applyProtection="1">
      <alignment horizontal="center" vertical="center" wrapText="1"/>
      <protection locked="0"/>
    </xf>
    <xf numFmtId="177" fontId="75" fillId="0" borderId="51" xfId="1413" applyNumberFormat="1" applyFont="1" applyFill="1" applyBorder="1" applyAlignment="1" applyProtection="1">
      <alignment horizontal="center" vertical="center" wrapText="1"/>
      <protection locked="0"/>
    </xf>
    <xf numFmtId="176" fontId="75" fillId="0" borderId="19" xfId="1410" applyNumberFormat="1" applyFont="1" applyBorder="1" applyAlignment="1" applyProtection="1">
      <alignment horizontal="center" vertical="center" wrapText="1"/>
      <protection locked="0"/>
    </xf>
    <xf numFmtId="177" fontId="75" fillId="0" borderId="19" xfId="1410" applyNumberFormat="1" applyFont="1" applyBorder="1" applyAlignment="1" applyProtection="1">
      <alignment horizontal="center" vertical="center" wrapText="1"/>
      <protection locked="0"/>
    </xf>
    <xf numFmtId="0" fontId="77" fillId="38" borderId="248" xfId="1410" applyFont="1" applyFill="1" applyBorder="1" applyAlignment="1" applyProtection="1">
      <alignment horizontal="center" vertical="center" wrapText="1"/>
      <protection locked="0"/>
    </xf>
    <xf numFmtId="9" fontId="75" fillId="39" borderId="247" xfId="1410" applyNumberFormat="1" applyFont="1" applyFill="1" applyBorder="1" applyAlignment="1" applyProtection="1">
      <alignment horizontal="center" vertical="center" wrapText="1"/>
      <protection locked="0"/>
    </xf>
    <xf numFmtId="9" fontId="75" fillId="36" borderId="247" xfId="1410" applyNumberFormat="1" applyFont="1" applyFill="1" applyBorder="1" applyAlignment="1" applyProtection="1">
      <alignment horizontal="center" vertical="center" wrapText="1"/>
      <protection locked="0"/>
    </xf>
    <xf numFmtId="9" fontId="75" fillId="37" borderId="247" xfId="1410" applyNumberFormat="1" applyFont="1" applyFill="1" applyBorder="1" applyAlignment="1" applyProtection="1">
      <alignment horizontal="center" vertical="center" wrapText="1"/>
      <protection locked="0"/>
    </xf>
    <xf numFmtId="0" fontId="75" fillId="0" borderId="247" xfId="1413" applyNumberFormat="1" applyFont="1" applyFill="1" applyBorder="1" applyAlignment="1" applyProtection="1">
      <alignment horizontal="center" vertical="center" wrapText="1"/>
      <protection locked="0"/>
    </xf>
    <xf numFmtId="0" fontId="77" fillId="34" borderId="58" xfId="1410" applyFont="1" applyFill="1" applyBorder="1" applyAlignment="1" applyProtection="1">
      <alignment horizontal="center" vertical="center" wrapText="1"/>
      <protection locked="0"/>
    </xf>
    <xf numFmtId="0" fontId="75" fillId="0" borderId="59" xfId="1410" applyFont="1" applyBorder="1" applyAlignment="1" applyProtection="1">
      <alignment horizontal="center" vertical="center" wrapText="1"/>
      <protection locked="0"/>
    </xf>
    <xf numFmtId="176" fontId="75" fillId="0" borderId="59" xfId="1410" applyNumberFormat="1" applyFont="1" applyBorder="1" applyAlignment="1" applyProtection="1">
      <alignment horizontal="center" vertical="center" wrapText="1"/>
      <protection locked="0"/>
    </xf>
    <xf numFmtId="177" fontId="75" fillId="0" borderId="59" xfId="1410" applyNumberFormat="1" applyFont="1" applyBorder="1" applyAlignment="1" applyProtection="1">
      <alignment horizontal="center" vertical="center" wrapText="1"/>
      <protection locked="0"/>
    </xf>
    <xf numFmtId="0" fontId="77" fillId="38" borderId="250" xfId="1410" applyFont="1" applyFill="1" applyBorder="1" applyAlignment="1" applyProtection="1">
      <alignment horizontal="center" vertical="center" wrapText="1"/>
      <protection locked="0"/>
    </xf>
    <xf numFmtId="1" fontId="68" fillId="35" borderId="101" xfId="1410" applyNumberFormat="1" applyFont="1" applyFill="1" applyBorder="1" applyAlignment="1">
      <alignment horizontal="center" vertical="center"/>
    </xf>
    <xf numFmtId="0" fontId="68" fillId="33" borderId="22" xfId="1411" quotePrefix="1" applyFont="1" applyFill="1" applyBorder="1" applyAlignment="1">
      <alignment horizontal="center" vertical="center"/>
    </xf>
    <xf numFmtId="0" fontId="93" fillId="0" borderId="203" xfId="0" applyFont="1" applyBorder="1" applyAlignment="1" applyProtection="1">
      <alignment vertical="center"/>
      <protection locked="0"/>
    </xf>
    <xf numFmtId="0" fontId="22" fillId="35" borderId="22" xfId="1411" quotePrefix="1" applyFont="1" applyFill="1" applyBorder="1" applyAlignment="1" applyProtection="1">
      <alignment horizontal="center" vertical="center"/>
      <protection locked="0"/>
    </xf>
    <xf numFmtId="0" fontId="77" fillId="34" borderId="21" xfId="1410" applyFont="1" applyFill="1" applyBorder="1" applyAlignment="1" applyProtection="1">
      <alignment horizontal="center" vertical="center" wrapText="1"/>
      <protection locked="0"/>
    </xf>
    <xf numFmtId="0" fontId="68" fillId="0" borderId="0" xfId="727" applyFont="1" applyAlignment="1">
      <alignment horizontal="left" vertical="center"/>
    </xf>
    <xf numFmtId="0" fontId="22" fillId="0" borderId="164" xfId="1414" applyFont="1" applyBorder="1" applyAlignment="1">
      <alignment horizontal="center" vertical="center"/>
    </xf>
    <xf numFmtId="0" fontId="22" fillId="0" borderId="165" xfId="1414" applyFont="1" applyBorder="1" applyAlignment="1">
      <alignment horizontal="center" vertical="center"/>
    </xf>
    <xf numFmtId="0" fontId="22" fillId="0" borderId="166" xfId="1414" applyFont="1" applyBorder="1" applyAlignment="1">
      <alignment horizontal="center" vertical="center"/>
    </xf>
    <xf numFmtId="0" fontId="22" fillId="0" borderId="167" xfId="1414" applyFont="1" applyBorder="1" applyAlignment="1">
      <alignment horizontal="center" vertical="center"/>
    </xf>
    <xf numFmtId="0" fontId="22" fillId="0" borderId="168" xfId="1414" applyFont="1" applyBorder="1" applyAlignment="1">
      <alignment horizontal="center" vertical="center"/>
    </xf>
    <xf numFmtId="0" fontId="22" fillId="0" borderId="169" xfId="1414" applyFont="1" applyBorder="1" applyAlignment="1">
      <alignment horizontal="center" vertical="center"/>
    </xf>
    <xf numFmtId="0" fontId="68" fillId="47" borderId="152" xfId="0" applyFont="1" applyFill="1" applyBorder="1" applyAlignment="1">
      <alignment horizontal="center" vertical="center" wrapText="1"/>
    </xf>
    <xf numFmtId="0" fontId="68" fillId="47" borderId="159" xfId="0" applyFont="1" applyFill="1" applyBorder="1" applyAlignment="1">
      <alignment horizontal="center" vertical="center" wrapText="1"/>
    </xf>
    <xf numFmtId="0" fontId="68" fillId="47" borderId="153" xfId="0" applyFont="1" applyFill="1" applyBorder="1" applyAlignment="1">
      <alignment horizontal="center" vertical="center"/>
    </xf>
    <xf numFmtId="0" fontId="68" fillId="47" borderId="152" xfId="0" applyFont="1" applyFill="1" applyBorder="1" applyAlignment="1">
      <alignment horizontal="center" vertical="center"/>
    </xf>
    <xf numFmtId="0" fontId="68" fillId="47" borderId="157" xfId="0" applyFont="1" applyFill="1" applyBorder="1" applyAlignment="1">
      <alignment horizontal="center" vertical="center"/>
    </xf>
    <xf numFmtId="0" fontId="68" fillId="47" borderId="153" xfId="1414" applyFont="1" applyFill="1" applyBorder="1" applyAlignment="1">
      <alignment horizontal="center" vertical="center"/>
    </xf>
    <xf numFmtId="0" fontId="68" fillId="47" borderId="154" xfId="1414" applyFont="1" applyFill="1" applyBorder="1" applyAlignment="1">
      <alignment horizontal="center" vertical="center"/>
    </xf>
    <xf numFmtId="0" fontId="22" fillId="0" borderId="152" xfId="0" applyFont="1" applyBorder="1" applyAlignment="1">
      <alignment horizontal="center" vertical="center" wrapText="1"/>
    </xf>
    <xf numFmtId="0" fontId="22" fillId="0" borderId="152" xfId="0" applyFont="1" applyBorder="1" applyAlignment="1">
      <alignment horizontal="center" vertical="center"/>
    </xf>
    <xf numFmtId="0" fontId="22" fillId="0" borderId="155" xfId="0" applyFont="1" applyBorder="1" applyAlignment="1">
      <alignment horizontal="center" vertical="center"/>
    </xf>
    <xf numFmtId="0" fontId="22" fillId="0" borderId="157" xfId="0" applyFont="1" applyBorder="1" applyAlignment="1">
      <alignment horizontal="center" vertical="center"/>
    </xf>
    <xf numFmtId="0" fontId="22" fillId="0" borderId="158" xfId="0" applyFont="1" applyBorder="1" applyAlignment="1">
      <alignment horizontal="center" vertical="center"/>
    </xf>
    <xf numFmtId="176" fontId="22" fillId="0" borderId="160" xfId="1414" applyNumberFormat="1" applyFont="1" applyBorder="1" applyAlignment="1">
      <alignment horizontal="center" vertical="center"/>
    </xf>
    <xf numFmtId="176" fontId="22" fillId="0" borderId="161" xfId="1414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1415" quotePrefix="1" applyFont="1" applyAlignment="1">
      <alignment horizontal="center" vertical="center"/>
    </xf>
    <xf numFmtId="0" fontId="68" fillId="46" borderId="10" xfId="0" applyFont="1" applyFill="1" applyBorder="1" applyAlignment="1">
      <alignment horizontal="center" vertical="center"/>
    </xf>
    <xf numFmtId="0" fontId="68" fillId="47" borderId="10" xfId="0" applyFont="1" applyFill="1" applyBorder="1" applyAlignment="1">
      <alignment horizontal="center" vertical="center"/>
    </xf>
    <xf numFmtId="0" fontId="68" fillId="47" borderId="151" xfId="0" applyFont="1" applyFill="1" applyBorder="1" applyAlignment="1">
      <alignment horizontal="center" vertical="center"/>
    </xf>
    <xf numFmtId="0" fontId="68" fillId="47" borderId="12" xfId="1414" applyFont="1" applyFill="1" applyBorder="1" applyAlignment="1">
      <alignment horizontal="center" vertical="center"/>
    </xf>
    <xf numFmtId="0" fontId="68" fillId="47" borderId="10" xfId="1414" applyFont="1" applyFill="1" applyBorder="1" applyAlignment="1">
      <alignment horizontal="center" vertical="center"/>
    </xf>
    <xf numFmtId="0" fontId="68" fillId="0" borderId="174" xfId="0" applyFont="1" applyFill="1" applyBorder="1" applyAlignment="1">
      <alignment horizontal="center" vertical="center" wrapText="1"/>
    </xf>
    <xf numFmtId="0" fontId="68" fillId="0" borderId="174" xfId="0" applyFont="1" applyFill="1" applyBorder="1" applyAlignment="1">
      <alignment horizontal="center" vertical="center"/>
    </xf>
    <xf numFmtId="0" fontId="68" fillId="45" borderId="142" xfId="0" applyFont="1" applyFill="1" applyBorder="1" applyAlignment="1">
      <alignment horizontal="center" vertical="center" wrapText="1"/>
    </xf>
    <xf numFmtId="0" fontId="68" fillId="45" borderId="143" xfId="0" applyFont="1" applyFill="1" applyBorder="1" applyAlignment="1">
      <alignment horizontal="center" vertical="center" wrapText="1"/>
    </xf>
    <xf numFmtId="0" fontId="68" fillId="45" borderId="144" xfId="0" applyFont="1" applyFill="1" applyBorder="1" applyAlignment="1">
      <alignment horizontal="center" vertical="center" wrapText="1"/>
    </xf>
    <xf numFmtId="0" fontId="83" fillId="0" borderId="228" xfId="0" applyFont="1" applyBorder="1" applyAlignment="1" applyProtection="1">
      <alignment horizontal="center" vertical="center"/>
      <protection locked="0"/>
    </xf>
    <xf numFmtId="0" fontId="68" fillId="45" borderId="139" xfId="0" applyFont="1" applyFill="1" applyBorder="1" applyAlignment="1">
      <alignment horizontal="center" vertical="center" wrapText="1"/>
    </xf>
    <xf numFmtId="0" fontId="68" fillId="45" borderId="145" xfId="0" applyFont="1" applyFill="1" applyBorder="1" applyAlignment="1">
      <alignment horizontal="center" vertical="center" wrapText="1"/>
    </xf>
    <xf numFmtId="0" fontId="68" fillId="45" borderId="148" xfId="0" applyFont="1" applyFill="1" applyBorder="1" applyAlignment="1">
      <alignment horizontal="center" vertical="center" wrapText="1"/>
    </xf>
    <xf numFmtId="0" fontId="22" fillId="0" borderId="140" xfId="0" applyFont="1" applyBorder="1" applyAlignment="1">
      <alignment horizontal="center" vertical="center" wrapText="1"/>
    </xf>
    <xf numFmtId="0" fontId="22" fillId="0" borderId="141" xfId="0" applyFont="1" applyBorder="1" applyAlignment="1">
      <alignment horizontal="center" vertical="center" wrapText="1"/>
    </xf>
    <xf numFmtId="0" fontId="22" fillId="0" borderId="146" xfId="0" applyFont="1" applyBorder="1" applyAlignment="1">
      <alignment horizontal="center" vertical="center" wrapText="1"/>
    </xf>
    <xf numFmtId="0" fontId="22" fillId="0" borderId="147" xfId="0" applyFont="1" applyBorder="1" applyAlignment="1">
      <alignment horizontal="center" vertical="center" wrapText="1"/>
    </xf>
    <xf numFmtId="0" fontId="22" fillId="0" borderId="149" xfId="0" applyFont="1" applyBorder="1" applyAlignment="1">
      <alignment horizontal="center" vertical="center" wrapText="1"/>
    </xf>
    <xf numFmtId="0" fontId="22" fillId="0" borderId="150" xfId="0" applyFont="1" applyBorder="1" applyAlignment="1">
      <alignment horizontal="center" vertical="center" wrapText="1"/>
    </xf>
    <xf numFmtId="0" fontId="22" fillId="0" borderId="142" xfId="0" applyFont="1" applyBorder="1" applyAlignment="1">
      <alignment horizontal="left" vertical="center" wrapText="1" indent="1"/>
    </xf>
    <xf numFmtId="0" fontId="22" fillId="0" borderId="143" xfId="0" applyFont="1" applyBorder="1" applyAlignment="1">
      <alignment horizontal="left" vertical="center" wrapText="1" indent="1"/>
    </xf>
    <xf numFmtId="0" fontId="22" fillId="0" borderId="144" xfId="0" applyFont="1" applyBorder="1" applyAlignment="1">
      <alignment horizontal="left" vertical="center" wrapText="1" indent="1"/>
    </xf>
    <xf numFmtId="0" fontId="85" fillId="35" borderId="229" xfId="0" applyFont="1" applyFill="1" applyBorder="1" applyAlignment="1" applyProtection="1">
      <alignment horizontal="left" vertical="center" wrapText="1"/>
      <protection locked="0"/>
    </xf>
    <xf numFmtId="0" fontId="85" fillId="35" borderId="230" xfId="0" applyFont="1" applyFill="1" applyBorder="1" applyAlignment="1" applyProtection="1">
      <alignment horizontal="left" vertical="center" wrapText="1"/>
      <protection locked="0"/>
    </xf>
    <xf numFmtId="0" fontId="85" fillId="35" borderId="231" xfId="0" applyFont="1" applyFill="1" applyBorder="1" applyAlignment="1" applyProtection="1">
      <alignment horizontal="left" vertical="center" wrapText="1"/>
      <protection locked="0"/>
    </xf>
    <xf numFmtId="0" fontId="79" fillId="43" borderId="138" xfId="0" applyFont="1" applyFill="1" applyBorder="1" applyAlignment="1">
      <alignment horizontal="center" vertical="center"/>
    </xf>
    <xf numFmtId="0" fontId="79" fillId="43" borderId="138" xfId="0" applyFont="1" applyFill="1" applyBorder="1" applyAlignment="1">
      <alignment horizontal="center" vertical="center" wrapText="1"/>
    </xf>
    <xf numFmtId="0" fontId="79" fillId="43" borderId="73" xfId="0" applyFont="1" applyFill="1" applyBorder="1" applyAlignment="1">
      <alignment horizontal="center" vertical="center" wrapText="1"/>
    </xf>
    <xf numFmtId="0" fontId="79" fillId="43" borderId="76" xfId="0" applyFont="1" applyFill="1" applyBorder="1" applyAlignment="1">
      <alignment horizontal="center" vertical="center" wrapText="1"/>
    </xf>
    <xf numFmtId="0" fontId="23" fillId="44" borderId="74" xfId="0" applyFont="1" applyFill="1" applyBorder="1" applyAlignment="1">
      <alignment horizontal="center" vertical="center" wrapText="1"/>
    </xf>
    <xf numFmtId="0" fontId="23" fillId="44" borderId="77" xfId="0" applyFont="1" applyFill="1" applyBorder="1" applyAlignment="1">
      <alignment horizontal="center" vertical="center" wrapText="1"/>
    </xf>
    <xf numFmtId="0" fontId="22" fillId="44" borderId="74" xfId="0" applyFont="1" applyFill="1" applyBorder="1" applyAlignment="1">
      <alignment horizontal="center" vertical="center" wrapText="1"/>
    </xf>
    <xf numFmtId="0" fontId="22" fillId="44" borderId="77" xfId="0" applyFont="1" applyFill="1" applyBorder="1" applyAlignment="1">
      <alignment horizontal="center" vertical="center" wrapText="1"/>
    </xf>
    <xf numFmtId="0" fontId="22" fillId="44" borderId="130" xfId="0" applyFont="1" applyFill="1" applyBorder="1" applyAlignment="1">
      <alignment horizontal="center" vertical="center" wrapText="1"/>
    </xf>
    <xf numFmtId="0" fontId="22" fillId="44" borderId="131" xfId="0" applyFont="1" applyFill="1" applyBorder="1" applyAlignment="1">
      <alignment horizontal="center" vertical="center" wrapText="1"/>
    </xf>
    <xf numFmtId="0" fontId="22" fillId="44" borderId="136" xfId="0" applyFont="1" applyFill="1" applyBorder="1" applyAlignment="1">
      <alignment horizontal="center" vertical="center" wrapText="1"/>
    </xf>
    <xf numFmtId="0" fontId="22" fillId="44" borderId="137" xfId="0" applyFont="1" applyFill="1" applyBorder="1" applyAlignment="1">
      <alignment horizontal="center" vertical="center" wrapText="1"/>
    </xf>
    <xf numFmtId="0" fontId="22" fillId="44" borderId="132" xfId="0" applyFont="1" applyFill="1" applyBorder="1" applyAlignment="1">
      <alignment horizontal="center" vertical="center" wrapText="1"/>
    </xf>
    <xf numFmtId="0" fontId="22" fillId="44" borderId="133" xfId="0" applyFont="1" applyFill="1" applyBorder="1" applyAlignment="1">
      <alignment horizontal="center" vertical="center" wrapText="1"/>
    </xf>
    <xf numFmtId="0" fontId="22" fillId="44" borderId="134" xfId="0" applyFont="1" applyFill="1" applyBorder="1" applyAlignment="1">
      <alignment horizontal="center" vertical="center" wrapText="1"/>
    </xf>
    <xf numFmtId="0" fontId="22" fillId="44" borderId="135" xfId="0" applyFont="1" applyFill="1" applyBorder="1" applyAlignment="1">
      <alignment horizontal="center" vertical="center" wrapText="1"/>
    </xf>
    <xf numFmtId="0" fontId="68" fillId="38" borderId="106" xfId="0" applyFont="1" applyFill="1" applyBorder="1" applyAlignment="1">
      <alignment horizontal="center" vertical="center"/>
    </xf>
    <xf numFmtId="0" fontId="68" fillId="38" borderId="107" xfId="0" applyFont="1" applyFill="1" applyBorder="1" applyAlignment="1">
      <alignment horizontal="center" vertical="center"/>
    </xf>
    <xf numFmtId="0" fontId="22" fillId="35" borderId="108" xfId="0" applyFont="1" applyFill="1" applyBorder="1" applyAlignment="1">
      <alignment horizontal="left" vertical="center" indent="1"/>
    </xf>
    <xf numFmtId="0" fontId="22" fillId="35" borderId="109" xfId="0" applyFont="1" applyFill="1" applyBorder="1" applyAlignment="1">
      <alignment horizontal="left" vertical="center" indent="1"/>
    </xf>
    <xf numFmtId="0" fontId="22" fillId="35" borderId="126" xfId="0" applyFont="1" applyFill="1" applyBorder="1" applyAlignment="1">
      <alignment horizontal="left" vertical="center" indent="1"/>
    </xf>
    <xf numFmtId="0" fontId="79" fillId="43" borderId="127" xfId="0" applyFont="1" applyFill="1" applyBorder="1" applyAlignment="1">
      <alignment horizontal="center" vertical="center"/>
    </xf>
    <xf numFmtId="0" fontId="79" fillId="43" borderId="128" xfId="0" applyFont="1" applyFill="1" applyBorder="1" applyAlignment="1">
      <alignment horizontal="center" vertical="center"/>
    </xf>
    <xf numFmtId="0" fontId="79" fillId="43" borderId="129" xfId="0" applyFont="1" applyFill="1" applyBorder="1" applyAlignment="1">
      <alignment horizontal="center" vertical="center"/>
    </xf>
    <xf numFmtId="182" fontId="79" fillId="43" borderId="74" xfId="0" applyNumberFormat="1" applyFont="1" applyFill="1" applyBorder="1" applyAlignment="1">
      <alignment horizontal="center" vertical="center"/>
    </xf>
    <xf numFmtId="182" fontId="79" fillId="43" borderId="115" xfId="0" applyNumberFormat="1" applyFont="1" applyFill="1" applyBorder="1" applyAlignment="1">
      <alignment horizontal="center" vertical="center"/>
    </xf>
    <xf numFmtId="182" fontId="79" fillId="43" borderId="116" xfId="0" applyNumberFormat="1" applyFont="1" applyFill="1" applyBorder="1" applyAlignment="1">
      <alignment horizontal="center" vertical="center"/>
    </xf>
    <xf numFmtId="0" fontId="68" fillId="0" borderId="91" xfId="0" applyFont="1" applyBorder="1" applyAlignment="1">
      <alignment horizontal="center" vertical="center"/>
    </xf>
    <xf numFmtId="0" fontId="73" fillId="38" borderId="120" xfId="0" applyFont="1" applyFill="1" applyBorder="1" applyAlignment="1">
      <alignment horizontal="center" vertical="center" wrapText="1"/>
    </xf>
    <xf numFmtId="0" fontId="73" fillId="38" borderId="124" xfId="0" applyFont="1" applyFill="1" applyBorder="1" applyAlignment="1">
      <alignment horizontal="center" vertical="center" wrapText="1"/>
    </xf>
    <xf numFmtId="0" fontId="68" fillId="38" borderId="93" xfId="0" applyFont="1" applyFill="1" applyBorder="1" applyAlignment="1">
      <alignment horizontal="center" vertical="center"/>
    </xf>
    <xf numFmtId="0" fontId="68" fillId="38" borderId="94" xfId="0" applyFont="1" applyFill="1" applyBorder="1" applyAlignment="1">
      <alignment horizontal="center" vertical="center"/>
    </xf>
    <xf numFmtId="0" fontId="73" fillId="38" borderId="121" xfId="0" applyFont="1" applyFill="1" applyBorder="1" applyAlignment="1">
      <alignment horizontal="center" vertical="center"/>
    </xf>
    <xf numFmtId="0" fontId="73" fillId="38" borderId="122" xfId="0" applyFont="1" applyFill="1" applyBorder="1" applyAlignment="1">
      <alignment horizontal="center" vertical="center"/>
    </xf>
    <xf numFmtId="0" fontId="73" fillId="38" borderId="123" xfId="0" applyFont="1" applyFill="1" applyBorder="1" applyAlignment="1">
      <alignment horizontal="center" vertical="center"/>
    </xf>
    <xf numFmtId="0" fontId="68" fillId="38" borderId="99" xfId="0" applyFont="1" applyFill="1" applyBorder="1" applyAlignment="1">
      <alignment horizontal="center" vertical="center"/>
    </xf>
    <xf numFmtId="0" fontId="68" fillId="38" borderId="100" xfId="0" applyFont="1" applyFill="1" applyBorder="1" applyAlignment="1">
      <alignment horizontal="center" vertical="center"/>
    </xf>
    <xf numFmtId="0" fontId="22" fillId="35" borderId="102" xfId="727" applyFont="1" applyFill="1" applyBorder="1" applyAlignment="1">
      <alignment horizontal="left" vertical="center" indent="1"/>
    </xf>
    <xf numFmtId="0" fontId="22" fillId="35" borderId="103" xfId="727" applyFont="1" applyFill="1" applyBorder="1" applyAlignment="1">
      <alignment horizontal="left" vertical="center" indent="1"/>
    </xf>
    <xf numFmtId="0" fontId="22" fillId="35" borderId="125" xfId="727" applyFont="1" applyFill="1" applyBorder="1" applyAlignment="1">
      <alignment horizontal="left" vertical="center" indent="1"/>
    </xf>
    <xf numFmtId="0" fontId="73" fillId="38" borderId="70" xfId="0" applyFont="1" applyFill="1" applyBorder="1" applyAlignment="1">
      <alignment horizontal="center" vertical="center"/>
    </xf>
    <xf numFmtId="0" fontId="73" fillId="38" borderId="71" xfId="0" applyFont="1" applyFill="1" applyBorder="1" applyAlignment="1">
      <alignment horizontal="center" vertical="center"/>
    </xf>
    <xf numFmtId="0" fontId="73" fillId="38" borderId="72" xfId="0" applyFont="1" applyFill="1" applyBorder="1" applyAlignment="1">
      <alignment horizontal="center" vertical="center"/>
    </xf>
    <xf numFmtId="0" fontId="73" fillId="38" borderId="113" xfId="0" applyFont="1" applyFill="1" applyBorder="1" applyAlignment="1">
      <alignment horizontal="center" vertical="center"/>
    </xf>
    <xf numFmtId="0" fontId="73" fillId="38" borderId="114" xfId="0" applyFont="1" applyFill="1" applyBorder="1" applyAlignment="1">
      <alignment horizontal="center" vertical="center"/>
    </xf>
    <xf numFmtId="182" fontId="73" fillId="38" borderId="74" xfId="0" applyNumberFormat="1" applyFont="1" applyFill="1" applyBorder="1" applyAlignment="1">
      <alignment horizontal="center" vertical="center"/>
    </xf>
    <xf numFmtId="182" fontId="73" fillId="38" borderId="115" xfId="0" applyNumberFormat="1" applyFont="1" applyFill="1" applyBorder="1" applyAlignment="1">
      <alignment horizontal="center" vertical="center"/>
    </xf>
    <xf numFmtId="182" fontId="73" fillId="38" borderId="116" xfId="0" applyNumberFormat="1" applyFont="1" applyFill="1" applyBorder="1" applyAlignment="1">
      <alignment horizontal="center" vertical="center"/>
    </xf>
    <xf numFmtId="0" fontId="73" fillId="38" borderId="117" xfId="0" applyFont="1" applyFill="1" applyBorder="1" applyAlignment="1">
      <alignment horizontal="center" vertical="center" wrapText="1"/>
    </xf>
    <xf numFmtId="0" fontId="73" fillId="38" borderId="118" xfId="0" applyFont="1" applyFill="1" applyBorder="1" applyAlignment="1">
      <alignment horizontal="center" vertical="center" wrapText="1"/>
    </xf>
    <xf numFmtId="0" fontId="73" fillId="38" borderId="76" xfId="0" applyFont="1" applyFill="1" applyBorder="1" applyAlignment="1">
      <alignment horizontal="center" vertical="center" wrapText="1"/>
    </xf>
    <xf numFmtId="0" fontId="73" fillId="38" borderId="77" xfId="0" applyFont="1" applyFill="1" applyBorder="1" applyAlignment="1">
      <alignment horizontal="center" vertical="center" wrapText="1"/>
    </xf>
    <xf numFmtId="179" fontId="73" fillId="42" borderId="118" xfId="0" applyNumberFormat="1" applyFont="1" applyFill="1" applyBorder="1" applyAlignment="1">
      <alignment horizontal="center" vertical="center" wrapText="1"/>
    </xf>
    <xf numFmtId="179" fontId="73" fillId="42" borderId="77" xfId="0" applyNumberFormat="1" applyFont="1" applyFill="1" applyBorder="1" applyAlignment="1">
      <alignment horizontal="center" vertical="center" wrapText="1"/>
    </xf>
    <xf numFmtId="179" fontId="73" fillId="42" borderId="119" xfId="0" applyNumberFormat="1" applyFont="1" applyFill="1" applyBorder="1" applyAlignment="1">
      <alignment horizontal="center" vertical="center" wrapText="1"/>
    </xf>
    <xf numFmtId="179" fontId="73" fillId="42" borderId="78" xfId="0" applyNumberFormat="1" applyFont="1" applyFill="1" applyBorder="1" applyAlignment="1">
      <alignment horizontal="center" vertical="center" wrapText="1"/>
    </xf>
    <xf numFmtId="0" fontId="73" fillId="38" borderId="73" xfId="0" applyFont="1" applyFill="1" applyBorder="1" applyAlignment="1">
      <alignment horizontal="center" vertical="center" wrapText="1"/>
    </xf>
    <xf numFmtId="0" fontId="73" fillId="38" borderId="74" xfId="0" applyFont="1" applyFill="1" applyBorder="1" applyAlignment="1">
      <alignment horizontal="center" vertical="center" wrapText="1"/>
    </xf>
    <xf numFmtId="179" fontId="73" fillId="42" borderId="74" xfId="0" applyNumberFormat="1" applyFont="1" applyFill="1" applyBorder="1" applyAlignment="1">
      <alignment horizontal="center" vertical="center" wrapText="1"/>
    </xf>
    <xf numFmtId="179" fontId="73" fillId="42" borderId="75" xfId="0" applyNumberFormat="1" applyFont="1" applyFill="1" applyBorder="1" applyAlignment="1">
      <alignment horizontal="center" vertical="center" wrapText="1"/>
    </xf>
    <xf numFmtId="0" fontId="68" fillId="38" borderId="95" xfId="0" applyFont="1" applyFill="1" applyBorder="1" applyAlignment="1">
      <alignment horizontal="center" vertical="center"/>
    </xf>
    <xf numFmtId="0" fontId="68" fillId="38" borderId="96" xfId="0" applyFont="1" applyFill="1" applyBorder="1" applyAlignment="1">
      <alignment horizontal="center" vertical="center"/>
    </xf>
    <xf numFmtId="0" fontId="68" fillId="38" borderId="97" xfId="0" applyFont="1" applyFill="1" applyBorder="1" applyAlignment="1">
      <alignment horizontal="center" vertical="center"/>
    </xf>
    <xf numFmtId="0" fontId="68" fillId="38" borderId="90" xfId="0" applyFont="1" applyFill="1" applyBorder="1" applyAlignment="1">
      <alignment horizontal="center" vertical="center"/>
    </xf>
    <xf numFmtId="0" fontId="68" fillId="38" borderId="91" xfId="0" applyFont="1" applyFill="1" applyBorder="1" applyAlignment="1">
      <alignment horizontal="center" vertical="center"/>
    </xf>
    <xf numFmtId="0" fontId="68" fillId="38" borderId="92" xfId="0" applyFont="1" applyFill="1" applyBorder="1" applyAlignment="1">
      <alignment horizontal="center" vertical="center"/>
    </xf>
    <xf numFmtId="0" fontId="68" fillId="38" borderId="98" xfId="0" applyFont="1" applyFill="1" applyBorder="1" applyAlignment="1">
      <alignment horizontal="center" vertical="center" wrapText="1"/>
    </xf>
    <xf numFmtId="0" fontId="68" fillId="38" borderId="101" xfId="0" applyFont="1" applyFill="1" applyBorder="1" applyAlignment="1">
      <alignment horizontal="center" vertical="center"/>
    </xf>
    <xf numFmtId="0" fontId="22" fillId="35" borderId="102" xfId="1410" applyFont="1" applyFill="1" applyBorder="1" applyAlignment="1">
      <alignment horizontal="center" vertical="center"/>
    </xf>
    <xf numFmtId="0" fontId="22" fillId="35" borderId="103" xfId="1410" applyFont="1" applyFill="1" applyBorder="1" applyAlignment="1">
      <alignment horizontal="center" vertical="center"/>
    </xf>
    <xf numFmtId="0" fontId="22" fillId="35" borderId="104" xfId="1410" applyFont="1" applyFill="1" applyBorder="1" applyAlignment="1">
      <alignment horizontal="center" vertical="center"/>
    </xf>
    <xf numFmtId="0" fontId="22" fillId="35" borderId="100" xfId="1410" applyFont="1" applyFill="1" applyBorder="1" applyAlignment="1">
      <alignment horizontal="center" vertical="center"/>
    </xf>
    <xf numFmtId="1" fontId="68" fillId="38" borderId="105" xfId="0" applyNumberFormat="1" applyFont="1" applyFill="1" applyBorder="1" applyAlignment="1">
      <alignment horizontal="center" vertical="center"/>
    </xf>
    <xf numFmtId="1" fontId="68" fillId="38" borderId="112" xfId="0" applyNumberFormat="1" applyFont="1" applyFill="1" applyBorder="1" applyAlignment="1">
      <alignment horizontal="center" vertical="center"/>
    </xf>
    <xf numFmtId="0" fontId="22" fillId="35" borderId="108" xfId="0" applyFont="1" applyFill="1" applyBorder="1" applyAlignment="1">
      <alignment horizontal="center" vertical="center"/>
    </xf>
    <xf numFmtId="0" fontId="22" fillId="35" borderId="109" xfId="0" applyFont="1" applyFill="1" applyBorder="1" applyAlignment="1">
      <alignment horizontal="center" vertical="center"/>
    </xf>
    <xf numFmtId="0" fontId="22" fillId="35" borderId="110" xfId="0" applyFont="1" applyFill="1" applyBorder="1" applyAlignment="1">
      <alignment horizontal="center" vertical="center"/>
    </xf>
    <xf numFmtId="0" fontId="22" fillId="35" borderId="107" xfId="0" applyFont="1" applyFill="1" applyBorder="1" applyAlignment="1">
      <alignment horizontal="center" vertical="center"/>
    </xf>
    <xf numFmtId="0" fontId="22" fillId="35" borderId="20" xfId="727" applyFont="1" applyFill="1" applyBorder="1" applyAlignment="1" applyProtection="1">
      <alignment horizontal="left" vertical="center" wrapText="1" indent="1"/>
      <protection locked="0"/>
    </xf>
    <xf numFmtId="0" fontId="22" fillId="35" borderId="83" xfId="727" applyFont="1" applyFill="1" applyBorder="1" applyAlignment="1" applyProtection="1">
      <alignment horizontal="left" vertical="center" wrapText="1" indent="1"/>
      <protection locked="0"/>
    </xf>
    <xf numFmtId="0" fontId="22" fillId="35" borderId="20" xfId="0" applyFont="1" applyFill="1" applyBorder="1" applyAlignment="1" applyProtection="1">
      <alignment horizontal="left" vertical="center" wrapText="1" indent="1"/>
      <protection locked="0"/>
    </xf>
    <xf numFmtId="0" fontId="22" fillId="35" borderId="83" xfId="0" applyFont="1" applyFill="1" applyBorder="1" applyAlignment="1" applyProtection="1">
      <alignment horizontal="left" vertical="center" wrapText="1" indent="1"/>
      <protection locked="0"/>
    </xf>
    <xf numFmtId="0" fontId="73" fillId="34" borderId="85" xfId="0" applyFont="1" applyFill="1" applyBorder="1" applyAlignment="1" applyProtection="1">
      <alignment horizontal="center" vertical="center"/>
      <protection locked="0"/>
    </xf>
    <xf numFmtId="0" fontId="73" fillId="34" borderId="86" xfId="0" applyFont="1" applyFill="1" applyBorder="1" applyAlignment="1" applyProtection="1">
      <alignment horizontal="center" vertical="center"/>
      <protection locked="0"/>
    </xf>
    <xf numFmtId="0" fontId="69" fillId="38" borderId="87" xfId="0" applyFont="1" applyFill="1" applyBorder="1" applyAlignment="1">
      <alignment horizontal="center" vertical="center"/>
    </xf>
    <xf numFmtId="0" fontId="69" fillId="38" borderId="88" xfId="0" applyFont="1" applyFill="1" applyBorder="1" applyAlignment="1">
      <alignment horizontal="center" vertical="center"/>
    </xf>
    <xf numFmtId="0" fontId="69" fillId="38" borderId="89" xfId="0" applyFont="1" applyFill="1" applyBorder="1" applyAlignment="1">
      <alignment horizontal="center" vertical="center"/>
    </xf>
    <xf numFmtId="0" fontId="69" fillId="38" borderId="90" xfId="0" applyFont="1" applyFill="1" applyBorder="1" applyAlignment="1">
      <alignment horizontal="center" vertical="center"/>
    </xf>
    <xf numFmtId="0" fontId="69" fillId="38" borderId="91" xfId="0" applyFont="1" applyFill="1" applyBorder="1" applyAlignment="1">
      <alignment horizontal="center" vertical="center"/>
    </xf>
    <xf numFmtId="0" fontId="69" fillId="38" borderId="92" xfId="0" applyFont="1" applyFill="1" applyBorder="1" applyAlignment="1">
      <alignment horizontal="center" vertical="center"/>
    </xf>
    <xf numFmtId="0" fontId="68" fillId="34" borderId="79" xfId="0" applyFont="1" applyFill="1" applyBorder="1" applyAlignment="1" applyProtection="1">
      <alignment horizontal="center" vertical="center"/>
      <protection locked="0"/>
    </xf>
    <xf numFmtId="0" fontId="68" fillId="34" borderId="82" xfId="0" applyFont="1" applyFill="1" applyBorder="1" applyAlignment="1" applyProtection="1">
      <alignment horizontal="center" vertical="center"/>
      <protection locked="0"/>
    </xf>
    <xf numFmtId="0" fontId="68" fillId="34" borderId="80" xfId="0" applyFont="1" applyFill="1" applyBorder="1" applyAlignment="1" applyProtection="1">
      <alignment horizontal="center" vertical="center"/>
      <protection locked="0"/>
    </xf>
    <xf numFmtId="0" fontId="68" fillId="34" borderId="20" xfId="0" applyFont="1" applyFill="1" applyBorder="1" applyAlignment="1" applyProtection="1">
      <alignment horizontal="center" vertical="center"/>
      <protection locked="0"/>
    </xf>
    <xf numFmtId="0" fontId="73" fillId="34" borderId="80" xfId="0" applyFont="1" applyFill="1" applyBorder="1" applyAlignment="1" applyProtection="1">
      <alignment horizontal="center" vertical="center"/>
      <protection locked="0"/>
    </xf>
    <xf numFmtId="0" fontId="73" fillId="34" borderId="80" xfId="0" applyFont="1" applyFill="1" applyBorder="1" applyAlignment="1" applyProtection="1">
      <alignment horizontal="left" vertical="center" indent="1"/>
      <protection locked="0"/>
    </xf>
    <xf numFmtId="0" fontId="73" fillId="34" borderId="81" xfId="0" applyFont="1" applyFill="1" applyBorder="1" applyAlignment="1" applyProtection="1">
      <alignment horizontal="left" vertical="center" indent="1"/>
      <protection locked="0"/>
    </xf>
    <xf numFmtId="0" fontId="73" fillId="34" borderId="20" xfId="0" applyFont="1" applyFill="1" applyBorder="1" applyAlignment="1" applyProtection="1">
      <alignment horizontal="left" vertical="center" indent="1"/>
      <protection locked="0"/>
    </xf>
    <xf numFmtId="0" fontId="73" fillId="34" borderId="83" xfId="0" applyFont="1" applyFill="1" applyBorder="1" applyAlignment="1" applyProtection="1">
      <alignment horizontal="left" vertical="center" indent="1"/>
      <protection locked="0"/>
    </xf>
    <xf numFmtId="0" fontId="79" fillId="40" borderId="73" xfId="0" applyFont="1" applyFill="1" applyBorder="1" applyAlignment="1">
      <alignment horizontal="center" vertical="center" wrapText="1"/>
    </xf>
    <xf numFmtId="0" fontId="79" fillId="40" borderId="74" xfId="0" applyFont="1" applyFill="1" applyBorder="1" applyAlignment="1">
      <alignment horizontal="center" vertical="center" wrapText="1"/>
    </xf>
    <xf numFmtId="0" fontId="79" fillId="40" borderId="76" xfId="0" applyFont="1" applyFill="1" applyBorder="1" applyAlignment="1">
      <alignment horizontal="center" vertical="center" wrapText="1"/>
    </xf>
    <xf numFmtId="0" fontId="79" fillId="40" borderId="77" xfId="0" applyFont="1" applyFill="1" applyBorder="1" applyAlignment="1">
      <alignment horizontal="center" vertical="center" wrapText="1"/>
    </xf>
    <xf numFmtId="179" fontId="73" fillId="41" borderId="74" xfId="0" applyNumberFormat="1" applyFont="1" applyFill="1" applyBorder="1" applyAlignment="1">
      <alignment horizontal="center" vertical="center" wrapText="1"/>
    </xf>
    <xf numFmtId="179" fontId="73" fillId="41" borderId="77" xfId="0" applyNumberFormat="1" applyFont="1" applyFill="1" applyBorder="1" applyAlignment="1">
      <alignment horizontal="center" vertical="center" wrapText="1"/>
    </xf>
    <xf numFmtId="179" fontId="73" fillId="41" borderId="75" xfId="0" applyNumberFormat="1" applyFont="1" applyFill="1" applyBorder="1" applyAlignment="1">
      <alignment horizontal="center" vertical="center" wrapText="1"/>
    </xf>
    <xf numFmtId="179" fontId="73" fillId="41" borderId="78" xfId="0" applyNumberFormat="1" applyFont="1" applyFill="1" applyBorder="1" applyAlignment="1">
      <alignment horizontal="center" vertical="center" wrapText="1"/>
    </xf>
    <xf numFmtId="0" fontId="79" fillId="40" borderId="70" xfId="0" applyFont="1" applyFill="1" applyBorder="1" applyAlignment="1">
      <alignment horizontal="center" vertical="center"/>
    </xf>
    <xf numFmtId="0" fontId="79" fillId="40" borderId="71" xfId="0" applyFont="1" applyFill="1" applyBorder="1" applyAlignment="1">
      <alignment horizontal="center" vertical="center"/>
    </xf>
    <xf numFmtId="0" fontId="79" fillId="40" borderId="72" xfId="0" applyFont="1" applyFill="1" applyBorder="1" applyAlignment="1">
      <alignment horizontal="center" vertical="center"/>
    </xf>
    <xf numFmtId="179" fontId="79" fillId="40" borderId="74" xfId="0" applyNumberFormat="1" applyFont="1" applyFill="1" applyBorder="1" applyAlignment="1">
      <alignment horizontal="center" vertical="center" wrapText="1"/>
    </xf>
    <xf numFmtId="179" fontId="79" fillId="40" borderId="74" xfId="0" applyNumberFormat="1" applyFont="1" applyFill="1" applyBorder="1" applyAlignment="1">
      <alignment horizontal="center" vertical="center"/>
    </xf>
    <xf numFmtId="179" fontId="79" fillId="40" borderId="75" xfId="0" applyNumberFormat="1" applyFont="1" applyFill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 wrapText="1" shrinkToFit="1"/>
      <protection locked="0"/>
    </xf>
    <xf numFmtId="0" fontId="22" fillId="0" borderId="16" xfId="0" applyFont="1" applyBorder="1" applyAlignment="1" applyProtection="1">
      <alignment horizontal="center" vertical="center" wrapText="1" shrinkToFit="1"/>
      <protection locked="0"/>
    </xf>
    <xf numFmtId="0" fontId="22" fillId="0" borderId="244" xfId="0" applyFont="1" applyBorder="1" applyAlignment="1" applyProtection="1">
      <alignment horizontal="center" vertical="center" wrapText="1" shrinkToFit="1"/>
      <protection locked="0"/>
    </xf>
    <xf numFmtId="177" fontId="78" fillId="34" borderId="61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62" xfId="0" applyNumberFormat="1" applyFont="1" applyFill="1" applyBorder="1" applyAlignment="1" applyProtection="1">
      <alignment horizontal="center" vertical="center" wrapText="1"/>
      <protection locked="0"/>
    </xf>
    <xf numFmtId="0" fontId="68" fillId="34" borderId="63" xfId="0" applyFont="1" applyFill="1" applyBorder="1" applyAlignment="1" applyProtection="1">
      <alignment horizontal="center" vertical="center"/>
      <protection locked="0"/>
    </xf>
    <xf numFmtId="0" fontId="68" fillId="34" borderId="64" xfId="0" applyFont="1" applyFill="1" applyBorder="1" applyAlignment="1" applyProtection="1">
      <alignment horizontal="center" vertical="center"/>
      <protection locked="0"/>
    </xf>
    <xf numFmtId="178" fontId="68" fillId="34" borderId="65" xfId="0" applyNumberFormat="1" applyFont="1" applyFill="1" applyBorder="1" applyAlignment="1" applyProtection="1">
      <alignment horizontal="center" vertical="center"/>
      <protection locked="0"/>
    </xf>
    <xf numFmtId="178" fontId="68" fillId="34" borderId="66" xfId="0" applyNumberFormat="1" applyFont="1" applyFill="1" applyBorder="1" applyAlignment="1" applyProtection="1">
      <alignment horizontal="center" vertical="center"/>
      <protection locked="0"/>
    </xf>
    <xf numFmtId="178" fontId="68" fillId="34" borderId="64" xfId="0" applyNumberFormat="1" applyFont="1" applyFill="1" applyBorder="1" applyAlignment="1" applyProtection="1">
      <alignment horizontal="center" vertical="center"/>
      <protection locked="0"/>
    </xf>
    <xf numFmtId="178" fontId="68" fillId="34" borderId="68" xfId="0" applyNumberFormat="1" applyFont="1" applyFill="1" applyBorder="1" applyAlignment="1" applyProtection="1">
      <alignment horizontal="center" vertical="center"/>
      <protection locked="0"/>
    </xf>
    <xf numFmtId="0" fontId="75" fillId="0" borderId="60" xfId="1410" applyFont="1" applyBorder="1" applyAlignment="1" applyProtection="1">
      <alignment horizontal="center" vertical="center" wrapText="1"/>
      <protection locked="0"/>
    </xf>
    <xf numFmtId="0" fontId="75" fillId="0" borderId="54" xfId="1410" applyFont="1" applyBorder="1" applyAlignment="1" applyProtection="1">
      <alignment horizontal="center" vertical="center" wrapText="1"/>
      <protection locked="0"/>
    </xf>
    <xf numFmtId="0" fontId="75" fillId="0" borderId="249" xfId="1410" applyFont="1" applyBorder="1" applyAlignment="1" applyProtection="1">
      <alignment horizontal="center" vertical="center" wrapText="1"/>
      <protection locked="0"/>
    </xf>
    <xf numFmtId="0" fontId="75" fillId="0" borderId="55" xfId="141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 shrinkToFit="1"/>
      <protection locked="0"/>
    </xf>
    <xf numFmtId="0" fontId="68" fillId="38" borderId="39" xfId="0" applyFont="1" applyFill="1" applyBorder="1" applyAlignment="1">
      <alignment horizontal="center" vertical="center"/>
    </xf>
    <xf numFmtId="0" fontId="68" fillId="38" borderId="40" xfId="0" applyFont="1" applyFill="1" applyBorder="1" applyAlignment="1">
      <alignment horizontal="center" vertical="center"/>
    </xf>
    <xf numFmtId="0" fontId="68" fillId="38" borderId="41" xfId="0" applyFont="1" applyFill="1" applyBorder="1" applyAlignment="1">
      <alignment horizontal="center" vertical="center"/>
    </xf>
    <xf numFmtId="0" fontId="75" fillId="0" borderId="10" xfId="0" applyFont="1" applyBorder="1" applyAlignment="1">
      <alignment horizontal="center" vertical="center" wrapText="1"/>
    </xf>
    <xf numFmtId="0" fontId="75" fillId="0" borderId="44" xfId="1410" applyFont="1" applyBorder="1" applyAlignment="1" applyProtection="1">
      <alignment horizontal="center" vertical="center" wrapText="1"/>
      <protection locked="0"/>
    </xf>
    <xf numFmtId="0" fontId="75" fillId="0" borderId="45" xfId="1410" applyFont="1" applyBorder="1" applyAlignment="1" applyProtection="1">
      <alignment horizontal="center" vertical="center" wrapText="1"/>
      <protection locked="0"/>
    </xf>
    <xf numFmtId="0" fontId="75" fillId="0" borderId="47" xfId="1410" applyFont="1" applyBorder="1" applyAlignment="1" applyProtection="1">
      <alignment horizontal="center" vertical="center" wrapText="1"/>
      <protection locked="0"/>
    </xf>
    <xf numFmtId="177" fontId="78" fillId="34" borderId="48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52" xfId="0" applyNumberFormat="1" applyFont="1" applyFill="1" applyBorder="1" applyAlignment="1" applyProtection="1">
      <alignment horizontal="center" vertical="center" wrapText="1"/>
      <protection locked="0"/>
    </xf>
    <xf numFmtId="0" fontId="75" fillId="0" borderId="19" xfId="0" applyFont="1" applyBorder="1" applyAlignment="1" applyProtection="1">
      <alignment horizontal="center" vertical="center" wrapText="1" shrinkToFit="1"/>
      <protection locked="0"/>
    </xf>
    <xf numFmtId="0" fontId="75" fillId="0" borderId="237" xfId="0" applyFont="1" applyBorder="1" applyAlignment="1" applyProtection="1">
      <alignment horizontal="center" vertical="center" wrapText="1" shrinkToFit="1"/>
      <protection locked="0"/>
    </xf>
    <xf numFmtId="0" fontId="75" fillId="0" borderId="53" xfId="1410" applyFont="1" applyBorder="1" applyAlignment="1" applyProtection="1">
      <alignment horizontal="center" vertical="center" wrapText="1"/>
      <protection locked="0"/>
    </xf>
    <xf numFmtId="177" fontId="78" fillId="34" borderId="56" xfId="0" applyNumberFormat="1" applyFont="1" applyFill="1" applyBorder="1" applyAlignment="1" applyProtection="1">
      <alignment horizontal="center" vertical="center" wrapText="1"/>
      <protection locked="0"/>
    </xf>
    <xf numFmtId="177" fontId="78" fillId="34" borderId="57" xfId="0" applyNumberFormat="1" applyFont="1" applyFill="1" applyBorder="1" applyAlignment="1" applyProtection="1">
      <alignment horizontal="center" vertical="center" wrapText="1"/>
      <protection locked="0"/>
    </xf>
    <xf numFmtId="0" fontId="68" fillId="33" borderId="22" xfId="0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/>
    </xf>
    <xf numFmtId="0" fontId="68" fillId="33" borderId="25" xfId="0" applyFont="1" applyFill="1" applyBorder="1" applyAlignment="1">
      <alignment horizontal="center" vertical="center"/>
    </xf>
    <xf numFmtId="0" fontId="68" fillId="33" borderId="26" xfId="0" applyFont="1" applyFill="1" applyBorder="1" applyAlignment="1">
      <alignment horizontal="center" vertical="center"/>
    </xf>
    <xf numFmtId="0" fontId="68" fillId="33" borderId="27" xfId="0" applyFont="1" applyFill="1" applyBorder="1" applyAlignment="1">
      <alignment horizontal="center" vertical="center"/>
    </xf>
    <xf numFmtId="0" fontId="70" fillId="34" borderId="13" xfId="0" applyFont="1" applyFill="1" applyBorder="1" applyAlignment="1">
      <alignment horizontal="center" vertical="center"/>
    </xf>
    <xf numFmtId="0" fontId="70" fillId="34" borderId="28" xfId="0" applyFont="1" applyFill="1" applyBorder="1" applyAlignment="1">
      <alignment horizontal="center" vertical="center"/>
    </xf>
    <xf numFmtId="0" fontId="70" fillId="34" borderId="14" xfId="0" applyFont="1" applyFill="1" applyBorder="1" applyAlignment="1">
      <alignment horizontal="center" vertical="center"/>
    </xf>
    <xf numFmtId="0" fontId="70" fillId="34" borderId="15" xfId="0" applyFont="1" applyFill="1" applyBorder="1" applyAlignment="1">
      <alignment horizontal="center" vertical="center"/>
    </xf>
    <xf numFmtId="0" fontId="70" fillId="34" borderId="16" xfId="0" applyFont="1" applyFill="1" applyBorder="1" applyAlignment="1">
      <alignment horizontal="center" vertical="center"/>
    </xf>
    <xf numFmtId="0" fontId="70" fillId="34" borderId="17" xfId="0" applyFont="1" applyFill="1" applyBorder="1" applyAlignment="1">
      <alignment horizontal="center" vertical="center"/>
    </xf>
    <xf numFmtId="0" fontId="68" fillId="34" borderId="31" xfId="0" applyFont="1" applyFill="1" applyBorder="1" applyAlignment="1">
      <alignment horizontal="center" vertical="center"/>
    </xf>
    <xf numFmtId="0" fontId="68" fillId="34" borderId="32" xfId="0" applyFont="1" applyFill="1" applyBorder="1" applyAlignment="1">
      <alignment horizontal="center" vertical="center"/>
    </xf>
    <xf numFmtId="0" fontId="68" fillId="34" borderId="33" xfId="0" applyFont="1" applyFill="1" applyBorder="1" applyAlignment="1">
      <alignment horizontal="center" vertical="center"/>
    </xf>
    <xf numFmtId="0" fontId="68" fillId="34" borderId="34" xfId="0" applyFont="1" applyFill="1" applyBorder="1" applyAlignment="1">
      <alignment horizontal="center" vertical="center"/>
    </xf>
    <xf numFmtId="0" fontId="68" fillId="34" borderId="35" xfId="0" applyFont="1" applyFill="1" applyBorder="1" applyAlignment="1">
      <alignment horizontal="center" vertical="center"/>
    </xf>
    <xf numFmtId="0" fontId="68" fillId="34" borderId="36" xfId="0" applyFont="1" applyFill="1" applyBorder="1" applyAlignment="1">
      <alignment horizontal="center" vertical="center"/>
    </xf>
    <xf numFmtId="0" fontId="73" fillId="34" borderId="37" xfId="0" applyFont="1" applyFill="1" applyBorder="1" applyAlignment="1" applyProtection="1">
      <alignment horizontal="center" vertical="center"/>
      <protection locked="0"/>
    </xf>
    <xf numFmtId="0" fontId="73" fillId="34" borderId="42" xfId="0" applyFont="1" applyFill="1" applyBorder="1" applyAlignment="1" applyProtection="1">
      <alignment horizontal="center" vertical="center"/>
      <protection locked="0"/>
    </xf>
    <xf numFmtId="0" fontId="22" fillId="35" borderId="24" xfId="0" applyFont="1" applyFill="1" applyBorder="1" applyAlignment="1" applyProtection="1">
      <alignment horizontal="center" vertical="center"/>
      <protection locked="0"/>
    </xf>
    <xf numFmtId="0" fontId="22" fillId="35" borderId="172" xfId="0" applyFont="1" applyFill="1" applyBorder="1" applyAlignment="1" applyProtection="1">
      <alignment horizontal="center" vertical="center"/>
      <protection locked="0"/>
    </xf>
    <xf numFmtId="0" fontId="22" fillId="35" borderId="245" xfId="0" applyFont="1" applyFill="1" applyBorder="1" applyAlignment="1" applyProtection="1">
      <alignment horizontal="center" vertical="center"/>
      <protection locked="0"/>
    </xf>
    <xf numFmtId="0" fontId="22" fillId="35" borderId="246" xfId="0" applyFont="1" applyFill="1" applyBorder="1" applyAlignment="1" applyProtection="1">
      <alignment horizontal="center" vertical="center"/>
      <protection locked="0"/>
    </xf>
    <xf numFmtId="177" fontId="79" fillId="49" borderId="10" xfId="1418" quotePrefix="1" applyNumberFormat="1" applyFont="1" applyFill="1" applyBorder="1" applyAlignment="1">
      <alignment horizontal="center" vertical="center"/>
    </xf>
    <xf numFmtId="0" fontId="68" fillId="44" borderId="219" xfId="0" applyFont="1" applyFill="1" applyBorder="1" applyAlignment="1">
      <alignment horizontal="center" vertical="center" wrapText="1"/>
    </xf>
    <xf numFmtId="0" fontId="68" fillId="44" borderId="220" xfId="0" applyFont="1" applyFill="1" applyBorder="1" applyAlignment="1">
      <alignment horizontal="center" vertical="center" wrapText="1"/>
    </xf>
    <xf numFmtId="0" fontId="68" fillId="44" borderId="184" xfId="0" applyFont="1" applyFill="1" applyBorder="1" applyAlignment="1">
      <alignment horizontal="center" vertical="center" wrapText="1"/>
    </xf>
    <xf numFmtId="0" fontId="68" fillId="44" borderId="221" xfId="0" applyFont="1" applyFill="1" applyBorder="1" applyAlignment="1">
      <alignment horizontal="center" vertical="center" wrapText="1"/>
    </xf>
    <xf numFmtId="0" fontId="68" fillId="44" borderId="222" xfId="0" applyFont="1" applyFill="1" applyBorder="1" applyAlignment="1">
      <alignment horizontal="center" vertical="center" wrapText="1"/>
    </xf>
    <xf numFmtId="0" fontId="68" fillId="44" borderId="223" xfId="0" applyFont="1" applyFill="1" applyBorder="1" applyAlignment="1">
      <alignment horizontal="center" vertical="center" wrapText="1"/>
    </xf>
    <xf numFmtId="0" fontId="68" fillId="33" borderId="152" xfId="0" applyFont="1" applyFill="1" applyBorder="1" applyAlignment="1">
      <alignment horizontal="center" vertical="center" wrapText="1"/>
    </xf>
    <xf numFmtId="182" fontId="68" fillId="33" borderId="152" xfId="0" applyNumberFormat="1" applyFont="1" applyFill="1" applyBorder="1" applyAlignment="1">
      <alignment horizontal="center" vertical="center" wrapText="1"/>
    </xf>
    <xf numFmtId="0" fontId="68" fillId="41" borderId="28" xfId="0" applyFont="1" applyFill="1" applyBorder="1" applyAlignment="1">
      <alignment horizontal="center" vertical="center" wrapText="1"/>
    </xf>
    <xf numFmtId="0" fontId="68" fillId="41" borderId="14" xfId="0" applyFont="1" applyFill="1" applyBorder="1" applyAlignment="1">
      <alignment horizontal="center" vertical="center" wrapText="1"/>
    </xf>
    <xf numFmtId="177" fontId="92" fillId="45" borderId="193" xfId="0" applyNumberFormat="1" applyFont="1" applyFill="1" applyBorder="1" applyAlignment="1">
      <alignment horizontal="center" vertical="center"/>
    </xf>
    <xf numFmtId="177" fontId="92" fillId="45" borderId="208" xfId="0" applyNumberFormat="1" applyFont="1" applyFill="1" applyBorder="1" applyAlignment="1">
      <alignment horizontal="center" vertical="center"/>
    </xf>
    <xf numFmtId="0" fontId="68" fillId="41" borderId="16" xfId="0" applyFont="1" applyFill="1" applyBorder="1" applyAlignment="1">
      <alignment horizontal="center" vertical="center" wrapText="1"/>
    </xf>
    <xf numFmtId="0" fontId="68" fillId="41" borderId="17" xfId="0" applyFont="1" applyFill="1" applyBorder="1" applyAlignment="1">
      <alignment horizontal="center" vertical="center" wrapText="1"/>
    </xf>
    <xf numFmtId="177" fontId="92" fillId="50" borderId="215" xfId="0" applyNumberFormat="1" applyFont="1" applyFill="1" applyBorder="1" applyAlignment="1">
      <alignment horizontal="center" vertical="center"/>
    </xf>
    <xf numFmtId="177" fontId="68" fillId="48" borderId="10" xfId="1418" quotePrefix="1" applyNumberFormat="1" applyFont="1" applyFill="1" applyBorder="1" applyAlignment="1">
      <alignment horizontal="center" vertical="center"/>
    </xf>
    <xf numFmtId="177" fontId="92" fillId="50" borderId="233" xfId="0" applyNumberFormat="1" applyFont="1" applyFill="1" applyBorder="1" applyAlignment="1">
      <alignment horizontal="center" vertical="center"/>
    </xf>
    <xf numFmtId="177" fontId="92" fillId="50" borderId="234" xfId="0" applyNumberFormat="1" applyFont="1" applyFill="1" applyBorder="1" applyAlignment="1">
      <alignment horizontal="center" vertical="center"/>
    </xf>
    <xf numFmtId="177" fontId="92" fillId="45" borderId="232" xfId="0" applyNumberFormat="1" applyFont="1" applyFill="1" applyBorder="1" applyAlignment="1">
      <alignment horizontal="center" vertical="center"/>
    </xf>
    <xf numFmtId="0" fontId="68" fillId="41" borderId="235" xfId="0" applyFont="1" applyFill="1" applyBorder="1" applyAlignment="1">
      <alignment horizontal="center" vertical="center" wrapText="1"/>
    </xf>
    <xf numFmtId="0" fontId="92" fillId="0" borderId="0" xfId="0" applyFont="1" applyProtection="1">
      <alignment vertical="center"/>
      <protection locked="0"/>
    </xf>
    <xf numFmtId="0" fontId="68" fillId="44" borderId="167" xfId="0" applyFont="1" applyFill="1" applyBorder="1" applyAlignment="1">
      <alignment horizontal="center" vertical="center"/>
    </xf>
    <xf numFmtId="0" fontId="68" fillId="44" borderId="202" xfId="0" applyFont="1" applyFill="1" applyBorder="1" applyAlignment="1">
      <alignment horizontal="center" vertical="center"/>
    </xf>
    <xf numFmtId="0" fontId="68" fillId="44" borderId="152" xfId="0" applyFont="1" applyFill="1" applyBorder="1" applyAlignment="1">
      <alignment horizontal="center" vertical="center"/>
    </xf>
    <xf numFmtId="0" fontId="68" fillId="41" borderId="179" xfId="0" applyFont="1" applyFill="1" applyBorder="1" applyAlignment="1">
      <alignment horizontal="center" vertical="center"/>
    </xf>
    <xf numFmtId="0" fontId="68" fillId="41" borderId="180" xfId="0" applyFont="1" applyFill="1" applyBorder="1" applyAlignment="1">
      <alignment horizontal="center" vertical="center"/>
    </xf>
    <xf numFmtId="0" fontId="68" fillId="44" borderId="216" xfId="0" applyFont="1" applyFill="1" applyBorder="1" applyAlignment="1">
      <alignment horizontal="center" vertical="center"/>
    </xf>
    <xf numFmtId="0" fontId="68" fillId="44" borderId="217" xfId="0" applyFont="1" applyFill="1" applyBorder="1" applyAlignment="1">
      <alignment horizontal="center" vertical="center"/>
    </xf>
    <xf numFmtId="0" fontId="68" fillId="44" borderId="218" xfId="0" applyFont="1" applyFill="1" applyBorder="1" applyAlignment="1">
      <alignment horizontal="center" vertical="center"/>
    </xf>
    <xf numFmtId="0" fontId="68" fillId="44" borderId="219" xfId="0" applyFont="1" applyFill="1" applyBorder="1" applyAlignment="1">
      <alignment horizontal="center" vertical="center"/>
    </xf>
    <xf numFmtId="0" fontId="68" fillId="44" borderId="220" xfId="0" applyFont="1" applyFill="1" applyBorder="1" applyAlignment="1">
      <alignment horizontal="center" vertical="center"/>
    </xf>
    <xf numFmtId="0" fontId="68" fillId="44" borderId="184" xfId="0" applyFont="1" applyFill="1" applyBorder="1" applyAlignment="1">
      <alignment horizontal="center" vertical="center"/>
    </xf>
    <xf numFmtId="177" fontId="68" fillId="44" borderId="10" xfId="1418" quotePrefix="1" applyNumberFormat="1" applyFont="1" applyFill="1" applyBorder="1" applyAlignment="1">
      <alignment horizontal="center" vertical="center"/>
    </xf>
    <xf numFmtId="0" fontId="93" fillId="0" borderId="204" xfId="0" applyFont="1" applyBorder="1" applyAlignment="1" applyProtection="1">
      <alignment horizontal="center" vertical="center"/>
      <protection locked="0"/>
    </xf>
    <xf numFmtId="0" fontId="93" fillId="0" borderId="205" xfId="0" applyFont="1" applyBorder="1" applyAlignment="1" applyProtection="1">
      <alignment horizontal="center" vertical="center"/>
      <protection locked="0"/>
    </xf>
    <xf numFmtId="0" fontId="93" fillId="0" borderId="203" xfId="0" applyFont="1" applyBorder="1" applyAlignment="1" applyProtection="1">
      <alignment horizontal="center" vertical="center"/>
      <protection locked="0"/>
    </xf>
    <xf numFmtId="0" fontId="93" fillId="0" borderId="224" xfId="0" applyFont="1" applyBorder="1" applyAlignment="1" applyProtection="1">
      <alignment horizontal="center" vertical="center"/>
      <protection locked="0"/>
    </xf>
    <xf numFmtId="0" fontId="93" fillId="0" borderId="225" xfId="0" applyFont="1" applyBorder="1" applyAlignment="1" applyProtection="1">
      <alignment horizontal="center" vertical="center"/>
      <protection locked="0"/>
    </xf>
    <xf numFmtId="0" fontId="93" fillId="0" borderId="226" xfId="0" applyFont="1" applyBorder="1" applyAlignment="1" applyProtection="1">
      <alignment horizontal="center" vertical="center"/>
      <protection locked="0"/>
    </xf>
    <xf numFmtId="0" fontId="93" fillId="0" borderId="227" xfId="0" applyFont="1" applyBorder="1" applyAlignment="1" applyProtection="1">
      <alignment horizontal="center" vertical="center"/>
      <protection locked="0"/>
    </xf>
    <xf numFmtId="0" fontId="93" fillId="0" borderId="251" xfId="0" applyFont="1" applyBorder="1" applyAlignment="1" applyProtection="1">
      <alignment horizontal="center" vertical="center"/>
      <protection locked="0"/>
    </xf>
    <xf numFmtId="0" fontId="68" fillId="44" borderId="152" xfId="0" applyFont="1" applyFill="1" applyBorder="1" applyAlignment="1">
      <alignment horizontal="center" vertical="center" wrapText="1"/>
    </xf>
    <xf numFmtId="182" fontId="68" fillId="44" borderId="152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70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98" xfId="1418" quotePrefix="1" applyNumberFormat="1" applyFont="1" applyFill="1" applyBorder="1" applyAlignment="1" applyProtection="1">
      <alignment horizontal="center" vertical="center"/>
      <protection locked="0"/>
    </xf>
    <xf numFmtId="182" fontId="68" fillId="44" borderId="156" xfId="1418" quotePrefix="1" applyNumberFormat="1" applyFont="1" applyFill="1" applyBorder="1" applyAlignment="1" applyProtection="1">
      <alignment horizontal="center" vertical="center"/>
      <protection locked="0"/>
    </xf>
    <xf numFmtId="0" fontId="68" fillId="45" borderId="152" xfId="0" applyFont="1" applyFill="1" applyBorder="1" applyAlignment="1">
      <alignment horizontal="center" vertical="center" wrapText="1"/>
    </xf>
    <xf numFmtId="182" fontId="68" fillId="45" borderId="170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98" xfId="1418" quotePrefix="1" applyNumberFormat="1" applyFont="1" applyFill="1" applyBorder="1" applyAlignment="1" applyProtection="1">
      <alignment horizontal="center" vertical="center"/>
      <protection locked="0"/>
    </xf>
    <xf numFmtId="182" fontId="68" fillId="45" borderId="156" xfId="1418" quotePrefix="1" applyNumberFormat="1" applyFont="1" applyFill="1" applyBorder="1" applyAlignment="1" applyProtection="1">
      <alignment horizontal="center" vertical="center"/>
      <protection locked="0"/>
    </xf>
    <xf numFmtId="0" fontId="68" fillId="33" borderId="152" xfId="0" applyFont="1" applyFill="1" applyBorder="1" applyAlignment="1">
      <alignment horizontal="center" vertical="center"/>
    </xf>
    <xf numFmtId="0" fontId="68" fillId="50" borderId="152" xfId="0" applyFont="1" applyFill="1" applyBorder="1" applyAlignment="1">
      <alignment horizontal="center" vertical="center" wrapText="1"/>
    </xf>
    <xf numFmtId="182" fontId="68" fillId="50" borderId="152" xfId="0" applyNumberFormat="1" applyFont="1" applyFill="1" applyBorder="1" applyAlignment="1">
      <alignment horizontal="center" vertical="center" wrapText="1"/>
    </xf>
    <xf numFmtId="0" fontId="77" fillId="33" borderId="214" xfId="0" applyNumberFormat="1" applyFont="1" applyFill="1" applyBorder="1" applyAlignment="1">
      <alignment horizontal="center" vertical="center" wrapText="1"/>
    </xf>
    <xf numFmtId="0" fontId="77" fillId="33" borderId="211" xfId="0" applyNumberFormat="1" applyFont="1" applyFill="1" applyBorder="1" applyAlignment="1">
      <alignment horizontal="center" vertical="center" wrapText="1"/>
    </xf>
    <xf numFmtId="0" fontId="94" fillId="33" borderId="214" xfId="0" applyFont="1" applyFill="1" applyBorder="1" applyAlignment="1">
      <alignment horizontal="center" vertical="center" wrapText="1"/>
    </xf>
    <xf numFmtId="0" fontId="94" fillId="33" borderId="211" xfId="0" applyFont="1" applyFill="1" applyBorder="1" applyAlignment="1">
      <alignment horizontal="center" vertical="center" wrapText="1"/>
    </xf>
    <xf numFmtId="0" fontId="68" fillId="33" borderId="199" xfId="0" applyFont="1" applyFill="1" applyBorder="1" applyAlignment="1">
      <alignment horizontal="center" vertical="center"/>
    </xf>
    <xf numFmtId="0" fontId="68" fillId="33" borderId="192" xfId="0" applyFont="1" applyFill="1" applyBorder="1" applyAlignment="1">
      <alignment horizontal="center" vertical="center"/>
    </xf>
    <xf numFmtId="0" fontId="68" fillId="33" borderId="209" xfId="0" applyFont="1" applyFill="1" applyBorder="1" applyAlignment="1">
      <alignment horizontal="center" vertical="center"/>
    </xf>
    <xf numFmtId="0" fontId="68" fillId="33" borderId="200" xfId="0" applyFont="1" applyFill="1" applyBorder="1" applyAlignment="1">
      <alignment horizontal="center" vertical="center"/>
    </xf>
    <xf numFmtId="0" fontId="68" fillId="33" borderId="201" xfId="0" applyFont="1" applyFill="1" applyBorder="1" applyAlignment="1">
      <alignment horizontal="center" vertical="center"/>
    </xf>
    <xf numFmtId="0" fontId="68" fillId="33" borderId="210" xfId="0" applyFont="1" applyFill="1" applyBorder="1" applyAlignment="1">
      <alignment horizontal="center" vertical="center"/>
    </xf>
    <xf numFmtId="182" fontId="68" fillId="50" borderId="156" xfId="0" applyNumberFormat="1" applyFont="1" applyFill="1" applyBorder="1" applyAlignment="1">
      <alignment horizontal="center" vertical="center" wrapText="1"/>
    </xf>
    <xf numFmtId="0" fontId="68" fillId="45" borderId="195" xfId="0" applyFont="1" applyFill="1" applyBorder="1" applyAlignment="1">
      <alignment horizontal="center" vertical="center" wrapText="1"/>
    </xf>
    <xf numFmtId="0" fontId="68" fillId="45" borderId="196" xfId="0" applyFont="1" applyFill="1" applyBorder="1" applyAlignment="1">
      <alignment horizontal="center" vertical="center" wrapText="1"/>
    </xf>
    <xf numFmtId="0" fontId="68" fillId="45" borderId="197" xfId="0" applyFont="1" applyFill="1" applyBorder="1" applyAlignment="1">
      <alignment horizontal="center" vertical="center" wrapText="1"/>
    </xf>
    <xf numFmtId="183" fontId="68" fillId="45" borderId="198" xfId="0" applyNumberFormat="1" applyFont="1" applyFill="1" applyBorder="1" applyAlignment="1">
      <alignment horizontal="center" vertical="center" wrapText="1"/>
    </xf>
    <xf numFmtId="183" fontId="68" fillId="45" borderId="156" xfId="0" applyNumberFormat="1" applyFont="1" applyFill="1" applyBorder="1" applyAlignment="1">
      <alignment horizontal="center" vertical="center" wrapText="1"/>
    </xf>
    <xf numFmtId="0" fontId="68" fillId="50" borderId="156" xfId="0" applyFont="1" applyFill="1" applyBorder="1" applyAlignment="1">
      <alignment horizontal="center" vertical="center" wrapText="1"/>
    </xf>
    <xf numFmtId="0" fontId="68" fillId="50" borderId="194" xfId="0" applyFont="1" applyFill="1" applyBorder="1" applyAlignment="1">
      <alignment horizontal="center" vertical="center" wrapText="1"/>
    </xf>
    <xf numFmtId="0" fontId="68" fillId="33" borderId="10" xfId="0" applyFont="1" applyFill="1" applyBorder="1" applyAlignment="1">
      <alignment horizontal="center" vertical="center"/>
    </xf>
    <xf numFmtId="0" fontId="68" fillId="33" borderId="11" xfId="0" applyFont="1" applyFill="1" applyBorder="1" applyAlignment="1">
      <alignment horizontal="center" vertical="center"/>
    </xf>
    <xf numFmtId="0" fontId="22" fillId="35" borderId="24" xfId="0" applyFont="1" applyFill="1" applyBorder="1" applyAlignment="1">
      <alignment horizontal="left" vertical="center" wrapText="1" indent="1"/>
    </xf>
    <xf numFmtId="0" fontId="22" fillId="35" borderId="171" xfId="0" applyFont="1" applyFill="1" applyBorder="1" applyAlignment="1">
      <alignment horizontal="left" vertical="center" wrapText="1" indent="1"/>
    </xf>
    <xf numFmtId="0" fontId="22" fillId="35" borderId="172" xfId="0" applyFont="1" applyFill="1" applyBorder="1" applyAlignment="1">
      <alignment horizontal="left" vertical="center" wrapText="1" indent="1"/>
    </xf>
    <xf numFmtId="0" fontId="68" fillId="41" borderId="175" xfId="0" applyFont="1" applyFill="1" applyBorder="1" applyAlignment="1">
      <alignment horizontal="center" vertical="center"/>
    </xf>
    <xf numFmtId="0" fontId="68" fillId="41" borderId="183" xfId="0" applyFont="1" applyFill="1" applyBorder="1" applyAlignment="1">
      <alignment horizontal="center" vertical="center"/>
    </xf>
    <xf numFmtId="0" fontId="68" fillId="41" borderId="176" xfId="0" applyFont="1" applyFill="1" applyBorder="1" applyAlignment="1">
      <alignment horizontal="center" vertical="center"/>
    </xf>
    <xf numFmtId="0" fontId="68" fillId="41" borderId="177" xfId="0" applyFont="1" applyFill="1" applyBorder="1" applyAlignment="1">
      <alignment horizontal="center" vertical="center"/>
    </xf>
    <xf numFmtId="0" fontId="68" fillId="41" borderId="178" xfId="0" applyFont="1" applyFill="1" applyBorder="1" applyAlignment="1">
      <alignment horizontal="center" vertical="center"/>
    </xf>
    <xf numFmtId="0" fontId="68" fillId="41" borderId="15" xfId="0" applyFont="1" applyFill="1" applyBorder="1" applyAlignment="1">
      <alignment horizontal="center" vertical="center"/>
    </xf>
    <xf numFmtId="0" fontId="68" fillId="41" borderId="16" xfId="0" applyFont="1" applyFill="1" applyBorder="1" applyAlignment="1">
      <alignment horizontal="center" vertical="center"/>
    </xf>
    <xf numFmtId="0" fontId="68" fillId="41" borderId="17" xfId="0" applyFont="1" applyFill="1" applyBorder="1" applyAlignment="1">
      <alignment horizontal="center" vertical="center"/>
    </xf>
    <xf numFmtId="0" fontId="68" fillId="41" borderId="181" xfId="0" applyFont="1" applyFill="1" applyBorder="1" applyAlignment="1">
      <alignment horizontal="center" vertical="center"/>
    </xf>
    <xf numFmtId="0" fontId="68" fillId="41" borderId="182" xfId="0" applyFont="1" applyFill="1" applyBorder="1" applyAlignment="1">
      <alignment horizontal="center" vertical="center"/>
    </xf>
    <xf numFmtId="0" fontId="68" fillId="41" borderId="186" xfId="0" applyFont="1" applyFill="1" applyBorder="1" applyAlignment="1">
      <alignment horizontal="center" vertical="center"/>
    </xf>
    <xf numFmtId="0" fontId="68" fillId="41" borderId="187" xfId="0" applyFont="1" applyFill="1" applyBorder="1" applyAlignment="1">
      <alignment horizontal="center" vertical="center"/>
    </xf>
    <xf numFmtId="0" fontId="68" fillId="41" borderId="188" xfId="0" applyFont="1" applyFill="1" applyBorder="1" applyAlignment="1">
      <alignment horizontal="center" vertical="center"/>
    </xf>
    <xf numFmtId="0" fontId="68" fillId="41" borderId="189" xfId="0" applyFont="1" applyFill="1" applyBorder="1" applyAlignment="1">
      <alignment horizontal="center" vertical="center" wrapText="1"/>
    </xf>
    <xf numFmtId="0" fontId="68" fillId="41" borderId="191" xfId="0" applyFont="1" applyFill="1" applyBorder="1" applyAlignment="1">
      <alignment horizontal="center" vertical="center" wrapText="1"/>
    </xf>
    <xf numFmtId="0" fontId="68" fillId="41" borderId="59" xfId="0" applyFont="1" applyFill="1" applyBorder="1" applyAlignment="1">
      <alignment horizontal="center" vertical="center" wrapText="1"/>
    </xf>
    <xf numFmtId="0" fontId="24" fillId="0" borderId="0" xfId="0" applyFont="1" applyAlignment="1" applyProtection="1">
      <alignment horizontal="center" vertical="center"/>
      <protection locked="0"/>
    </xf>
    <xf numFmtId="177" fontId="97" fillId="49" borderId="10" xfId="1418" quotePrefix="1" applyNumberFormat="1" applyFont="1" applyFill="1" applyBorder="1" applyAlignment="1">
      <alignment horizontal="center" vertical="center"/>
    </xf>
    <xf numFmtId="182" fontId="68" fillId="33" borderId="170" xfId="730" applyNumberFormat="1" applyFont="1" applyFill="1" applyBorder="1" applyAlignment="1">
      <alignment horizontal="center" vertical="center" wrapText="1"/>
    </xf>
    <xf numFmtId="182" fontId="68" fillId="33" borderId="198" xfId="730" applyNumberFormat="1" applyFont="1" applyFill="1" applyBorder="1" applyAlignment="1">
      <alignment horizontal="center" vertical="center" wrapText="1"/>
    </xf>
    <xf numFmtId="182" fontId="68" fillId="33" borderId="156" xfId="730" applyNumberFormat="1" applyFont="1" applyFill="1" applyBorder="1" applyAlignment="1">
      <alignment horizontal="center" vertical="center" wrapText="1"/>
    </xf>
    <xf numFmtId="177" fontId="68" fillId="34" borderId="18" xfId="1418" quotePrefix="1" applyNumberFormat="1" applyFont="1" applyFill="1" applyBorder="1" applyAlignment="1">
      <alignment horizontal="center" vertical="center"/>
    </xf>
    <xf numFmtId="177" fontId="68" fillId="34" borderId="19" xfId="1418" quotePrefix="1" applyNumberFormat="1" applyFont="1" applyFill="1" applyBorder="1" applyAlignment="1">
      <alignment horizontal="center" vertical="center"/>
    </xf>
    <xf numFmtId="0" fontId="22" fillId="35" borderId="24" xfId="1407" quotePrefix="1" applyFont="1" applyFill="1" applyBorder="1" applyAlignment="1" applyProtection="1">
      <alignment horizontal="center" vertical="center"/>
      <protection locked="0"/>
    </xf>
    <xf numFmtId="0" fontId="22" fillId="35" borderId="206" xfId="1407" quotePrefix="1" applyFont="1" applyFill="1" applyBorder="1" applyAlignment="1" applyProtection="1">
      <alignment horizontal="center" vertical="center"/>
      <protection locked="0"/>
    </xf>
    <xf numFmtId="14" fontId="22" fillId="35" borderId="10" xfId="1418" quotePrefix="1" applyNumberFormat="1" applyFont="1" applyFill="1" applyBorder="1" applyAlignment="1">
      <alignment horizontal="center" vertical="center"/>
    </xf>
    <xf numFmtId="0" fontId="68" fillId="33" borderId="24" xfId="1407" quotePrefix="1" applyFont="1" applyFill="1" applyBorder="1" applyAlignment="1">
      <alignment horizontal="center" vertical="center"/>
    </xf>
    <xf numFmtId="0" fontId="68" fillId="33" borderId="206" xfId="1407" quotePrefix="1" applyFont="1" applyFill="1" applyBorder="1" applyAlignment="1">
      <alignment horizontal="center" vertical="center"/>
    </xf>
    <xf numFmtId="0" fontId="68" fillId="33" borderId="10" xfId="1418" quotePrefix="1" applyFont="1" applyFill="1" applyBorder="1" applyAlignment="1">
      <alignment horizontal="center" vertical="center"/>
    </xf>
    <xf numFmtId="0" fontId="68" fillId="33" borderId="24" xfId="0" applyFont="1" applyFill="1" applyBorder="1" applyAlignment="1">
      <alignment horizontal="center" vertical="center" wrapText="1"/>
    </xf>
    <xf numFmtId="0" fontId="68" fillId="33" borderId="172" xfId="0" applyFont="1" applyFill="1" applyBorder="1" applyAlignment="1">
      <alignment horizontal="center" vertical="center" wrapText="1"/>
    </xf>
  </cellXfs>
  <cellStyles count="1423">
    <cellStyle name="20% - 강조색1 2" xfId="11"/>
    <cellStyle name="20% - 강조색1 3" xfId="12"/>
    <cellStyle name="20% - 강조색1 4" xfId="13"/>
    <cellStyle name="20% - 강조색2 2" xfId="14"/>
    <cellStyle name="20% - 강조색2 3" xfId="15"/>
    <cellStyle name="20% - 강조색2 4" xfId="16"/>
    <cellStyle name="20% - 강조색3 2" xfId="17"/>
    <cellStyle name="20% - 강조색3 3" xfId="18"/>
    <cellStyle name="20% - 강조색3 4" xfId="19"/>
    <cellStyle name="20% - 강조색4 2" xfId="20"/>
    <cellStyle name="20% - 강조색4 3" xfId="21"/>
    <cellStyle name="20% - 강조색4 4" xfId="22"/>
    <cellStyle name="20% - 강조색5 2" xfId="23"/>
    <cellStyle name="20% - 강조색5 3" xfId="24"/>
    <cellStyle name="20% - 강조색5 4" xfId="25"/>
    <cellStyle name="20% - 강조색6 2" xfId="26"/>
    <cellStyle name="20% - 강조색6 3" xfId="27"/>
    <cellStyle name="20% - 강조색6 4" xfId="28"/>
    <cellStyle name="40% - 강조색1 2" xfId="29"/>
    <cellStyle name="40% - 강조색1 3" xfId="30"/>
    <cellStyle name="40% - 강조색1 4" xfId="31"/>
    <cellStyle name="40% - 강조색2 2" xfId="32"/>
    <cellStyle name="40% - 강조색2 3" xfId="33"/>
    <cellStyle name="40% - 강조색2 4" xfId="34"/>
    <cellStyle name="40% - 강조색3 2" xfId="35"/>
    <cellStyle name="40% - 강조색3 3" xfId="36"/>
    <cellStyle name="40% - 강조색3 4" xfId="37"/>
    <cellStyle name="40% - 강조색4 2" xfId="38"/>
    <cellStyle name="40% - 강조색4 3" xfId="39"/>
    <cellStyle name="40% - 강조색4 4" xfId="40"/>
    <cellStyle name="40% - 강조색5 2" xfId="41"/>
    <cellStyle name="40% - 강조색5 3" xfId="42"/>
    <cellStyle name="40% - 강조색5 4" xfId="43"/>
    <cellStyle name="40% - 강조색6 2" xfId="44"/>
    <cellStyle name="40% - 강조색6 3" xfId="45"/>
    <cellStyle name="40% - 강조색6 4" xfId="46"/>
    <cellStyle name="60% - 강조색1 2" xfId="47"/>
    <cellStyle name="60% - 강조색1 3" xfId="48"/>
    <cellStyle name="60% - 강조색1 4" xfId="49"/>
    <cellStyle name="60% - 강조색2 2" xfId="50"/>
    <cellStyle name="60% - 강조색2 3" xfId="51"/>
    <cellStyle name="60% - 강조색2 4" xfId="52"/>
    <cellStyle name="60% - 강조색3 2" xfId="53"/>
    <cellStyle name="60% - 강조색3 3" xfId="54"/>
    <cellStyle name="60% - 강조색3 4" xfId="55"/>
    <cellStyle name="60% - 강조색4 2" xfId="56"/>
    <cellStyle name="60% - 강조색4 3" xfId="57"/>
    <cellStyle name="60% - 강조색4 4" xfId="58"/>
    <cellStyle name="60% - 강조색5 2" xfId="59"/>
    <cellStyle name="60% - 강조색5 3" xfId="60"/>
    <cellStyle name="60% - 강조색5 4" xfId="61"/>
    <cellStyle name="60% - 강조색6 2" xfId="62"/>
    <cellStyle name="60% - 강조색6 3" xfId="63"/>
    <cellStyle name="60% - 강조색6 4" xfId="64"/>
    <cellStyle name="Comma [0] 2" xfId="65"/>
    <cellStyle name="Normal 2" xfId="66"/>
    <cellStyle name="Normal 3" xfId="67"/>
    <cellStyle name="Style 1" xfId="68"/>
    <cellStyle name="강조색1 2" xfId="69"/>
    <cellStyle name="강조색1 3" xfId="70"/>
    <cellStyle name="강조색1 4" xfId="71"/>
    <cellStyle name="강조색2 2" xfId="72"/>
    <cellStyle name="강조색2 3" xfId="73"/>
    <cellStyle name="강조색2 4" xfId="74"/>
    <cellStyle name="강조색3 2" xfId="75"/>
    <cellStyle name="강조색3 3" xfId="76"/>
    <cellStyle name="강조색3 4" xfId="77"/>
    <cellStyle name="강조색4 2" xfId="78"/>
    <cellStyle name="강조색4 3" xfId="79"/>
    <cellStyle name="강조색4 4" xfId="80"/>
    <cellStyle name="강조색5 2" xfId="81"/>
    <cellStyle name="강조색5 3" xfId="82"/>
    <cellStyle name="강조색5 4" xfId="83"/>
    <cellStyle name="강조색6 2" xfId="84"/>
    <cellStyle name="강조색6 3" xfId="85"/>
    <cellStyle name="강조색6 4" xfId="86"/>
    <cellStyle name="경고문 2" xfId="87"/>
    <cellStyle name="경고문 3" xfId="88"/>
    <cellStyle name="경고문 4" xfId="89"/>
    <cellStyle name="계산 2" xfId="90"/>
    <cellStyle name="계산 3" xfId="91"/>
    <cellStyle name="계산 4" xfId="92"/>
    <cellStyle name="나쁨 2" xfId="93"/>
    <cellStyle name="나쁨 3" xfId="94"/>
    <cellStyle name="나쁨 4" xfId="95"/>
    <cellStyle name="메모 2" xfId="96"/>
    <cellStyle name="메모 3" xfId="97"/>
    <cellStyle name="메모 4" xfId="98"/>
    <cellStyle name="백분율" xfId="730" builtinId="5"/>
    <cellStyle name="백분율 2" xfId="99"/>
    <cellStyle name="백분율 2 2" xfId="100"/>
    <cellStyle name="백분율 3" xfId="101"/>
    <cellStyle name="백분율 3 2" xfId="338"/>
    <cellStyle name="백분율 3 2 2" xfId="864"/>
    <cellStyle name="백분율 3 3" xfId="462"/>
    <cellStyle name="백분율 3 3 2" xfId="988"/>
    <cellStyle name="백분율 3 4" xfId="606"/>
    <cellStyle name="백분율 3 4 2" xfId="1132"/>
    <cellStyle name="백분율 3 5" xfId="214"/>
    <cellStyle name="백분율 3 6" xfId="740"/>
    <cellStyle name="백분율 3 7" xfId="1281"/>
    <cellStyle name="백분율 4" xfId="102"/>
    <cellStyle name="백분율 5" xfId="103"/>
    <cellStyle name="백분율 6" xfId="1413"/>
    <cellStyle name="보통 2" xfId="104"/>
    <cellStyle name="보통 3" xfId="105"/>
    <cellStyle name="보통 4" xfId="106"/>
    <cellStyle name="常规_키워드11월판매현황" xfId="107"/>
    <cellStyle name="설명 텍스트 2" xfId="108"/>
    <cellStyle name="설명 텍스트 3" xfId="109"/>
    <cellStyle name="설명 텍스트 4" xfId="110"/>
    <cellStyle name="셀 확인 2" xfId="111"/>
    <cellStyle name="셀 확인 3" xfId="112"/>
    <cellStyle name="셀 확인 4" xfId="113"/>
    <cellStyle name="쉼표 [0] 10" xfId="114"/>
    <cellStyle name="쉼표 [0] 11" xfId="115"/>
    <cellStyle name="쉼표 [0] 12" xfId="116"/>
    <cellStyle name="쉼표 [0] 13" xfId="117"/>
    <cellStyle name="쉼표 [0] 14" xfId="725"/>
    <cellStyle name="쉼표 [0] 16 12" xfId="118"/>
    <cellStyle name="쉼표 [0] 2" xfId="119"/>
    <cellStyle name="쉼표 [0] 2 2" xfId="120"/>
    <cellStyle name="쉼표 [0] 2 3" xfId="121"/>
    <cellStyle name="쉼표 [0] 2 4" xfId="122"/>
    <cellStyle name="쉼표 [0] 2 4 2" xfId="123"/>
    <cellStyle name="쉼표 [0] 2 5" xfId="124"/>
    <cellStyle name="쉼표 [0] 3" xfId="125"/>
    <cellStyle name="쉼표 [0] 3 2" xfId="126"/>
    <cellStyle name="쉼표 [0] 3 3" xfId="339"/>
    <cellStyle name="쉼표 [0] 3 3 2" xfId="865"/>
    <cellStyle name="쉼표 [0] 3 4" xfId="463"/>
    <cellStyle name="쉼표 [0] 3 4 2" xfId="989"/>
    <cellStyle name="쉼표 [0] 3 5" xfId="607"/>
    <cellStyle name="쉼표 [0] 3 5 2" xfId="1133"/>
    <cellStyle name="쉼표 [0] 3 6" xfId="215"/>
    <cellStyle name="쉼표 [0] 3 7" xfId="741"/>
    <cellStyle name="쉼표 [0] 3 8" xfId="1282"/>
    <cellStyle name="쉼표 [0] 4" xfId="127"/>
    <cellStyle name="쉼표 [0] 5" xfId="128"/>
    <cellStyle name="쉼표 [0] 5 2" xfId="129"/>
    <cellStyle name="쉼표 [0] 55" xfId="130"/>
    <cellStyle name="쉼표 [0] 55 2" xfId="340"/>
    <cellStyle name="쉼표 [0] 55 2 2" xfId="866"/>
    <cellStyle name="쉼표 [0] 55 3" xfId="464"/>
    <cellStyle name="쉼표 [0] 55 3 2" xfId="990"/>
    <cellStyle name="쉼표 [0] 55 4" xfId="608"/>
    <cellStyle name="쉼표 [0] 55 4 2" xfId="1134"/>
    <cellStyle name="쉼표 [0] 55 5" xfId="216"/>
    <cellStyle name="쉼표 [0] 55 6" xfId="742"/>
    <cellStyle name="쉼표 [0] 55 7" xfId="1283"/>
    <cellStyle name="쉼표 [0] 6" xfId="131"/>
    <cellStyle name="쉼표 [0] 7" xfId="132"/>
    <cellStyle name="쉼표 [0] 7 2" xfId="133"/>
    <cellStyle name="쉼표 [0] 8" xfId="134"/>
    <cellStyle name="쉼표 [0] 9" xfId="135"/>
    <cellStyle name="스타일 1" xfId="136"/>
    <cellStyle name="연결된 셀 2" xfId="137"/>
    <cellStyle name="연결된 셀 3" xfId="138"/>
    <cellStyle name="연결된 셀 4" xfId="139"/>
    <cellStyle name="열어 본 하이퍼링크 2" xfId="140"/>
    <cellStyle name="요약 2" xfId="141"/>
    <cellStyle name="요약 3" xfId="142"/>
    <cellStyle name="요약 4" xfId="143"/>
    <cellStyle name="입력 2" xfId="144"/>
    <cellStyle name="입력 3" xfId="145"/>
    <cellStyle name="입력 4" xfId="146"/>
    <cellStyle name="제목 1 2" xfId="147"/>
    <cellStyle name="제목 1 3" xfId="148"/>
    <cellStyle name="제목 1 4" xfId="149"/>
    <cellStyle name="제목 2 2" xfId="150"/>
    <cellStyle name="제목 2 3" xfId="151"/>
    <cellStyle name="제목 2 4" xfId="152"/>
    <cellStyle name="제목 3 2" xfId="153"/>
    <cellStyle name="제목 3 3" xfId="154"/>
    <cellStyle name="제목 3 4" xfId="155"/>
    <cellStyle name="제목 4 2" xfId="156"/>
    <cellStyle name="제목 4 3" xfId="157"/>
    <cellStyle name="제목 4 4" xfId="158"/>
    <cellStyle name="제목 5" xfId="159"/>
    <cellStyle name="제목 6" xfId="160"/>
    <cellStyle name="제목 7" xfId="161"/>
    <cellStyle name="좋음 2" xfId="162"/>
    <cellStyle name="좋음 3" xfId="163"/>
    <cellStyle name="좋음 4" xfId="164"/>
    <cellStyle name="출력 2" xfId="165"/>
    <cellStyle name="출력 3" xfId="166"/>
    <cellStyle name="출력 4" xfId="167"/>
    <cellStyle name="표준" xfId="0" builtinId="0"/>
    <cellStyle name="표준 10" xfId="168"/>
    <cellStyle name="표준 10 2" xfId="169"/>
    <cellStyle name="표준 11" xfId="170"/>
    <cellStyle name="표준 12" xfId="171"/>
    <cellStyle name="표준 12 2" xfId="172"/>
    <cellStyle name="표준 13" xfId="173"/>
    <cellStyle name="표준 14" xfId="174"/>
    <cellStyle name="표준 15" xfId="175"/>
    <cellStyle name="표준 15 2" xfId="176"/>
    <cellStyle name="표준 15 3" xfId="341"/>
    <cellStyle name="표준 15 3 2" xfId="867"/>
    <cellStyle name="표준 15 4" xfId="465"/>
    <cellStyle name="표준 15 4 2" xfId="991"/>
    <cellStyle name="표준 15 5" xfId="609"/>
    <cellStyle name="표준 15 5 2" xfId="1135"/>
    <cellStyle name="표준 15 6" xfId="217"/>
    <cellStyle name="표준 15 7" xfId="743"/>
    <cellStyle name="표준 15 8" xfId="1284"/>
    <cellStyle name="표준 16" xfId="177"/>
    <cellStyle name="표준 17" xfId="726"/>
    <cellStyle name="표준 17 2" xfId="1397"/>
    <cellStyle name="표준 18" xfId="1410"/>
    <cellStyle name="표준 19" xfId="1420"/>
    <cellStyle name="표준 2" xfId="1"/>
    <cellStyle name="표준 2 10" xfId="178"/>
    <cellStyle name="표준 2 11" xfId="179"/>
    <cellStyle name="표준 2 11 10 2 2" xfId="1415"/>
    <cellStyle name="표준 2 11 2" xfId="342"/>
    <cellStyle name="표준 2 11 2 11" xfId="1414"/>
    <cellStyle name="표준 2 11 2 2" xfId="868"/>
    <cellStyle name="표준 2 11 2 2 2" xfId="1403"/>
    <cellStyle name="표준 2 11 2 4" xfId="1417"/>
    <cellStyle name="표준 2 11 3" xfId="466"/>
    <cellStyle name="표준 2 11 3 2" xfId="992"/>
    <cellStyle name="표준 2 11 4" xfId="610"/>
    <cellStyle name="표준 2 11 4 2" xfId="1136"/>
    <cellStyle name="표준 2 11 5" xfId="218"/>
    <cellStyle name="표준 2 11 6" xfId="744"/>
    <cellStyle name="표준 2 11 7" xfId="1285"/>
    <cellStyle name="표준 2 12" xfId="223"/>
    <cellStyle name="표준 2 12 2" xfId="347"/>
    <cellStyle name="표준 2 12 2 2" xfId="873"/>
    <cellStyle name="표준 2 12 3" xfId="471"/>
    <cellStyle name="표준 2 12 3 2" xfId="997"/>
    <cellStyle name="표준 2 12 4" xfId="618"/>
    <cellStyle name="표준 2 12 4 2" xfId="1141"/>
    <cellStyle name="표준 2 12 5" xfId="724"/>
    <cellStyle name="표준 2 12 5 2" xfId="729"/>
    <cellStyle name="표준 2 12 5 2 2" xfId="1251"/>
    <cellStyle name="표준 2 12 5 2 3" xfId="1249"/>
    <cellStyle name="표준 2 12 5 3" xfId="1247"/>
    <cellStyle name="표준 2 12 6" xfId="749"/>
    <cellStyle name="표준 2 12 7" xfId="1290"/>
    <cellStyle name="표준 2 13" xfId="180"/>
    <cellStyle name="표준 2 13 2" xfId="343"/>
    <cellStyle name="표준 2 13 2 2" xfId="869"/>
    <cellStyle name="표준 2 13 3" xfId="467"/>
    <cellStyle name="표준 2 13 3 2" xfId="993"/>
    <cellStyle name="표준 2 13 4" xfId="611"/>
    <cellStyle name="표준 2 13 4 2" xfId="1137"/>
    <cellStyle name="표준 2 13 5" xfId="219"/>
    <cellStyle name="표준 2 13 6" xfId="745"/>
    <cellStyle name="표준 2 13 7" xfId="1286"/>
    <cellStyle name="표준 2 14" xfId="249"/>
    <cellStyle name="표준 2 14 2" xfId="373"/>
    <cellStyle name="표준 2 14 2 2" xfId="899"/>
    <cellStyle name="표준 2 14 3" xfId="497"/>
    <cellStyle name="표준 2 14 3 2" xfId="1023"/>
    <cellStyle name="표준 2 14 4" xfId="644"/>
    <cellStyle name="표준 2 14 4 2" xfId="1167"/>
    <cellStyle name="표준 2 14 5" xfId="727"/>
    <cellStyle name="표준 2 14 6" xfId="775"/>
    <cellStyle name="표준 2 14 7" xfId="1316"/>
    <cellStyle name="표준 2 15" xfId="275"/>
    <cellStyle name="표준 2 15 2" xfId="399"/>
    <cellStyle name="표준 2 15 2 2" xfId="925"/>
    <cellStyle name="표준 2 15 3" xfId="523"/>
    <cellStyle name="표준 2 15 3 2" xfId="1049"/>
    <cellStyle name="표준 2 15 4" xfId="670"/>
    <cellStyle name="표준 2 15 4 2" xfId="1193"/>
    <cellStyle name="표준 2 15 5" xfId="801"/>
    <cellStyle name="표준 2 15 6" xfId="1342"/>
    <cellStyle name="표준 2 16" xfId="327"/>
    <cellStyle name="표준 2 16 13" xfId="1418"/>
    <cellStyle name="표준 2 16 2" xfId="451"/>
    <cellStyle name="표준 2 16 2 2" xfId="977"/>
    <cellStyle name="표준 2 16 3" xfId="575"/>
    <cellStyle name="표준 2 16 3 2" xfId="1101"/>
    <cellStyle name="표준 2 16 4" xfId="597"/>
    <cellStyle name="표준 2 16 4 2" xfId="1123"/>
    <cellStyle name="표준 2 16 5" xfId="853"/>
    <cellStyle name="표준 2 16 6" xfId="1272"/>
    <cellStyle name="표준 2 17" xfId="329"/>
    <cellStyle name="표준 2 17 2" xfId="855"/>
    <cellStyle name="표준 2 18" xfId="453"/>
    <cellStyle name="표준 2 18 2" xfId="979"/>
    <cellStyle name="표준 2 18 3" xfId="1409"/>
    <cellStyle name="표준 2 18 3 2 3" xfId="1412"/>
    <cellStyle name="표준 2 18 3 2 3 2" xfId="1422"/>
    <cellStyle name="표준 2 19" xfId="577"/>
    <cellStyle name="표준 2 19 2" xfId="1103"/>
    <cellStyle name="표준 2 2" xfId="2"/>
    <cellStyle name="표준 2 2 10" xfId="303"/>
    <cellStyle name="표준 2 2 10 2" xfId="427"/>
    <cellStyle name="표준 2 2 10 2 2" xfId="953"/>
    <cellStyle name="표준 2 2 10 3" xfId="551"/>
    <cellStyle name="표준 2 2 10 3 2" xfId="1077"/>
    <cellStyle name="표준 2 2 10 4" xfId="698"/>
    <cellStyle name="표준 2 2 10 4 2" xfId="1221"/>
    <cellStyle name="표준 2 2 10 5" xfId="829"/>
    <cellStyle name="표준 2 2 10 6" xfId="1370"/>
    <cellStyle name="표준 2 2 11" xfId="330"/>
    <cellStyle name="표준 2 2 11 2" xfId="598"/>
    <cellStyle name="표준 2 2 11 2 2" xfId="1124"/>
    <cellStyle name="표준 2 2 11 3" xfId="856"/>
    <cellStyle name="표준 2 2 11 4" xfId="1273"/>
    <cellStyle name="표준 2 2 12" xfId="454"/>
    <cellStyle name="표준 2 2 12 2" xfId="980"/>
    <cellStyle name="표준 2 2 13" xfId="578"/>
    <cellStyle name="표준 2 2 13 2" xfId="1104"/>
    <cellStyle name="표준 2 2 14" xfId="206"/>
    <cellStyle name="표준 2 2 15" xfId="732"/>
    <cellStyle name="표준 2 2 16" xfId="1253"/>
    <cellStyle name="표준 2 2 2" xfId="7"/>
    <cellStyle name="표준 2 2 2 10" xfId="334"/>
    <cellStyle name="표준 2 2 2 10 2" xfId="860"/>
    <cellStyle name="표준 2 2 2 11" xfId="458"/>
    <cellStyle name="표준 2 2 2 11 2" xfId="984"/>
    <cellStyle name="표준 2 2 2 12" xfId="582"/>
    <cellStyle name="표준 2 2 2 12 2" xfId="1108"/>
    <cellStyle name="표준 2 2 2 13" xfId="210"/>
    <cellStyle name="표준 2 2 2 14" xfId="736"/>
    <cellStyle name="표준 2 2 2 15" xfId="1257"/>
    <cellStyle name="표준 2 2 2 2" xfId="240"/>
    <cellStyle name="표준 2 2 2 2 2" xfId="266"/>
    <cellStyle name="표준 2 2 2 2 2 2" xfId="390"/>
    <cellStyle name="표준 2 2 2 2 2 2 2" xfId="916"/>
    <cellStyle name="표준 2 2 2 2 2 3" xfId="514"/>
    <cellStyle name="표준 2 2 2 2 2 3 2" xfId="1040"/>
    <cellStyle name="표준 2 2 2 2 2 4" xfId="661"/>
    <cellStyle name="표준 2 2 2 2 2 4 2" xfId="1184"/>
    <cellStyle name="표준 2 2 2 2 2 5" xfId="792"/>
    <cellStyle name="표준 2 2 2 2 2 6" xfId="1333"/>
    <cellStyle name="표준 2 2 2 2 3" xfId="292"/>
    <cellStyle name="표준 2 2 2 2 3 2" xfId="416"/>
    <cellStyle name="표준 2 2 2 2 3 2 2" xfId="942"/>
    <cellStyle name="표준 2 2 2 2 3 3" xfId="540"/>
    <cellStyle name="표준 2 2 2 2 3 3 2" xfId="1066"/>
    <cellStyle name="표준 2 2 2 2 3 4" xfId="687"/>
    <cellStyle name="표준 2 2 2 2 3 4 2" xfId="1210"/>
    <cellStyle name="표준 2 2 2 2 3 5" xfId="818"/>
    <cellStyle name="표준 2 2 2 2 3 6" xfId="1359"/>
    <cellStyle name="표준 2 2 2 2 4" xfId="318"/>
    <cellStyle name="표준 2 2 2 2 4 2" xfId="442"/>
    <cellStyle name="표준 2 2 2 2 4 2 2" xfId="968"/>
    <cellStyle name="표준 2 2 2 2 4 3" xfId="566"/>
    <cellStyle name="표준 2 2 2 2 4 3 2" xfId="1092"/>
    <cellStyle name="표준 2 2 2 2 4 4" xfId="713"/>
    <cellStyle name="표준 2 2 2 2 4 4 2" xfId="1236"/>
    <cellStyle name="표준 2 2 2 2 4 5" xfId="844"/>
    <cellStyle name="표준 2 2 2 2 4 6" xfId="1385"/>
    <cellStyle name="표준 2 2 2 2 5" xfId="364"/>
    <cellStyle name="표준 2 2 2 2 5 2" xfId="635"/>
    <cellStyle name="표준 2 2 2 2 5 2 2" xfId="1158"/>
    <cellStyle name="표준 2 2 2 2 5 3" xfId="890"/>
    <cellStyle name="표준 2 2 2 2 5 4" xfId="1307"/>
    <cellStyle name="표준 2 2 2 2 6" xfId="488"/>
    <cellStyle name="표준 2 2 2 2 6 2" xfId="1014"/>
    <cellStyle name="표준 2 2 2 2 7" xfId="588"/>
    <cellStyle name="표준 2 2 2 2 7 2" xfId="1114"/>
    <cellStyle name="표준 2 2 2 2 8" xfId="766"/>
    <cellStyle name="표준 2 2 2 2 9" xfId="1263"/>
    <cellStyle name="표준 2 2 2 3" xfId="246"/>
    <cellStyle name="표준 2 2 2 3 2" xfId="272"/>
    <cellStyle name="표준 2 2 2 3 2 2" xfId="396"/>
    <cellStyle name="표준 2 2 2 3 2 2 2" xfId="922"/>
    <cellStyle name="표준 2 2 2 3 2 3" xfId="520"/>
    <cellStyle name="표준 2 2 2 3 2 3 2" xfId="1046"/>
    <cellStyle name="표준 2 2 2 3 2 4" xfId="667"/>
    <cellStyle name="표준 2 2 2 3 2 4 2" xfId="1190"/>
    <cellStyle name="표준 2 2 2 3 2 5" xfId="798"/>
    <cellStyle name="표준 2 2 2 3 2 6" xfId="1339"/>
    <cellStyle name="표준 2 2 2 3 3" xfId="298"/>
    <cellStyle name="표준 2 2 2 3 3 2" xfId="422"/>
    <cellStyle name="표준 2 2 2 3 3 2 2" xfId="948"/>
    <cellStyle name="표준 2 2 2 3 3 3" xfId="546"/>
    <cellStyle name="표준 2 2 2 3 3 3 2" xfId="1072"/>
    <cellStyle name="표준 2 2 2 3 3 4" xfId="693"/>
    <cellStyle name="표준 2 2 2 3 3 4 2" xfId="1216"/>
    <cellStyle name="표준 2 2 2 3 3 5" xfId="824"/>
    <cellStyle name="표준 2 2 2 3 3 6" xfId="1365"/>
    <cellStyle name="표준 2 2 2 3 4" xfId="324"/>
    <cellStyle name="표준 2 2 2 3 4 2" xfId="448"/>
    <cellStyle name="표준 2 2 2 3 4 2 2" xfId="974"/>
    <cellStyle name="표준 2 2 2 3 4 3" xfId="572"/>
    <cellStyle name="표준 2 2 2 3 4 3 2" xfId="1098"/>
    <cellStyle name="표준 2 2 2 3 4 4" xfId="719"/>
    <cellStyle name="표준 2 2 2 3 4 4 2" xfId="1242"/>
    <cellStyle name="표준 2 2 2 3 4 5" xfId="850"/>
    <cellStyle name="표준 2 2 2 3 4 6" xfId="1391"/>
    <cellStyle name="표준 2 2 2 3 5" xfId="370"/>
    <cellStyle name="표준 2 2 2 3 5 2" xfId="641"/>
    <cellStyle name="표준 2 2 2 3 5 2 2" xfId="1164"/>
    <cellStyle name="표준 2 2 2 3 5 3" xfId="896"/>
    <cellStyle name="표준 2 2 2 3 5 4" xfId="1313"/>
    <cellStyle name="표준 2 2 2 3 6" xfId="494"/>
    <cellStyle name="표준 2 2 2 3 6 2" xfId="1020"/>
    <cellStyle name="표준 2 2 2 3 7" xfId="594"/>
    <cellStyle name="표준 2 2 2 3 7 2" xfId="1120"/>
    <cellStyle name="표준 2 2 2 3 8" xfId="772"/>
    <cellStyle name="표준 2 2 2 3 9" xfId="1269"/>
    <cellStyle name="표준 2 2 2 4" xfId="234"/>
    <cellStyle name="표준 2 2 2 4 2" xfId="260"/>
    <cellStyle name="표준 2 2 2 4 2 2" xfId="384"/>
    <cellStyle name="표준 2 2 2 4 2 2 2" xfId="910"/>
    <cellStyle name="표준 2 2 2 4 2 3" xfId="508"/>
    <cellStyle name="표준 2 2 2 4 2 3 2" xfId="1034"/>
    <cellStyle name="표준 2 2 2 4 2 4" xfId="655"/>
    <cellStyle name="표준 2 2 2 4 2 4 2" xfId="1178"/>
    <cellStyle name="표준 2 2 2 4 2 5" xfId="786"/>
    <cellStyle name="표준 2 2 2 4 2 6" xfId="1327"/>
    <cellStyle name="표준 2 2 2 4 3" xfId="286"/>
    <cellStyle name="표준 2 2 2 4 3 2" xfId="410"/>
    <cellStyle name="표준 2 2 2 4 3 2 2" xfId="936"/>
    <cellStyle name="표준 2 2 2 4 3 3" xfId="534"/>
    <cellStyle name="표준 2 2 2 4 3 3 2" xfId="1060"/>
    <cellStyle name="표준 2 2 2 4 3 4" xfId="681"/>
    <cellStyle name="표준 2 2 2 4 3 4 2" xfId="1204"/>
    <cellStyle name="표준 2 2 2 4 3 5" xfId="812"/>
    <cellStyle name="표준 2 2 2 4 3 6" xfId="1353"/>
    <cellStyle name="표준 2 2 2 4 4" xfId="312"/>
    <cellStyle name="표준 2 2 2 4 4 2" xfId="436"/>
    <cellStyle name="표준 2 2 2 4 4 2 2" xfId="962"/>
    <cellStyle name="표준 2 2 2 4 4 3" xfId="560"/>
    <cellStyle name="표준 2 2 2 4 4 3 2" xfId="1086"/>
    <cellStyle name="표준 2 2 2 4 4 4" xfId="707"/>
    <cellStyle name="표준 2 2 2 4 4 4 2" xfId="1230"/>
    <cellStyle name="표준 2 2 2 4 4 5" xfId="838"/>
    <cellStyle name="표준 2 2 2 4 4 6" xfId="1379"/>
    <cellStyle name="표준 2 2 2 4 5" xfId="358"/>
    <cellStyle name="표준 2 2 2 4 5 2" xfId="884"/>
    <cellStyle name="표준 2 2 2 4 6" xfId="482"/>
    <cellStyle name="표준 2 2 2 4 6 2" xfId="1008"/>
    <cellStyle name="표준 2 2 2 4 7" xfId="629"/>
    <cellStyle name="표준 2 2 2 4 7 2" xfId="1152"/>
    <cellStyle name="표준 2 2 2 4 8" xfId="760"/>
    <cellStyle name="표준 2 2 2 4 9" xfId="1301"/>
    <cellStyle name="표준 2 2 2 5" xfId="226"/>
    <cellStyle name="표준 2 2 2 5 2" xfId="350"/>
    <cellStyle name="표준 2 2 2 5 2 2" xfId="876"/>
    <cellStyle name="표준 2 2 2 5 3" xfId="474"/>
    <cellStyle name="표준 2 2 2 5 3 2" xfId="1000"/>
    <cellStyle name="표준 2 2 2 5 4" xfId="621"/>
    <cellStyle name="표준 2 2 2 5 4 2" xfId="1144"/>
    <cellStyle name="표준 2 2 2 5 5" xfId="752"/>
    <cellStyle name="표준 2 2 2 5 6" xfId="1293"/>
    <cellStyle name="표준 2 2 2 6" xfId="252"/>
    <cellStyle name="표준 2 2 2 6 2" xfId="376"/>
    <cellStyle name="표준 2 2 2 6 2 2" xfId="902"/>
    <cellStyle name="표준 2 2 2 6 3" xfId="500"/>
    <cellStyle name="표준 2 2 2 6 3 2" xfId="1026"/>
    <cellStyle name="표준 2 2 2 6 4" xfId="647"/>
    <cellStyle name="표준 2 2 2 6 4 2" xfId="1170"/>
    <cellStyle name="표준 2 2 2 6 5" xfId="778"/>
    <cellStyle name="표준 2 2 2 6 6" xfId="1319"/>
    <cellStyle name="표준 2 2 2 7" xfId="278"/>
    <cellStyle name="표준 2 2 2 7 2" xfId="402"/>
    <cellStyle name="표준 2 2 2 7 2 2" xfId="928"/>
    <cellStyle name="표준 2 2 2 7 3" xfId="526"/>
    <cellStyle name="표준 2 2 2 7 3 2" xfId="1052"/>
    <cellStyle name="표준 2 2 2 7 4" xfId="673"/>
    <cellStyle name="표준 2 2 2 7 4 2" xfId="1196"/>
    <cellStyle name="표준 2 2 2 7 5" xfId="804"/>
    <cellStyle name="표준 2 2 2 7 6" xfId="1345"/>
    <cellStyle name="표준 2 2 2 8" xfId="304"/>
    <cellStyle name="표준 2 2 2 8 2" xfId="428"/>
    <cellStyle name="표준 2 2 2 8 2 2" xfId="954"/>
    <cellStyle name="표준 2 2 2 8 3" xfId="552"/>
    <cellStyle name="표준 2 2 2 8 3 2" xfId="1078"/>
    <cellStyle name="표준 2 2 2 8 4" xfId="699"/>
    <cellStyle name="표준 2 2 2 8 4 2" xfId="1222"/>
    <cellStyle name="표준 2 2 2 8 5" xfId="830"/>
    <cellStyle name="표준 2 2 2 8 6" xfId="1371"/>
    <cellStyle name="표준 2 2 2 9" xfId="328"/>
    <cellStyle name="표준 2 2 2 9 2" xfId="452"/>
    <cellStyle name="표준 2 2 2 9 2 2" xfId="978"/>
    <cellStyle name="표준 2 2 2 9 3" xfId="576"/>
    <cellStyle name="표준 2 2 2 9 3 2" xfId="1102"/>
    <cellStyle name="표준 2 2 2 9 4" xfId="602"/>
    <cellStyle name="표준 2 2 2 9 4 2" xfId="1128"/>
    <cellStyle name="표준 2 2 2 9 5" xfId="854"/>
    <cellStyle name="표준 2 2 2 9 6" xfId="1277"/>
    <cellStyle name="표준 2 2 3" xfId="5"/>
    <cellStyle name="표준 2 2 3 10" xfId="734"/>
    <cellStyle name="표준 2 2 3 11" xfId="1255"/>
    <cellStyle name="표준 2 2 3 2" xfId="232"/>
    <cellStyle name="표준 2 2 3 2 2" xfId="356"/>
    <cellStyle name="표준 2 2 3 2 2 2" xfId="882"/>
    <cellStyle name="표준 2 2 3 2 3" xfId="480"/>
    <cellStyle name="표준 2 2 3 2 3 2" xfId="1006"/>
    <cellStyle name="표준 2 2 3 2 4" xfId="627"/>
    <cellStyle name="표준 2 2 3 2 4 2" xfId="1150"/>
    <cellStyle name="표준 2 2 3 2 5" xfId="758"/>
    <cellStyle name="표준 2 2 3 2 6" xfId="1299"/>
    <cellStyle name="표준 2 2 3 3" xfId="258"/>
    <cellStyle name="표준 2 2 3 3 2" xfId="382"/>
    <cellStyle name="표준 2 2 3 3 2 2" xfId="908"/>
    <cellStyle name="표준 2 2 3 3 3" xfId="506"/>
    <cellStyle name="표준 2 2 3 3 3 2" xfId="1032"/>
    <cellStyle name="표준 2 2 3 3 4" xfId="653"/>
    <cellStyle name="표준 2 2 3 3 4 2" xfId="1176"/>
    <cellStyle name="표준 2 2 3 3 5" xfId="784"/>
    <cellStyle name="표준 2 2 3 3 6" xfId="1325"/>
    <cellStyle name="표준 2 2 3 4" xfId="284"/>
    <cellStyle name="표준 2 2 3 4 2" xfId="408"/>
    <cellStyle name="표준 2 2 3 4 2 2" xfId="934"/>
    <cellStyle name="표준 2 2 3 4 3" xfId="532"/>
    <cellStyle name="표준 2 2 3 4 3 2" xfId="1058"/>
    <cellStyle name="표준 2 2 3 4 4" xfId="679"/>
    <cellStyle name="표준 2 2 3 4 4 2" xfId="1202"/>
    <cellStyle name="표준 2 2 3 4 5" xfId="810"/>
    <cellStyle name="표준 2 2 3 4 6" xfId="1351"/>
    <cellStyle name="표준 2 2 3 5" xfId="310"/>
    <cellStyle name="표준 2 2 3 5 2" xfId="434"/>
    <cellStyle name="표준 2 2 3 5 2 2" xfId="960"/>
    <cellStyle name="표준 2 2 3 5 3" xfId="558"/>
    <cellStyle name="표준 2 2 3 5 3 2" xfId="1084"/>
    <cellStyle name="표준 2 2 3 5 4" xfId="705"/>
    <cellStyle name="표준 2 2 3 5 4 2" xfId="1228"/>
    <cellStyle name="표준 2 2 3 5 5" xfId="836"/>
    <cellStyle name="표준 2 2 3 5 6" xfId="1377"/>
    <cellStyle name="표준 2 2 3 6" xfId="332"/>
    <cellStyle name="표준 2 2 3 6 2" xfId="600"/>
    <cellStyle name="표준 2 2 3 6 2 2" xfId="1126"/>
    <cellStyle name="표준 2 2 3 6 3" xfId="858"/>
    <cellStyle name="표준 2 2 3 6 4" xfId="1275"/>
    <cellStyle name="표준 2 2 3 7" xfId="456"/>
    <cellStyle name="표준 2 2 3 7 2" xfId="982"/>
    <cellStyle name="표준 2 2 3 8" xfId="580"/>
    <cellStyle name="표준 2 2 3 8 2" xfId="1106"/>
    <cellStyle name="표준 2 2 3 9" xfId="208"/>
    <cellStyle name="표준 2 2 4" xfId="238"/>
    <cellStyle name="표준 2 2 4 2" xfId="264"/>
    <cellStyle name="표준 2 2 4 2 2" xfId="388"/>
    <cellStyle name="표준 2 2 4 2 2 2" xfId="914"/>
    <cellStyle name="표준 2 2 4 2 3" xfId="512"/>
    <cellStyle name="표준 2 2 4 2 3 2" xfId="1038"/>
    <cellStyle name="표준 2 2 4 2 4" xfId="659"/>
    <cellStyle name="표준 2 2 4 2 4 2" xfId="1182"/>
    <cellStyle name="표준 2 2 4 2 5" xfId="790"/>
    <cellStyle name="표준 2 2 4 2 6" xfId="1331"/>
    <cellStyle name="표준 2 2 4 3" xfId="290"/>
    <cellStyle name="표준 2 2 4 3 2" xfId="414"/>
    <cellStyle name="표준 2 2 4 3 2 2" xfId="940"/>
    <cellStyle name="표준 2 2 4 3 3" xfId="538"/>
    <cellStyle name="표준 2 2 4 3 3 2" xfId="1064"/>
    <cellStyle name="표준 2 2 4 3 4" xfId="685"/>
    <cellStyle name="표준 2 2 4 3 4 2" xfId="1208"/>
    <cellStyle name="표준 2 2 4 3 5" xfId="816"/>
    <cellStyle name="표준 2 2 4 3 6" xfId="1357"/>
    <cellStyle name="표준 2 2 4 4" xfId="316"/>
    <cellStyle name="표준 2 2 4 4 2" xfId="440"/>
    <cellStyle name="표준 2 2 4 4 2 2" xfId="966"/>
    <cellStyle name="표준 2 2 4 4 3" xfId="564"/>
    <cellStyle name="표준 2 2 4 4 3 2" xfId="1090"/>
    <cellStyle name="표준 2 2 4 4 4" xfId="711"/>
    <cellStyle name="표준 2 2 4 4 4 2" xfId="1234"/>
    <cellStyle name="표준 2 2 4 4 5" xfId="842"/>
    <cellStyle name="표준 2 2 4 4 6" xfId="1383"/>
    <cellStyle name="표준 2 2 4 5" xfId="362"/>
    <cellStyle name="표준 2 2 4 5 2" xfId="633"/>
    <cellStyle name="표준 2 2 4 5 2 2" xfId="1156"/>
    <cellStyle name="표준 2 2 4 5 3" xfId="888"/>
    <cellStyle name="표준 2 2 4 5 4" xfId="1305"/>
    <cellStyle name="표준 2 2 4 6" xfId="486"/>
    <cellStyle name="표준 2 2 4 6 2" xfId="1012"/>
    <cellStyle name="표준 2 2 4 7" xfId="586"/>
    <cellStyle name="표준 2 2 4 7 2" xfId="1112"/>
    <cellStyle name="표준 2 2 4 8" xfId="764"/>
    <cellStyle name="표준 2 2 4 9" xfId="1261"/>
    <cellStyle name="표준 2 2 5" xfId="244"/>
    <cellStyle name="표준 2 2 5 2" xfId="270"/>
    <cellStyle name="표준 2 2 5 2 2" xfId="394"/>
    <cellStyle name="표준 2 2 5 2 2 2" xfId="920"/>
    <cellStyle name="표준 2 2 5 2 3" xfId="518"/>
    <cellStyle name="표준 2 2 5 2 3 2" xfId="1044"/>
    <cellStyle name="표준 2 2 5 2 4" xfId="665"/>
    <cellStyle name="표준 2 2 5 2 4 2" xfId="1188"/>
    <cellStyle name="표준 2 2 5 2 5" xfId="796"/>
    <cellStyle name="표준 2 2 5 2 6" xfId="1337"/>
    <cellStyle name="표준 2 2 5 3" xfId="296"/>
    <cellStyle name="표준 2 2 5 3 2" xfId="420"/>
    <cellStyle name="표준 2 2 5 3 2 2" xfId="946"/>
    <cellStyle name="표준 2 2 5 3 3" xfId="544"/>
    <cellStyle name="표준 2 2 5 3 3 2" xfId="1070"/>
    <cellStyle name="표준 2 2 5 3 4" xfId="691"/>
    <cellStyle name="표준 2 2 5 3 4 2" xfId="1214"/>
    <cellStyle name="표준 2 2 5 3 5" xfId="822"/>
    <cellStyle name="표준 2 2 5 3 6" xfId="1363"/>
    <cellStyle name="표준 2 2 5 4" xfId="322"/>
    <cellStyle name="표준 2 2 5 4 2" xfId="446"/>
    <cellStyle name="표준 2 2 5 4 2 2" xfId="972"/>
    <cellStyle name="표준 2 2 5 4 3" xfId="570"/>
    <cellStyle name="표준 2 2 5 4 3 2" xfId="1096"/>
    <cellStyle name="표준 2 2 5 4 4" xfId="717"/>
    <cellStyle name="표준 2 2 5 4 4 2" xfId="1240"/>
    <cellStyle name="표준 2 2 5 4 5" xfId="848"/>
    <cellStyle name="표준 2 2 5 4 6" xfId="1389"/>
    <cellStyle name="표준 2 2 5 5" xfId="368"/>
    <cellStyle name="표준 2 2 5 5 2" xfId="639"/>
    <cellStyle name="표준 2 2 5 5 2 2" xfId="1162"/>
    <cellStyle name="표준 2 2 5 5 3" xfId="894"/>
    <cellStyle name="표준 2 2 5 5 4" xfId="1311"/>
    <cellStyle name="표준 2 2 5 6" xfId="492"/>
    <cellStyle name="표준 2 2 5 6 2" xfId="1018"/>
    <cellStyle name="표준 2 2 5 7" xfId="592"/>
    <cellStyle name="표준 2 2 5 7 2" xfId="1118"/>
    <cellStyle name="표준 2 2 5 8" xfId="770"/>
    <cellStyle name="표준 2 2 5 9" xfId="1267"/>
    <cellStyle name="표준 2 2 6" xfId="230"/>
    <cellStyle name="표준 2 2 6 2" xfId="256"/>
    <cellStyle name="표준 2 2 6 2 2" xfId="380"/>
    <cellStyle name="표준 2 2 6 2 2 2" xfId="906"/>
    <cellStyle name="표준 2 2 6 2 3" xfId="504"/>
    <cellStyle name="표준 2 2 6 2 3 2" xfId="1030"/>
    <cellStyle name="표준 2 2 6 2 4" xfId="651"/>
    <cellStyle name="표준 2 2 6 2 4 2" xfId="1174"/>
    <cellStyle name="표준 2 2 6 2 5" xfId="782"/>
    <cellStyle name="표준 2 2 6 2 6" xfId="1323"/>
    <cellStyle name="표준 2 2 6 3" xfId="282"/>
    <cellStyle name="표준 2 2 6 3 2" xfId="406"/>
    <cellStyle name="표준 2 2 6 3 2 2" xfId="932"/>
    <cellStyle name="표준 2 2 6 3 3" xfId="530"/>
    <cellStyle name="표준 2 2 6 3 3 2" xfId="1056"/>
    <cellStyle name="표준 2 2 6 3 4" xfId="677"/>
    <cellStyle name="표준 2 2 6 3 4 2" xfId="1200"/>
    <cellStyle name="표준 2 2 6 3 5" xfId="808"/>
    <cellStyle name="표준 2 2 6 3 6" xfId="1349"/>
    <cellStyle name="표준 2 2 6 4" xfId="308"/>
    <cellStyle name="표준 2 2 6 4 2" xfId="432"/>
    <cellStyle name="표준 2 2 6 4 2 2" xfId="958"/>
    <cellStyle name="표준 2 2 6 4 3" xfId="556"/>
    <cellStyle name="표준 2 2 6 4 3 2" xfId="1082"/>
    <cellStyle name="표준 2 2 6 4 4" xfId="703"/>
    <cellStyle name="표준 2 2 6 4 4 2" xfId="1226"/>
    <cellStyle name="표준 2 2 6 4 5" xfId="834"/>
    <cellStyle name="표준 2 2 6 4 6" xfId="1375"/>
    <cellStyle name="표준 2 2 6 5" xfId="354"/>
    <cellStyle name="표준 2 2 6 5 2" xfId="880"/>
    <cellStyle name="표준 2 2 6 6" xfId="478"/>
    <cellStyle name="표준 2 2 6 6 2" xfId="1004"/>
    <cellStyle name="표준 2 2 6 7" xfId="625"/>
    <cellStyle name="표준 2 2 6 7 2" xfId="1148"/>
    <cellStyle name="표준 2 2 6 8" xfId="756"/>
    <cellStyle name="표준 2 2 6 9" xfId="1297"/>
    <cellStyle name="표준 2 2 7" xfId="224"/>
    <cellStyle name="표준 2 2 7 2" xfId="348"/>
    <cellStyle name="표준 2 2 7 2 2" xfId="874"/>
    <cellStyle name="표준 2 2 7 3" xfId="472"/>
    <cellStyle name="표준 2 2 7 3 2" xfId="998"/>
    <cellStyle name="표준 2 2 7 4" xfId="619"/>
    <cellStyle name="표준 2 2 7 4 2" xfId="1142"/>
    <cellStyle name="표준 2 2 7 5" xfId="750"/>
    <cellStyle name="표준 2 2 7 6" xfId="1291"/>
    <cellStyle name="표준 2 2 8" xfId="250"/>
    <cellStyle name="표준 2 2 8 2" xfId="374"/>
    <cellStyle name="표준 2 2 8 2 2" xfId="900"/>
    <cellStyle name="표준 2 2 8 3" xfId="498"/>
    <cellStyle name="표준 2 2 8 3 2" xfId="1024"/>
    <cellStyle name="표준 2 2 8 4" xfId="645"/>
    <cellStyle name="표준 2 2 8 4 2" xfId="1168"/>
    <cellStyle name="표준 2 2 8 5" xfId="776"/>
    <cellStyle name="표준 2 2 8 6" xfId="1317"/>
    <cellStyle name="표준 2 2 9" xfId="276"/>
    <cellStyle name="표준 2 2 9 2" xfId="400"/>
    <cellStyle name="표준 2 2 9 2 2" xfId="926"/>
    <cellStyle name="표준 2 2 9 3" xfId="524"/>
    <cellStyle name="표준 2 2 9 3 2" xfId="1050"/>
    <cellStyle name="표준 2 2 9 4" xfId="671"/>
    <cellStyle name="표준 2 2 9 4 2" xfId="1194"/>
    <cellStyle name="표준 2 2 9 5" xfId="802"/>
    <cellStyle name="표준 2 2 9 6" xfId="1343"/>
    <cellStyle name="표준 2 20" xfId="722"/>
    <cellStyle name="표준 2 20 2" xfId="1245"/>
    <cellStyle name="표준 2 21" xfId="723"/>
    <cellStyle name="표준 2 21 2" xfId="728"/>
    <cellStyle name="표준 2 21 2 2" xfId="1250"/>
    <cellStyle name="표준 2 21 2 3" xfId="1248"/>
    <cellStyle name="표준 2 21 3" xfId="1246"/>
    <cellStyle name="표준 2 22" xfId="205"/>
    <cellStyle name="표준 2 23" xfId="731"/>
    <cellStyle name="표준 2 24" xfId="1252"/>
    <cellStyle name="표준 2 25" xfId="1394"/>
    <cellStyle name="표준 2 26" xfId="1395"/>
    <cellStyle name="표준 2 26 2" xfId="1396"/>
    <cellStyle name="표준 2 26 2 2" xfId="1404"/>
    <cellStyle name="표준 2 26 2 2 2 2" xfId="1419"/>
    <cellStyle name="표준 2 26 2 3" xfId="1407"/>
    <cellStyle name="표준 2 26 2 3 2 2" xfId="1411"/>
    <cellStyle name="표준 2 26 2 3 2 2 2" xfId="1421"/>
    <cellStyle name="표준 2 27" xfId="1398"/>
    <cellStyle name="표준 2 28" xfId="1399"/>
    <cellStyle name="표준 2 28 2" xfId="1416"/>
    <cellStyle name="표준 2 29" xfId="1400"/>
    <cellStyle name="표준 2 29 2 2" xfId="1402"/>
    <cellStyle name="표준 2 3" xfId="6"/>
    <cellStyle name="표준 2 3 10" xfId="333"/>
    <cellStyle name="표준 2 3 10 2" xfId="601"/>
    <cellStyle name="표준 2 3 10 2 2" xfId="1127"/>
    <cellStyle name="표준 2 3 10 3" xfId="859"/>
    <cellStyle name="표준 2 3 10 4" xfId="1276"/>
    <cellStyle name="표준 2 3 11" xfId="457"/>
    <cellStyle name="표준 2 3 11 2" xfId="983"/>
    <cellStyle name="표준 2 3 12" xfId="581"/>
    <cellStyle name="표준 2 3 12 2" xfId="1107"/>
    <cellStyle name="표준 2 3 13" xfId="209"/>
    <cellStyle name="표준 2 3 14" xfId="735"/>
    <cellStyle name="표준 2 3 15" xfId="1256"/>
    <cellStyle name="표준 2 3 2" xfId="9"/>
    <cellStyle name="표준 2 3 2 10" xfId="460"/>
    <cellStyle name="표준 2 3 2 10 2" xfId="986"/>
    <cellStyle name="표준 2 3 2 11" xfId="584"/>
    <cellStyle name="표준 2 3 2 11 2" xfId="1110"/>
    <cellStyle name="표준 2 3 2 12" xfId="212"/>
    <cellStyle name="표준 2 3 2 13" xfId="738"/>
    <cellStyle name="표준 2 3 2 14" xfId="1259"/>
    <cellStyle name="표준 2 3 2 2" xfId="242"/>
    <cellStyle name="표준 2 3 2 2 2" xfId="268"/>
    <cellStyle name="표준 2 3 2 2 2 2" xfId="392"/>
    <cellStyle name="표준 2 3 2 2 2 2 2" xfId="918"/>
    <cellStyle name="표준 2 3 2 2 2 3" xfId="516"/>
    <cellStyle name="표준 2 3 2 2 2 3 2" xfId="1042"/>
    <cellStyle name="표준 2 3 2 2 2 4" xfId="663"/>
    <cellStyle name="표준 2 3 2 2 2 4 2" xfId="1186"/>
    <cellStyle name="표준 2 3 2 2 2 5" xfId="794"/>
    <cellStyle name="표준 2 3 2 2 2 6" xfId="1335"/>
    <cellStyle name="표준 2 3 2 2 3" xfId="294"/>
    <cellStyle name="표준 2 3 2 2 3 2" xfId="418"/>
    <cellStyle name="표준 2 3 2 2 3 2 2" xfId="944"/>
    <cellStyle name="표준 2 3 2 2 3 3" xfId="542"/>
    <cellStyle name="표준 2 3 2 2 3 3 2" xfId="1068"/>
    <cellStyle name="표준 2 3 2 2 3 4" xfId="689"/>
    <cellStyle name="표준 2 3 2 2 3 4 2" xfId="1212"/>
    <cellStyle name="표준 2 3 2 2 3 5" xfId="820"/>
    <cellStyle name="표준 2 3 2 2 3 6" xfId="1361"/>
    <cellStyle name="표준 2 3 2 2 4" xfId="320"/>
    <cellStyle name="표준 2 3 2 2 4 2" xfId="444"/>
    <cellStyle name="표준 2 3 2 2 4 2 2" xfId="970"/>
    <cellStyle name="표준 2 3 2 2 4 3" xfId="568"/>
    <cellStyle name="표준 2 3 2 2 4 3 2" xfId="1094"/>
    <cellStyle name="표준 2 3 2 2 4 4" xfId="715"/>
    <cellStyle name="표준 2 3 2 2 4 4 2" xfId="1238"/>
    <cellStyle name="표준 2 3 2 2 4 5" xfId="846"/>
    <cellStyle name="표준 2 3 2 2 4 6" xfId="1387"/>
    <cellStyle name="표준 2 3 2 2 5" xfId="366"/>
    <cellStyle name="표준 2 3 2 2 5 2" xfId="637"/>
    <cellStyle name="표준 2 3 2 2 5 2 2" xfId="1160"/>
    <cellStyle name="표준 2 3 2 2 5 3" xfId="892"/>
    <cellStyle name="표준 2 3 2 2 5 4" xfId="1309"/>
    <cellStyle name="표준 2 3 2 2 6" xfId="490"/>
    <cellStyle name="표준 2 3 2 2 6 2" xfId="1016"/>
    <cellStyle name="표준 2 3 2 2 7" xfId="590"/>
    <cellStyle name="표준 2 3 2 2 7 2" xfId="1116"/>
    <cellStyle name="표준 2 3 2 2 8" xfId="768"/>
    <cellStyle name="표준 2 3 2 2 9" xfId="1265"/>
    <cellStyle name="표준 2 3 2 3" xfId="248"/>
    <cellStyle name="표준 2 3 2 3 2" xfId="274"/>
    <cellStyle name="표준 2 3 2 3 2 2" xfId="398"/>
    <cellStyle name="표준 2 3 2 3 2 2 2" xfId="924"/>
    <cellStyle name="표준 2 3 2 3 2 3" xfId="522"/>
    <cellStyle name="표준 2 3 2 3 2 3 2" xfId="1048"/>
    <cellStyle name="표준 2 3 2 3 2 4" xfId="669"/>
    <cellStyle name="표준 2 3 2 3 2 4 2" xfId="1192"/>
    <cellStyle name="표준 2 3 2 3 2 5" xfId="800"/>
    <cellStyle name="표준 2 3 2 3 2 6" xfId="1341"/>
    <cellStyle name="표준 2 3 2 3 3" xfId="300"/>
    <cellStyle name="표준 2 3 2 3 3 2" xfId="424"/>
    <cellStyle name="표준 2 3 2 3 3 2 2" xfId="950"/>
    <cellStyle name="표준 2 3 2 3 3 3" xfId="548"/>
    <cellStyle name="표준 2 3 2 3 3 3 2" xfId="1074"/>
    <cellStyle name="표준 2 3 2 3 3 4" xfId="695"/>
    <cellStyle name="표준 2 3 2 3 3 4 2" xfId="1218"/>
    <cellStyle name="표준 2 3 2 3 3 5" xfId="826"/>
    <cellStyle name="표준 2 3 2 3 3 6" xfId="1367"/>
    <cellStyle name="표준 2 3 2 3 4" xfId="326"/>
    <cellStyle name="표준 2 3 2 3 4 2" xfId="450"/>
    <cellStyle name="표준 2 3 2 3 4 2 2" xfId="976"/>
    <cellStyle name="표준 2 3 2 3 4 3" xfId="574"/>
    <cellStyle name="표준 2 3 2 3 4 3 2" xfId="1100"/>
    <cellStyle name="표준 2 3 2 3 4 4" xfId="721"/>
    <cellStyle name="표준 2 3 2 3 4 4 2" xfId="1244"/>
    <cellStyle name="표준 2 3 2 3 4 5" xfId="852"/>
    <cellStyle name="표준 2 3 2 3 4 6" xfId="1393"/>
    <cellStyle name="표준 2 3 2 3 5" xfId="372"/>
    <cellStyle name="표준 2 3 2 3 5 2" xfId="643"/>
    <cellStyle name="표준 2 3 2 3 5 2 2" xfId="1166"/>
    <cellStyle name="표준 2 3 2 3 5 3" xfId="898"/>
    <cellStyle name="표준 2 3 2 3 5 4" xfId="1315"/>
    <cellStyle name="표준 2 3 2 3 6" xfId="496"/>
    <cellStyle name="표준 2 3 2 3 6 2" xfId="1022"/>
    <cellStyle name="표준 2 3 2 3 7" xfId="596"/>
    <cellStyle name="표준 2 3 2 3 7 2" xfId="1122"/>
    <cellStyle name="표준 2 3 2 3 8" xfId="774"/>
    <cellStyle name="표준 2 3 2 3 9" xfId="1271"/>
    <cellStyle name="표준 2 3 2 4" xfId="236"/>
    <cellStyle name="표준 2 3 2 4 2" xfId="262"/>
    <cellStyle name="표준 2 3 2 4 2 2" xfId="386"/>
    <cellStyle name="표준 2 3 2 4 2 2 2" xfId="912"/>
    <cellStyle name="표준 2 3 2 4 2 3" xfId="510"/>
    <cellStyle name="표준 2 3 2 4 2 3 2" xfId="1036"/>
    <cellStyle name="표준 2 3 2 4 2 4" xfId="657"/>
    <cellStyle name="표준 2 3 2 4 2 4 2" xfId="1180"/>
    <cellStyle name="표준 2 3 2 4 2 5" xfId="788"/>
    <cellStyle name="표준 2 3 2 4 2 6" xfId="1329"/>
    <cellStyle name="표준 2 3 2 4 3" xfId="288"/>
    <cellStyle name="표준 2 3 2 4 3 2" xfId="412"/>
    <cellStyle name="표준 2 3 2 4 3 2 2" xfId="938"/>
    <cellStyle name="표준 2 3 2 4 3 3" xfId="536"/>
    <cellStyle name="표준 2 3 2 4 3 3 2" xfId="1062"/>
    <cellStyle name="표준 2 3 2 4 3 4" xfId="683"/>
    <cellStyle name="표준 2 3 2 4 3 4 2" xfId="1206"/>
    <cellStyle name="표준 2 3 2 4 3 5" xfId="814"/>
    <cellStyle name="표준 2 3 2 4 3 6" xfId="1355"/>
    <cellStyle name="표준 2 3 2 4 4" xfId="314"/>
    <cellStyle name="표준 2 3 2 4 4 2" xfId="438"/>
    <cellStyle name="표준 2 3 2 4 4 2 2" xfId="964"/>
    <cellStyle name="표준 2 3 2 4 4 3" xfId="562"/>
    <cellStyle name="표준 2 3 2 4 4 3 2" xfId="1088"/>
    <cellStyle name="표준 2 3 2 4 4 4" xfId="709"/>
    <cellStyle name="표준 2 3 2 4 4 4 2" xfId="1232"/>
    <cellStyle name="표준 2 3 2 4 4 5" xfId="840"/>
    <cellStyle name="표준 2 3 2 4 4 6" xfId="1381"/>
    <cellStyle name="표준 2 3 2 4 5" xfId="360"/>
    <cellStyle name="표준 2 3 2 4 5 2" xfId="886"/>
    <cellStyle name="표준 2 3 2 4 6" xfId="484"/>
    <cellStyle name="표준 2 3 2 4 6 2" xfId="1010"/>
    <cellStyle name="표준 2 3 2 4 7" xfId="631"/>
    <cellStyle name="표준 2 3 2 4 7 2" xfId="1154"/>
    <cellStyle name="표준 2 3 2 4 8" xfId="762"/>
    <cellStyle name="표준 2 3 2 4 9" xfId="1303"/>
    <cellStyle name="표준 2 3 2 5" xfId="228"/>
    <cellStyle name="표준 2 3 2 5 2" xfId="352"/>
    <cellStyle name="표준 2 3 2 5 2 2" xfId="878"/>
    <cellStyle name="표준 2 3 2 5 3" xfId="476"/>
    <cellStyle name="표준 2 3 2 5 3 2" xfId="1002"/>
    <cellStyle name="표준 2 3 2 5 4" xfId="623"/>
    <cellStyle name="표준 2 3 2 5 4 2" xfId="1146"/>
    <cellStyle name="표준 2 3 2 5 5" xfId="754"/>
    <cellStyle name="표준 2 3 2 5 6" xfId="1295"/>
    <cellStyle name="표준 2 3 2 6" xfId="254"/>
    <cellStyle name="표준 2 3 2 6 2" xfId="378"/>
    <cellStyle name="표준 2 3 2 6 2 2" xfId="904"/>
    <cellStyle name="표준 2 3 2 6 3" xfId="502"/>
    <cellStyle name="표준 2 3 2 6 3 2" xfId="1028"/>
    <cellStyle name="표준 2 3 2 6 4" xfId="649"/>
    <cellStyle name="표준 2 3 2 6 4 2" xfId="1172"/>
    <cellStyle name="표준 2 3 2 6 5" xfId="780"/>
    <cellStyle name="표준 2 3 2 6 6" xfId="1321"/>
    <cellStyle name="표준 2 3 2 7" xfId="280"/>
    <cellStyle name="표준 2 3 2 7 2" xfId="404"/>
    <cellStyle name="표준 2 3 2 7 2 2" xfId="930"/>
    <cellStyle name="표준 2 3 2 7 3" xfId="528"/>
    <cellStyle name="표준 2 3 2 7 3 2" xfId="1054"/>
    <cellStyle name="표준 2 3 2 7 4" xfId="675"/>
    <cellStyle name="표준 2 3 2 7 4 2" xfId="1198"/>
    <cellStyle name="표준 2 3 2 7 5" xfId="806"/>
    <cellStyle name="표준 2 3 2 7 6" xfId="1347"/>
    <cellStyle name="표준 2 3 2 8" xfId="306"/>
    <cellStyle name="표준 2 3 2 8 2" xfId="430"/>
    <cellStyle name="표준 2 3 2 8 2 2" xfId="956"/>
    <cellStyle name="표준 2 3 2 8 3" xfId="554"/>
    <cellStyle name="표준 2 3 2 8 3 2" xfId="1080"/>
    <cellStyle name="표준 2 3 2 8 4" xfId="701"/>
    <cellStyle name="표준 2 3 2 8 4 2" xfId="1224"/>
    <cellStyle name="표준 2 3 2 8 5" xfId="832"/>
    <cellStyle name="표준 2 3 2 8 6" xfId="1373"/>
    <cellStyle name="표준 2 3 2 9" xfId="336"/>
    <cellStyle name="표준 2 3 2 9 2" xfId="604"/>
    <cellStyle name="표준 2 3 2 9 2 2" xfId="1130"/>
    <cellStyle name="표준 2 3 2 9 3" xfId="862"/>
    <cellStyle name="표준 2 3 2 9 4" xfId="1279"/>
    <cellStyle name="표준 2 3 3" xfId="239"/>
    <cellStyle name="표준 2 3 3 2" xfId="265"/>
    <cellStyle name="표준 2 3 3 2 2" xfId="389"/>
    <cellStyle name="표준 2 3 3 2 2 2" xfId="915"/>
    <cellStyle name="표준 2 3 3 2 3" xfId="513"/>
    <cellStyle name="표준 2 3 3 2 3 2" xfId="1039"/>
    <cellStyle name="표준 2 3 3 2 4" xfId="660"/>
    <cellStyle name="표준 2 3 3 2 4 2" xfId="1183"/>
    <cellStyle name="표준 2 3 3 2 5" xfId="791"/>
    <cellStyle name="표준 2 3 3 2 6" xfId="1332"/>
    <cellStyle name="표준 2 3 3 3" xfId="291"/>
    <cellStyle name="표준 2 3 3 3 2" xfId="415"/>
    <cellStyle name="표준 2 3 3 3 2 2" xfId="941"/>
    <cellStyle name="표준 2 3 3 3 3" xfId="539"/>
    <cellStyle name="표준 2 3 3 3 3 2" xfId="1065"/>
    <cellStyle name="표준 2 3 3 3 4" xfId="686"/>
    <cellStyle name="표준 2 3 3 3 4 2" xfId="1209"/>
    <cellStyle name="표준 2 3 3 3 5" xfId="817"/>
    <cellStyle name="표준 2 3 3 3 6" xfId="1358"/>
    <cellStyle name="표준 2 3 3 4" xfId="317"/>
    <cellStyle name="표준 2 3 3 4 2" xfId="441"/>
    <cellStyle name="표준 2 3 3 4 2 2" xfId="967"/>
    <cellStyle name="표준 2 3 3 4 3" xfId="565"/>
    <cellStyle name="표준 2 3 3 4 3 2" xfId="1091"/>
    <cellStyle name="표준 2 3 3 4 4" xfId="712"/>
    <cellStyle name="표준 2 3 3 4 4 2" xfId="1235"/>
    <cellStyle name="표준 2 3 3 4 5" xfId="843"/>
    <cellStyle name="표준 2 3 3 4 6" xfId="1384"/>
    <cellStyle name="표준 2 3 3 5" xfId="363"/>
    <cellStyle name="표준 2 3 3 5 2" xfId="634"/>
    <cellStyle name="표준 2 3 3 5 2 2" xfId="1157"/>
    <cellStyle name="표준 2 3 3 5 3" xfId="889"/>
    <cellStyle name="표준 2 3 3 5 4" xfId="1306"/>
    <cellStyle name="표준 2 3 3 6" xfId="487"/>
    <cellStyle name="표준 2 3 3 6 2" xfId="1013"/>
    <cellStyle name="표준 2 3 3 7" xfId="587"/>
    <cellStyle name="표준 2 3 3 7 2" xfId="1113"/>
    <cellStyle name="표준 2 3 3 8" xfId="765"/>
    <cellStyle name="표준 2 3 3 9" xfId="1262"/>
    <cellStyle name="표준 2 3 4" xfId="245"/>
    <cellStyle name="표준 2 3 4 2" xfId="271"/>
    <cellStyle name="표준 2 3 4 2 2" xfId="395"/>
    <cellStyle name="표준 2 3 4 2 2 2" xfId="921"/>
    <cellStyle name="표준 2 3 4 2 3" xfId="519"/>
    <cellStyle name="표준 2 3 4 2 3 2" xfId="1045"/>
    <cellStyle name="표준 2 3 4 2 4" xfId="666"/>
    <cellStyle name="표준 2 3 4 2 4 2" xfId="1189"/>
    <cellStyle name="표준 2 3 4 2 5" xfId="797"/>
    <cellStyle name="표준 2 3 4 2 6" xfId="1338"/>
    <cellStyle name="표준 2 3 4 3" xfId="297"/>
    <cellStyle name="표준 2 3 4 3 2" xfId="421"/>
    <cellStyle name="표준 2 3 4 3 2 2" xfId="947"/>
    <cellStyle name="표준 2 3 4 3 3" xfId="545"/>
    <cellStyle name="표준 2 3 4 3 3 2" xfId="1071"/>
    <cellStyle name="표준 2 3 4 3 4" xfId="692"/>
    <cellStyle name="표준 2 3 4 3 4 2" xfId="1215"/>
    <cellStyle name="표준 2 3 4 3 5" xfId="823"/>
    <cellStyle name="표준 2 3 4 3 6" xfId="1364"/>
    <cellStyle name="표준 2 3 4 4" xfId="323"/>
    <cellStyle name="표준 2 3 4 4 2" xfId="447"/>
    <cellStyle name="표준 2 3 4 4 2 2" xfId="973"/>
    <cellStyle name="표준 2 3 4 4 3" xfId="571"/>
    <cellStyle name="표준 2 3 4 4 3 2" xfId="1097"/>
    <cellStyle name="표준 2 3 4 4 4" xfId="718"/>
    <cellStyle name="표준 2 3 4 4 4 2" xfId="1241"/>
    <cellStyle name="표준 2 3 4 4 5" xfId="849"/>
    <cellStyle name="표준 2 3 4 4 6" xfId="1390"/>
    <cellStyle name="표준 2 3 4 5" xfId="369"/>
    <cellStyle name="표준 2 3 4 5 2" xfId="640"/>
    <cellStyle name="표준 2 3 4 5 2 2" xfId="1163"/>
    <cellStyle name="표준 2 3 4 5 3" xfId="895"/>
    <cellStyle name="표준 2 3 4 5 4" xfId="1312"/>
    <cellStyle name="표준 2 3 4 6" xfId="493"/>
    <cellStyle name="표준 2 3 4 6 2" xfId="1019"/>
    <cellStyle name="표준 2 3 4 7" xfId="593"/>
    <cellStyle name="표준 2 3 4 7 2" xfId="1119"/>
    <cellStyle name="표준 2 3 4 8" xfId="771"/>
    <cellStyle name="표준 2 3 4 9" xfId="1268"/>
    <cellStyle name="표준 2 3 5" xfId="233"/>
    <cellStyle name="표준 2 3 5 2" xfId="259"/>
    <cellStyle name="표준 2 3 5 2 2" xfId="383"/>
    <cellStyle name="표준 2 3 5 2 2 2" xfId="909"/>
    <cellStyle name="표준 2 3 5 2 3" xfId="507"/>
    <cellStyle name="표준 2 3 5 2 3 2" xfId="1033"/>
    <cellStyle name="표준 2 3 5 2 4" xfId="654"/>
    <cellStyle name="표준 2 3 5 2 4 2" xfId="1177"/>
    <cellStyle name="표준 2 3 5 2 5" xfId="785"/>
    <cellStyle name="표준 2 3 5 2 6" xfId="1326"/>
    <cellStyle name="표준 2 3 5 3" xfId="285"/>
    <cellStyle name="표준 2 3 5 3 2" xfId="409"/>
    <cellStyle name="표준 2 3 5 3 2 2" xfId="935"/>
    <cellStyle name="표준 2 3 5 3 3" xfId="533"/>
    <cellStyle name="표준 2 3 5 3 3 2" xfId="1059"/>
    <cellStyle name="표준 2 3 5 3 4" xfId="680"/>
    <cellStyle name="표준 2 3 5 3 4 2" xfId="1203"/>
    <cellStyle name="표준 2 3 5 3 5" xfId="811"/>
    <cellStyle name="표준 2 3 5 3 6" xfId="1352"/>
    <cellStyle name="표준 2 3 5 4" xfId="311"/>
    <cellStyle name="표준 2 3 5 4 2" xfId="435"/>
    <cellStyle name="표준 2 3 5 4 2 2" xfId="961"/>
    <cellStyle name="표준 2 3 5 4 3" xfId="559"/>
    <cellStyle name="표준 2 3 5 4 3 2" xfId="1085"/>
    <cellStyle name="표준 2 3 5 4 4" xfId="706"/>
    <cellStyle name="표준 2 3 5 4 4 2" xfId="1229"/>
    <cellStyle name="표준 2 3 5 4 5" xfId="837"/>
    <cellStyle name="표준 2 3 5 4 6" xfId="1378"/>
    <cellStyle name="표준 2 3 5 5" xfId="357"/>
    <cellStyle name="표준 2 3 5 5 2" xfId="883"/>
    <cellStyle name="표준 2 3 5 6" xfId="481"/>
    <cellStyle name="표준 2 3 5 6 2" xfId="1007"/>
    <cellStyle name="표준 2 3 5 7" xfId="628"/>
    <cellStyle name="표준 2 3 5 7 2" xfId="1151"/>
    <cellStyle name="표준 2 3 5 8" xfId="759"/>
    <cellStyle name="표준 2 3 5 9" xfId="1300"/>
    <cellStyle name="표준 2 3 6" xfId="225"/>
    <cellStyle name="표준 2 3 6 2" xfId="349"/>
    <cellStyle name="표준 2 3 6 2 2" xfId="875"/>
    <cellStyle name="표준 2 3 6 3" xfId="473"/>
    <cellStyle name="표준 2 3 6 3 2" xfId="999"/>
    <cellStyle name="표준 2 3 6 4" xfId="620"/>
    <cellStyle name="표준 2 3 6 4 2" xfId="1143"/>
    <cellStyle name="표준 2 3 6 5" xfId="751"/>
    <cellStyle name="표준 2 3 6 6" xfId="1292"/>
    <cellStyle name="표준 2 3 7" xfId="251"/>
    <cellStyle name="표준 2 3 7 2" xfId="375"/>
    <cellStyle name="표준 2 3 7 2 2" xfId="901"/>
    <cellStyle name="표준 2 3 7 3" xfId="499"/>
    <cellStyle name="표준 2 3 7 3 2" xfId="1025"/>
    <cellStyle name="표준 2 3 7 4" xfId="646"/>
    <cellStyle name="표준 2 3 7 4 2" xfId="1169"/>
    <cellStyle name="표준 2 3 7 5" xfId="777"/>
    <cellStyle name="표준 2 3 7 6" xfId="1318"/>
    <cellStyle name="표준 2 3 8" xfId="277"/>
    <cellStyle name="표준 2 3 8 2" xfId="401"/>
    <cellStyle name="표준 2 3 8 2 2" xfId="927"/>
    <cellStyle name="표준 2 3 8 3" xfId="525"/>
    <cellStyle name="표준 2 3 8 3 2" xfId="1051"/>
    <cellStyle name="표준 2 3 8 4" xfId="672"/>
    <cellStyle name="표준 2 3 8 4 2" xfId="1195"/>
    <cellStyle name="표준 2 3 8 5" xfId="803"/>
    <cellStyle name="표준 2 3 8 6" xfId="1344"/>
    <cellStyle name="표준 2 3 9" xfId="302"/>
    <cellStyle name="표준 2 3 9 2" xfId="426"/>
    <cellStyle name="표준 2 3 9 2 2" xfId="952"/>
    <cellStyle name="표준 2 3 9 3" xfId="550"/>
    <cellStyle name="표준 2 3 9 3 2" xfId="1076"/>
    <cellStyle name="표준 2 3 9 4" xfId="697"/>
    <cellStyle name="표준 2 3 9 4 2" xfId="1220"/>
    <cellStyle name="표준 2 3 9 5" xfId="828"/>
    <cellStyle name="표준 2 3 9 6" xfId="1369"/>
    <cellStyle name="표준 2 30" xfId="1401"/>
    <cellStyle name="표준 2 31 3" xfId="1405"/>
    <cellStyle name="표준 2 31 3 2" xfId="1406"/>
    <cellStyle name="표준 2 31 3 3" xfId="1408"/>
    <cellStyle name="표준 2 4" xfId="8"/>
    <cellStyle name="표준 2 4 10" xfId="335"/>
    <cellStyle name="표준 2 4 10 2" xfId="603"/>
    <cellStyle name="표준 2 4 10 2 2" xfId="1129"/>
    <cellStyle name="표준 2 4 10 3" xfId="861"/>
    <cellStyle name="표준 2 4 10 4" xfId="1278"/>
    <cellStyle name="표준 2 4 11" xfId="459"/>
    <cellStyle name="표준 2 4 11 2" xfId="985"/>
    <cellStyle name="표준 2 4 12" xfId="583"/>
    <cellStyle name="표준 2 4 12 2" xfId="1109"/>
    <cellStyle name="표준 2 4 13" xfId="211"/>
    <cellStyle name="표준 2 4 14" xfId="737"/>
    <cellStyle name="표준 2 4 15" xfId="1258"/>
    <cellStyle name="표준 2 4 2" xfId="181"/>
    <cellStyle name="표준 2 4 2 2" xfId="241"/>
    <cellStyle name="표준 2 4 2 2 2" xfId="365"/>
    <cellStyle name="표준 2 4 2 2 2 2" xfId="891"/>
    <cellStyle name="표준 2 4 2 2 3" xfId="489"/>
    <cellStyle name="표준 2 4 2 2 3 2" xfId="1015"/>
    <cellStyle name="표준 2 4 2 2 4" xfId="636"/>
    <cellStyle name="표준 2 4 2 2 4 2" xfId="1159"/>
    <cellStyle name="표준 2 4 2 2 5" xfId="767"/>
    <cellStyle name="표준 2 4 2 2 6" xfId="1308"/>
    <cellStyle name="표준 2 4 2 3" xfId="267"/>
    <cellStyle name="표준 2 4 2 3 2" xfId="391"/>
    <cellStyle name="표준 2 4 2 3 2 2" xfId="917"/>
    <cellStyle name="표준 2 4 2 3 3" xfId="515"/>
    <cellStyle name="표준 2 4 2 3 3 2" xfId="1041"/>
    <cellStyle name="표준 2 4 2 3 4" xfId="662"/>
    <cellStyle name="표준 2 4 2 3 4 2" xfId="1185"/>
    <cellStyle name="표준 2 4 2 3 5" xfId="793"/>
    <cellStyle name="표준 2 4 2 3 6" xfId="1334"/>
    <cellStyle name="표준 2 4 2 4" xfId="293"/>
    <cellStyle name="표준 2 4 2 4 2" xfId="417"/>
    <cellStyle name="표준 2 4 2 4 2 2" xfId="943"/>
    <cellStyle name="표준 2 4 2 4 3" xfId="541"/>
    <cellStyle name="표준 2 4 2 4 3 2" xfId="1067"/>
    <cellStyle name="표준 2 4 2 4 4" xfId="688"/>
    <cellStyle name="표준 2 4 2 4 4 2" xfId="1211"/>
    <cellStyle name="표준 2 4 2 4 5" xfId="819"/>
    <cellStyle name="표준 2 4 2 4 6" xfId="1360"/>
    <cellStyle name="표준 2 4 2 5" xfId="319"/>
    <cellStyle name="표준 2 4 2 5 2" xfId="443"/>
    <cellStyle name="표준 2 4 2 5 2 2" xfId="969"/>
    <cellStyle name="표준 2 4 2 5 3" xfId="567"/>
    <cellStyle name="표준 2 4 2 5 3 2" xfId="1093"/>
    <cellStyle name="표준 2 4 2 5 4" xfId="714"/>
    <cellStyle name="표준 2 4 2 5 4 2" xfId="1237"/>
    <cellStyle name="표준 2 4 2 5 5" xfId="845"/>
    <cellStyle name="표준 2 4 2 5 6" xfId="1386"/>
    <cellStyle name="표준 2 4 2 6" xfId="612"/>
    <cellStyle name="표준 2 4 2 7" xfId="589"/>
    <cellStyle name="표준 2 4 2 7 2" xfId="1115"/>
    <cellStyle name="표준 2 4 2 8" xfId="1264"/>
    <cellStyle name="표준 2 4 3" xfId="247"/>
    <cellStyle name="표준 2 4 3 2" xfId="273"/>
    <cellStyle name="표준 2 4 3 2 2" xfId="397"/>
    <cellStyle name="표준 2 4 3 2 2 2" xfId="923"/>
    <cellStyle name="표준 2 4 3 2 3" xfId="521"/>
    <cellStyle name="표준 2 4 3 2 3 2" xfId="1047"/>
    <cellStyle name="표준 2 4 3 2 4" xfId="668"/>
    <cellStyle name="표준 2 4 3 2 4 2" xfId="1191"/>
    <cellStyle name="표준 2 4 3 2 5" xfId="799"/>
    <cellStyle name="표준 2 4 3 2 6" xfId="1340"/>
    <cellStyle name="표준 2 4 3 3" xfId="299"/>
    <cellStyle name="표준 2 4 3 3 2" xfId="423"/>
    <cellStyle name="표준 2 4 3 3 2 2" xfId="949"/>
    <cellStyle name="표준 2 4 3 3 3" xfId="547"/>
    <cellStyle name="표준 2 4 3 3 3 2" xfId="1073"/>
    <cellStyle name="표준 2 4 3 3 4" xfId="694"/>
    <cellStyle name="표준 2 4 3 3 4 2" xfId="1217"/>
    <cellStyle name="표준 2 4 3 3 5" xfId="825"/>
    <cellStyle name="표준 2 4 3 3 6" xfId="1366"/>
    <cellStyle name="표준 2 4 3 4" xfId="325"/>
    <cellStyle name="표준 2 4 3 4 2" xfId="449"/>
    <cellStyle name="표준 2 4 3 4 2 2" xfId="975"/>
    <cellStyle name="표준 2 4 3 4 3" xfId="573"/>
    <cellStyle name="표준 2 4 3 4 3 2" xfId="1099"/>
    <cellStyle name="표준 2 4 3 4 4" xfId="720"/>
    <cellStyle name="표준 2 4 3 4 4 2" xfId="1243"/>
    <cellStyle name="표준 2 4 3 4 5" xfId="851"/>
    <cellStyle name="표준 2 4 3 4 6" xfId="1392"/>
    <cellStyle name="표준 2 4 3 5" xfId="371"/>
    <cellStyle name="표준 2 4 3 5 2" xfId="642"/>
    <cellStyle name="표준 2 4 3 5 2 2" xfId="1165"/>
    <cellStyle name="표준 2 4 3 5 3" xfId="897"/>
    <cellStyle name="표준 2 4 3 5 4" xfId="1314"/>
    <cellStyle name="표준 2 4 3 6" xfId="495"/>
    <cellStyle name="표준 2 4 3 6 2" xfId="1021"/>
    <cellStyle name="표준 2 4 3 7" xfId="595"/>
    <cellStyle name="표준 2 4 3 7 2" xfId="1121"/>
    <cellStyle name="표준 2 4 3 8" xfId="773"/>
    <cellStyle name="표준 2 4 3 9" xfId="1270"/>
    <cellStyle name="표준 2 4 4" xfId="235"/>
    <cellStyle name="표준 2 4 4 2" xfId="261"/>
    <cellStyle name="표준 2 4 4 2 2" xfId="385"/>
    <cellStyle name="표준 2 4 4 2 2 2" xfId="911"/>
    <cellStyle name="표준 2 4 4 2 3" xfId="509"/>
    <cellStyle name="표준 2 4 4 2 3 2" xfId="1035"/>
    <cellStyle name="표준 2 4 4 2 4" xfId="656"/>
    <cellStyle name="표준 2 4 4 2 4 2" xfId="1179"/>
    <cellStyle name="표준 2 4 4 2 5" xfId="787"/>
    <cellStyle name="표준 2 4 4 2 6" xfId="1328"/>
    <cellStyle name="표준 2 4 4 3" xfId="287"/>
    <cellStyle name="표준 2 4 4 3 2" xfId="411"/>
    <cellStyle name="표준 2 4 4 3 2 2" xfId="937"/>
    <cellStyle name="표준 2 4 4 3 3" xfId="535"/>
    <cellStyle name="표준 2 4 4 3 3 2" xfId="1061"/>
    <cellStyle name="표준 2 4 4 3 4" xfId="682"/>
    <cellStyle name="표준 2 4 4 3 4 2" xfId="1205"/>
    <cellStyle name="표준 2 4 4 3 5" xfId="813"/>
    <cellStyle name="표준 2 4 4 3 6" xfId="1354"/>
    <cellStyle name="표준 2 4 4 4" xfId="313"/>
    <cellStyle name="표준 2 4 4 4 2" xfId="437"/>
    <cellStyle name="표준 2 4 4 4 2 2" xfId="963"/>
    <cellStyle name="표준 2 4 4 4 3" xfId="561"/>
    <cellStyle name="표준 2 4 4 4 3 2" xfId="1087"/>
    <cellStyle name="표준 2 4 4 4 4" xfId="708"/>
    <cellStyle name="표준 2 4 4 4 4 2" xfId="1231"/>
    <cellStyle name="표준 2 4 4 4 5" xfId="839"/>
    <cellStyle name="표준 2 4 4 4 6" xfId="1380"/>
    <cellStyle name="표준 2 4 4 5" xfId="359"/>
    <cellStyle name="표준 2 4 4 5 2" xfId="885"/>
    <cellStyle name="표준 2 4 4 6" xfId="483"/>
    <cellStyle name="표준 2 4 4 6 2" xfId="1009"/>
    <cellStyle name="표준 2 4 4 7" xfId="630"/>
    <cellStyle name="표준 2 4 4 7 2" xfId="1153"/>
    <cellStyle name="표준 2 4 4 8" xfId="761"/>
    <cellStyle name="표준 2 4 4 9" xfId="1302"/>
    <cellStyle name="표준 2 4 5" xfId="227"/>
    <cellStyle name="표준 2 4 5 2" xfId="351"/>
    <cellStyle name="표준 2 4 5 2 2" xfId="877"/>
    <cellStyle name="표준 2 4 5 3" xfId="475"/>
    <cellStyle name="표준 2 4 5 3 2" xfId="1001"/>
    <cellStyle name="표준 2 4 5 4" xfId="622"/>
    <cellStyle name="표준 2 4 5 4 2" xfId="1145"/>
    <cellStyle name="표준 2 4 5 5" xfId="753"/>
    <cellStyle name="표준 2 4 5 6" xfId="1294"/>
    <cellStyle name="표준 2 4 6" xfId="253"/>
    <cellStyle name="표준 2 4 6 2" xfId="377"/>
    <cellStyle name="표준 2 4 6 2 2" xfId="903"/>
    <cellStyle name="표준 2 4 6 3" xfId="501"/>
    <cellStyle name="표준 2 4 6 3 2" xfId="1027"/>
    <cellStyle name="표준 2 4 6 4" xfId="648"/>
    <cellStyle name="표준 2 4 6 4 2" xfId="1171"/>
    <cellStyle name="표준 2 4 6 5" xfId="779"/>
    <cellStyle name="표준 2 4 6 6" xfId="1320"/>
    <cellStyle name="표준 2 4 7" xfId="279"/>
    <cellStyle name="표준 2 4 7 2" xfId="403"/>
    <cellStyle name="표준 2 4 7 2 2" xfId="929"/>
    <cellStyle name="표준 2 4 7 3" xfId="527"/>
    <cellStyle name="표준 2 4 7 3 2" xfId="1053"/>
    <cellStyle name="표준 2 4 7 4" xfId="674"/>
    <cellStyle name="표준 2 4 7 4 2" xfId="1197"/>
    <cellStyle name="표준 2 4 7 5" xfId="805"/>
    <cellStyle name="표준 2 4 7 6" xfId="1346"/>
    <cellStyle name="표준 2 4 8" xfId="301"/>
    <cellStyle name="표준 2 4 8 2" xfId="425"/>
    <cellStyle name="표준 2 4 8 2 2" xfId="951"/>
    <cellStyle name="표준 2 4 8 3" xfId="549"/>
    <cellStyle name="표준 2 4 8 3 2" xfId="1075"/>
    <cellStyle name="표준 2 4 8 4" xfId="696"/>
    <cellStyle name="표준 2 4 8 4 2" xfId="1219"/>
    <cellStyle name="표준 2 4 8 5" xfId="827"/>
    <cellStyle name="표준 2 4 8 6" xfId="1368"/>
    <cellStyle name="표준 2 4 9" xfId="305"/>
    <cellStyle name="표준 2 4 9 2" xfId="429"/>
    <cellStyle name="표준 2 4 9 2 2" xfId="955"/>
    <cellStyle name="표준 2 4 9 3" xfId="553"/>
    <cellStyle name="표준 2 4 9 3 2" xfId="1079"/>
    <cellStyle name="표준 2 4 9 4" xfId="700"/>
    <cellStyle name="표준 2 4 9 4 2" xfId="1223"/>
    <cellStyle name="표준 2 4 9 5" xfId="831"/>
    <cellStyle name="표준 2 4 9 6" xfId="1372"/>
    <cellStyle name="표준 2 5" xfId="4"/>
    <cellStyle name="표준 2 5 10" xfId="733"/>
    <cellStyle name="표준 2 5 11" xfId="1254"/>
    <cellStyle name="표준 2 5 2" xfId="231"/>
    <cellStyle name="표준 2 5 2 2" xfId="355"/>
    <cellStyle name="표준 2 5 2 2 2" xfId="881"/>
    <cellStyle name="표준 2 5 2 3" xfId="479"/>
    <cellStyle name="표준 2 5 2 3 2" xfId="1005"/>
    <cellStyle name="표준 2 5 2 4" xfId="626"/>
    <cellStyle name="표준 2 5 2 4 2" xfId="1149"/>
    <cellStyle name="표준 2 5 2 5" xfId="757"/>
    <cellStyle name="표준 2 5 2 6" xfId="1298"/>
    <cellStyle name="표준 2 5 3" xfId="257"/>
    <cellStyle name="표준 2 5 3 2" xfId="381"/>
    <cellStyle name="표준 2 5 3 2 2" xfId="907"/>
    <cellStyle name="표준 2 5 3 3" xfId="505"/>
    <cellStyle name="표준 2 5 3 3 2" xfId="1031"/>
    <cellStyle name="표준 2 5 3 4" xfId="652"/>
    <cellStyle name="표준 2 5 3 4 2" xfId="1175"/>
    <cellStyle name="표준 2 5 3 5" xfId="783"/>
    <cellStyle name="표준 2 5 3 6" xfId="1324"/>
    <cellStyle name="표준 2 5 4" xfId="283"/>
    <cellStyle name="표준 2 5 4 2" xfId="407"/>
    <cellStyle name="표준 2 5 4 2 2" xfId="933"/>
    <cellStyle name="표준 2 5 4 3" xfId="531"/>
    <cellStyle name="표준 2 5 4 3 2" xfId="1057"/>
    <cellStyle name="표준 2 5 4 4" xfId="678"/>
    <cellStyle name="표준 2 5 4 4 2" xfId="1201"/>
    <cellStyle name="표준 2 5 4 5" xfId="809"/>
    <cellStyle name="표준 2 5 4 6" xfId="1350"/>
    <cellStyle name="표준 2 5 5" xfId="309"/>
    <cellStyle name="표준 2 5 5 2" xfId="433"/>
    <cellStyle name="표준 2 5 5 2 2" xfId="959"/>
    <cellStyle name="표준 2 5 5 3" xfId="557"/>
    <cellStyle name="표준 2 5 5 3 2" xfId="1083"/>
    <cellStyle name="표준 2 5 5 4" xfId="704"/>
    <cellStyle name="표준 2 5 5 4 2" xfId="1227"/>
    <cellStyle name="표준 2 5 5 5" xfId="835"/>
    <cellStyle name="표준 2 5 5 6" xfId="1376"/>
    <cellStyle name="표준 2 5 6" xfId="331"/>
    <cellStyle name="표준 2 5 6 2" xfId="599"/>
    <cellStyle name="표준 2 5 6 2 2" xfId="1125"/>
    <cellStyle name="표준 2 5 6 3" xfId="857"/>
    <cellStyle name="표준 2 5 6 4" xfId="1274"/>
    <cellStyle name="표준 2 5 7" xfId="455"/>
    <cellStyle name="표준 2 5 7 2" xfId="981"/>
    <cellStyle name="표준 2 5 8" xfId="579"/>
    <cellStyle name="표준 2 5 8 2" xfId="1105"/>
    <cellStyle name="표준 2 5 9" xfId="207"/>
    <cellStyle name="표준 2 6" xfId="182"/>
    <cellStyle name="표준 2 6 2" xfId="237"/>
    <cellStyle name="표준 2 6 2 2" xfId="361"/>
    <cellStyle name="표준 2 6 2 2 2" xfId="887"/>
    <cellStyle name="표준 2 6 2 3" xfId="485"/>
    <cellStyle name="표준 2 6 2 3 2" xfId="1011"/>
    <cellStyle name="표준 2 6 2 4" xfId="632"/>
    <cellStyle name="표준 2 6 2 4 2" xfId="1155"/>
    <cellStyle name="표준 2 6 2 5" xfId="763"/>
    <cellStyle name="표준 2 6 2 6" xfId="1304"/>
    <cellStyle name="표준 2 6 3" xfId="263"/>
    <cellStyle name="표준 2 6 3 2" xfId="387"/>
    <cellStyle name="표준 2 6 3 2 2" xfId="913"/>
    <cellStyle name="표준 2 6 3 3" xfId="511"/>
    <cellStyle name="표준 2 6 3 3 2" xfId="1037"/>
    <cellStyle name="표준 2 6 3 4" xfId="658"/>
    <cellStyle name="표준 2 6 3 4 2" xfId="1181"/>
    <cellStyle name="표준 2 6 3 5" xfId="789"/>
    <cellStyle name="표준 2 6 3 6" xfId="1330"/>
    <cellStyle name="표준 2 6 4" xfId="289"/>
    <cellStyle name="표준 2 6 4 2" xfId="413"/>
    <cellStyle name="표준 2 6 4 2 2" xfId="939"/>
    <cellStyle name="표준 2 6 4 3" xfId="537"/>
    <cellStyle name="표준 2 6 4 3 2" xfId="1063"/>
    <cellStyle name="표준 2 6 4 4" xfId="684"/>
    <cellStyle name="표준 2 6 4 4 2" xfId="1207"/>
    <cellStyle name="표준 2 6 4 5" xfId="815"/>
    <cellStyle name="표준 2 6 4 6" xfId="1356"/>
    <cellStyle name="표준 2 6 5" xfId="315"/>
    <cellStyle name="표준 2 6 5 2" xfId="439"/>
    <cellStyle name="표준 2 6 5 2 2" xfId="965"/>
    <cellStyle name="표준 2 6 5 3" xfId="563"/>
    <cellStyle name="표준 2 6 5 3 2" xfId="1089"/>
    <cellStyle name="표준 2 6 5 4" xfId="710"/>
    <cellStyle name="표준 2 6 5 4 2" xfId="1233"/>
    <cellStyle name="표준 2 6 5 5" xfId="841"/>
    <cellStyle name="표준 2 6 5 6" xfId="1382"/>
    <cellStyle name="표준 2 6 6" xfId="613"/>
    <cellStyle name="표준 2 6 7" xfId="585"/>
    <cellStyle name="표준 2 6 7 2" xfId="1111"/>
    <cellStyle name="표준 2 6 8" xfId="1260"/>
    <cellStyle name="표준 2 7" xfId="183"/>
    <cellStyle name="표준 2 7 2" xfId="243"/>
    <cellStyle name="표준 2 7 2 2" xfId="367"/>
    <cellStyle name="표준 2 7 2 2 2" xfId="893"/>
    <cellStyle name="표준 2 7 2 3" xfId="491"/>
    <cellStyle name="표준 2 7 2 3 2" xfId="1017"/>
    <cellStyle name="표준 2 7 2 4" xfId="638"/>
    <cellStyle name="표준 2 7 2 4 2" xfId="1161"/>
    <cellStyle name="표준 2 7 2 5" xfId="769"/>
    <cellStyle name="표준 2 7 2 6" xfId="1310"/>
    <cellStyle name="표준 2 7 3" xfId="269"/>
    <cellStyle name="표준 2 7 3 2" xfId="393"/>
    <cellStyle name="표준 2 7 3 2 2" xfId="919"/>
    <cellStyle name="표준 2 7 3 3" xfId="517"/>
    <cellStyle name="표준 2 7 3 3 2" xfId="1043"/>
    <cellStyle name="표준 2 7 3 4" xfId="664"/>
    <cellStyle name="표준 2 7 3 4 2" xfId="1187"/>
    <cellStyle name="표준 2 7 3 5" xfId="795"/>
    <cellStyle name="표준 2 7 3 6" xfId="1336"/>
    <cellStyle name="표준 2 7 4" xfId="295"/>
    <cellStyle name="표준 2 7 4 2" xfId="419"/>
    <cellStyle name="표준 2 7 4 2 2" xfId="945"/>
    <cellStyle name="표준 2 7 4 3" xfId="543"/>
    <cellStyle name="표준 2 7 4 3 2" xfId="1069"/>
    <cellStyle name="표준 2 7 4 4" xfId="690"/>
    <cellStyle name="표준 2 7 4 4 2" xfId="1213"/>
    <cellStyle name="표준 2 7 4 5" xfId="821"/>
    <cellStyle name="표준 2 7 4 6" xfId="1362"/>
    <cellStyle name="표준 2 7 5" xfId="321"/>
    <cellStyle name="표준 2 7 5 2" xfId="445"/>
    <cellStyle name="표준 2 7 5 2 2" xfId="971"/>
    <cellStyle name="표준 2 7 5 3" xfId="569"/>
    <cellStyle name="표준 2 7 5 3 2" xfId="1095"/>
    <cellStyle name="표준 2 7 5 4" xfId="716"/>
    <cellStyle name="표준 2 7 5 4 2" xfId="1239"/>
    <cellStyle name="표준 2 7 5 5" xfId="847"/>
    <cellStyle name="표준 2 7 5 6" xfId="1388"/>
    <cellStyle name="표준 2 7 6" xfId="614"/>
    <cellStyle name="표준 2 7 7" xfId="591"/>
    <cellStyle name="표준 2 7 7 2" xfId="1117"/>
    <cellStyle name="표준 2 7 8" xfId="1266"/>
    <cellStyle name="표준 2 8" xfId="184"/>
    <cellStyle name="표준 2 8 2" xfId="229"/>
    <cellStyle name="표준 2 8 2 2" xfId="353"/>
    <cellStyle name="표준 2 8 2 2 2" xfId="879"/>
    <cellStyle name="표준 2 8 2 3" xfId="477"/>
    <cellStyle name="표준 2 8 2 3 2" xfId="1003"/>
    <cellStyle name="표준 2 8 2 4" xfId="624"/>
    <cellStyle name="표준 2 8 2 4 2" xfId="1147"/>
    <cellStyle name="표준 2 8 2 5" xfId="755"/>
    <cellStyle name="표준 2 8 2 6" xfId="1296"/>
    <cellStyle name="표준 2 8 3" xfId="255"/>
    <cellStyle name="표준 2 8 3 2" xfId="379"/>
    <cellStyle name="표준 2 8 3 2 2" xfId="905"/>
    <cellStyle name="표준 2 8 3 3" xfId="503"/>
    <cellStyle name="표준 2 8 3 3 2" xfId="1029"/>
    <cellStyle name="표준 2 8 3 4" xfId="650"/>
    <cellStyle name="표준 2 8 3 4 2" xfId="1173"/>
    <cellStyle name="표준 2 8 3 5" xfId="781"/>
    <cellStyle name="표준 2 8 3 6" xfId="1322"/>
    <cellStyle name="표준 2 8 4" xfId="281"/>
    <cellStyle name="표준 2 8 4 2" xfId="405"/>
    <cellStyle name="표준 2 8 4 2 2" xfId="931"/>
    <cellStyle name="표준 2 8 4 3" xfId="529"/>
    <cellStyle name="표준 2 8 4 3 2" xfId="1055"/>
    <cellStyle name="표준 2 8 4 4" xfId="676"/>
    <cellStyle name="표준 2 8 4 4 2" xfId="1199"/>
    <cellStyle name="표준 2 8 4 5" xfId="807"/>
    <cellStyle name="표준 2 8 4 6" xfId="1348"/>
    <cellStyle name="표준 2 8 5" xfId="307"/>
    <cellStyle name="표준 2 8 5 2" xfId="431"/>
    <cellStyle name="표준 2 8 5 2 2" xfId="957"/>
    <cellStyle name="표준 2 8 5 3" xfId="555"/>
    <cellStyle name="표준 2 8 5 3 2" xfId="1081"/>
    <cellStyle name="표준 2 8 5 4" xfId="702"/>
    <cellStyle name="표준 2 8 5 4 2" xfId="1225"/>
    <cellStyle name="표준 2 8 5 5" xfId="833"/>
    <cellStyle name="표준 2 8 5 6" xfId="1374"/>
    <cellStyle name="표준 2 9" xfId="185"/>
    <cellStyle name="표준 3" xfId="3"/>
    <cellStyle name="표준 3 2" xfId="186"/>
    <cellStyle name="표준 3 3" xfId="187"/>
    <cellStyle name="표준 3 3 2" xfId="344"/>
    <cellStyle name="표준 3 3 2 2" xfId="870"/>
    <cellStyle name="표준 3 3 3" xfId="468"/>
    <cellStyle name="표준 3 3 3 2" xfId="994"/>
    <cellStyle name="표준 3 3 4" xfId="615"/>
    <cellStyle name="표준 3 3 4 2" xfId="1138"/>
    <cellStyle name="표준 3 3 5" xfId="220"/>
    <cellStyle name="표준 3 3 6" xfId="746"/>
    <cellStyle name="표준 3 3 7" xfId="1287"/>
    <cellStyle name="표준 3 4" xfId="188"/>
    <cellStyle name="표준 4" xfId="10"/>
    <cellStyle name="표준 4 2" xfId="189"/>
    <cellStyle name="표준 4 3" xfId="190"/>
    <cellStyle name="표준 4 4" xfId="337"/>
    <cellStyle name="표준 4 4 2" xfId="863"/>
    <cellStyle name="표준 4 5" xfId="461"/>
    <cellStyle name="표준 4 5 2" xfId="987"/>
    <cellStyle name="표준 4 6" xfId="605"/>
    <cellStyle name="표준 4 6 2" xfId="1131"/>
    <cellStyle name="표준 4 7" xfId="213"/>
    <cellStyle name="표준 4 8" xfId="739"/>
    <cellStyle name="표준 4 9" xfId="1280"/>
    <cellStyle name="표준 5" xfId="191"/>
    <cellStyle name="표준 5 2" xfId="192"/>
    <cellStyle name="표준 57 2" xfId="193"/>
    <cellStyle name="표준 57 2 2" xfId="345"/>
    <cellStyle name="표준 57 2 2 2" xfId="871"/>
    <cellStyle name="표준 57 2 3" xfId="469"/>
    <cellStyle name="표준 57 2 3 2" xfId="995"/>
    <cellStyle name="표준 57 2 4" xfId="616"/>
    <cellStyle name="표준 57 2 4 2" xfId="1139"/>
    <cellStyle name="표준 57 2 5" xfId="221"/>
    <cellStyle name="표준 57 2 6" xfId="747"/>
    <cellStyle name="표준 57 2 7" xfId="1288"/>
    <cellStyle name="표준 6" xfId="194"/>
    <cellStyle name="표준 6 2" xfId="195"/>
    <cellStyle name="표준 6 3" xfId="196"/>
    <cellStyle name="표준 6 4" xfId="197"/>
    <cellStyle name="표준 7" xfId="198"/>
    <cellStyle name="표준 7 2" xfId="199"/>
    <cellStyle name="표준 70" xfId="200"/>
    <cellStyle name="표준 70 2" xfId="346"/>
    <cellStyle name="표준 70 2 2" xfId="872"/>
    <cellStyle name="표준 70 3" xfId="470"/>
    <cellStyle name="표준 70 3 2" xfId="996"/>
    <cellStyle name="표준 70 4" xfId="617"/>
    <cellStyle name="표준 70 4 2" xfId="1140"/>
    <cellStyle name="표준 70 5" xfId="222"/>
    <cellStyle name="표준 70 6" xfId="748"/>
    <cellStyle name="표준 70 7" xfId="1289"/>
    <cellStyle name="표준 8" xfId="201"/>
    <cellStyle name="표준 8 2" xfId="202"/>
    <cellStyle name="표준 9" xfId="203"/>
    <cellStyle name="하이퍼링크 2" xfId="204"/>
  </cellStyles>
  <dxfs count="0"/>
  <tableStyles count="0" defaultTableStyle="TableStyleMedium2" defaultPivotStyle="PivotStyleLight16"/>
  <colors>
    <mruColors>
      <color rgb="FFFFFF00"/>
      <color rgb="FFFFFFCC"/>
      <color rgb="FFFFFF1D"/>
      <color rgb="FFF8F200"/>
      <color rgb="FFF0EA00"/>
      <color rgb="FFFFFFFF"/>
      <color rgb="FFFFFF99"/>
      <color rgb="FFFFFF66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83757004487445E-3"/>
          <c:y val="5.7371800856908697E-2"/>
          <c:w val="0.96899771839013882"/>
          <c:h val="0.938382487135344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마스터</c:v>
                </c:pt>
                <c:pt idx="2">
                  <c:v>KPI 2</c:v>
                </c:pt>
                <c:pt idx="3">
                  <c:v>사내솔루션 유지보수 지원</c:v>
                </c:pt>
                <c:pt idx="4">
                  <c:v>KPI 3</c:v>
                </c:pt>
                <c:pt idx="5">
                  <c:v>DB 컨트롤</c:v>
                </c:pt>
              </c:strCache>
            </c:strRef>
          </c:cat>
          <c:val>
            <c:numRef>
              <c:f>'최종 평가결과'!$F$15:$F$20</c:f>
              <c:numCache>
                <c:formatCode>0.0</c:formatCode>
                <c:ptCount val="6"/>
                <c:pt idx="0">
                  <c:v>30</c:v>
                </c:pt>
                <c:pt idx="2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B12-8E0A-F8884CCBDC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평가결과'!$C$15:$D$20</c:f>
              <c:strCache>
                <c:ptCount val="6"/>
                <c:pt idx="0">
                  <c:v>KPI 1</c:v>
                </c:pt>
                <c:pt idx="1">
                  <c:v>스크립트 지원 마스터</c:v>
                </c:pt>
                <c:pt idx="2">
                  <c:v>KPI 2</c:v>
                </c:pt>
                <c:pt idx="3">
                  <c:v>사내솔루션 유지보수 지원</c:v>
                </c:pt>
                <c:pt idx="4">
                  <c:v>KPI 3</c:v>
                </c:pt>
                <c:pt idx="5">
                  <c:v>DB 컨트롤</c:v>
                </c:pt>
              </c:strCache>
            </c:strRef>
          </c:cat>
          <c:val>
            <c:numRef>
              <c:f>'최종 평가결과'!$G$15:$G$20</c:f>
              <c:numCache>
                <c:formatCode>0.0</c:formatCode>
                <c:ptCount val="6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4-4B12-8E0A-F8884CCBDC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48"/>
        <c:axId val="-1596470368"/>
        <c:axId val="-1596469824"/>
      </c:barChart>
      <c:catAx>
        <c:axId val="-1596470368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one"/>
        <c:crossAx val="-1596469824"/>
        <c:crosses val="autoZero"/>
        <c:auto val="1"/>
        <c:lblAlgn val="ctr"/>
        <c:lblOffset val="100"/>
        <c:noMultiLvlLbl val="0"/>
      </c:catAx>
      <c:valAx>
        <c:axId val="-159646982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one"/>
        <c:crossAx val="-15964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32549175928148E-2"/>
          <c:y val="0.20420420420420421"/>
          <c:w val="0.65407176173984172"/>
          <c:h val="0.51713792532690173"/>
        </c:manualLayout>
      </c:layout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시트'!$N$64:$N$65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589-80E1-4BB854E48BA5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'평가 시트'!$B$64:$C$65</c:f>
              <c:strCache>
                <c:ptCount val="1"/>
                <c:pt idx="0">
                  <c:v>수행 평가 1</c:v>
                </c:pt>
              </c:strCache>
            </c:strRef>
          </c:cat>
          <c:val>
            <c:numRef>
              <c:f>'평가 시트'!$O$64:$O$65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49-4589-80E1-4BB854E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78096"/>
        <c:axId val="-1799384080"/>
      </c:barChart>
      <c:catAx>
        <c:axId val="-1799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4080"/>
        <c:crosses val="autoZero"/>
        <c:auto val="1"/>
        <c:lblAlgn val="ctr"/>
        <c:lblOffset val="100"/>
        <c:noMultiLvlLbl val="0"/>
      </c:catAx>
      <c:valAx>
        <c:axId val="-17993840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8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본인평가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정보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시스템적 사고
(통합적 사고)</c:v>
                </c:pt>
              </c:strCache>
            </c:strRef>
          </c:cat>
          <c:val>
            <c:numRef>
              <c:f>('평가 시트'!$N$89,'평가 시트'!$N$96,'평가 시트'!$N$103,'평가 시트'!$N$110)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5E9-9339-5AF7DF8261B6}"/>
            </c:ext>
          </c:extLst>
        </c:ser>
        <c:ser>
          <c:idx val="1"/>
          <c:order val="1"/>
          <c:tx>
            <c:v>부서장평가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'최종 평가결과'!$C$37:$C$40</c:f>
              <c:strCache>
                <c:ptCount val="4"/>
                <c:pt idx="0">
                  <c:v>정보 관리</c:v>
                </c:pt>
                <c:pt idx="1">
                  <c:v>치밀한
일처리</c:v>
                </c:pt>
                <c:pt idx="2">
                  <c:v>전문성 추구</c:v>
                </c:pt>
                <c:pt idx="3">
                  <c:v>시스템적 사고
(통합적 사고)</c:v>
                </c:pt>
              </c:strCache>
            </c:strRef>
          </c:cat>
          <c:val>
            <c:numRef>
              <c:f>('평가 시트'!$O$89,'평가 시트'!$O$96,'평가 시트'!$O$103,'평가 시트'!$O$110)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D-45E9-9339-5AF7DF82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389520"/>
        <c:axId val="-1799377008"/>
      </c:barChart>
      <c:catAx>
        <c:axId val="-1799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77008"/>
        <c:crosses val="autoZero"/>
        <c:auto val="1"/>
        <c:lblAlgn val="ctr"/>
        <c:lblOffset val="100"/>
        <c:noMultiLvlLbl val="0"/>
      </c:catAx>
      <c:valAx>
        <c:axId val="-17993770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99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12</xdr:row>
      <xdr:rowOff>95250</xdr:rowOff>
    </xdr:from>
    <xdr:to>
      <xdr:col>3</xdr:col>
      <xdr:colOff>723900</xdr:colOff>
      <xdr:row>13</xdr:row>
      <xdr:rowOff>180975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00300" y="3276600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228600</xdr:colOff>
      <xdr:row>12</xdr:row>
      <xdr:rowOff>85725</xdr:rowOff>
    </xdr:from>
    <xdr:to>
      <xdr:col>5</xdr:col>
      <xdr:colOff>676275</xdr:colOff>
      <xdr:row>13</xdr:row>
      <xdr:rowOff>171450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6725" y="3267075"/>
          <a:ext cx="447675" cy="352425"/>
        </a:xfrm>
        <a:prstGeom prst="righ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</xdr:colOff>
      <xdr:row>14</xdr:row>
      <xdr:rowOff>41274</xdr:rowOff>
    </xdr:from>
    <xdr:to>
      <xdr:col>15</xdr:col>
      <xdr:colOff>765175</xdr:colOff>
      <xdr:row>19</xdr:row>
      <xdr:rowOff>222250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11</xdr:row>
      <xdr:rowOff>104775</xdr:rowOff>
    </xdr:from>
    <xdr:to>
      <xdr:col>14</xdr:col>
      <xdr:colOff>495300</xdr:colOff>
      <xdr:row>11</xdr:row>
      <xdr:rowOff>171450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0025" y="3019425"/>
          <a:ext cx="361950" cy="666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114300</xdr:colOff>
      <xdr:row>11</xdr:row>
      <xdr:rowOff>104775</xdr:rowOff>
    </xdr:from>
    <xdr:to>
      <xdr:col>15</xdr:col>
      <xdr:colOff>476250</xdr:colOff>
      <xdr:row>11</xdr:row>
      <xdr:rowOff>171450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10600" y="3019425"/>
          <a:ext cx="361950" cy="666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146050</xdr:colOff>
      <xdr:row>27</xdr:row>
      <xdr:rowOff>50800</xdr:rowOff>
    </xdr:from>
    <xdr:to>
      <xdr:col>15</xdr:col>
      <xdr:colOff>469900</xdr:colOff>
      <xdr:row>27</xdr:row>
      <xdr:rowOff>1035050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100011</xdr:colOff>
      <xdr:row>36</xdr:row>
      <xdr:rowOff>152399</xdr:rowOff>
    </xdr:from>
    <xdr:to>
      <xdr:col>15</xdr:col>
      <xdr:colOff>742950</xdr:colOff>
      <xdr:row>39</xdr:row>
      <xdr:rowOff>542924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I182"/>
  <sheetViews>
    <sheetView showGridLines="0" view="pageBreakPreview" zoomScaleNormal="100" zoomScaleSheetLayoutView="100" workbookViewId="0">
      <selection activeCell="B2" sqref="B2:H3"/>
    </sheetView>
  </sheetViews>
  <sheetFormatPr defaultColWidth="5.5" defaultRowHeight="20.100000000000001" customHeight="1"/>
  <cols>
    <col min="1" max="1" width="2.625" style="45" customWidth="1"/>
    <col min="2" max="6" width="12.625" style="45" customWidth="1"/>
    <col min="7" max="8" width="16.875" style="45" customWidth="1"/>
    <col min="9" max="9" width="2.625" style="45" customWidth="1"/>
    <col min="10" max="16384" width="5.5" style="45"/>
  </cols>
  <sheetData>
    <row r="2" spans="2:9" ht="21" customHeight="1">
      <c r="B2" s="180" t="s">
        <v>122</v>
      </c>
      <c r="C2" s="180"/>
      <c r="D2" s="180"/>
      <c r="E2" s="180"/>
      <c r="F2" s="180"/>
      <c r="G2" s="180"/>
      <c r="H2" s="180"/>
    </row>
    <row r="3" spans="2:9" ht="21" customHeight="1">
      <c r="B3" s="180"/>
      <c r="C3" s="180"/>
      <c r="D3" s="180"/>
      <c r="E3" s="180"/>
      <c r="F3" s="180"/>
      <c r="G3" s="180"/>
      <c r="H3" s="180"/>
      <c r="I3" s="46"/>
    </row>
    <row r="4" spans="2:9" ht="21" customHeight="1">
      <c r="B4" s="43"/>
      <c r="C4" s="43"/>
      <c r="D4" s="43"/>
      <c r="E4" s="43"/>
      <c r="F4" s="43"/>
      <c r="G4" s="43"/>
      <c r="H4" s="43"/>
      <c r="I4" s="46"/>
    </row>
    <row r="5" spans="2:9" ht="21" customHeight="1">
      <c r="B5" s="30" t="s">
        <v>106</v>
      </c>
      <c r="F5" s="46"/>
      <c r="G5" s="46"/>
      <c r="H5" s="46"/>
      <c r="I5" s="46"/>
    </row>
    <row r="6" spans="2:9" ht="21" customHeight="1">
      <c r="B6" s="57" t="s">
        <v>123</v>
      </c>
      <c r="C6" s="1"/>
      <c r="D6" s="1"/>
      <c r="E6" s="1"/>
      <c r="F6" s="47"/>
      <c r="G6" s="47"/>
      <c r="H6" s="47"/>
      <c r="I6" s="46"/>
    </row>
    <row r="7" spans="2:9" ht="21" customHeight="1">
      <c r="B7" s="57" t="s">
        <v>124</v>
      </c>
      <c r="C7" s="1"/>
      <c r="D7" s="1"/>
      <c r="E7" s="1"/>
      <c r="F7" s="47"/>
      <c r="G7" s="47"/>
      <c r="H7" s="47"/>
      <c r="I7" s="46"/>
    </row>
    <row r="8" spans="2:9" ht="21" customHeight="1">
      <c r="B8" s="1"/>
      <c r="C8" s="1"/>
      <c r="D8" s="1"/>
      <c r="E8" s="1"/>
      <c r="F8" s="47"/>
      <c r="G8" s="47"/>
      <c r="H8" s="47"/>
      <c r="I8" s="46"/>
    </row>
    <row r="9" spans="2:9" ht="21" customHeight="1">
      <c r="B9" s="30" t="s">
        <v>107</v>
      </c>
      <c r="C9" s="1"/>
      <c r="D9" s="1"/>
      <c r="E9" s="1"/>
      <c r="F9" s="48"/>
      <c r="G9" s="48"/>
      <c r="H9" s="47"/>
      <c r="I9" s="46"/>
    </row>
    <row r="10" spans="2:9" ht="21" customHeight="1">
      <c r="B10" s="57" t="s">
        <v>207</v>
      </c>
      <c r="C10" s="1"/>
      <c r="D10" s="1"/>
      <c r="E10" s="1"/>
      <c r="F10" s="48"/>
      <c r="G10" s="48"/>
      <c r="H10" s="47"/>
      <c r="I10" s="46"/>
    </row>
    <row r="11" spans="2:9" ht="21" customHeight="1">
      <c r="B11" s="1"/>
      <c r="C11" s="1"/>
      <c r="D11" s="1"/>
      <c r="E11" s="1"/>
      <c r="F11" s="48"/>
      <c r="G11" s="48"/>
      <c r="H11" s="47"/>
      <c r="I11" s="46"/>
    </row>
    <row r="12" spans="2:9" ht="21" customHeight="1">
      <c r="B12" s="30" t="s">
        <v>108</v>
      </c>
      <c r="C12" s="1"/>
      <c r="D12" s="1"/>
      <c r="E12" s="1"/>
      <c r="F12" s="48"/>
      <c r="G12" s="48"/>
      <c r="H12" s="47"/>
      <c r="I12" s="46"/>
    </row>
    <row r="13" spans="2:9" ht="21" customHeight="1">
      <c r="B13" s="49" t="s">
        <v>8</v>
      </c>
      <c r="C13" s="49" t="s">
        <v>109</v>
      </c>
      <c r="D13" s="181"/>
      <c r="E13" s="49" t="s">
        <v>111</v>
      </c>
      <c r="F13" s="182"/>
      <c r="G13" s="50" t="s">
        <v>110</v>
      </c>
      <c r="H13" s="47"/>
      <c r="I13" s="46"/>
    </row>
    <row r="14" spans="2:9" ht="21" customHeight="1">
      <c r="B14" s="49" t="s">
        <v>102</v>
      </c>
      <c r="C14" s="51" t="s">
        <v>112</v>
      </c>
      <c r="D14" s="181"/>
      <c r="E14" s="51" t="s">
        <v>125</v>
      </c>
      <c r="F14" s="182"/>
      <c r="G14" s="52" t="s">
        <v>174</v>
      </c>
      <c r="H14" s="47"/>
      <c r="I14" s="46"/>
    </row>
    <row r="15" spans="2:9" ht="21" customHeight="1">
      <c r="B15" s="30"/>
      <c r="C15" s="1"/>
      <c r="D15" s="1"/>
      <c r="E15" s="1"/>
      <c r="F15" s="48"/>
      <c r="G15" s="48"/>
      <c r="H15" s="47"/>
      <c r="I15" s="46"/>
    </row>
    <row r="16" spans="2:9" ht="21" customHeight="1">
      <c r="B16" s="30" t="s">
        <v>113</v>
      </c>
      <c r="C16" s="1"/>
      <c r="D16" s="1"/>
      <c r="E16" s="1"/>
      <c r="F16" s="53"/>
      <c r="G16" s="53"/>
      <c r="H16" s="53"/>
      <c r="I16" s="46"/>
    </row>
    <row r="17" spans="2:9" ht="21" customHeight="1">
      <c r="B17" s="183" t="s">
        <v>114</v>
      </c>
      <c r="C17" s="183"/>
      <c r="D17" s="184" t="s">
        <v>115</v>
      </c>
      <c r="E17" s="184"/>
      <c r="F17" s="185"/>
      <c r="G17" s="186" t="s">
        <v>116</v>
      </c>
      <c r="H17" s="187"/>
      <c r="I17" s="46"/>
    </row>
    <row r="18" spans="2:9" ht="21" customHeight="1">
      <c r="B18" s="166" t="s">
        <v>117</v>
      </c>
      <c r="C18" s="168" t="s">
        <v>118</v>
      </c>
      <c r="D18" s="171" t="s">
        <v>119</v>
      </c>
      <c r="E18" s="171"/>
      <c r="F18" s="172"/>
      <c r="G18" s="58" t="s">
        <v>127</v>
      </c>
      <c r="H18" s="54" t="s">
        <v>128</v>
      </c>
      <c r="I18" s="46"/>
    </row>
    <row r="19" spans="2:9" ht="21" customHeight="1">
      <c r="B19" s="166"/>
      <c r="C19" s="169"/>
      <c r="D19" s="173" t="s">
        <v>120</v>
      </c>
      <c r="E19" s="174"/>
      <c r="F19" s="175"/>
      <c r="G19" s="160" t="s">
        <v>56</v>
      </c>
      <c r="H19" s="163" t="s">
        <v>129</v>
      </c>
      <c r="I19" s="46"/>
    </row>
    <row r="20" spans="2:9" ht="21" customHeight="1">
      <c r="B20" s="166"/>
      <c r="C20" s="169"/>
      <c r="D20" s="174"/>
      <c r="E20" s="174"/>
      <c r="F20" s="175"/>
      <c r="G20" s="161"/>
      <c r="H20" s="164"/>
      <c r="I20" s="46"/>
    </row>
    <row r="21" spans="2:9" ht="21" customHeight="1" thickBot="1">
      <c r="B21" s="166"/>
      <c r="C21" s="170"/>
      <c r="D21" s="176"/>
      <c r="E21" s="176"/>
      <c r="F21" s="177"/>
      <c r="G21" s="162"/>
      <c r="H21" s="165"/>
      <c r="I21" s="46"/>
    </row>
    <row r="22" spans="2:9" ht="21" customHeight="1" thickTop="1">
      <c r="B22" s="167"/>
      <c r="C22" s="55" t="s">
        <v>126</v>
      </c>
      <c r="D22" s="178">
        <v>60</v>
      </c>
      <c r="E22" s="178"/>
      <c r="F22" s="179"/>
      <c r="G22" s="59">
        <v>10</v>
      </c>
      <c r="H22" s="60">
        <v>30</v>
      </c>
      <c r="I22" s="46"/>
    </row>
    <row r="23" spans="2:9" ht="21" customHeight="1">
      <c r="B23" s="62" t="s">
        <v>131</v>
      </c>
      <c r="C23" s="62"/>
      <c r="D23" s="61"/>
      <c r="E23" s="61"/>
      <c r="F23" s="61"/>
      <c r="G23" s="61"/>
      <c r="H23" s="61"/>
      <c r="I23" s="46"/>
    </row>
    <row r="24" spans="2:9" ht="21" customHeight="1">
      <c r="B24" s="42"/>
      <c r="C24" s="42"/>
      <c r="D24" s="1"/>
      <c r="E24" s="1"/>
      <c r="F24" s="1"/>
      <c r="G24" s="56"/>
      <c r="H24" s="56"/>
      <c r="I24" s="46"/>
    </row>
    <row r="25" spans="2:9" ht="21" customHeight="1">
      <c r="B25" s="30" t="s">
        <v>121</v>
      </c>
      <c r="C25" s="1"/>
      <c r="D25" s="1"/>
      <c r="E25" s="1"/>
      <c r="F25" s="1"/>
      <c r="G25" s="1"/>
      <c r="H25" s="1"/>
    </row>
    <row r="26" spans="2:9" ht="21" customHeight="1">
      <c r="B26" s="45" t="s">
        <v>130</v>
      </c>
    </row>
    <row r="27" spans="2:9" ht="21" customHeight="1"/>
    <row r="28" spans="2:9" ht="21" customHeight="1"/>
    <row r="29" spans="2:9" ht="21" customHeight="1"/>
    <row r="30" spans="2:9" ht="21" customHeight="1"/>
    <row r="31" spans="2:9" ht="21" customHeight="1"/>
    <row r="32" spans="2:9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</sheetData>
  <mergeCells count="13">
    <mergeCell ref="B2:H3"/>
    <mergeCell ref="D13:D14"/>
    <mergeCell ref="F13:F14"/>
    <mergeCell ref="B17:C17"/>
    <mergeCell ref="D17:F17"/>
    <mergeCell ref="G17:H17"/>
    <mergeCell ref="G19:G21"/>
    <mergeCell ref="H19:H21"/>
    <mergeCell ref="B18:B22"/>
    <mergeCell ref="C18:C21"/>
    <mergeCell ref="D18:F18"/>
    <mergeCell ref="D19:F21"/>
    <mergeCell ref="D22:F22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Header>&amp;C
&amp;G</oddHead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B2:P114"/>
  <sheetViews>
    <sheetView showGridLines="0" tabSelected="1" view="pageBreakPreview" topLeftCell="A30" zoomScaleNormal="100" zoomScaleSheetLayoutView="100" workbookViewId="0">
      <selection activeCell="D114" sqref="D114:L114"/>
    </sheetView>
  </sheetViews>
  <sheetFormatPr defaultColWidth="9" defaultRowHeight="21" customHeight="1"/>
  <cols>
    <col min="1" max="1" width="1.625" style="5" customWidth="1"/>
    <col min="2" max="13" width="10.625" style="5" customWidth="1"/>
    <col min="14" max="15" width="5.625" style="5" customWidth="1"/>
    <col min="16" max="16" width="1.625" style="5" customWidth="1"/>
    <col min="17" max="17" width="10.625" style="5" customWidth="1"/>
    <col min="18" max="16384" width="9" style="5"/>
  </cols>
  <sheetData>
    <row r="2" spans="2:15" ht="21" customHeight="1">
      <c r="B2" s="180" t="s">
        <v>10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2:15" ht="21" customHeigh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5" spans="2:15" ht="21" customHeight="1">
      <c r="B5" s="6" t="s">
        <v>8</v>
      </c>
      <c r="C5" s="6" t="s">
        <v>11</v>
      </c>
      <c r="D5" s="6" t="s">
        <v>12</v>
      </c>
      <c r="E5" s="6" t="s">
        <v>13</v>
      </c>
      <c r="F5" s="6" t="s">
        <v>14</v>
      </c>
      <c r="G5" s="155" t="s">
        <v>211</v>
      </c>
      <c r="H5" s="7" t="s">
        <v>15</v>
      </c>
      <c r="I5" s="7" t="s">
        <v>16</v>
      </c>
    </row>
    <row r="6" spans="2:15" ht="21" customHeight="1">
      <c r="B6" s="352" t="s">
        <v>17</v>
      </c>
      <c r="C6" s="6" t="s">
        <v>18</v>
      </c>
      <c r="D6" s="371" t="s">
        <v>210</v>
      </c>
      <c r="E6" s="372"/>
      <c r="F6" s="8" t="s">
        <v>186</v>
      </c>
      <c r="G6" s="157" t="s">
        <v>219</v>
      </c>
      <c r="H6" s="157" t="s">
        <v>220</v>
      </c>
      <c r="I6" s="63" t="s">
        <v>249</v>
      </c>
    </row>
    <row r="7" spans="2:15" ht="21" customHeight="1">
      <c r="B7" s="352"/>
      <c r="C7" s="9" t="s">
        <v>19</v>
      </c>
      <c r="D7" s="373" t="s">
        <v>210</v>
      </c>
      <c r="E7" s="374"/>
      <c r="F7" s="10" t="s">
        <v>178</v>
      </c>
      <c r="G7" s="11" t="s">
        <v>208</v>
      </c>
      <c r="H7" s="11" t="s">
        <v>209</v>
      </c>
      <c r="I7" s="64" t="s">
        <v>133</v>
      </c>
    </row>
    <row r="8" spans="2:15" ht="21" customHeight="1">
      <c r="B8" s="353"/>
      <c r="C8" s="354" t="s">
        <v>20</v>
      </c>
      <c r="D8" s="355"/>
      <c r="E8" s="355"/>
      <c r="F8" s="355"/>
      <c r="G8" s="355"/>
      <c r="H8" s="355"/>
      <c r="I8" s="356"/>
    </row>
    <row r="11" spans="2:15" ht="21" customHeight="1">
      <c r="B11" s="357" t="s">
        <v>21</v>
      </c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9"/>
      <c r="N11" s="2"/>
      <c r="O11" s="2"/>
    </row>
    <row r="12" spans="2:15" ht="21" customHeight="1">
      <c r="B12" s="360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2"/>
      <c r="O12" s="2"/>
    </row>
    <row r="13" spans="2:15" ht="21" customHeight="1">
      <c r="C13" s="3"/>
      <c r="D13" s="3"/>
      <c r="E13" s="3"/>
      <c r="F13" s="3"/>
      <c r="G13" s="3"/>
      <c r="H13" s="3"/>
      <c r="I13" s="3"/>
      <c r="J13" s="3"/>
      <c r="K13" s="4"/>
      <c r="L13" s="4"/>
      <c r="M13" s="12"/>
    </row>
    <row r="14" spans="2:15" ht="21" customHeight="1" thickBot="1">
      <c r="B14" s="159" t="s">
        <v>248</v>
      </c>
      <c r="C14" s="3"/>
      <c r="D14" s="3"/>
      <c r="E14" s="3"/>
      <c r="F14" s="3"/>
      <c r="G14" s="3"/>
      <c r="H14" s="3"/>
      <c r="I14" s="3"/>
      <c r="J14" s="3"/>
      <c r="K14" s="4"/>
      <c r="L14" s="4"/>
      <c r="M14" s="12"/>
    </row>
    <row r="15" spans="2:15" ht="21" customHeight="1">
      <c r="B15" s="13" t="s">
        <v>2</v>
      </c>
      <c r="C15" s="14" t="s">
        <v>22</v>
      </c>
      <c r="D15" s="363" t="s">
        <v>0</v>
      </c>
      <c r="E15" s="364"/>
      <c r="F15" s="365"/>
      <c r="G15" s="14" t="s">
        <v>23</v>
      </c>
      <c r="H15" s="14" t="s">
        <v>7</v>
      </c>
      <c r="I15" s="366" t="s">
        <v>24</v>
      </c>
      <c r="J15" s="367"/>
      <c r="K15" s="367"/>
      <c r="L15" s="368"/>
      <c r="M15" s="369" t="s">
        <v>1</v>
      </c>
    </row>
    <row r="16" spans="2:15" ht="21" customHeight="1" thickBot="1">
      <c r="B16" s="15" t="s">
        <v>25</v>
      </c>
      <c r="C16" s="338" t="s">
        <v>26</v>
      </c>
      <c r="D16" s="339"/>
      <c r="E16" s="338" t="s">
        <v>27</v>
      </c>
      <c r="F16" s="339"/>
      <c r="G16" s="338" t="s">
        <v>28</v>
      </c>
      <c r="H16" s="339"/>
      <c r="I16" s="338" t="s">
        <v>29</v>
      </c>
      <c r="J16" s="339"/>
      <c r="K16" s="338" t="s">
        <v>30</v>
      </c>
      <c r="L16" s="340"/>
      <c r="M16" s="370"/>
    </row>
    <row r="17" spans="2:13" ht="40.5" customHeight="1" thickTop="1">
      <c r="B17" s="129" t="s">
        <v>3</v>
      </c>
      <c r="C17" s="100" t="s">
        <v>221</v>
      </c>
      <c r="D17" s="341" t="s">
        <v>222</v>
      </c>
      <c r="E17" s="341"/>
      <c r="F17" s="341"/>
      <c r="G17" s="130">
        <v>30</v>
      </c>
      <c r="H17" s="131">
        <v>1</v>
      </c>
      <c r="I17" s="342" t="s">
        <v>223</v>
      </c>
      <c r="J17" s="343"/>
      <c r="K17" s="343"/>
      <c r="L17" s="344"/>
      <c r="M17" s="345">
        <f>G17*H17</f>
        <v>30</v>
      </c>
    </row>
    <row r="18" spans="2:13" ht="40.5" customHeight="1" thickBot="1">
      <c r="B18" s="132" t="s">
        <v>224</v>
      </c>
      <c r="C18" s="133" t="s">
        <v>225</v>
      </c>
      <c r="D18" s="134">
        <f>M17*100%</f>
        <v>30</v>
      </c>
      <c r="E18" s="135" t="s">
        <v>226</v>
      </c>
      <c r="F18" s="136">
        <f>M17*90%</f>
        <v>27</v>
      </c>
      <c r="G18" s="137" t="s">
        <v>227</v>
      </c>
      <c r="H18" s="138">
        <f>M17*80%</f>
        <v>24</v>
      </c>
      <c r="I18" s="139" t="s">
        <v>228</v>
      </c>
      <c r="J18" s="140">
        <f>M17*70%</f>
        <v>21</v>
      </c>
      <c r="K18" s="148" t="s">
        <v>229</v>
      </c>
      <c r="L18" s="141">
        <f>M17*60%</f>
        <v>18</v>
      </c>
      <c r="M18" s="346"/>
    </row>
    <row r="19" spans="2:13" ht="40.5" customHeight="1">
      <c r="B19" s="158" t="s">
        <v>4</v>
      </c>
      <c r="C19" s="100" t="s">
        <v>230</v>
      </c>
      <c r="D19" s="347" t="s">
        <v>231</v>
      </c>
      <c r="E19" s="347"/>
      <c r="F19" s="348"/>
      <c r="G19" s="142">
        <v>40</v>
      </c>
      <c r="H19" s="143">
        <v>1</v>
      </c>
      <c r="I19" s="349" t="s">
        <v>232</v>
      </c>
      <c r="J19" s="334"/>
      <c r="K19" s="334"/>
      <c r="L19" s="336"/>
      <c r="M19" s="350">
        <f>G19*H19</f>
        <v>40</v>
      </c>
    </row>
    <row r="20" spans="2:13" ht="40.5" customHeight="1" thickBot="1">
      <c r="B20" s="144" t="s">
        <v>233</v>
      </c>
      <c r="C20" s="133" t="s">
        <v>234</v>
      </c>
      <c r="D20" s="134">
        <f>M19*100%</f>
        <v>40</v>
      </c>
      <c r="E20" s="145" t="s">
        <v>227</v>
      </c>
      <c r="F20" s="136">
        <f>M19*90%</f>
        <v>36</v>
      </c>
      <c r="G20" s="146" t="s">
        <v>235</v>
      </c>
      <c r="H20" s="138">
        <f>M19*80%</f>
        <v>32</v>
      </c>
      <c r="I20" s="147" t="s">
        <v>236</v>
      </c>
      <c r="J20" s="140">
        <f>M19*70%</f>
        <v>28</v>
      </c>
      <c r="K20" s="148" t="s">
        <v>237</v>
      </c>
      <c r="L20" s="141">
        <f>M19*60%</f>
        <v>24</v>
      </c>
      <c r="M20" s="351"/>
    </row>
    <row r="21" spans="2:13" ht="40.5" customHeight="1">
      <c r="B21" s="149" t="s">
        <v>5</v>
      </c>
      <c r="C21" s="150" t="s">
        <v>238</v>
      </c>
      <c r="D21" s="333" t="s">
        <v>239</v>
      </c>
      <c r="E21" s="334"/>
      <c r="F21" s="335"/>
      <c r="G21" s="151">
        <v>30</v>
      </c>
      <c r="H21" s="152">
        <v>1</v>
      </c>
      <c r="I21" s="333" t="s">
        <v>240</v>
      </c>
      <c r="J21" s="334"/>
      <c r="K21" s="334"/>
      <c r="L21" s="336"/>
      <c r="M21" s="325">
        <f>G21*H21</f>
        <v>30</v>
      </c>
    </row>
    <row r="22" spans="2:13" ht="40.5" customHeight="1" thickBot="1">
      <c r="B22" s="153" t="s">
        <v>224</v>
      </c>
      <c r="C22" s="133" t="s">
        <v>241</v>
      </c>
      <c r="D22" s="134">
        <f>M21*100%</f>
        <v>30</v>
      </c>
      <c r="E22" s="135" t="s">
        <v>242</v>
      </c>
      <c r="F22" s="136">
        <f>M21*90%</f>
        <v>27</v>
      </c>
      <c r="G22" s="135" t="s">
        <v>243</v>
      </c>
      <c r="H22" s="138">
        <f>M21*80%</f>
        <v>24</v>
      </c>
      <c r="I22" s="139" t="s">
        <v>244</v>
      </c>
      <c r="J22" s="140">
        <f>M21*70%</f>
        <v>21</v>
      </c>
      <c r="K22" s="148" t="s">
        <v>245</v>
      </c>
      <c r="L22" s="141">
        <f>M21*60%</f>
        <v>18</v>
      </c>
      <c r="M22" s="326"/>
    </row>
    <row r="23" spans="2:13" ht="40.5" hidden="1" customHeight="1">
      <c r="B23" s="99"/>
      <c r="C23" s="100"/>
      <c r="D23" s="322"/>
      <c r="E23" s="323"/>
      <c r="F23" s="324"/>
      <c r="G23" s="101"/>
      <c r="H23" s="102"/>
      <c r="I23" s="323"/>
      <c r="J23" s="323"/>
      <c r="K23" s="337"/>
      <c r="L23" s="103"/>
      <c r="M23" s="325">
        <f>G23*H23</f>
        <v>0</v>
      </c>
    </row>
    <row r="24" spans="2:13" ht="40.5" hidden="1" customHeight="1" thickBot="1">
      <c r="B24" s="99"/>
      <c r="C24" s="104"/>
      <c r="D24" s="105">
        <f>M23*100%</f>
        <v>0</v>
      </c>
      <c r="E24" s="110"/>
      <c r="F24" s="106">
        <f>M23*90%</f>
        <v>0</v>
      </c>
      <c r="G24" s="110"/>
      <c r="H24" s="107">
        <f>M23*80%</f>
        <v>0</v>
      </c>
      <c r="I24" s="111"/>
      <c r="J24" s="108">
        <f>M23*70%</f>
        <v>0</v>
      </c>
      <c r="K24" s="112"/>
      <c r="L24" s="109">
        <f>M23*60%</f>
        <v>0</v>
      </c>
      <c r="M24" s="326"/>
    </row>
    <row r="25" spans="2:13" ht="40.5" hidden="1" customHeight="1">
      <c r="B25" s="99"/>
      <c r="C25" s="100"/>
      <c r="D25" s="322"/>
      <c r="E25" s="323"/>
      <c r="F25" s="324"/>
      <c r="G25" s="101"/>
      <c r="H25" s="102"/>
      <c r="I25" s="323"/>
      <c r="J25" s="323"/>
      <c r="K25" s="337"/>
      <c r="L25" s="103"/>
      <c r="M25" s="325">
        <f>G25*H25</f>
        <v>0</v>
      </c>
    </row>
    <row r="26" spans="2:13" ht="40.5" hidden="1" customHeight="1" thickBot="1">
      <c r="B26" s="99"/>
      <c r="C26" s="104"/>
      <c r="D26" s="105">
        <f>M23*100%</f>
        <v>0</v>
      </c>
      <c r="E26" s="110"/>
      <c r="F26" s="106">
        <f>M25*90%</f>
        <v>0</v>
      </c>
      <c r="G26" s="110"/>
      <c r="H26" s="107">
        <f>M25*80%</f>
        <v>0</v>
      </c>
      <c r="I26" s="111"/>
      <c r="J26" s="108">
        <f>M25*70%</f>
        <v>0</v>
      </c>
      <c r="K26" s="112"/>
      <c r="L26" s="109">
        <f>M25*60%</f>
        <v>0</v>
      </c>
      <c r="M26" s="326"/>
    </row>
    <row r="27" spans="2:13" ht="30" customHeight="1" thickTop="1" thickBot="1">
      <c r="B27" s="327" t="s">
        <v>6</v>
      </c>
      <c r="C27" s="328"/>
      <c r="D27" s="329">
        <f>COUNTA(C17,C19,C21,C23,C25)</f>
        <v>3</v>
      </c>
      <c r="E27" s="330"/>
      <c r="F27" s="331"/>
      <c r="G27" s="16">
        <f>G17+G19+G21+G23+G25</f>
        <v>100</v>
      </c>
      <c r="H27" s="17">
        <f>H17+H19+H21+H23+H25</f>
        <v>3</v>
      </c>
      <c r="I27" s="329">
        <f>D27</f>
        <v>3</v>
      </c>
      <c r="J27" s="330"/>
      <c r="K27" s="330"/>
      <c r="L27" s="332"/>
      <c r="M27" s="18">
        <f>SUM(M17:M26)</f>
        <v>100</v>
      </c>
    </row>
    <row r="29" spans="2:13" ht="21" customHeight="1">
      <c r="B29" s="19" t="s">
        <v>31</v>
      </c>
      <c r="C29" s="3"/>
    </row>
    <row r="30" spans="2:13" ht="21" customHeight="1">
      <c r="B30" s="316" t="s">
        <v>32</v>
      </c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8"/>
    </row>
    <row r="31" spans="2:13" ht="21" customHeight="1">
      <c r="B31" s="308" t="s">
        <v>33</v>
      </c>
      <c r="C31" s="309"/>
      <c r="D31" s="319" t="s">
        <v>34</v>
      </c>
      <c r="E31" s="320"/>
      <c r="F31" s="319" t="s">
        <v>35</v>
      </c>
      <c r="G31" s="320"/>
      <c r="H31" s="319" t="s">
        <v>36</v>
      </c>
      <c r="I31" s="320"/>
      <c r="J31" s="319" t="s">
        <v>37</v>
      </c>
      <c r="K31" s="320"/>
      <c r="L31" s="319" t="s">
        <v>38</v>
      </c>
      <c r="M31" s="321"/>
    </row>
    <row r="32" spans="2:13" ht="21" customHeight="1">
      <c r="B32" s="308"/>
      <c r="C32" s="309"/>
      <c r="D32" s="320"/>
      <c r="E32" s="320"/>
      <c r="F32" s="320"/>
      <c r="G32" s="320"/>
      <c r="H32" s="320"/>
      <c r="I32" s="320"/>
      <c r="J32" s="320"/>
      <c r="K32" s="320"/>
      <c r="L32" s="320"/>
      <c r="M32" s="321"/>
    </row>
    <row r="33" spans="2:15" ht="21" customHeight="1">
      <c r="B33" s="308" t="s">
        <v>39</v>
      </c>
      <c r="C33" s="309"/>
      <c r="D33" s="312" t="s">
        <v>40</v>
      </c>
      <c r="E33" s="312"/>
      <c r="F33" s="312" t="s">
        <v>41</v>
      </c>
      <c r="G33" s="312"/>
      <c r="H33" s="312" t="s">
        <v>42</v>
      </c>
      <c r="I33" s="312"/>
      <c r="J33" s="312" t="s">
        <v>43</v>
      </c>
      <c r="K33" s="312"/>
      <c r="L33" s="312" t="s">
        <v>44</v>
      </c>
      <c r="M33" s="314"/>
    </row>
    <row r="34" spans="2:15" ht="21" customHeight="1">
      <c r="B34" s="310"/>
      <c r="C34" s="311"/>
      <c r="D34" s="313"/>
      <c r="E34" s="313"/>
      <c r="F34" s="313"/>
      <c r="G34" s="313"/>
      <c r="H34" s="313"/>
      <c r="I34" s="313"/>
      <c r="J34" s="313"/>
      <c r="K34" s="313"/>
      <c r="L34" s="313"/>
      <c r="M34" s="315"/>
    </row>
    <row r="36" spans="2:15" ht="21" customHeight="1" thickBot="1">
      <c r="B36" s="19" t="s">
        <v>45</v>
      </c>
      <c r="C36" s="3"/>
    </row>
    <row r="37" spans="2:15" ht="21" customHeight="1">
      <c r="B37" s="299" t="s">
        <v>46</v>
      </c>
      <c r="C37" s="301" t="s">
        <v>9</v>
      </c>
      <c r="D37" s="303" t="s">
        <v>47</v>
      </c>
      <c r="E37" s="303"/>
      <c r="F37" s="304" t="s">
        <v>48</v>
      </c>
      <c r="G37" s="304"/>
      <c r="H37" s="304"/>
      <c r="I37" s="304"/>
      <c r="J37" s="304"/>
      <c r="K37" s="304"/>
      <c r="L37" s="304"/>
      <c r="M37" s="305"/>
    </row>
    <row r="38" spans="2:15" ht="21" customHeight="1">
      <c r="B38" s="300"/>
      <c r="C38" s="302"/>
      <c r="D38" s="20" t="s">
        <v>49</v>
      </c>
      <c r="E38" s="20" t="s">
        <v>19</v>
      </c>
      <c r="F38" s="306" t="s">
        <v>50</v>
      </c>
      <c r="G38" s="306"/>
      <c r="H38" s="306"/>
      <c r="I38" s="306"/>
      <c r="J38" s="306"/>
      <c r="K38" s="306"/>
      <c r="L38" s="306"/>
      <c r="M38" s="307"/>
    </row>
    <row r="39" spans="2:15" ht="31.5" customHeight="1">
      <c r="B39" s="21" t="s">
        <v>51</v>
      </c>
      <c r="C39" s="22">
        <v>1</v>
      </c>
      <c r="D39" s="23">
        <v>1</v>
      </c>
      <c r="E39" s="23"/>
      <c r="F39" s="287" t="s">
        <v>252</v>
      </c>
      <c r="G39" s="287"/>
      <c r="H39" s="287"/>
      <c r="I39" s="287"/>
      <c r="J39" s="287"/>
      <c r="K39" s="287"/>
      <c r="L39" s="287"/>
      <c r="M39" s="288"/>
    </row>
    <row r="40" spans="2:15" ht="26.25" customHeight="1">
      <c r="B40" s="21" t="s">
        <v>52</v>
      </c>
      <c r="C40" s="22">
        <v>1</v>
      </c>
      <c r="D40" s="23">
        <v>1</v>
      </c>
      <c r="E40" s="23"/>
      <c r="F40" s="287" t="s">
        <v>250</v>
      </c>
      <c r="G40" s="287"/>
      <c r="H40" s="287"/>
      <c r="I40" s="287"/>
      <c r="J40" s="287"/>
      <c r="K40" s="287"/>
      <c r="L40" s="287"/>
      <c r="M40" s="288"/>
    </row>
    <row r="41" spans="2:15" ht="13.5">
      <c r="B41" s="21" t="s">
        <v>53</v>
      </c>
      <c r="C41" s="22">
        <v>1</v>
      </c>
      <c r="D41" s="23">
        <v>1</v>
      </c>
      <c r="E41" s="23"/>
      <c r="F41" s="289" t="s">
        <v>251</v>
      </c>
      <c r="G41" s="289"/>
      <c r="H41" s="289"/>
      <c r="I41" s="289"/>
      <c r="J41" s="289"/>
      <c r="K41" s="289"/>
      <c r="L41" s="289"/>
      <c r="M41" s="290"/>
    </row>
    <row r="42" spans="2:15" ht="21" customHeight="1" thickBot="1">
      <c r="B42" s="24">
        <f>COUNTA(B39:B41)</f>
        <v>3</v>
      </c>
      <c r="C42" s="25">
        <v>1</v>
      </c>
      <c r="D42" s="26">
        <f>AVERAGE(D39:D41)</f>
        <v>1</v>
      </c>
      <c r="E42" s="26" t="e">
        <f>AVERAGE(E39:E41)</f>
        <v>#DIV/0!</v>
      </c>
      <c r="F42" s="291"/>
      <c r="G42" s="291"/>
      <c r="H42" s="291"/>
      <c r="I42" s="291"/>
      <c r="J42" s="291"/>
      <c r="K42" s="291"/>
      <c r="L42" s="291"/>
      <c r="M42" s="292"/>
    </row>
    <row r="45" spans="2:15" ht="21" customHeight="1">
      <c r="B45" s="293" t="s">
        <v>54</v>
      </c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5"/>
      <c r="N45" s="27"/>
      <c r="O45" s="27"/>
    </row>
    <row r="46" spans="2:15" ht="21" customHeight="1">
      <c r="B46" s="296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8"/>
      <c r="N46" s="27"/>
      <c r="O46" s="27"/>
    </row>
    <row r="47" spans="2:15" ht="21" customHeight="1">
      <c r="N47" s="30"/>
      <c r="O47" s="30"/>
    </row>
    <row r="48" spans="2:15" ht="21" customHeight="1" thickBot="1">
      <c r="B48" s="19" t="s">
        <v>55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5" ht="21" customHeight="1">
      <c r="B49" s="239" t="s">
        <v>8</v>
      </c>
      <c r="C49" s="240"/>
      <c r="D49" s="269" t="s">
        <v>56</v>
      </c>
      <c r="E49" s="270"/>
      <c r="F49" s="270"/>
      <c r="G49" s="270"/>
      <c r="H49" s="271"/>
      <c r="I49" s="240" t="s">
        <v>57</v>
      </c>
      <c r="J49" s="240"/>
      <c r="K49" s="275" t="s">
        <v>58</v>
      </c>
      <c r="L49" s="275" t="s">
        <v>59</v>
      </c>
      <c r="M49" s="188"/>
    </row>
    <row r="50" spans="2:15" ht="21" customHeight="1">
      <c r="B50" s="244"/>
      <c r="C50" s="245"/>
      <c r="D50" s="272"/>
      <c r="E50" s="273"/>
      <c r="F50" s="273"/>
      <c r="G50" s="273"/>
      <c r="H50" s="274"/>
      <c r="I50" s="245"/>
      <c r="J50" s="245"/>
      <c r="K50" s="276"/>
      <c r="L50" s="276"/>
      <c r="M50" s="189"/>
    </row>
    <row r="51" spans="2:15" ht="21" customHeight="1">
      <c r="B51" s="244" t="s">
        <v>60</v>
      </c>
      <c r="C51" s="245"/>
      <c r="D51" s="277" t="s">
        <v>246</v>
      </c>
      <c r="E51" s="278"/>
      <c r="F51" s="278"/>
      <c r="G51" s="278"/>
      <c r="H51" s="279"/>
      <c r="I51" s="280" t="s">
        <v>247</v>
      </c>
      <c r="J51" s="280"/>
      <c r="K51" s="154">
        <v>10</v>
      </c>
      <c r="L51" s="281">
        <f>K51+K52</f>
        <v>10</v>
      </c>
      <c r="M51" s="87"/>
    </row>
    <row r="52" spans="2:15" ht="21" customHeight="1" thickBot="1">
      <c r="B52" s="225" t="s">
        <v>61</v>
      </c>
      <c r="C52" s="226"/>
      <c r="D52" s="283"/>
      <c r="E52" s="284"/>
      <c r="F52" s="284"/>
      <c r="G52" s="284"/>
      <c r="H52" s="285"/>
      <c r="I52" s="286"/>
      <c r="J52" s="286"/>
      <c r="K52" s="29"/>
      <c r="L52" s="282"/>
      <c r="M52" s="87"/>
      <c r="O52" s="65">
        <f>M51+M52</f>
        <v>0</v>
      </c>
    </row>
    <row r="53" spans="2:15" ht="21" customHeight="1"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2:15" ht="21" customHeight="1">
      <c r="B54" s="19" t="s">
        <v>62</v>
      </c>
      <c r="C54" s="3"/>
      <c r="N54" s="30"/>
      <c r="O54" s="30"/>
    </row>
    <row r="55" spans="2:15" ht="21" customHeight="1">
      <c r="B55" s="249" t="s">
        <v>63</v>
      </c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1"/>
      <c r="N55" s="30"/>
      <c r="O55" s="30"/>
    </row>
    <row r="56" spans="2:15" ht="21" customHeight="1">
      <c r="B56" s="252" t="s">
        <v>8</v>
      </c>
      <c r="C56" s="253"/>
      <c r="D56" s="254">
        <v>5</v>
      </c>
      <c r="E56" s="254"/>
      <c r="F56" s="254">
        <v>4</v>
      </c>
      <c r="G56" s="254"/>
      <c r="H56" s="254">
        <v>3</v>
      </c>
      <c r="I56" s="254"/>
      <c r="J56" s="254">
        <v>2</v>
      </c>
      <c r="K56" s="254"/>
      <c r="L56" s="255">
        <v>1</v>
      </c>
      <c r="M56" s="256"/>
      <c r="N56" s="30"/>
      <c r="O56" s="30"/>
    </row>
    <row r="57" spans="2:15" ht="21" customHeight="1">
      <c r="B57" s="265" t="s">
        <v>64</v>
      </c>
      <c r="C57" s="266"/>
      <c r="D57" s="267" t="s">
        <v>65</v>
      </c>
      <c r="E57" s="267"/>
      <c r="F57" s="267" t="s">
        <v>66</v>
      </c>
      <c r="G57" s="267"/>
      <c r="H57" s="267" t="s">
        <v>67</v>
      </c>
      <c r="I57" s="267"/>
      <c r="J57" s="267" t="s">
        <v>68</v>
      </c>
      <c r="K57" s="267"/>
      <c r="L57" s="267" t="s">
        <v>69</v>
      </c>
      <c r="M57" s="268"/>
      <c r="N57" s="30"/>
      <c r="O57" s="30"/>
    </row>
    <row r="58" spans="2:15" ht="21" customHeight="1">
      <c r="B58" s="265"/>
      <c r="C58" s="266"/>
      <c r="D58" s="267"/>
      <c r="E58" s="267"/>
      <c r="F58" s="267"/>
      <c r="G58" s="267"/>
      <c r="H58" s="267"/>
      <c r="I58" s="267"/>
      <c r="J58" s="267"/>
      <c r="K58" s="267"/>
      <c r="L58" s="267"/>
      <c r="M58" s="268"/>
      <c r="N58" s="30"/>
      <c r="O58" s="30"/>
    </row>
    <row r="59" spans="2:15" ht="21" customHeight="1">
      <c r="B59" s="257" t="s">
        <v>70</v>
      </c>
      <c r="C59" s="258"/>
      <c r="D59" s="261" t="s">
        <v>40</v>
      </c>
      <c r="E59" s="261"/>
      <c r="F59" s="261" t="s">
        <v>41</v>
      </c>
      <c r="G59" s="261"/>
      <c r="H59" s="261" t="s">
        <v>42</v>
      </c>
      <c r="I59" s="261"/>
      <c r="J59" s="261" t="s">
        <v>71</v>
      </c>
      <c r="K59" s="261"/>
      <c r="L59" s="261" t="s">
        <v>44</v>
      </c>
      <c r="M59" s="263"/>
      <c r="N59" s="30"/>
      <c r="O59" s="30"/>
    </row>
    <row r="60" spans="2:15" ht="21" customHeight="1">
      <c r="B60" s="259"/>
      <c r="C60" s="260"/>
      <c r="D60" s="262"/>
      <c r="E60" s="262"/>
      <c r="F60" s="262"/>
      <c r="G60" s="262"/>
      <c r="H60" s="262"/>
      <c r="I60" s="262"/>
      <c r="J60" s="262"/>
      <c r="K60" s="262"/>
      <c r="L60" s="262"/>
      <c r="M60" s="264"/>
      <c r="N60" s="30"/>
      <c r="O60" s="30"/>
    </row>
    <row r="61" spans="2:15" ht="21" customHeight="1">
      <c r="B61" s="30"/>
      <c r="N61" s="236" t="s">
        <v>72</v>
      </c>
      <c r="O61" s="236"/>
    </row>
    <row r="62" spans="2:15" ht="21" customHeight="1" thickBot="1">
      <c r="B62" s="19" t="s">
        <v>73</v>
      </c>
      <c r="N62" s="237" t="s">
        <v>74</v>
      </c>
      <c r="O62" s="237" t="s">
        <v>175</v>
      </c>
    </row>
    <row r="63" spans="2:15" ht="21" customHeight="1">
      <c r="B63" s="239" t="s">
        <v>8</v>
      </c>
      <c r="C63" s="240"/>
      <c r="D63" s="241" t="s">
        <v>75</v>
      </c>
      <c r="E63" s="242"/>
      <c r="F63" s="242"/>
      <c r="G63" s="242"/>
      <c r="H63" s="242"/>
      <c r="I63" s="242"/>
      <c r="J63" s="242"/>
      <c r="K63" s="242"/>
      <c r="L63" s="243"/>
      <c r="N63" s="238"/>
      <c r="O63" s="238"/>
    </row>
    <row r="64" spans="2:15" ht="21" customHeight="1">
      <c r="B64" s="244" t="s">
        <v>76</v>
      </c>
      <c r="C64" s="245"/>
      <c r="D64" s="246" t="s">
        <v>253</v>
      </c>
      <c r="E64" s="247"/>
      <c r="F64" s="247"/>
      <c r="G64" s="247"/>
      <c r="H64" s="247"/>
      <c r="I64" s="247"/>
      <c r="J64" s="247"/>
      <c r="K64" s="247"/>
      <c r="L64" s="248"/>
      <c r="N64" s="31">
        <v>5</v>
      </c>
      <c r="O64" s="31"/>
    </row>
    <row r="65" spans="2:15" ht="21" hidden="1" customHeight="1" thickBot="1">
      <c r="B65" s="225" t="s">
        <v>77</v>
      </c>
      <c r="C65" s="226"/>
      <c r="D65" s="227"/>
      <c r="E65" s="228"/>
      <c r="F65" s="228"/>
      <c r="G65" s="228"/>
      <c r="H65" s="228"/>
      <c r="I65" s="228"/>
      <c r="J65" s="228"/>
      <c r="K65" s="228"/>
      <c r="L65" s="229"/>
      <c r="N65" s="31"/>
      <c r="O65" s="31"/>
    </row>
    <row r="67" spans="2:15" ht="21" customHeight="1"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</row>
    <row r="68" spans="2:15" ht="21" customHeight="1">
      <c r="B68" s="30" t="s">
        <v>157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</row>
    <row r="69" spans="2:15" ht="21" customHeight="1">
      <c r="B69" s="30" t="s">
        <v>78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</row>
    <row r="70" spans="2:15" ht="21" customHeight="1">
      <c r="B70" s="230" t="s">
        <v>79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2"/>
    </row>
    <row r="71" spans="2:15" ht="21" customHeight="1">
      <c r="B71" s="33" t="s">
        <v>8</v>
      </c>
      <c r="C71" s="233">
        <v>5</v>
      </c>
      <c r="D71" s="233"/>
      <c r="E71" s="233">
        <v>4</v>
      </c>
      <c r="F71" s="233"/>
      <c r="G71" s="233">
        <v>3</v>
      </c>
      <c r="H71" s="233"/>
      <c r="I71" s="233">
        <v>2</v>
      </c>
      <c r="J71" s="233"/>
      <c r="K71" s="234">
        <v>1</v>
      </c>
      <c r="L71" s="235"/>
    </row>
    <row r="72" spans="2:15" ht="21" customHeight="1">
      <c r="B72" s="211" t="s">
        <v>80</v>
      </c>
      <c r="C72" s="213" t="s">
        <v>81</v>
      </c>
      <c r="D72" s="213"/>
      <c r="E72" s="213" t="s">
        <v>82</v>
      </c>
      <c r="F72" s="213"/>
      <c r="G72" s="213" t="s">
        <v>83</v>
      </c>
      <c r="H72" s="213"/>
      <c r="I72" s="215" t="s">
        <v>84</v>
      </c>
      <c r="J72" s="215"/>
      <c r="K72" s="217" t="s">
        <v>85</v>
      </c>
      <c r="L72" s="218"/>
    </row>
    <row r="73" spans="2:15" ht="21" customHeight="1">
      <c r="B73" s="211"/>
      <c r="C73" s="213"/>
      <c r="D73" s="213"/>
      <c r="E73" s="213"/>
      <c r="F73" s="213"/>
      <c r="G73" s="213"/>
      <c r="H73" s="213"/>
      <c r="I73" s="215"/>
      <c r="J73" s="215"/>
      <c r="K73" s="221"/>
      <c r="L73" s="222"/>
    </row>
    <row r="74" spans="2:15" ht="21" customHeight="1">
      <c r="B74" s="211"/>
      <c r="C74" s="213"/>
      <c r="D74" s="213"/>
      <c r="E74" s="213"/>
      <c r="F74" s="213"/>
      <c r="G74" s="213"/>
      <c r="H74" s="213"/>
      <c r="I74" s="215"/>
      <c r="J74" s="215"/>
      <c r="K74" s="223"/>
      <c r="L74" s="224"/>
    </row>
    <row r="75" spans="2:15" ht="21" customHeight="1">
      <c r="B75" s="211" t="s">
        <v>86</v>
      </c>
      <c r="C75" s="213" t="s">
        <v>87</v>
      </c>
      <c r="D75" s="213"/>
      <c r="E75" s="213" t="s">
        <v>88</v>
      </c>
      <c r="F75" s="213"/>
      <c r="G75" s="213" t="s">
        <v>89</v>
      </c>
      <c r="H75" s="213"/>
      <c r="I75" s="215" t="s">
        <v>90</v>
      </c>
      <c r="J75" s="215"/>
      <c r="K75" s="217" t="s">
        <v>91</v>
      </c>
      <c r="L75" s="218"/>
    </row>
    <row r="76" spans="2:15" ht="21" customHeight="1">
      <c r="B76" s="211"/>
      <c r="C76" s="213"/>
      <c r="D76" s="213"/>
      <c r="E76" s="213"/>
      <c r="F76" s="213"/>
      <c r="G76" s="213"/>
      <c r="H76" s="213"/>
      <c r="I76" s="215"/>
      <c r="J76" s="215"/>
      <c r="K76" s="221"/>
      <c r="L76" s="222"/>
    </row>
    <row r="77" spans="2:15" ht="21" customHeight="1">
      <c r="B77" s="211"/>
      <c r="C77" s="213"/>
      <c r="D77" s="213"/>
      <c r="E77" s="213"/>
      <c r="F77" s="213"/>
      <c r="G77" s="213"/>
      <c r="H77" s="213"/>
      <c r="I77" s="215"/>
      <c r="J77" s="215"/>
      <c r="K77" s="223"/>
      <c r="L77" s="224"/>
    </row>
    <row r="78" spans="2:15" ht="21" customHeight="1">
      <c r="B78" s="211" t="s">
        <v>92</v>
      </c>
      <c r="C78" s="213" t="s">
        <v>93</v>
      </c>
      <c r="D78" s="213"/>
      <c r="E78" s="213" t="s">
        <v>94</v>
      </c>
      <c r="F78" s="213"/>
      <c r="G78" s="213" t="s">
        <v>95</v>
      </c>
      <c r="H78" s="213"/>
      <c r="I78" s="215" t="s">
        <v>96</v>
      </c>
      <c r="J78" s="215"/>
      <c r="K78" s="217" t="s">
        <v>97</v>
      </c>
      <c r="L78" s="218"/>
    </row>
    <row r="79" spans="2:15" ht="21" customHeight="1">
      <c r="B79" s="212"/>
      <c r="C79" s="214"/>
      <c r="D79" s="214"/>
      <c r="E79" s="214"/>
      <c r="F79" s="214"/>
      <c r="G79" s="214"/>
      <c r="H79" s="214"/>
      <c r="I79" s="216"/>
      <c r="J79" s="216"/>
      <c r="K79" s="219"/>
      <c r="L79" s="220"/>
    </row>
    <row r="80" spans="2:15" ht="21" customHeight="1">
      <c r="B80" s="19"/>
    </row>
    <row r="81" spans="2:15" ht="21" customHeight="1">
      <c r="B81" s="19" t="s">
        <v>98</v>
      </c>
      <c r="N81" s="181" t="s">
        <v>72</v>
      </c>
      <c r="O81" s="181"/>
    </row>
    <row r="82" spans="2:15" ht="21" customHeight="1">
      <c r="B82" s="209" t="s">
        <v>99</v>
      </c>
      <c r="C82" s="209" t="s">
        <v>100</v>
      </c>
      <c r="D82" s="209"/>
      <c r="E82" s="209" t="s">
        <v>101</v>
      </c>
      <c r="F82" s="209"/>
      <c r="G82" s="209"/>
      <c r="H82" s="209"/>
      <c r="I82" s="209"/>
      <c r="J82" s="209"/>
      <c r="K82" s="209"/>
      <c r="L82" s="209"/>
      <c r="M82" s="19"/>
      <c r="N82" s="210" t="s">
        <v>74</v>
      </c>
      <c r="O82" s="210" t="s">
        <v>176</v>
      </c>
    </row>
    <row r="83" spans="2:15" ht="21" customHeight="1"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19"/>
      <c r="N83" s="209"/>
      <c r="O83" s="209"/>
    </row>
    <row r="84" spans="2:15" ht="21" customHeight="1">
      <c r="B84" s="194" t="s">
        <v>187</v>
      </c>
      <c r="C84" s="197" t="s">
        <v>188</v>
      </c>
      <c r="D84" s="198"/>
      <c r="E84" s="203" t="s">
        <v>189</v>
      </c>
      <c r="F84" s="204"/>
      <c r="G84" s="204"/>
      <c r="H84" s="204"/>
      <c r="I84" s="204"/>
      <c r="J84" s="204"/>
      <c r="K84" s="204"/>
      <c r="L84" s="205"/>
      <c r="M84" s="34"/>
      <c r="N84" s="35">
        <v>4</v>
      </c>
      <c r="O84" s="35"/>
    </row>
    <row r="85" spans="2:15" ht="21" customHeight="1">
      <c r="B85" s="195"/>
      <c r="C85" s="199"/>
      <c r="D85" s="200"/>
      <c r="E85" s="203" t="s">
        <v>190</v>
      </c>
      <c r="F85" s="204"/>
      <c r="G85" s="204"/>
      <c r="H85" s="204"/>
      <c r="I85" s="204"/>
      <c r="J85" s="204"/>
      <c r="K85" s="204"/>
      <c r="L85" s="205"/>
      <c r="M85" s="34"/>
      <c r="N85" s="35">
        <v>5</v>
      </c>
      <c r="O85" s="35"/>
    </row>
    <row r="86" spans="2:15" ht="21" customHeight="1">
      <c r="B86" s="195"/>
      <c r="C86" s="199"/>
      <c r="D86" s="200"/>
      <c r="E86" s="203" t="s">
        <v>191</v>
      </c>
      <c r="F86" s="204"/>
      <c r="G86" s="204"/>
      <c r="H86" s="204"/>
      <c r="I86" s="204"/>
      <c r="J86" s="204"/>
      <c r="K86" s="204"/>
      <c r="L86" s="205"/>
      <c r="M86" s="34"/>
      <c r="N86" s="35">
        <v>5</v>
      </c>
      <c r="O86" s="35"/>
    </row>
    <row r="87" spans="2:15" ht="21" customHeight="1">
      <c r="B87" s="195"/>
      <c r="C87" s="199"/>
      <c r="D87" s="200"/>
      <c r="E87" s="203" t="s">
        <v>192</v>
      </c>
      <c r="F87" s="204"/>
      <c r="G87" s="204"/>
      <c r="H87" s="204"/>
      <c r="I87" s="204"/>
      <c r="J87" s="204"/>
      <c r="K87" s="204"/>
      <c r="L87" s="205"/>
      <c r="M87" s="34"/>
      <c r="N87" s="35">
        <v>5</v>
      </c>
      <c r="O87" s="35"/>
    </row>
    <row r="88" spans="2:15" ht="21" customHeight="1">
      <c r="B88" s="196"/>
      <c r="C88" s="201"/>
      <c r="D88" s="202"/>
      <c r="E88" s="203" t="s">
        <v>193</v>
      </c>
      <c r="F88" s="204"/>
      <c r="G88" s="204"/>
      <c r="H88" s="204"/>
      <c r="I88" s="204"/>
      <c r="J88" s="204"/>
      <c r="K88" s="204"/>
      <c r="L88" s="205"/>
      <c r="M88" s="34"/>
      <c r="N88" s="35">
        <v>4</v>
      </c>
      <c r="O88" s="35"/>
    </row>
    <row r="89" spans="2:15" ht="21" customHeight="1">
      <c r="B89" s="190"/>
      <c r="C89" s="191" t="s">
        <v>132</v>
      </c>
      <c r="D89" s="191"/>
      <c r="E89" s="191"/>
      <c r="F89" s="191"/>
      <c r="G89" s="191"/>
      <c r="H89" s="191"/>
      <c r="I89" s="191"/>
      <c r="J89" s="191"/>
      <c r="K89" s="191"/>
      <c r="L89" s="192"/>
      <c r="M89" s="34"/>
      <c r="N89" s="36">
        <f>SUM(N84:N88)</f>
        <v>23</v>
      </c>
      <c r="O89" s="36">
        <f>SUM(O84:O88)</f>
        <v>0</v>
      </c>
    </row>
    <row r="90" spans="2:15" ht="21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4"/>
      <c r="N90" s="38"/>
      <c r="O90" s="39"/>
    </row>
    <row r="91" spans="2:15" ht="21" customHeight="1">
      <c r="B91" s="194" t="s">
        <v>179</v>
      </c>
      <c r="C91" s="197" t="s">
        <v>180</v>
      </c>
      <c r="D91" s="198"/>
      <c r="E91" s="203" t="s">
        <v>181</v>
      </c>
      <c r="F91" s="204"/>
      <c r="G91" s="204"/>
      <c r="H91" s="204"/>
      <c r="I91" s="204"/>
      <c r="J91" s="204"/>
      <c r="K91" s="204"/>
      <c r="L91" s="205"/>
      <c r="M91" s="34"/>
      <c r="N91" s="35">
        <v>5</v>
      </c>
      <c r="O91" s="35"/>
    </row>
    <row r="92" spans="2:15" ht="21" customHeight="1">
      <c r="B92" s="195"/>
      <c r="C92" s="199"/>
      <c r="D92" s="200"/>
      <c r="E92" s="203" t="s">
        <v>182</v>
      </c>
      <c r="F92" s="204"/>
      <c r="G92" s="204"/>
      <c r="H92" s="204"/>
      <c r="I92" s="204"/>
      <c r="J92" s="204"/>
      <c r="K92" s="204"/>
      <c r="L92" s="205"/>
      <c r="M92" s="34"/>
      <c r="N92" s="35">
        <v>5</v>
      </c>
      <c r="O92" s="35"/>
    </row>
    <row r="93" spans="2:15" ht="21" customHeight="1">
      <c r="B93" s="195"/>
      <c r="C93" s="199"/>
      <c r="D93" s="200"/>
      <c r="E93" s="203" t="s">
        <v>183</v>
      </c>
      <c r="F93" s="204"/>
      <c r="G93" s="204"/>
      <c r="H93" s="204"/>
      <c r="I93" s="204"/>
      <c r="J93" s="204"/>
      <c r="K93" s="204"/>
      <c r="L93" s="205"/>
      <c r="M93" s="34"/>
      <c r="N93" s="35">
        <v>4</v>
      </c>
      <c r="O93" s="35"/>
    </row>
    <row r="94" spans="2:15" ht="21" customHeight="1">
      <c r="B94" s="195"/>
      <c r="C94" s="199"/>
      <c r="D94" s="200"/>
      <c r="E94" s="203" t="s">
        <v>184</v>
      </c>
      <c r="F94" s="204"/>
      <c r="G94" s="204"/>
      <c r="H94" s="204"/>
      <c r="I94" s="204"/>
      <c r="J94" s="204"/>
      <c r="K94" s="204"/>
      <c r="L94" s="205"/>
      <c r="M94" s="34"/>
      <c r="N94" s="35">
        <v>3</v>
      </c>
      <c r="O94" s="35"/>
    </row>
    <row r="95" spans="2:15" ht="21" customHeight="1">
      <c r="B95" s="196"/>
      <c r="C95" s="201"/>
      <c r="D95" s="202"/>
      <c r="E95" s="203" t="s">
        <v>185</v>
      </c>
      <c r="F95" s="204"/>
      <c r="G95" s="204"/>
      <c r="H95" s="204"/>
      <c r="I95" s="204"/>
      <c r="J95" s="204"/>
      <c r="K95" s="204"/>
      <c r="L95" s="205"/>
      <c r="M95" s="34"/>
      <c r="N95" s="35">
        <v>5</v>
      </c>
      <c r="O95" s="35"/>
    </row>
    <row r="96" spans="2:15" ht="21" customHeight="1">
      <c r="B96" s="190"/>
      <c r="C96" s="191" t="s">
        <v>132</v>
      </c>
      <c r="D96" s="191"/>
      <c r="E96" s="191"/>
      <c r="F96" s="191"/>
      <c r="G96" s="191"/>
      <c r="H96" s="191"/>
      <c r="I96" s="191"/>
      <c r="J96" s="191"/>
      <c r="K96" s="191"/>
      <c r="L96" s="192"/>
      <c r="M96" s="34"/>
      <c r="N96" s="36">
        <f>SUM(N91:N95)</f>
        <v>22</v>
      </c>
      <c r="O96" s="36">
        <f>SUM(O91:O95)</f>
        <v>0</v>
      </c>
    </row>
    <row r="97" spans="2:16" ht="21" customHeight="1">
      <c r="B97" s="3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9"/>
    </row>
    <row r="98" spans="2:16" ht="21" customHeight="1">
      <c r="B98" s="194" t="s">
        <v>194</v>
      </c>
      <c r="C98" s="197" t="s">
        <v>195</v>
      </c>
      <c r="D98" s="198"/>
      <c r="E98" s="203" t="s">
        <v>196</v>
      </c>
      <c r="F98" s="204"/>
      <c r="G98" s="204"/>
      <c r="H98" s="204"/>
      <c r="I98" s="204"/>
      <c r="J98" s="204"/>
      <c r="K98" s="204"/>
      <c r="L98" s="205"/>
      <c r="M98" s="34"/>
      <c r="N98" s="35">
        <v>5</v>
      </c>
      <c r="O98" s="35"/>
    </row>
    <row r="99" spans="2:16" ht="21" customHeight="1">
      <c r="B99" s="195"/>
      <c r="C99" s="199"/>
      <c r="D99" s="200"/>
      <c r="E99" s="203" t="s">
        <v>197</v>
      </c>
      <c r="F99" s="204"/>
      <c r="G99" s="204"/>
      <c r="H99" s="204"/>
      <c r="I99" s="204"/>
      <c r="J99" s="204"/>
      <c r="K99" s="204"/>
      <c r="L99" s="205"/>
      <c r="M99" s="34"/>
      <c r="N99" s="35">
        <v>5</v>
      </c>
      <c r="O99" s="35"/>
    </row>
    <row r="100" spans="2:16" ht="21" customHeight="1">
      <c r="B100" s="195"/>
      <c r="C100" s="199"/>
      <c r="D100" s="200"/>
      <c r="E100" s="203" t="s">
        <v>198</v>
      </c>
      <c r="F100" s="204"/>
      <c r="G100" s="204"/>
      <c r="H100" s="204"/>
      <c r="I100" s="204"/>
      <c r="J100" s="204"/>
      <c r="K100" s="204"/>
      <c r="L100" s="205"/>
      <c r="M100" s="34"/>
      <c r="N100" s="35">
        <v>5</v>
      </c>
      <c r="O100" s="35"/>
    </row>
    <row r="101" spans="2:16" ht="21" customHeight="1">
      <c r="B101" s="195"/>
      <c r="C101" s="199"/>
      <c r="D101" s="200"/>
      <c r="E101" s="203" t="s">
        <v>199</v>
      </c>
      <c r="F101" s="204"/>
      <c r="G101" s="204"/>
      <c r="H101" s="204"/>
      <c r="I101" s="204"/>
      <c r="J101" s="204"/>
      <c r="K101" s="204"/>
      <c r="L101" s="205"/>
      <c r="M101" s="34"/>
      <c r="N101" s="35">
        <v>5</v>
      </c>
      <c r="O101" s="35"/>
    </row>
    <row r="102" spans="2:16" ht="21" customHeight="1">
      <c r="B102" s="196"/>
      <c r="C102" s="201"/>
      <c r="D102" s="202"/>
      <c r="E102" s="203" t="s">
        <v>200</v>
      </c>
      <c r="F102" s="204"/>
      <c r="G102" s="204"/>
      <c r="H102" s="204"/>
      <c r="I102" s="204"/>
      <c r="J102" s="204"/>
      <c r="K102" s="204"/>
      <c r="L102" s="205"/>
      <c r="M102" s="34"/>
      <c r="N102" s="35">
        <v>5</v>
      </c>
      <c r="O102" s="35"/>
    </row>
    <row r="103" spans="2:16" ht="21" customHeight="1">
      <c r="B103" s="190"/>
      <c r="C103" s="191" t="s">
        <v>132</v>
      </c>
      <c r="D103" s="191"/>
      <c r="E103" s="191"/>
      <c r="F103" s="191"/>
      <c r="G103" s="191"/>
      <c r="H103" s="191"/>
      <c r="I103" s="191"/>
      <c r="J103" s="191"/>
      <c r="K103" s="191"/>
      <c r="L103" s="192"/>
      <c r="M103" s="34"/>
      <c r="N103" s="36">
        <f>SUM(N98:N102)</f>
        <v>25</v>
      </c>
      <c r="O103" s="36">
        <f>SUM(O98:O102)</f>
        <v>0</v>
      </c>
    </row>
    <row r="104" spans="2:16" ht="21" customHeight="1">
      <c r="B104" s="37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9"/>
    </row>
    <row r="105" spans="2:16" ht="21" customHeight="1">
      <c r="B105" s="194" t="s">
        <v>158</v>
      </c>
      <c r="C105" s="197" t="s">
        <v>134</v>
      </c>
      <c r="D105" s="198"/>
      <c r="E105" s="203" t="s">
        <v>201</v>
      </c>
      <c r="F105" s="204"/>
      <c r="G105" s="204"/>
      <c r="H105" s="204"/>
      <c r="I105" s="204"/>
      <c r="J105" s="204"/>
      <c r="K105" s="204"/>
      <c r="L105" s="205"/>
      <c r="M105" s="34"/>
      <c r="N105" s="35">
        <v>3</v>
      </c>
      <c r="O105" s="35"/>
    </row>
    <row r="106" spans="2:16" ht="21" customHeight="1">
      <c r="B106" s="195"/>
      <c r="C106" s="199"/>
      <c r="D106" s="200"/>
      <c r="E106" s="203" t="s">
        <v>202</v>
      </c>
      <c r="F106" s="204"/>
      <c r="G106" s="204"/>
      <c r="H106" s="204"/>
      <c r="I106" s="204"/>
      <c r="J106" s="204"/>
      <c r="K106" s="204"/>
      <c r="L106" s="205"/>
      <c r="M106" s="34"/>
      <c r="N106" s="35">
        <v>4</v>
      </c>
      <c r="O106" s="35"/>
    </row>
    <row r="107" spans="2:16" ht="21" customHeight="1">
      <c r="B107" s="195"/>
      <c r="C107" s="199"/>
      <c r="D107" s="200"/>
      <c r="E107" s="203" t="s">
        <v>203</v>
      </c>
      <c r="F107" s="204"/>
      <c r="G107" s="204"/>
      <c r="H107" s="204"/>
      <c r="I107" s="204"/>
      <c r="J107" s="204"/>
      <c r="K107" s="204"/>
      <c r="L107" s="205"/>
      <c r="M107" s="34"/>
      <c r="N107" s="35">
        <v>4</v>
      </c>
      <c r="O107" s="35"/>
    </row>
    <row r="108" spans="2:16" ht="21" customHeight="1">
      <c r="B108" s="195"/>
      <c r="C108" s="199"/>
      <c r="D108" s="200"/>
      <c r="E108" s="203" t="s">
        <v>204</v>
      </c>
      <c r="F108" s="204"/>
      <c r="G108" s="204"/>
      <c r="H108" s="204"/>
      <c r="I108" s="204"/>
      <c r="J108" s="204"/>
      <c r="K108" s="204"/>
      <c r="L108" s="205"/>
      <c r="M108" s="34"/>
      <c r="N108" s="35">
        <v>3</v>
      </c>
      <c r="O108" s="35"/>
    </row>
    <row r="109" spans="2:16" ht="21" customHeight="1">
      <c r="B109" s="196"/>
      <c r="C109" s="201"/>
      <c r="D109" s="202"/>
      <c r="E109" s="203" t="s">
        <v>205</v>
      </c>
      <c r="F109" s="204"/>
      <c r="G109" s="204"/>
      <c r="H109" s="204"/>
      <c r="I109" s="204"/>
      <c r="J109" s="204"/>
      <c r="K109" s="204"/>
      <c r="L109" s="205"/>
      <c r="M109" s="34"/>
      <c r="N109" s="35">
        <v>4</v>
      </c>
      <c r="O109" s="35"/>
    </row>
    <row r="110" spans="2:16" ht="21" customHeight="1">
      <c r="B110" s="190"/>
      <c r="C110" s="191"/>
      <c r="D110" s="191"/>
      <c r="E110" s="191"/>
      <c r="F110" s="191"/>
      <c r="G110" s="191"/>
      <c r="H110" s="191"/>
      <c r="I110" s="191"/>
      <c r="J110" s="191"/>
      <c r="K110" s="191"/>
      <c r="L110" s="192"/>
      <c r="M110" s="34"/>
      <c r="N110" s="36">
        <f>SUM(N105:N109)</f>
        <v>18</v>
      </c>
      <c r="O110" s="36">
        <f>SUM(O105:O109)</f>
        <v>0</v>
      </c>
    </row>
    <row r="111" spans="2:16" ht="21" customHeight="1">
      <c r="B111" s="37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9"/>
    </row>
    <row r="112" spans="2:16" ht="21" customHeight="1">
      <c r="B112" s="4"/>
      <c r="C112" s="4"/>
      <c r="D112" s="4"/>
      <c r="E112" s="4"/>
      <c r="F112" s="39"/>
      <c r="G112" s="39"/>
      <c r="H112" s="39"/>
      <c r="I112" s="39"/>
      <c r="J112" s="39"/>
      <c r="K112" s="39"/>
      <c r="L112" s="40"/>
      <c r="M112" s="40"/>
      <c r="N112" s="40"/>
      <c r="O112" s="88">
        <f>O89+O96+O103+O110</f>
        <v>0</v>
      </c>
      <c r="P112" s="40"/>
    </row>
    <row r="113" spans="2:15" ht="21" customHeight="1">
      <c r="B113" s="41" t="s">
        <v>105</v>
      </c>
    </row>
    <row r="114" spans="2:15" ht="61.5" customHeight="1">
      <c r="B114" s="193" t="s">
        <v>159</v>
      </c>
      <c r="C114" s="193"/>
      <c r="D114" s="206"/>
      <c r="E114" s="207"/>
      <c r="F114" s="207"/>
      <c r="G114" s="207"/>
      <c r="H114" s="207"/>
      <c r="I114" s="207"/>
      <c r="J114" s="207"/>
      <c r="K114" s="207"/>
      <c r="L114" s="208"/>
      <c r="O114" s="128">
        <f>'최종 평가결과'!P6</f>
        <v>0</v>
      </c>
    </row>
  </sheetData>
  <mergeCells count="160">
    <mergeCell ref="I16:J16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G16:H16"/>
    <mergeCell ref="D6:E6"/>
    <mergeCell ref="D7:E7"/>
    <mergeCell ref="D25:F25"/>
    <mergeCell ref="M25:M26"/>
    <mergeCell ref="B27:C27"/>
    <mergeCell ref="D27:F27"/>
    <mergeCell ref="I27:L27"/>
    <mergeCell ref="D21:F21"/>
    <mergeCell ref="I21:L21"/>
    <mergeCell ref="M21:M22"/>
    <mergeCell ref="D23:F23"/>
    <mergeCell ref="M23:M24"/>
    <mergeCell ref="I23:K23"/>
    <mergeCell ref="I25:K25"/>
    <mergeCell ref="B33:C34"/>
    <mergeCell ref="D33:E34"/>
    <mergeCell ref="F33:G34"/>
    <mergeCell ref="H33:I34"/>
    <mergeCell ref="J33:K34"/>
    <mergeCell ref="L33:M34"/>
    <mergeCell ref="B30:M30"/>
    <mergeCell ref="B31:C32"/>
    <mergeCell ref="D31:E32"/>
    <mergeCell ref="F31:G32"/>
    <mergeCell ref="H31:I32"/>
    <mergeCell ref="J31:K32"/>
    <mergeCell ref="L31:M32"/>
    <mergeCell ref="F40:M40"/>
    <mergeCell ref="F41:M41"/>
    <mergeCell ref="F42:M42"/>
    <mergeCell ref="B45:M46"/>
    <mergeCell ref="B37:B38"/>
    <mergeCell ref="C37:C38"/>
    <mergeCell ref="D37:E37"/>
    <mergeCell ref="F37:M37"/>
    <mergeCell ref="F38:M38"/>
    <mergeCell ref="F39:M39"/>
    <mergeCell ref="B49:C50"/>
    <mergeCell ref="D49:H50"/>
    <mergeCell ref="I49:J50"/>
    <mergeCell ref="K49:K50"/>
    <mergeCell ref="L49:L50"/>
    <mergeCell ref="B51:C51"/>
    <mergeCell ref="D51:H51"/>
    <mergeCell ref="I51:J51"/>
    <mergeCell ref="L51:L52"/>
    <mergeCell ref="B52:C52"/>
    <mergeCell ref="D52:H52"/>
    <mergeCell ref="I52:J52"/>
    <mergeCell ref="B55:M55"/>
    <mergeCell ref="B56:C56"/>
    <mergeCell ref="D56:E56"/>
    <mergeCell ref="F56:G56"/>
    <mergeCell ref="H56:I56"/>
    <mergeCell ref="J56:K56"/>
    <mergeCell ref="L56:M56"/>
    <mergeCell ref="B59:C60"/>
    <mergeCell ref="D59:E60"/>
    <mergeCell ref="F59:G60"/>
    <mergeCell ref="H59:I60"/>
    <mergeCell ref="J59:K60"/>
    <mergeCell ref="L59:M60"/>
    <mergeCell ref="B57:C58"/>
    <mergeCell ref="D57:E58"/>
    <mergeCell ref="F57:G58"/>
    <mergeCell ref="H57:I58"/>
    <mergeCell ref="J57:K58"/>
    <mergeCell ref="L57:M58"/>
    <mergeCell ref="B65:C65"/>
    <mergeCell ref="D65:L65"/>
    <mergeCell ref="B70:L70"/>
    <mergeCell ref="C71:D71"/>
    <mergeCell ref="E71:F71"/>
    <mergeCell ref="G71:H71"/>
    <mergeCell ref="I71:J71"/>
    <mergeCell ref="K71:L71"/>
    <mergeCell ref="N61:O61"/>
    <mergeCell ref="N62:N63"/>
    <mergeCell ref="O62:O63"/>
    <mergeCell ref="B63:C63"/>
    <mergeCell ref="D63:L63"/>
    <mergeCell ref="B64:C64"/>
    <mergeCell ref="D64:L64"/>
    <mergeCell ref="B75:B77"/>
    <mergeCell ref="C75:D77"/>
    <mergeCell ref="E75:F77"/>
    <mergeCell ref="G75:H77"/>
    <mergeCell ref="I75:J77"/>
    <mergeCell ref="K75:L77"/>
    <mergeCell ref="B72:B74"/>
    <mergeCell ref="C72:D74"/>
    <mergeCell ref="E72:F74"/>
    <mergeCell ref="G72:H74"/>
    <mergeCell ref="I72:J74"/>
    <mergeCell ref="K72:L74"/>
    <mergeCell ref="N81:O81"/>
    <mergeCell ref="B82:B83"/>
    <mergeCell ref="C82:D83"/>
    <mergeCell ref="E82:L83"/>
    <mergeCell ref="N82:N83"/>
    <mergeCell ref="O82:O83"/>
    <mergeCell ref="B78:B79"/>
    <mergeCell ref="C78:D79"/>
    <mergeCell ref="E78:F79"/>
    <mergeCell ref="G78:H79"/>
    <mergeCell ref="I78:J79"/>
    <mergeCell ref="K78:L79"/>
    <mergeCell ref="E92:L92"/>
    <mergeCell ref="E93:L93"/>
    <mergeCell ref="E94:L94"/>
    <mergeCell ref="E95:L95"/>
    <mergeCell ref="B84:B88"/>
    <mergeCell ref="C84:D88"/>
    <mergeCell ref="E84:L84"/>
    <mergeCell ref="E85:L85"/>
    <mergeCell ref="E86:L86"/>
    <mergeCell ref="E87:L87"/>
    <mergeCell ref="E88:L88"/>
    <mergeCell ref="M49:M50"/>
    <mergeCell ref="B110:L110"/>
    <mergeCell ref="B114:C114"/>
    <mergeCell ref="B103:L103"/>
    <mergeCell ref="B105:B109"/>
    <mergeCell ref="C105:D109"/>
    <mergeCell ref="E105:L105"/>
    <mergeCell ref="E106:L106"/>
    <mergeCell ref="E107:L107"/>
    <mergeCell ref="E108:L108"/>
    <mergeCell ref="E109:L109"/>
    <mergeCell ref="D114:L114"/>
    <mergeCell ref="B96:L96"/>
    <mergeCell ref="B98:B102"/>
    <mergeCell ref="C98:D102"/>
    <mergeCell ref="E98:L98"/>
    <mergeCell ref="E99:L99"/>
    <mergeCell ref="E100:L100"/>
    <mergeCell ref="E101:L101"/>
    <mergeCell ref="E102:L102"/>
    <mergeCell ref="B89:L89"/>
    <mergeCell ref="B91:B95"/>
    <mergeCell ref="C91:D95"/>
    <mergeCell ref="E91:L91"/>
  </mergeCells>
  <phoneticPr fontId="20" type="noConversion"/>
  <dataValidations count="2">
    <dataValidation type="list" allowBlank="1" showInputMessage="1" showErrorMessage="1" promptTitle="업무난이도 값 부여" sqref="H21 H17 H19">
      <formula1>"1.2,1.0,0.8,0.0"</formula1>
    </dataValidation>
    <dataValidation type="list" allowBlank="1" showInputMessage="1" showErrorMessage="1" sqref="H25 H23">
      <formula1>"1.2, 1.0, 0.8"</formula1>
    </dataValidation>
  </dataValidations>
  <pageMargins left="0.7" right="0.7" top="0.75" bottom="0.75" header="0.3" footer="0.3"/>
  <pageSetup paperSize="9" scale="43" orientation="portrait" r:id="rId1"/>
  <ignoredErrors>
    <ignoredError sqref="O112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2:S185"/>
  <sheetViews>
    <sheetView showGridLines="0" view="pageBreakPreview" zoomScaleNormal="100" zoomScaleSheetLayoutView="100" zoomScalePageLayoutView="90" workbookViewId="0">
      <selection activeCell="B2" sqref="B2:Q3"/>
    </sheetView>
  </sheetViews>
  <sheetFormatPr defaultColWidth="5.5" defaultRowHeight="20.100000000000001" customHeight="1"/>
  <cols>
    <col min="1" max="1" width="2.625" style="40" customWidth="1"/>
    <col min="2" max="2" width="11.625" style="40" customWidth="1"/>
    <col min="3" max="4" width="11" style="40" customWidth="1"/>
    <col min="5" max="12" width="5.375" style="40" customWidth="1"/>
    <col min="13" max="13" width="11" style="40" customWidth="1"/>
    <col min="14" max="16" width="10.625" style="40" customWidth="1"/>
    <col min="17" max="17" width="10.625" style="125" customWidth="1"/>
    <col min="18" max="18" width="2.625" style="40" customWidth="1"/>
    <col min="19" max="16384" width="5.5" style="40"/>
  </cols>
  <sheetData>
    <row r="2" spans="2:19" ht="21" customHeight="1">
      <c r="B2" s="468" t="s">
        <v>135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</row>
    <row r="3" spans="2:19" ht="21" customHeight="1"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66"/>
    </row>
    <row r="4" spans="2:19" ht="21" customHeight="1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13"/>
      <c r="R4" s="66"/>
    </row>
    <row r="5" spans="2:19" ht="21" customHeight="1">
      <c r="B5" s="68" t="s">
        <v>136</v>
      </c>
      <c r="C5" s="44" t="s">
        <v>11</v>
      </c>
      <c r="D5" s="44" t="s">
        <v>12</v>
      </c>
      <c r="E5" s="481" t="s">
        <v>13</v>
      </c>
      <c r="F5" s="482"/>
      <c r="G5" s="478" t="s">
        <v>14</v>
      </c>
      <c r="H5" s="479"/>
      <c r="I5" s="480" t="s">
        <v>156</v>
      </c>
      <c r="J5" s="480"/>
      <c r="K5" s="480" t="s">
        <v>137</v>
      </c>
      <c r="L5" s="480"/>
      <c r="M5" s="70" t="s">
        <v>139</v>
      </c>
      <c r="N5" s="98" t="s">
        <v>171</v>
      </c>
      <c r="O5" s="69" t="s">
        <v>138</v>
      </c>
      <c r="P5" s="71" t="s">
        <v>140</v>
      </c>
      <c r="Q5" s="71" t="s">
        <v>206</v>
      </c>
    </row>
    <row r="6" spans="2:19" ht="21" customHeight="1">
      <c r="B6" s="447" t="s">
        <v>141</v>
      </c>
      <c r="C6" s="44" t="s">
        <v>18</v>
      </c>
      <c r="D6" s="8" t="str">
        <f>'평가 시트'!D6</f>
        <v>연구소</v>
      </c>
      <c r="E6" s="371">
        <f>'평가 시트'!E6</f>
        <v>0</v>
      </c>
      <c r="F6" s="372"/>
      <c r="G6" s="475" t="str">
        <f>'평가 시트'!F6</f>
        <v>인프라개발</v>
      </c>
      <c r="H6" s="476"/>
      <c r="I6" s="475" t="str">
        <f>'평가 시트'!G6</f>
        <v>M</v>
      </c>
      <c r="J6" s="476"/>
      <c r="K6" s="477" t="str">
        <f>'평가 시트'!H6</f>
        <v>엄태영</v>
      </c>
      <c r="L6" s="477"/>
      <c r="M6" s="408">
        <f>H23</f>
        <v>0</v>
      </c>
      <c r="N6" s="391">
        <f>H32</f>
        <v>0</v>
      </c>
      <c r="O6" s="473">
        <f>H43</f>
        <v>0</v>
      </c>
      <c r="P6" s="375">
        <f>M6+N6+O6</f>
        <v>0</v>
      </c>
      <c r="Q6" s="469"/>
    </row>
    <row r="7" spans="2:19" ht="21" customHeight="1">
      <c r="B7" s="447"/>
      <c r="C7" s="86" t="s">
        <v>19</v>
      </c>
      <c r="D7" s="8" t="str">
        <f>'평가 시트'!D7</f>
        <v>연구소</v>
      </c>
      <c r="E7" s="371">
        <f>'평가 시트'!E7</f>
        <v>0</v>
      </c>
      <c r="F7" s="372"/>
      <c r="G7" s="475" t="str">
        <f>'평가 시트'!F7</f>
        <v>-</v>
      </c>
      <c r="H7" s="476"/>
      <c r="I7" s="475" t="str">
        <f>'평가 시트'!G7</f>
        <v>소장</v>
      </c>
      <c r="J7" s="476"/>
      <c r="K7" s="477" t="str">
        <f>'평가 시트'!H7</f>
        <v>권광섭</v>
      </c>
      <c r="L7" s="477"/>
      <c r="M7" s="408"/>
      <c r="N7" s="391"/>
      <c r="O7" s="474"/>
      <c r="P7" s="375"/>
      <c r="Q7" s="469"/>
    </row>
    <row r="8" spans="2:19" ht="21" customHeight="1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114"/>
      <c r="R8" s="66"/>
    </row>
    <row r="9" spans="2:19" ht="21" customHeight="1">
      <c r="B9" s="19" t="s">
        <v>142</v>
      </c>
      <c r="M9" s="72"/>
      <c r="N9" s="72"/>
      <c r="O9" s="72"/>
      <c r="P9" s="72"/>
      <c r="Q9" s="114"/>
      <c r="R9" s="66"/>
    </row>
    <row r="10" spans="2:19" ht="56.25" customHeight="1">
      <c r="B10" s="447" t="s">
        <v>177</v>
      </c>
      <c r="C10" s="448"/>
      <c r="D10" s="449">
        <f>'평가 시트'!D114:L114</f>
        <v>0</v>
      </c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0"/>
      <c r="P10" s="451"/>
      <c r="Q10" s="115"/>
      <c r="R10" s="66"/>
    </row>
    <row r="11" spans="2:19" ht="21" customHeight="1">
      <c r="B11" s="73"/>
      <c r="C11" s="73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116"/>
      <c r="R11" s="66"/>
    </row>
    <row r="12" spans="2:19" ht="21" customHeight="1">
      <c r="B12" s="396" t="s">
        <v>143</v>
      </c>
      <c r="C12" s="396"/>
      <c r="D12" s="396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6" t="s">
        <v>144</v>
      </c>
      <c r="P12" s="76" t="s">
        <v>145</v>
      </c>
      <c r="Q12" s="117"/>
      <c r="R12" s="66"/>
    </row>
    <row r="13" spans="2:19" ht="21" customHeight="1">
      <c r="B13" s="452" t="s">
        <v>99</v>
      </c>
      <c r="C13" s="454" t="s">
        <v>146</v>
      </c>
      <c r="D13" s="455"/>
      <c r="E13" s="456"/>
      <c r="F13" s="400" t="s">
        <v>147</v>
      </c>
      <c r="G13" s="401"/>
      <c r="H13" s="460" t="s">
        <v>148</v>
      </c>
      <c r="I13" s="455"/>
      <c r="J13" s="455"/>
      <c r="K13" s="455"/>
      <c r="L13" s="455"/>
      <c r="M13" s="455"/>
      <c r="N13" s="455"/>
      <c r="O13" s="455"/>
      <c r="P13" s="461"/>
      <c r="Q13" s="118"/>
      <c r="R13" s="77"/>
      <c r="S13" s="66"/>
    </row>
    <row r="14" spans="2:19" ht="21" customHeight="1">
      <c r="B14" s="453"/>
      <c r="C14" s="457"/>
      <c r="D14" s="458"/>
      <c r="E14" s="459"/>
      <c r="F14" s="78" t="s">
        <v>144</v>
      </c>
      <c r="G14" s="79" t="s">
        <v>145</v>
      </c>
      <c r="H14" s="462"/>
      <c r="I14" s="463"/>
      <c r="J14" s="463"/>
      <c r="K14" s="463"/>
      <c r="L14" s="463"/>
      <c r="M14" s="463"/>
      <c r="N14" s="463"/>
      <c r="O14" s="463"/>
      <c r="P14" s="464"/>
      <c r="Q14" s="118"/>
      <c r="R14" s="77"/>
      <c r="S14" s="66"/>
    </row>
    <row r="15" spans="2:19" ht="21" customHeight="1">
      <c r="B15" s="465" t="s">
        <v>165</v>
      </c>
      <c r="C15" s="384" t="s">
        <v>51</v>
      </c>
      <c r="D15" s="384"/>
      <c r="E15" s="385"/>
      <c r="F15" s="392">
        <f>'평가 시트'!M17</f>
        <v>30</v>
      </c>
      <c r="G15" s="394">
        <f>F15*'평가 시트'!E39</f>
        <v>0</v>
      </c>
      <c r="H15" s="77"/>
      <c r="I15" s="77"/>
      <c r="J15" s="77"/>
      <c r="K15" s="77"/>
      <c r="L15" s="77"/>
      <c r="M15" s="77"/>
      <c r="N15" s="77"/>
      <c r="O15" s="77"/>
      <c r="P15" s="80"/>
      <c r="Q15" s="119"/>
      <c r="R15" s="77"/>
      <c r="S15" s="66"/>
    </row>
    <row r="16" spans="2:19" ht="21" customHeight="1">
      <c r="B16" s="466"/>
      <c r="C16" s="395" t="str">
        <f>'평가 시트'!C17</f>
        <v>스크립트 지원 마스터</v>
      </c>
      <c r="D16" s="388"/>
      <c r="E16" s="389"/>
      <c r="F16" s="393"/>
      <c r="G16" s="387"/>
      <c r="H16" s="77"/>
      <c r="I16" s="77"/>
      <c r="J16" s="77"/>
      <c r="K16" s="77"/>
      <c r="L16" s="77"/>
      <c r="M16" s="77"/>
      <c r="N16" s="77"/>
      <c r="O16" s="77"/>
      <c r="P16" s="80"/>
      <c r="Q16" s="119"/>
      <c r="R16" s="77"/>
      <c r="S16" s="66"/>
    </row>
    <row r="17" spans="2:19" ht="21" customHeight="1">
      <c r="B17" s="466"/>
      <c r="C17" s="384" t="s">
        <v>103</v>
      </c>
      <c r="D17" s="384"/>
      <c r="E17" s="385"/>
      <c r="F17" s="390">
        <f>'평가 시트'!M19</f>
        <v>40</v>
      </c>
      <c r="G17" s="386">
        <f>F17*'평가 시트'!E40</f>
        <v>0</v>
      </c>
      <c r="H17" s="77"/>
      <c r="I17" s="77"/>
      <c r="J17" s="77"/>
      <c r="K17" s="77"/>
      <c r="L17" s="77"/>
      <c r="M17" s="77"/>
      <c r="N17" s="77"/>
      <c r="O17" s="77"/>
      <c r="P17" s="80"/>
      <c r="Q17" s="119"/>
      <c r="R17" s="77"/>
      <c r="S17" s="66"/>
    </row>
    <row r="18" spans="2:19" ht="21" customHeight="1">
      <c r="B18" s="466"/>
      <c r="C18" s="388" t="str">
        <f>'평가 시트'!C19</f>
        <v>사내솔루션 유지보수 지원</v>
      </c>
      <c r="D18" s="388"/>
      <c r="E18" s="389"/>
      <c r="F18" s="390"/>
      <c r="G18" s="387"/>
      <c r="H18" s="77"/>
      <c r="I18" s="77"/>
      <c r="J18" s="77"/>
      <c r="K18" s="77"/>
      <c r="L18" s="77"/>
      <c r="M18" s="77"/>
      <c r="N18" s="77"/>
      <c r="O18" s="77"/>
      <c r="P18" s="80"/>
      <c r="Q18" s="119"/>
      <c r="R18" s="77"/>
      <c r="S18" s="66"/>
    </row>
    <row r="19" spans="2:19" ht="21" customHeight="1">
      <c r="B19" s="466"/>
      <c r="C19" s="384" t="s">
        <v>5</v>
      </c>
      <c r="D19" s="384"/>
      <c r="E19" s="385"/>
      <c r="F19" s="390">
        <f>'평가 시트'!M21</f>
        <v>30</v>
      </c>
      <c r="G19" s="386">
        <f>F19*'평가 시트'!E41</f>
        <v>0</v>
      </c>
      <c r="H19" s="77"/>
      <c r="I19" s="77"/>
      <c r="J19" s="77"/>
      <c r="K19" s="77"/>
      <c r="L19" s="77"/>
      <c r="M19" s="77"/>
      <c r="N19" s="77"/>
      <c r="O19" s="77"/>
      <c r="P19" s="80"/>
      <c r="Q19" s="119"/>
      <c r="R19" s="77"/>
      <c r="S19" s="66"/>
    </row>
    <row r="20" spans="2:19" ht="27.95" customHeight="1">
      <c r="B20" s="466"/>
      <c r="C20" s="388" t="str">
        <f>'평가 시트'!C21</f>
        <v>DB 컨트롤</v>
      </c>
      <c r="D20" s="388"/>
      <c r="E20" s="389"/>
      <c r="F20" s="390"/>
      <c r="G20" s="387"/>
      <c r="H20" s="77"/>
      <c r="I20" s="77"/>
      <c r="J20" s="77"/>
      <c r="K20" s="77"/>
      <c r="L20" s="77"/>
      <c r="M20" s="77"/>
      <c r="N20" s="77"/>
      <c r="O20" s="77"/>
      <c r="P20" s="80"/>
      <c r="Q20" s="119"/>
      <c r="R20" s="77"/>
      <c r="S20" s="66"/>
    </row>
    <row r="21" spans="2:19" ht="21" customHeight="1">
      <c r="B21" s="466"/>
      <c r="C21" s="445" t="s">
        <v>160</v>
      </c>
      <c r="D21" s="427"/>
      <c r="E21" s="427"/>
      <c r="F21" s="427"/>
      <c r="G21" s="446"/>
      <c r="H21" s="439">
        <f>'평가 시트'!M27</f>
        <v>100</v>
      </c>
      <c r="I21" s="428"/>
      <c r="J21" s="428"/>
      <c r="K21" s="428"/>
      <c r="L21" s="428"/>
      <c r="M21" s="428"/>
      <c r="N21" s="428"/>
      <c r="O21" s="428"/>
      <c r="P21" s="428"/>
      <c r="Q21" s="120"/>
      <c r="R21" s="66"/>
      <c r="S21" s="66"/>
    </row>
    <row r="22" spans="2:19" ht="21" customHeight="1">
      <c r="B22" s="466"/>
      <c r="C22" s="382" t="s">
        <v>150</v>
      </c>
      <c r="D22" s="382"/>
      <c r="E22" s="382"/>
      <c r="F22" s="382"/>
      <c r="G22" s="382"/>
      <c r="H22" s="470">
        <f>G15+G17+G19</f>
        <v>0</v>
      </c>
      <c r="I22" s="471"/>
      <c r="J22" s="471"/>
      <c r="K22" s="471"/>
      <c r="L22" s="471"/>
      <c r="M22" s="471"/>
      <c r="N22" s="471"/>
      <c r="O22" s="471"/>
      <c r="P22" s="472"/>
      <c r="Q22" s="121"/>
      <c r="R22" s="66"/>
      <c r="S22" s="66"/>
    </row>
    <row r="23" spans="2:19" ht="21" customHeight="1">
      <c r="B23" s="467"/>
      <c r="C23" s="440" t="s">
        <v>169</v>
      </c>
      <c r="D23" s="441"/>
      <c r="E23" s="441"/>
      <c r="F23" s="441"/>
      <c r="G23" s="442"/>
      <c r="H23" s="443">
        <f>(G15+G17+G19)*60/H21</f>
        <v>0</v>
      </c>
      <c r="I23" s="443"/>
      <c r="J23" s="443"/>
      <c r="K23" s="443"/>
      <c r="L23" s="443"/>
      <c r="M23" s="443"/>
      <c r="N23" s="443"/>
      <c r="O23" s="443"/>
      <c r="P23" s="444"/>
      <c r="Q23" s="121"/>
      <c r="R23" s="66"/>
      <c r="S23" s="66"/>
    </row>
    <row r="24" spans="2:19" ht="21" customHeight="1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122"/>
      <c r="R24" s="66"/>
    </row>
    <row r="25" spans="2:19" ht="21" customHeight="1">
      <c r="B25" s="396" t="s">
        <v>161</v>
      </c>
      <c r="C25" s="396"/>
      <c r="D25" s="396"/>
      <c r="E25" s="72"/>
      <c r="F25" s="72"/>
      <c r="G25" s="72"/>
      <c r="H25" s="72"/>
      <c r="I25" s="81"/>
      <c r="J25" s="72"/>
      <c r="K25" s="72"/>
      <c r="L25" s="72"/>
      <c r="M25" s="72"/>
      <c r="N25" s="72"/>
      <c r="O25" s="72"/>
      <c r="P25" s="72"/>
      <c r="Q25" s="114"/>
      <c r="R25" s="66"/>
    </row>
    <row r="26" spans="2:19" ht="21" customHeight="1">
      <c r="B26" s="426" t="s">
        <v>99</v>
      </c>
      <c r="C26" s="433" t="s">
        <v>162</v>
      </c>
      <c r="D26" s="434"/>
      <c r="E26" s="435"/>
      <c r="F26" s="400" t="s">
        <v>147</v>
      </c>
      <c r="G26" s="401"/>
      <c r="H26" s="426" t="s">
        <v>172</v>
      </c>
      <c r="I26" s="426"/>
      <c r="J26" s="426"/>
      <c r="K26" s="426"/>
      <c r="L26" s="426"/>
      <c r="M26" s="426"/>
      <c r="N26" s="426"/>
      <c r="O26" s="426"/>
      <c r="P26" s="426"/>
      <c r="Q26" s="114"/>
      <c r="R26" s="66"/>
    </row>
    <row r="27" spans="2:19" ht="30" customHeight="1">
      <c r="B27" s="426"/>
      <c r="C27" s="436"/>
      <c r="D27" s="437"/>
      <c r="E27" s="438"/>
      <c r="F27" s="78" t="s">
        <v>163</v>
      </c>
      <c r="G27" s="79" t="s">
        <v>164</v>
      </c>
      <c r="H27" s="426"/>
      <c r="I27" s="426"/>
      <c r="J27" s="426"/>
      <c r="K27" s="426"/>
      <c r="L27" s="426"/>
      <c r="M27" s="426"/>
      <c r="N27" s="426"/>
      <c r="O27" s="426"/>
      <c r="P27" s="426"/>
      <c r="Q27" s="118"/>
      <c r="R27" s="66"/>
    </row>
    <row r="28" spans="2:19" ht="84.95" customHeight="1">
      <c r="B28" s="382" t="s">
        <v>166</v>
      </c>
      <c r="C28" s="93" t="s">
        <v>76</v>
      </c>
      <c r="D28" s="429" t="str">
        <f>'평가 시트'!D51:H51</f>
        <v>국가공인 SQL 개발자 (SQLD)</v>
      </c>
      <c r="E28" s="430"/>
      <c r="F28" s="91">
        <f>'평가 시트'!K51</f>
        <v>10</v>
      </c>
      <c r="G28" s="90">
        <f>'평가 시트'!O64</f>
        <v>0</v>
      </c>
      <c r="H28" s="173"/>
      <c r="I28" s="173"/>
      <c r="J28" s="173"/>
      <c r="K28" s="173"/>
      <c r="L28" s="173"/>
      <c r="M28" s="173"/>
      <c r="N28" s="173"/>
      <c r="O28" s="173"/>
      <c r="P28" s="173"/>
      <c r="Q28" s="118"/>
      <c r="R28" s="66"/>
    </row>
    <row r="29" spans="2:19" ht="49.5" hidden="1" customHeight="1">
      <c r="B29" s="382"/>
      <c r="C29" s="94" t="s">
        <v>104</v>
      </c>
      <c r="D29" s="431">
        <f>'평가 시트'!D52:H52</f>
        <v>0</v>
      </c>
      <c r="E29" s="432"/>
      <c r="F29" s="92">
        <f>'평가 시트'!K52</f>
        <v>0</v>
      </c>
      <c r="G29" s="89">
        <f>'평가 시트'!O65</f>
        <v>0</v>
      </c>
      <c r="H29" s="173"/>
      <c r="I29" s="173"/>
      <c r="J29" s="173"/>
      <c r="K29" s="173"/>
      <c r="L29" s="173"/>
      <c r="M29" s="173"/>
      <c r="N29" s="173"/>
      <c r="O29" s="173"/>
      <c r="P29" s="173"/>
      <c r="Q29" s="123"/>
      <c r="R29" s="66"/>
    </row>
    <row r="30" spans="2:19" ht="21" customHeight="1">
      <c r="B30" s="382"/>
      <c r="C30" s="382" t="s">
        <v>149</v>
      </c>
      <c r="D30" s="382"/>
      <c r="E30" s="382"/>
      <c r="F30" s="382"/>
      <c r="G30" s="382"/>
      <c r="H30" s="383">
        <v>10</v>
      </c>
      <c r="I30" s="383"/>
      <c r="J30" s="383"/>
      <c r="K30" s="383"/>
      <c r="L30" s="383"/>
      <c r="M30" s="383"/>
      <c r="N30" s="383"/>
      <c r="O30" s="383"/>
      <c r="P30" s="383"/>
      <c r="Q30" s="123"/>
      <c r="R30" s="66"/>
    </row>
    <row r="31" spans="2:19" ht="21" customHeight="1">
      <c r="B31" s="382"/>
      <c r="C31" s="382" t="s">
        <v>150</v>
      </c>
      <c r="D31" s="382"/>
      <c r="E31" s="382"/>
      <c r="F31" s="382"/>
      <c r="G31" s="382"/>
      <c r="H31" s="383">
        <f>G28+G29</f>
        <v>0</v>
      </c>
      <c r="I31" s="383"/>
      <c r="J31" s="383"/>
      <c r="K31" s="383"/>
      <c r="L31" s="383"/>
      <c r="M31" s="383"/>
      <c r="N31" s="383"/>
      <c r="O31" s="383"/>
      <c r="P31" s="383"/>
      <c r="Q31" s="120"/>
      <c r="R31" s="66"/>
    </row>
    <row r="32" spans="2:19" ht="21" customHeight="1">
      <c r="B32" s="382"/>
      <c r="C32" s="427" t="s">
        <v>170</v>
      </c>
      <c r="D32" s="427"/>
      <c r="E32" s="427"/>
      <c r="F32" s="427"/>
      <c r="G32" s="427"/>
      <c r="H32" s="428">
        <f>F28*G28/5+F29*G29/5</f>
        <v>0</v>
      </c>
      <c r="I32" s="428"/>
      <c r="J32" s="428"/>
      <c r="K32" s="428"/>
      <c r="L32" s="428"/>
      <c r="M32" s="428"/>
      <c r="N32" s="428"/>
      <c r="O32" s="428"/>
      <c r="P32" s="428"/>
      <c r="Q32" s="120"/>
      <c r="R32" s="66"/>
    </row>
    <row r="33" spans="2:18" ht="21" customHeight="1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120"/>
      <c r="R33" s="66"/>
    </row>
    <row r="34" spans="2:18" ht="21" customHeight="1">
      <c r="B34" s="396" t="s">
        <v>168</v>
      </c>
      <c r="C34" s="396"/>
      <c r="D34" s="396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114"/>
      <c r="R34" s="66"/>
    </row>
    <row r="35" spans="2:18" ht="21" customHeight="1">
      <c r="B35" s="397" t="s">
        <v>99</v>
      </c>
      <c r="C35" s="402" t="s">
        <v>100</v>
      </c>
      <c r="D35" s="403"/>
      <c r="E35" s="404"/>
      <c r="F35" s="400" t="s">
        <v>147</v>
      </c>
      <c r="G35" s="401"/>
      <c r="H35" s="399" t="s">
        <v>173</v>
      </c>
      <c r="I35" s="399"/>
      <c r="J35" s="399"/>
      <c r="K35" s="399"/>
      <c r="L35" s="399"/>
      <c r="M35" s="399"/>
      <c r="N35" s="399"/>
      <c r="O35" s="399"/>
      <c r="P35" s="399"/>
      <c r="Q35" s="114"/>
      <c r="R35" s="66"/>
    </row>
    <row r="36" spans="2:18" ht="30" customHeight="1">
      <c r="B36" s="398"/>
      <c r="C36" s="405"/>
      <c r="D36" s="406"/>
      <c r="E36" s="407"/>
      <c r="F36" s="78" t="s">
        <v>58</v>
      </c>
      <c r="G36" s="79" t="s">
        <v>145</v>
      </c>
      <c r="H36" s="399"/>
      <c r="I36" s="399"/>
      <c r="J36" s="399"/>
      <c r="K36" s="399"/>
      <c r="L36" s="399"/>
      <c r="M36" s="399"/>
      <c r="N36" s="399"/>
      <c r="O36" s="399"/>
      <c r="P36" s="399"/>
      <c r="Q36" s="118"/>
      <c r="R36" s="66"/>
    </row>
    <row r="37" spans="2:18" ht="49.5" customHeight="1">
      <c r="B37" s="417" t="s">
        <v>167</v>
      </c>
      <c r="C37" s="376" t="str">
        <f>'평가 시트'!B84</f>
        <v>정보 관리</v>
      </c>
      <c r="D37" s="377"/>
      <c r="E37" s="378"/>
      <c r="F37" s="97">
        <v>25</v>
      </c>
      <c r="G37" s="95">
        <f>'평가 시트'!O89</f>
        <v>0</v>
      </c>
      <c r="H37" s="173"/>
      <c r="I37" s="173"/>
      <c r="J37" s="173"/>
      <c r="K37" s="173"/>
      <c r="L37" s="173"/>
      <c r="M37" s="173"/>
      <c r="N37" s="173"/>
      <c r="O37" s="173"/>
      <c r="P37" s="173"/>
      <c r="Q37" s="118"/>
      <c r="R37" s="66"/>
    </row>
    <row r="38" spans="2:18" ht="49.5" customHeight="1">
      <c r="B38" s="417"/>
      <c r="C38" s="376" t="str">
        <f>'평가 시트'!B91</f>
        <v>치밀한
일처리</v>
      </c>
      <c r="D38" s="377"/>
      <c r="E38" s="378"/>
      <c r="F38" s="96">
        <v>25</v>
      </c>
      <c r="G38" s="95">
        <f>'평가 시트'!O96</f>
        <v>0</v>
      </c>
      <c r="H38" s="173"/>
      <c r="I38" s="173"/>
      <c r="J38" s="173"/>
      <c r="K38" s="173"/>
      <c r="L38" s="173"/>
      <c r="M38" s="173"/>
      <c r="N38" s="173"/>
      <c r="O38" s="173"/>
      <c r="P38" s="173"/>
      <c r="Q38" s="123"/>
      <c r="R38" s="66"/>
    </row>
    <row r="39" spans="2:18" ht="49.5" customHeight="1">
      <c r="B39" s="417"/>
      <c r="C39" s="376" t="str">
        <f>'평가 시트'!B98</f>
        <v>전문성 추구</v>
      </c>
      <c r="D39" s="377"/>
      <c r="E39" s="378"/>
      <c r="F39" s="96">
        <v>25</v>
      </c>
      <c r="G39" s="95">
        <f>'평가 시트'!O103</f>
        <v>0</v>
      </c>
      <c r="H39" s="173"/>
      <c r="I39" s="173"/>
      <c r="J39" s="173"/>
      <c r="K39" s="173"/>
      <c r="L39" s="173"/>
      <c r="M39" s="173"/>
      <c r="N39" s="173"/>
      <c r="O39" s="173"/>
      <c r="P39" s="173"/>
      <c r="Q39" s="123"/>
      <c r="R39" s="66"/>
    </row>
    <row r="40" spans="2:18" ht="49.5" customHeight="1">
      <c r="B40" s="417"/>
      <c r="C40" s="379" t="str">
        <f>'평가 시트'!B105</f>
        <v>시스템적 사고
(통합적 사고)</v>
      </c>
      <c r="D40" s="380"/>
      <c r="E40" s="381"/>
      <c r="F40" s="96">
        <v>25</v>
      </c>
      <c r="G40" s="95">
        <f>'평가 시트'!O110</f>
        <v>0</v>
      </c>
      <c r="H40" s="173"/>
      <c r="I40" s="173"/>
      <c r="J40" s="173"/>
      <c r="K40" s="173"/>
      <c r="L40" s="173"/>
      <c r="M40" s="173"/>
      <c r="N40" s="173"/>
      <c r="O40" s="173"/>
      <c r="P40" s="173"/>
      <c r="Q40" s="123"/>
      <c r="R40" s="66"/>
    </row>
    <row r="41" spans="2:18" ht="21" customHeight="1">
      <c r="B41" s="417"/>
      <c r="C41" s="417" t="s">
        <v>149</v>
      </c>
      <c r="D41" s="417"/>
      <c r="E41" s="417"/>
      <c r="F41" s="417"/>
      <c r="G41" s="417"/>
      <c r="H41" s="418">
        <v>100</v>
      </c>
      <c r="I41" s="418"/>
      <c r="J41" s="418"/>
      <c r="K41" s="418"/>
      <c r="L41" s="418"/>
      <c r="M41" s="418"/>
      <c r="N41" s="418"/>
      <c r="O41" s="418"/>
      <c r="P41" s="418"/>
      <c r="Q41" s="123"/>
    </row>
    <row r="42" spans="2:18" ht="21" customHeight="1">
      <c r="B42" s="417"/>
      <c r="C42" s="417" t="s">
        <v>150</v>
      </c>
      <c r="D42" s="417"/>
      <c r="E42" s="417"/>
      <c r="F42" s="417"/>
      <c r="G42" s="417"/>
      <c r="H42" s="419">
        <f>G37+G38+G39+G40</f>
        <v>0</v>
      </c>
      <c r="I42" s="420"/>
      <c r="J42" s="420"/>
      <c r="K42" s="420"/>
      <c r="L42" s="420"/>
      <c r="M42" s="420"/>
      <c r="N42" s="420"/>
      <c r="O42" s="420"/>
      <c r="P42" s="421"/>
      <c r="Q42" s="124"/>
    </row>
    <row r="43" spans="2:18" ht="21" customHeight="1">
      <c r="B43" s="417"/>
      <c r="C43" s="422" t="s">
        <v>170</v>
      </c>
      <c r="D43" s="422"/>
      <c r="E43" s="422"/>
      <c r="F43" s="422"/>
      <c r="G43" s="422"/>
      <c r="H43" s="423">
        <f>(G37+G38+G39+G40)*30/100</f>
        <v>0</v>
      </c>
      <c r="I43" s="424"/>
      <c r="J43" s="424"/>
      <c r="K43" s="424"/>
      <c r="L43" s="424"/>
      <c r="M43" s="424"/>
      <c r="N43" s="424"/>
      <c r="O43" s="424"/>
      <c r="P43" s="425"/>
      <c r="Q43" s="124"/>
    </row>
    <row r="44" spans="2:18" ht="21" customHeight="1">
      <c r="B44" s="4"/>
      <c r="C44" s="4"/>
      <c r="D44" s="4"/>
      <c r="E44" s="4"/>
      <c r="F44" s="4"/>
      <c r="G44" s="82"/>
      <c r="H44" s="82"/>
      <c r="I44" s="82"/>
      <c r="J44" s="82"/>
      <c r="K44" s="82"/>
      <c r="L44" s="82"/>
      <c r="M44" s="82"/>
      <c r="N44" s="82"/>
      <c r="O44" s="82"/>
      <c r="Q44" s="124"/>
    </row>
    <row r="45" spans="2:18" ht="21" customHeight="1">
      <c r="B45" s="84"/>
      <c r="C45" s="84"/>
      <c r="D45" s="84"/>
      <c r="E45" s="4"/>
      <c r="F45" s="4"/>
      <c r="G45" s="83"/>
      <c r="H45" s="83"/>
      <c r="I45" s="83"/>
      <c r="J45" s="83"/>
      <c r="K45" s="83"/>
      <c r="L45" s="83"/>
      <c r="M45" s="83"/>
      <c r="N45" s="83"/>
      <c r="O45" s="83"/>
      <c r="P45"/>
    </row>
    <row r="46" spans="2:18" ht="21" customHeight="1">
      <c r="B46" s="396" t="s">
        <v>151</v>
      </c>
      <c r="C46" s="396"/>
      <c r="D46" s="396"/>
      <c r="Q46" s="126"/>
    </row>
    <row r="47" spans="2:18" ht="21" customHeight="1">
      <c r="B47" s="85" t="s">
        <v>152</v>
      </c>
      <c r="C47" s="412" t="s">
        <v>212</v>
      </c>
      <c r="D47" s="413"/>
      <c r="E47" s="412" t="s">
        <v>214</v>
      </c>
      <c r="F47" s="413"/>
      <c r="G47" s="409" t="s">
        <v>215</v>
      </c>
      <c r="H47" s="416"/>
      <c r="I47" s="416"/>
      <c r="J47" s="410"/>
      <c r="K47" s="409" t="s">
        <v>216</v>
      </c>
      <c r="L47" s="410"/>
    </row>
    <row r="48" spans="2:18" ht="21" customHeight="1">
      <c r="B48" s="85" t="s">
        <v>153</v>
      </c>
      <c r="C48" s="127" t="s">
        <v>154</v>
      </c>
      <c r="D48" s="127" t="s">
        <v>213</v>
      </c>
      <c r="E48" s="414"/>
      <c r="F48" s="415"/>
      <c r="G48" s="409" t="s">
        <v>217</v>
      </c>
      <c r="H48" s="410"/>
      <c r="I48" s="409" t="s">
        <v>218</v>
      </c>
      <c r="J48" s="410"/>
      <c r="K48" s="409" t="s">
        <v>217</v>
      </c>
      <c r="L48" s="410"/>
    </row>
    <row r="49" spans="2:12" ht="21" customHeight="1">
      <c r="B49" s="85" t="s">
        <v>155</v>
      </c>
      <c r="C49" s="156"/>
      <c r="D49" s="156"/>
      <c r="E49" s="409"/>
      <c r="F49" s="410"/>
      <c r="G49" s="411"/>
      <c r="H49" s="411"/>
      <c r="I49" s="411"/>
      <c r="J49" s="411"/>
      <c r="K49" s="411"/>
      <c r="L49" s="411"/>
    </row>
    <row r="50" spans="2:12" ht="21" customHeight="1"/>
    <row r="51" spans="2:12" ht="21" customHeight="1"/>
    <row r="52" spans="2:12" ht="21" customHeight="1"/>
    <row r="53" spans="2:12" ht="21" customHeight="1"/>
    <row r="54" spans="2:12" ht="21" customHeight="1"/>
    <row r="55" spans="2:12" ht="21" customHeight="1"/>
    <row r="56" spans="2:12" ht="21" customHeight="1"/>
    <row r="57" spans="2:12" ht="21" customHeight="1"/>
    <row r="58" spans="2:12" ht="21" customHeight="1"/>
    <row r="59" spans="2:12" ht="21" customHeight="1"/>
    <row r="60" spans="2:12" ht="21" customHeight="1"/>
    <row r="61" spans="2:12" ht="21" customHeight="1"/>
    <row r="62" spans="2:12" ht="21" customHeight="1"/>
    <row r="63" spans="2:12" ht="21" customHeight="1"/>
    <row r="64" spans="2:12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</sheetData>
  <mergeCells count="89">
    <mergeCell ref="B2:Q3"/>
    <mergeCell ref="Q6:Q7"/>
    <mergeCell ref="C22:G22"/>
    <mergeCell ref="H22:P22"/>
    <mergeCell ref="O6:O7"/>
    <mergeCell ref="G7:H7"/>
    <mergeCell ref="I7:J7"/>
    <mergeCell ref="K7:L7"/>
    <mergeCell ref="G5:H5"/>
    <mergeCell ref="I5:J5"/>
    <mergeCell ref="K5:L5"/>
    <mergeCell ref="B6:B7"/>
    <mergeCell ref="G6:H6"/>
    <mergeCell ref="I6:J6"/>
    <mergeCell ref="K6:L6"/>
    <mergeCell ref="E5:F5"/>
    <mergeCell ref="H21:P21"/>
    <mergeCell ref="C23:G23"/>
    <mergeCell ref="H23:P23"/>
    <mergeCell ref="C21:G21"/>
    <mergeCell ref="B10:C10"/>
    <mergeCell ref="D10:P10"/>
    <mergeCell ref="B12:D12"/>
    <mergeCell ref="B13:B14"/>
    <mergeCell ref="C13:E14"/>
    <mergeCell ref="F13:G13"/>
    <mergeCell ref="H13:P14"/>
    <mergeCell ref="B15:B23"/>
    <mergeCell ref="C15:E15"/>
    <mergeCell ref="C18:E18"/>
    <mergeCell ref="B25:D25"/>
    <mergeCell ref="B26:B27"/>
    <mergeCell ref="H26:P27"/>
    <mergeCell ref="B28:B32"/>
    <mergeCell ref="H28:P29"/>
    <mergeCell ref="C30:G30"/>
    <mergeCell ref="H30:P30"/>
    <mergeCell ref="C32:G32"/>
    <mergeCell ref="H32:P32"/>
    <mergeCell ref="D28:E28"/>
    <mergeCell ref="D29:E29"/>
    <mergeCell ref="C26:E27"/>
    <mergeCell ref="C43:G43"/>
    <mergeCell ref="H43:P43"/>
    <mergeCell ref="C37:E37"/>
    <mergeCell ref="C38:E38"/>
    <mergeCell ref="G48:H48"/>
    <mergeCell ref="I48:J48"/>
    <mergeCell ref="K48:L48"/>
    <mergeCell ref="C47:D47"/>
    <mergeCell ref="B46:D46"/>
    <mergeCell ref="B37:B43"/>
    <mergeCell ref="E6:F6"/>
    <mergeCell ref="E7:F7"/>
    <mergeCell ref="M6:M7"/>
    <mergeCell ref="E49:F49"/>
    <mergeCell ref="G49:H49"/>
    <mergeCell ref="I49:J49"/>
    <mergeCell ref="K49:L49"/>
    <mergeCell ref="E47:F48"/>
    <mergeCell ref="G47:J47"/>
    <mergeCell ref="K47:L47"/>
    <mergeCell ref="H37:P40"/>
    <mergeCell ref="C41:G41"/>
    <mergeCell ref="H41:P41"/>
    <mergeCell ref="C42:G42"/>
    <mergeCell ref="H42:P42"/>
    <mergeCell ref="F26:G26"/>
    <mergeCell ref="B34:D34"/>
    <mergeCell ref="B35:B36"/>
    <mergeCell ref="H35:P36"/>
    <mergeCell ref="F35:G35"/>
    <mergeCell ref="C35:E36"/>
    <mergeCell ref="P6:P7"/>
    <mergeCell ref="C39:E39"/>
    <mergeCell ref="C40:E40"/>
    <mergeCell ref="C31:G31"/>
    <mergeCell ref="H31:P31"/>
    <mergeCell ref="C19:E19"/>
    <mergeCell ref="G19:G20"/>
    <mergeCell ref="C20:E20"/>
    <mergeCell ref="F19:F20"/>
    <mergeCell ref="N6:N7"/>
    <mergeCell ref="F15:F16"/>
    <mergeCell ref="G15:G16"/>
    <mergeCell ref="C16:E16"/>
    <mergeCell ref="C17:E17"/>
    <mergeCell ref="F17:F18"/>
    <mergeCell ref="G17:G18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Footer>&amp;C&amp;"나눔고딕,보통"&amp;10&amp;K00-046본 문서는 (주)트리플하이엠에서 작성한 중요문서로서 외부에 유출을 금합니다&amp;R&amp;"나눔고딕,보통"&amp;K00-048&amp;P/&amp;N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개요</vt:lpstr>
      <vt:lpstr>평가 시트</vt:lpstr>
      <vt:lpstr>최종 평가결과</vt:lpstr>
      <vt:lpstr>개요!Print_Area</vt:lpstr>
      <vt:lpstr>'최종 평가결과'!Print_Area</vt:lpstr>
      <vt:lpstr>'평가 시트'!Print_Area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kim taekwang</dc:creator>
  <cp:lastModifiedBy>20-A-001</cp:lastModifiedBy>
  <cp:lastPrinted>2019-06-12T02:02:49Z</cp:lastPrinted>
  <dcterms:created xsi:type="dcterms:W3CDTF">2015-03-05T07:50:54Z</dcterms:created>
  <dcterms:modified xsi:type="dcterms:W3CDTF">2022-07-05T01:45:02Z</dcterms:modified>
</cp:coreProperties>
</file>