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geo/"/>
    </mc:Choice>
  </mc:AlternateContent>
  <xr:revisionPtr revIDLastSave="0" documentId="13_ncr:1_{45FCA069-496F-6D41-B91E-48785628F19A}" xr6:coauthVersionLast="47" xr6:coauthVersionMax="47" xr10:uidLastSave="{00000000-0000-0000-0000-000000000000}"/>
  <bookViews>
    <workbookView xWindow="2620" yWindow="620" windowWidth="29420" windowHeight="19140" xr2:uid="{00000000-000D-0000-FFFF-FFFF00000000}"/>
  </bookViews>
  <sheets>
    <sheet name="Sheet1" sheetId="5" r:id="rId1"/>
    <sheet name="方言分布" sheetId="2" r:id="rId2"/>
    <sheet name="prov_language" sheetId="3" r:id="rId3"/>
    <sheet name="复合指标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Sheet1!$A$1:$AO$280</definedName>
    <definedName name="_xlnm._FilterDatabase" localSheetId="1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5" l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" i="5"/>
  <c r="S102" i="5"/>
  <c r="S103" i="5"/>
  <c r="S104" i="5"/>
  <c r="S105" i="5"/>
  <c r="S106" i="5"/>
  <c r="S107" i="5"/>
  <c r="S108" i="5"/>
  <c r="S109" i="5"/>
  <c r="S2" i="5"/>
  <c r="S3" i="5"/>
  <c r="S4" i="5"/>
  <c r="S5" i="5"/>
  <c r="S6" i="5"/>
  <c r="S7" i="5"/>
  <c r="S8" i="5"/>
  <c r="S9" i="5"/>
  <c r="S10" i="5"/>
  <c r="S110" i="5"/>
  <c r="S111" i="5"/>
  <c r="S112" i="5"/>
  <c r="S113" i="5"/>
  <c r="S114" i="5"/>
  <c r="S115" i="5"/>
  <c r="S116" i="5"/>
  <c r="S117" i="5"/>
  <c r="S118" i="5"/>
  <c r="S245" i="5"/>
  <c r="S246" i="5"/>
  <c r="S247" i="5"/>
  <c r="S248" i="5"/>
  <c r="S249" i="5"/>
  <c r="S250" i="5"/>
  <c r="S251" i="5"/>
  <c r="S252" i="5"/>
  <c r="S25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209" i="5"/>
  <c r="S210" i="5"/>
  <c r="S211" i="5"/>
  <c r="S212" i="5"/>
  <c r="S213" i="5"/>
  <c r="S214" i="5"/>
  <c r="S215" i="5"/>
  <c r="S216" i="5"/>
  <c r="S217" i="5"/>
  <c r="S182" i="5"/>
  <c r="S183" i="5"/>
  <c r="S184" i="5"/>
  <c r="S185" i="5"/>
  <c r="S186" i="5"/>
  <c r="S187" i="5"/>
  <c r="S188" i="5"/>
  <c r="S189" i="5"/>
  <c r="S190" i="5"/>
  <c r="S20" i="5"/>
  <c r="S21" i="5"/>
  <c r="S22" i="5"/>
  <c r="S23" i="5"/>
  <c r="S24" i="5"/>
  <c r="S25" i="5"/>
  <c r="S26" i="5"/>
  <c r="S27" i="5"/>
  <c r="S28" i="5"/>
  <c r="S137" i="5"/>
  <c r="S138" i="5"/>
  <c r="S139" i="5"/>
  <c r="S140" i="5"/>
  <c r="S141" i="5"/>
  <c r="S142" i="5"/>
  <c r="S143" i="5"/>
  <c r="S144" i="5"/>
  <c r="S145" i="5"/>
  <c r="S65" i="5"/>
  <c r="S66" i="5"/>
  <c r="S67" i="5"/>
  <c r="S68" i="5"/>
  <c r="S69" i="5"/>
  <c r="S70" i="5"/>
  <c r="S71" i="5"/>
  <c r="S72" i="5"/>
  <c r="S73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56" i="5"/>
  <c r="S57" i="5"/>
  <c r="S58" i="5"/>
  <c r="S59" i="5"/>
  <c r="S60" i="5"/>
  <c r="S61" i="5"/>
  <c r="S62" i="5"/>
  <c r="S63" i="5"/>
  <c r="S64" i="5"/>
  <c r="S83" i="5"/>
  <c r="S84" i="5"/>
  <c r="S85" i="5"/>
  <c r="S86" i="5"/>
  <c r="S87" i="5"/>
  <c r="S88" i="5"/>
  <c r="S89" i="5"/>
  <c r="S90" i="5"/>
  <c r="S91" i="5"/>
  <c r="S119" i="5"/>
  <c r="S120" i="5"/>
  <c r="S121" i="5"/>
  <c r="S122" i="5"/>
  <c r="S123" i="5"/>
  <c r="S124" i="5"/>
  <c r="S125" i="5"/>
  <c r="S126" i="5"/>
  <c r="S127" i="5"/>
  <c r="S47" i="5"/>
  <c r="S48" i="5"/>
  <c r="S49" i="5"/>
  <c r="S50" i="5"/>
  <c r="S51" i="5"/>
  <c r="S52" i="5"/>
  <c r="S53" i="5"/>
  <c r="S54" i="5"/>
  <c r="S55" i="5"/>
  <c r="S38" i="5"/>
  <c r="S39" i="5"/>
  <c r="S40" i="5"/>
  <c r="S41" i="5"/>
  <c r="S42" i="5"/>
  <c r="S43" i="5"/>
  <c r="S44" i="5"/>
  <c r="S45" i="5"/>
  <c r="S46" i="5"/>
  <c r="S263" i="5"/>
  <c r="S264" i="5"/>
  <c r="S265" i="5"/>
  <c r="S266" i="5"/>
  <c r="S267" i="5"/>
  <c r="S268" i="5"/>
  <c r="S269" i="5"/>
  <c r="S270" i="5"/>
  <c r="S271" i="5"/>
  <c r="S254" i="5"/>
  <c r="S255" i="5"/>
  <c r="S256" i="5"/>
  <c r="S257" i="5"/>
  <c r="S258" i="5"/>
  <c r="S259" i="5"/>
  <c r="S260" i="5"/>
  <c r="S261" i="5"/>
  <c r="S262" i="5"/>
  <c r="S128" i="5"/>
  <c r="S129" i="5"/>
  <c r="S130" i="5"/>
  <c r="S131" i="5"/>
  <c r="S132" i="5"/>
  <c r="S133" i="5"/>
  <c r="S134" i="5"/>
  <c r="S135" i="5"/>
  <c r="S136" i="5"/>
  <c r="S29" i="5"/>
  <c r="S30" i="5"/>
  <c r="S31" i="5"/>
  <c r="S32" i="5"/>
  <c r="S33" i="5"/>
  <c r="S34" i="5"/>
  <c r="S35" i="5"/>
  <c r="S36" i="5"/>
  <c r="S37" i="5"/>
  <c r="S236" i="5"/>
  <c r="S237" i="5"/>
  <c r="S238" i="5"/>
  <c r="S239" i="5"/>
  <c r="S240" i="5"/>
  <c r="S241" i="5"/>
  <c r="S242" i="5"/>
  <c r="S243" i="5"/>
  <c r="S244" i="5"/>
  <c r="S74" i="5"/>
  <c r="S75" i="5"/>
  <c r="S76" i="5"/>
  <c r="S77" i="5"/>
  <c r="S78" i="5"/>
  <c r="S79" i="5"/>
  <c r="S80" i="5"/>
  <c r="S81" i="5"/>
  <c r="S82" i="5"/>
  <c r="S200" i="5"/>
  <c r="S201" i="5"/>
  <c r="S202" i="5"/>
  <c r="S203" i="5"/>
  <c r="S204" i="5"/>
  <c r="S205" i="5"/>
  <c r="S206" i="5"/>
  <c r="S207" i="5"/>
  <c r="S208" i="5"/>
  <c r="S11" i="5"/>
  <c r="S12" i="5"/>
  <c r="S13" i="5"/>
  <c r="S14" i="5"/>
  <c r="S15" i="5"/>
  <c r="S16" i="5"/>
  <c r="S17" i="5"/>
  <c r="S18" i="5"/>
  <c r="S19" i="5"/>
  <c r="S227" i="5"/>
  <c r="S228" i="5"/>
  <c r="S229" i="5"/>
  <c r="S230" i="5"/>
  <c r="S231" i="5"/>
  <c r="S232" i="5"/>
  <c r="S233" i="5"/>
  <c r="S234" i="5"/>
  <c r="S235" i="5"/>
  <c r="S272" i="5"/>
  <c r="S273" i="5"/>
  <c r="S274" i="5"/>
  <c r="S275" i="5"/>
  <c r="S276" i="5"/>
  <c r="S277" i="5"/>
  <c r="S278" i="5"/>
  <c r="S279" i="5"/>
  <c r="S280" i="5"/>
  <c r="S218" i="5"/>
  <c r="S219" i="5"/>
  <c r="S220" i="5"/>
  <c r="S221" i="5"/>
  <c r="S222" i="5"/>
  <c r="S223" i="5"/>
  <c r="S224" i="5"/>
  <c r="S225" i="5"/>
  <c r="S226" i="5"/>
  <c r="S92" i="5"/>
  <c r="S93" i="5"/>
  <c r="S94" i="5"/>
  <c r="S95" i="5"/>
  <c r="S96" i="5"/>
  <c r="S97" i="5"/>
  <c r="S98" i="5"/>
  <c r="S99" i="5"/>
  <c r="S100" i="5"/>
  <c r="S191" i="5"/>
  <c r="S192" i="5"/>
  <c r="S193" i="5"/>
  <c r="S194" i="5"/>
  <c r="S195" i="5"/>
  <c r="S196" i="5"/>
  <c r="S197" i="5"/>
  <c r="S198" i="5"/>
  <c r="S199" i="5"/>
  <c r="S101" i="5"/>
  <c r="P11" i="5" a="1"/>
  <c r="P11" i="5" s="1"/>
  <c r="P20" i="5" a="1"/>
  <c r="P20" i="5" s="1"/>
  <c r="P29" i="5" a="1"/>
  <c r="P29" i="5" s="1"/>
  <c r="P38" i="5" a="1"/>
  <c r="P38" i="5" s="1"/>
  <c r="P47" i="5" a="1"/>
  <c r="P47" i="5" s="1"/>
  <c r="P56" i="5" a="1"/>
  <c r="P56" i="5" s="1"/>
  <c r="P65" i="5" a="1"/>
  <c r="P65" i="5" s="1"/>
  <c r="P74" i="5" a="1"/>
  <c r="P74" i="5" s="1"/>
  <c r="P83" i="5" a="1"/>
  <c r="P83" i="5" s="1"/>
  <c r="P92" i="5" a="1"/>
  <c r="P92" i="5" s="1"/>
  <c r="P101" i="5" a="1"/>
  <c r="P101" i="5" s="1"/>
  <c r="P110" i="5" a="1"/>
  <c r="P110" i="5" s="1"/>
  <c r="P119" i="5" a="1"/>
  <c r="P119" i="5" s="1"/>
  <c r="P128" i="5" a="1"/>
  <c r="P128" i="5" s="1"/>
  <c r="P137" i="5" a="1"/>
  <c r="P137" i="5" s="1"/>
  <c r="P146" i="5" a="1"/>
  <c r="P146" i="5" s="1"/>
  <c r="P155" i="5" a="1"/>
  <c r="P155" i="5" s="1"/>
  <c r="P164" i="5" a="1"/>
  <c r="P164" i="5" s="1"/>
  <c r="P173" i="5" a="1"/>
  <c r="P173" i="5" s="1"/>
  <c r="P182" i="5" a="1"/>
  <c r="P182" i="5" s="1"/>
  <c r="P191" i="5" a="1"/>
  <c r="P191" i="5" s="1"/>
  <c r="P200" i="5" a="1"/>
  <c r="P200" i="5" s="1"/>
  <c r="P209" i="5" a="1"/>
  <c r="P209" i="5" s="1"/>
  <c r="P218" i="5" a="1"/>
  <c r="P218" i="5" s="1"/>
  <c r="P227" i="5" a="1"/>
  <c r="P227" i="5" s="1"/>
  <c r="P236" i="5" a="1"/>
  <c r="P236" i="5" s="1"/>
  <c r="P245" i="5" a="1"/>
  <c r="P245" i="5" s="1"/>
  <c r="P254" i="5" a="1"/>
  <c r="P254" i="5" s="1"/>
  <c r="P263" i="5" a="1"/>
  <c r="P263" i="5" s="1"/>
  <c r="P272" i="5" a="1"/>
  <c r="P272" i="5" s="1"/>
  <c r="P3" i="5" a="1"/>
  <c r="P3" i="5" s="1"/>
  <c r="P12" i="5" a="1"/>
  <c r="P12" i="5" s="1"/>
  <c r="P21" i="5" a="1"/>
  <c r="P21" i="5" s="1"/>
  <c r="P30" i="5" a="1"/>
  <c r="P30" i="5" s="1"/>
  <c r="P39" i="5" a="1"/>
  <c r="P39" i="5" s="1"/>
  <c r="P48" i="5" a="1"/>
  <c r="P48" i="5" s="1"/>
  <c r="P57" i="5" a="1"/>
  <c r="P57" i="5" s="1"/>
  <c r="P66" i="5" a="1"/>
  <c r="P66" i="5" s="1"/>
  <c r="P75" i="5" a="1"/>
  <c r="P75" i="5" s="1"/>
  <c r="P84" i="5" a="1"/>
  <c r="P84" i="5" s="1"/>
  <c r="P93" i="5" a="1"/>
  <c r="P93" i="5" s="1"/>
  <c r="P102" i="5" a="1"/>
  <c r="P102" i="5" s="1"/>
  <c r="P111" i="5" a="1"/>
  <c r="P111" i="5" s="1"/>
  <c r="P120" i="5" a="1"/>
  <c r="P120" i="5" s="1"/>
  <c r="P129" i="5" a="1"/>
  <c r="P129" i="5" s="1"/>
  <c r="P138" i="5" a="1"/>
  <c r="P138" i="5" s="1"/>
  <c r="P147" i="5" a="1"/>
  <c r="P147" i="5" s="1"/>
  <c r="P156" i="5" a="1"/>
  <c r="P156" i="5" s="1"/>
  <c r="P165" i="5" a="1"/>
  <c r="P165" i="5" s="1"/>
  <c r="P174" i="5" a="1"/>
  <c r="P174" i="5" s="1"/>
  <c r="P183" i="5" a="1"/>
  <c r="P183" i="5" s="1"/>
  <c r="P192" i="5" a="1"/>
  <c r="P192" i="5" s="1"/>
  <c r="P201" i="5" a="1"/>
  <c r="P201" i="5" s="1"/>
  <c r="P210" i="5" a="1"/>
  <c r="P210" i="5" s="1"/>
  <c r="P219" i="5" a="1"/>
  <c r="P219" i="5" s="1"/>
  <c r="P228" i="5" a="1"/>
  <c r="P228" i="5" s="1"/>
  <c r="P237" i="5" a="1"/>
  <c r="P237" i="5" s="1"/>
  <c r="P246" i="5" a="1"/>
  <c r="P246" i="5" s="1"/>
  <c r="P255" i="5" a="1"/>
  <c r="P255" i="5" s="1"/>
  <c r="P264" i="5" a="1"/>
  <c r="P264" i="5" s="1"/>
  <c r="P273" i="5" a="1"/>
  <c r="P273" i="5" s="1"/>
  <c r="P4" i="5" a="1"/>
  <c r="P4" i="5" s="1"/>
  <c r="P13" i="5" a="1"/>
  <c r="P13" i="5" s="1"/>
  <c r="P22" i="5" a="1"/>
  <c r="P22" i="5" s="1"/>
  <c r="P31" i="5" a="1"/>
  <c r="P31" i="5" s="1"/>
  <c r="P40" i="5" a="1"/>
  <c r="P40" i="5" s="1"/>
  <c r="P49" i="5" a="1"/>
  <c r="P49" i="5" s="1"/>
  <c r="P58" i="5" a="1"/>
  <c r="P58" i="5" s="1"/>
  <c r="P67" i="5" a="1"/>
  <c r="P67" i="5" s="1"/>
  <c r="P76" i="5" a="1"/>
  <c r="P76" i="5" s="1"/>
  <c r="P85" i="5" a="1"/>
  <c r="P85" i="5" s="1"/>
  <c r="P94" i="5" a="1"/>
  <c r="P94" i="5" s="1"/>
  <c r="P103" i="5" a="1"/>
  <c r="P103" i="5" s="1"/>
  <c r="P112" i="5" a="1"/>
  <c r="P112" i="5" s="1"/>
  <c r="P121" i="5" a="1"/>
  <c r="P121" i="5" s="1"/>
  <c r="P130" i="5" a="1"/>
  <c r="P130" i="5" s="1"/>
  <c r="P139" i="5" a="1"/>
  <c r="P139" i="5" s="1"/>
  <c r="P148" i="5" a="1"/>
  <c r="P148" i="5" s="1"/>
  <c r="P157" i="5" a="1"/>
  <c r="P157" i="5" s="1"/>
  <c r="P166" i="5" a="1"/>
  <c r="P166" i="5" s="1"/>
  <c r="P175" i="5" a="1"/>
  <c r="P175" i="5" s="1"/>
  <c r="P184" i="5" a="1"/>
  <c r="P184" i="5" s="1"/>
  <c r="P193" i="5" a="1"/>
  <c r="P193" i="5" s="1"/>
  <c r="P202" i="5" a="1"/>
  <c r="P202" i="5" s="1"/>
  <c r="P211" i="5" a="1"/>
  <c r="P211" i="5" s="1"/>
  <c r="P220" i="5" a="1"/>
  <c r="P220" i="5" s="1"/>
  <c r="P229" i="5" a="1"/>
  <c r="P229" i="5" s="1"/>
  <c r="P238" i="5" a="1"/>
  <c r="P238" i="5" s="1"/>
  <c r="P247" i="5" a="1"/>
  <c r="P247" i="5" s="1"/>
  <c r="P256" i="5" a="1"/>
  <c r="P256" i="5" s="1"/>
  <c r="P265" i="5" a="1"/>
  <c r="P265" i="5" s="1"/>
  <c r="P274" i="5" a="1"/>
  <c r="P274" i="5" s="1"/>
  <c r="P5" i="5" a="1"/>
  <c r="P5" i="5" s="1"/>
  <c r="P14" i="5" a="1"/>
  <c r="P14" i="5" s="1"/>
  <c r="P23" i="5" a="1"/>
  <c r="P23" i="5" s="1"/>
  <c r="P32" i="5" a="1"/>
  <c r="P32" i="5" s="1"/>
  <c r="P41" i="5" a="1"/>
  <c r="P41" i="5" s="1"/>
  <c r="P50" i="5" a="1"/>
  <c r="P50" i="5" s="1"/>
  <c r="P59" i="5" a="1"/>
  <c r="P59" i="5" s="1"/>
  <c r="P68" i="5" a="1"/>
  <c r="P68" i="5" s="1"/>
  <c r="P77" i="5" a="1"/>
  <c r="P77" i="5" s="1"/>
  <c r="P86" i="5" a="1"/>
  <c r="P86" i="5" s="1"/>
  <c r="P95" i="5" a="1"/>
  <c r="P95" i="5" s="1"/>
  <c r="P104" i="5" a="1"/>
  <c r="P104" i="5" s="1"/>
  <c r="P113" i="5" a="1"/>
  <c r="P113" i="5" s="1"/>
  <c r="P122" i="5" a="1"/>
  <c r="P122" i="5" s="1"/>
  <c r="P131" i="5" a="1"/>
  <c r="P131" i="5" s="1"/>
  <c r="P140" i="5" a="1"/>
  <c r="P140" i="5" s="1"/>
  <c r="P149" i="5" a="1"/>
  <c r="P149" i="5" s="1"/>
  <c r="P158" i="5" a="1"/>
  <c r="P158" i="5" s="1"/>
  <c r="P167" i="5" a="1"/>
  <c r="P167" i="5" s="1"/>
  <c r="P176" i="5" a="1"/>
  <c r="P176" i="5" s="1"/>
  <c r="P185" i="5" a="1"/>
  <c r="P185" i="5" s="1"/>
  <c r="P194" i="5" a="1"/>
  <c r="P194" i="5" s="1"/>
  <c r="P203" i="5" a="1"/>
  <c r="P203" i="5" s="1"/>
  <c r="P212" i="5" a="1"/>
  <c r="P212" i="5" s="1"/>
  <c r="P221" i="5" a="1"/>
  <c r="P221" i="5" s="1"/>
  <c r="P230" i="5" a="1"/>
  <c r="P230" i="5" s="1"/>
  <c r="P239" i="5" a="1"/>
  <c r="P239" i="5" s="1"/>
  <c r="P248" i="5" a="1"/>
  <c r="P248" i="5" s="1"/>
  <c r="P257" i="5" a="1"/>
  <c r="P257" i="5" s="1"/>
  <c r="P266" i="5" a="1"/>
  <c r="P266" i="5" s="1"/>
  <c r="P275" i="5" a="1"/>
  <c r="P275" i="5" s="1"/>
  <c r="P6" i="5" a="1"/>
  <c r="P6" i="5" s="1"/>
  <c r="P15" i="5" a="1"/>
  <c r="P15" i="5" s="1"/>
  <c r="P24" i="5" a="1"/>
  <c r="P24" i="5" s="1"/>
  <c r="P33" i="5" a="1"/>
  <c r="P33" i="5" s="1"/>
  <c r="P42" i="5" a="1"/>
  <c r="P42" i="5" s="1"/>
  <c r="P51" i="5" a="1"/>
  <c r="P51" i="5" s="1"/>
  <c r="P60" i="5" a="1"/>
  <c r="P60" i="5" s="1"/>
  <c r="P69" i="5" a="1"/>
  <c r="P69" i="5" s="1"/>
  <c r="P78" i="5" a="1"/>
  <c r="P78" i="5" s="1"/>
  <c r="P87" i="5" a="1"/>
  <c r="P87" i="5" s="1"/>
  <c r="P96" i="5" a="1"/>
  <c r="P96" i="5" s="1"/>
  <c r="P105" i="5" a="1"/>
  <c r="P105" i="5" s="1"/>
  <c r="P114" i="5" a="1"/>
  <c r="P114" i="5" s="1"/>
  <c r="P123" i="5" a="1"/>
  <c r="P123" i="5" s="1"/>
  <c r="P132" i="5" a="1"/>
  <c r="P132" i="5" s="1"/>
  <c r="P141" i="5" a="1"/>
  <c r="P141" i="5" s="1"/>
  <c r="P150" i="5" a="1"/>
  <c r="P150" i="5" s="1"/>
  <c r="P159" i="5" a="1"/>
  <c r="P159" i="5" s="1"/>
  <c r="P168" i="5" a="1"/>
  <c r="P168" i="5" s="1"/>
  <c r="P177" i="5" a="1"/>
  <c r="P177" i="5" s="1"/>
  <c r="P186" i="5" a="1"/>
  <c r="P186" i="5" s="1"/>
  <c r="P195" i="5" a="1"/>
  <c r="P195" i="5" s="1"/>
  <c r="P204" i="5" a="1"/>
  <c r="P204" i="5" s="1"/>
  <c r="P213" i="5" a="1"/>
  <c r="P213" i="5" s="1"/>
  <c r="P222" i="5" a="1"/>
  <c r="P222" i="5" s="1"/>
  <c r="P231" i="5" a="1"/>
  <c r="P231" i="5" s="1"/>
  <c r="P240" i="5" a="1"/>
  <c r="P240" i="5" s="1"/>
  <c r="P249" i="5" a="1"/>
  <c r="P249" i="5" s="1"/>
  <c r="P258" i="5" a="1"/>
  <c r="P258" i="5" s="1"/>
  <c r="P267" i="5" a="1"/>
  <c r="P267" i="5" s="1"/>
  <c r="P276" i="5" a="1"/>
  <c r="P276" i="5" s="1"/>
  <c r="P7" i="5" a="1"/>
  <c r="P7" i="5" s="1"/>
  <c r="P16" i="5" a="1"/>
  <c r="P16" i="5" s="1"/>
  <c r="P25" i="5" a="1"/>
  <c r="P25" i="5" s="1"/>
  <c r="P34" i="5" a="1"/>
  <c r="P34" i="5" s="1"/>
  <c r="P43" i="5" a="1"/>
  <c r="P43" i="5" s="1"/>
  <c r="P52" i="5" a="1"/>
  <c r="P52" i="5" s="1"/>
  <c r="P61" i="5" a="1"/>
  <c r="P61" i="5" s="1"/>
  <c r="P70" i="5" a="1"/>
  <c r="P70" i="5" s="1"/>
  <c r="P79" i="5" a="1"/>
  <c r="P79" i="5" s="1"/>
  <c r="P88" i="5" a="1"/>
  <c r="P88" i="5" s="1"/>
  <c r="P97" i="5" a="1"/>
  <c r="P97" i="5" s="1"/>
  <c r="P106" i="5" a="1"/>
  <c r="P106" i="5" s="1"/>
  <c r="P115" i="5" a="1"/>
  <c r="P115" i="5" s="1"/>
  <c r="P124" i="5" a="1"/>
  <c r="P124" i="5" s="1"/>
  <c r="P133" i="5" a="1"/>
  <c r="P133" i="5" s="1"/>
  <c r="P142" i="5" a="1"/>
  <c r="P142" i="5" s="1"/>
  <c r="P151" i="5" a="1"/>
  <c r="P151" i="5" s="1"/>
  <c r="P160" i="5" a="1"/>
  <c r="P160" i="5" s="1"/>
  <c r="P169" i="5" a="1"/>
  <c r="P169" i="5" s="1"/>
  <c r="P178" i="5" a="1"/>
  <c r="P178" i="5" s="1"/>
  <c r="P187" i="5" a="1"/>
  <c r="P187" i="5" s="1"/>
  <c r="P196" i="5" a="1"/>
  <c r="P196" i="5" s="1"/>
  <c r="P205" i="5" a="1"/>
  <c r="P205" i="5" s="1"/>
  <c r="P214" i="5" a="1"/>
  <c r="P214" i="5" s="1"/>
  <c r="P223" i="5" a="1"/>
  <c r="P223" i="5" s="1"/>
  <c r="P232" i="5" a="1"/>
  <c r="P232" i="5" s="1"/>
  <c r="P241" i="5" a="1"/>
  <c r="P241" i="5" s="1"/>
  <c r="P250" i="5" a="1"/>
  <c r="P250" i="5" s="1"/>
  <c r="P259" i="5" a="1"/>
  <c r="P259" i="5" s="1"/>
  <c r="P268" i="5" a="1"/>
  <c r="P268" i="5" s="1"/>
  <c r="P277" i="5" a="1"/>
  <c r="P277" i="5" s="1"/>
  <c r="P8" i="5" a="1"/>
  <c r="P8" i="5" s="1"/>
  <c r="P17" i="5" a="1"/>
  <c r="P17" i="5" s="1"/>
  <c r="P26" i="5" a="1"/>
  <c r="P26" i="5" s="1"/>
  <c r="P35" i="5" a="1"/>
  <c r="P35" i="5" s="1"/>
  <c r="P44" i="5" a="1"/>
  <c r="P44" i="5" s="1"/>
  <c r="P53" i="5" a="1"/>
  <c r="P53" i="5" s="1"/>
  <c r="P62" i="5" a="1"/>
  <c r="P62" i="5" s="1"/>
  <c r="P71" i="5" a="1"/>
  <c r="P71" i="5" s="1"/>
  <c r="P80" i="5" a="1"/>
  <c r="P80" i="5" s="1"/>
  <c r="P89" i="5" a="1"/>
  <c r="P89" i="5" s="1"/>
  <c r="P98" i="5" a="1"/>
  <c r="P98" i="5" s="1"/>
  <c r="P107" i="5" a="1"/>
  <c r="P107" i="5" s="1"/>
  <c r="P116" i="5" a="1"/>
  <c r="P116" i="5" s="1"/>
  <c r="P125" i="5" a="1"/>
  <c r="P125" i="5" s="1"/>
  <c r="P134" i="5" a="1"/>
  <c r="P134" i="5" s="1"/>
  <c r="P143" i="5" a="1"/>
  <c r="P143" i="5" s="1"/>
  <c r="P152" i="5" a="1"/>
  <c r="P152" i="5" s="1"/>
  <c r="P161" i="5" a="1"/>
  <c r="P161" i="5" s="1"/>
  <c r="P170" i="5" a="1"/>
  <c r="P170" i="5" s="1"/>
  <c r="P179" i="5" a="1"/>
  <c r="P179" i="5" s="1"/>
  <c r="P188" i="5" a="1"/>
  <c r="P188" i="5" s="1"/>
  <c r="P197" i="5" a="1"/>
  <c r="P197" i="5" s="1"/>
  <c r="P206" i="5" a="1"/>
  <c r="P206" i="5" s="1"/>
  <c r="P215" i="5" a="1"/>
  <c r="P215" i="5" s="1"/>
  <c r="P224" i="5" a="1"/>
  <c r="P224" i="5" s="1"/>
  <c r="P233" i="5" a="1"/>
  <c r="P233" i="5" s="1"/>
  <c r="P242" i="5" a="1"/>
  <c r="P242" i="5" s="1"/>
  <c r="P251" i="5" a="1"/>
  <c r="P251" i="5" s="1"/>
  <c r="P260" i="5" a="1"/>
  <c r="P260" i="5" s="1"/>
  <c r="P269" i="5" a="1"/>
  <c r="P269" i="5" s="1"/>
  <c r="P278" i="5" a="1"/>
  <c r="P278" i="5" s="1"/>
  <c r="P9" i="5" a="1"/>
  <c r="P9" i="5" s="1"/>
  <c r="P18" i="5" a="1"/>
  <c r="P18" i="5" s="1"/>
  <c r="P27" i="5" a="1"/>
  <c r="P27" i="5" s="1"/>
  <c r="P36" i="5" a="1"/>
  <c r="P36" i="5" s="1"/>
  <c r="P45" i="5" a="1"/>
  <c r="P45" i="5" s="1"/>
  <c r="P54" i="5" a="1"/>
  <c r="P54" i="5" s="1"/>
  <c r="P63" i="5" a="1"/>
  <c r="P63" i="5" s="1"/>
  <c r="P72" i="5" a="1"/>
  <c r="P72" i="5" s="1"/>
  <c r="P81" i="5" a="1"/>
  <c r="P81" i="5" s="1"/>
  <c r="P90" i="5" a="1"/>
  <c r="P90" i="5" s="1"/>
  <c r="P99" i="5" a="1"/>
  <c r="P99" i="5" s="1"/>
  <c r="P108" i="5" a="1"/>
  <c r="P108" i="5" s="1"/>
  <c r="P117" i="5" a="1"/>
  <c r="P117" i="5" s="1"/>
  <c r="P126" i="5" a="1"/>
  <c r="P126" i="5" s="1"/>
  <c r="P135" i="5" a="1"/>
  <c r="P135" i="5" s="1"/>
  <c r="P144" i="5" a="1"/>
  <c r="P144" i="5" s="1"/>
  <c r="P153" i="5" a="1"/>
  <c r="P153" i="5" s="1"/>
  <c r="P162" i="5" a="1"/>
  <c r="P162" i="5" s="1"/>
  <c r="P171" i="5" a="1"/>
  <c r="P171" i="5" s="1"/>
  <c r="P180" i="5" a="1"/>
  <c r="P180" i="5" s="1"/>
  <c r="P189" i="5" a="1"/>
  <c r="P189" i="5" s="1"/>
  <c r="P198" i="5" a="1"/>
  <c r="P198" i="5" s="1"/>
  <c r="P207" i="5" a="1"/>
  <c r="P207" i="5" s="1"/>
  <c r="P216" i="5" a="1"/>
  <c r="P216" i="5" s="1"/>
  <c r="P225" i="5" a="1"/>
  <c r="P225" i="5" s="1"/>
  <c r="P234" i="5" a="1"/>
  <c r="P234" i="5" s="1"/>
  <c r="P243" i="5" a="1"/>
  <c r="P243" i="5" s="1"/>
  <c r="P252" i="5" a="1"/>
  <c r="P252" i="5" s="1"/>
  <c r="P261" i="5" a="1"/>
  <c r="P261" i="5" s="1"/>
  <c r="P270" i="5" a="1"/>
  <c r="P270" i="5" s="1"/>
  <c r="P279" i="5" a="1"/>
  <c r="P279" i="5" s="1"/>
  <c r="P10" i="5" a="1"/>
  <c r="P10" i="5" s="1"/>
  <c r="P19" i="5" a="1"/>
  <c r="P19" i="5" s="1"/>
  <c r="P28" i="5" a="1"/>
  <c r="P28" i="5" s="1"/>
  <c r="P37" i="5" a="1"/>
  <c r="P37" i="5" s="1"/>
  <c r="P46" i="5" a="1"/>
  <c r="P46" i="5" s="1"/>
  <c r="P55" i="5" a="1"/>
  <c r="P55" i="5" s="1"/>
  <c r="P64" i="5" a="1"/>
  <c r="P64" i="5" s="1"/>
  <c r="P73" i="5" a="1"/>
  <c r="P73" i="5" s="1"/>
  <c r="P82" i="5" a="1"/>
  <c r="P82" i="5" s="1"/>
  <c r="P91" i="5" a="1"/>
  <c r="P91" i="5" s="1"/>
  <c r="P100" i="5" a="1"/>
  <c r="P100" i="5" s="1"/>
  <c r="P109" i="5" a="1"/>
  <c r="P109" i="5" s="1"/>
  <c r="P118" i="5" a="1"/>
  <c r="P118" i="5" s="1"/>
  <c r="P127" i="5" a="1"/>
  <c r="P127" i="5" s="1"/>
  <c r="P136" i="5" a="1"/>
  <c r="P136" i="5" s="1"/>
  <c r="P145" i="5" a="1"/>
  <c r="P145" i="5" s="1"/>
  <c r="P154" i="5" a="1"/>
  <c r="P154" i="5" s="1"/>
  <c r="P163" i="5" a="1"/>
  <c r="P163" i="5" s="1"/>
  <c r="P172" i="5" a="1"/>
  <c r="P172" i="5" s="1"/>
  <c r="P181" i="5" a="1"/>
  <c r="P181" i="5" s="1"/>
  <c r="P190" i="5" a="1"/>
  <c r="P190" i="5" s="1"/>
  <c r="P199" i="5" a="1"/>
  <c r="P199" i="5" s="1"/>
  <c r="P208" i="5" a="1"/>
  <c r="P208" i="5" s="1"/>
  <c r="P217" i="5" a="1"/>
  <c r="P217" i="5" s="1"/>
  <c r="P226" i="5" a="1"/>
  <c r="P226" i="5" s="1"/>
  <c r="P235" i="5" a="1"/>
  <c r="P235" i="5" s="1"/>
  <c r="P244" i="5" a="1"/>
  <c r="P244" i="5" s="1"/>
  <c r="P253" i="5" a="1"/>
  <c r="P253" i="5" s="1"/>
  <c r="P262" i="5" a="1"/>
  <c r="P262" i="5" s="1"/>
  <c r="P271" i="5" a="1"/>
  <c r="P271" i="5" s="1"/>
  <c r="P280" i="5" a="1"/>
  <c r="P280" i="5" s="1"/>
  <c r="P2" i="5" a="1"/>
  <c r="P2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T29" i="5" a="1"/>
  <c r="T29" i="5" s="1"/>
  <c r="U29" i="5" a="1"/>
  <c r="U29" i="5" s="1"/>
  <c r="V29" i="5" a="1"/>
  <c r="V29" i="5" s="1"/>
  <c r="W29" i="5" a="1"/>
  <c r="W29" i="5" s="1"/>
  <c r="X29" i="5" a="1"/>
  <c r="X29" i="5" s="1"/>
  <c r="T38" i="5" a="1"/>
  <c r="T38" i="5" s="1"/>
  <c r="U38" i="5" a="1"/>
  <c r="U38" i="5" s="1"/>
  <c r="V38" i="5" a="1"/>
  <c r="V38" i="5" s="1"/>
  <c r="W38" i="5" a="1"/>
  <c r="W38" i="5" s="1"/>
  <c r="X38" i="5" a="1"/>
  <c r="X38" i="5" s="1"/>
  <c r="T47" i="5" a="1"/>
  <c r="T47" i="5" s="1"/>
  <c r="U47" i="5" a="1"/>
  <c r="U47" i="5" s="1"/>
  <c r="V47" i="5" a="1"/>
  <c r="V47" i="5" s="1"/>
  <c r="W47" i="5" a="1"/>
  <c r="W47" i="5" s="1"/>
  <c r="X47" i="5" a="1"/>
  <c r="X47" i="5" s="1"/>
  <c r="T56" i="5" a="1"/>
  <c r="T56" i="5" s="1"/>
  <c r="U56" i="5" a="1"/>
  <c r="U56" i="5" s="1"/>
  <c r="V56" i="5" a="1"/>
  <c r="V56" i="5" s="1"/>
  <c r="W56" i="5" a="1"/>
  <c r="W56" i="5" s="1"/>
  <c r="X56" i="5" a="1"/>
  <c r="X56" i="5" s="1"/>
  <c r="T65" i="5" a="1"/>
  <c r="T65" i="5" s="1"/>
  <c r="U65" i="5" a="1"/>
  <c r="U65" i="5" s="1"/>
  <c r="V65" i="5" a="1"/>
  <c r="V65" i="5" s="1"/>
  <c r="W65" i="5" a="1"/>
  <c r="W65" i="5" s="1"/>
  <c r="X65" i="5" a="1"/>
  <c r="X65" i="5" s="1"/>
  <c r="T74" i="5" a="1"/>
  <c r="T74" i="5" s="1"/>
  <c r="U74" i="5" a="1"/>
  <c r="U74" i="5" s="1"/>
  <c r="V74" i="5" a="1"/>
  <c r="V74" i="5" s="1"/>
  <c r="W74" i="5" a="1"/>
  <c r="W74" i="5" s="1"/>
  <c r="X74" i="5" a="1"/>
  <c r="X74" i="5" s="1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T92" i="5" a="1"/>
  <c r="T92" i="5" s="1"/>
  <c r="U92" i="5" a="1"/>
  <c r="U92" i="5" s="1"/>
  <c r="V92" i="5" a="1"/>
  <c r="V92" i="5" s="1"/>
  <c r="W92" i="5" a="1"/>
  <c r="W92" i="5" s="1"/>
  <c r="X92" i="5" a="1"/>
  <c r="X92" i="5" s="1"/>
  <c r="T101" i="5" a="1"/>
  <c r="T101" i="5" s="1"/>
  <c r="U101" i="5" a="1"/>
  <c r="U101" i="5" s="1"/>
  <c r="V101" i="5" a="1"/>
  <c r="V101" i="5" s="1"/>
  <c r="W101" i="5" a="1"/>
  <c r="W101" i="5" s="1"/>
  <c r="X101" i="5" a="1"/>
  <c r="X101" i="5" s="1"/>
  <c r="T110" i="5" a="1"/>
  <c r="T110" i="5" s="1"/>
  <c r="U110" i="5" a="1"/>
  <c r="U110" i="5" s="1"/>
  <c r="V110" i="5" a="1"/>
  <c r="V110" i="5" s="1"/>
  <c r="W110" i="5" a="1"/>
  <c r="W110" i="5" s="1"/>
  <c r="X110" i="5" a="1"/>
  <c r="X110" i="5" s="1"/>
  <c r="T119" i="5" a="1"/>
  <c r="T119" i="5" s="1"/>
  <c r="U119" i="5" a="1"/>
  <c r="U119" i="5" s="1"/>
  <c r="V119" i="5" a="1"/>
  <c r="V119" i="5" s="1"/>
  <c r="W119" i="5" a="1"/>
  <c r="W119" i="5" s="1"/>
  <c r="X119" i="5" a="1"/>
  <c r="X119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T137" i="5" a="1"/>
  <c r="T137" i="5" s="1"/>
  <c r="U137" i="5" a="1"/>
  <c r="U137" i="5" s="1"/>
  <c r="V137" i="5" a="1"/>
  <c r="V137" i="5" s="1"/>
  <c r="W137" i="5" a="1"/>
  <c r="W137" i="5" s="1"/>
  <c r="X137" i="5" a="1"/>
  <c r="X137" i="5" s="1"/>
  <c r="T146" i="5" a="1"/>
  <c r="T146" i="5" s="1"/>
  <c r="U146" i="5" a="1"/>
  <c r="U146" i="5" s="1"/>
  <c r="V146" i="5" a="1"/>
  <c r="V146" i="5" s="1"/>
  <c r="W146" i="5" a="1"/>
  <c r="W146" i="5" s="1"/>
  <c r="X146" i="5" a="1"/>
  <c r="X146" i="5" s="1"/>
  <c r="T155" i="5" a="1"/>
  <c r="T155" i="5" s="1"/>
  <c r="U155" i="5" a="1"/>
  <c r="U155" i="5" s="1"/>
  <c r="V155" i="5" a="1"/>
  <c r="V155" i="5" s="1"/>
  <c r="W155" i="5" a="1"/>
  <c r="W155" i="5" s="1"/>
  <c r="X155" i="5" a="1"/>
  <c r="X155" i="5" s="1"/>
  <c r="T164" i="5" a="1"/>
  <c r="T164" i="5" s="1"/>
  <c r="U164" i="5" a="1"/>
  <c r="U164" i="5" s="1"/>
  <c r="V164" i="5" a="1"/>
  <c r="V164" i="5" s="1"/>
  <c r="W164" i="5" a="1"/>
  <c r="W164" i="5" s="1"/>
  <c r="X164" i="5" a="1"/>
  <c r="X164" i="5" s="1"/>
  <c r="T173" i="5" a="1"/>
  <c r="T173" i="5" s="1"/>
  <c r="U173" i="5" a="1"/>
  <c r="U173" i="5" s="1"/>
  <c r="V173" i="5" a="1"/>
  <c r="V173" i="5" s="1"/>
  <c r="W173" i="5" a="1"/>
  <c r="W173" i="5" s="1"/>
  <c r="X173" i="5" a="1"/>
  <c r="X173" i="5" s="1"/>
  <c r="T182" i="5" a="1"/>
  <c r="T182" i="5" s="1"/>
  <c r="U182" i="5" a="1"/>
  <c r="U182" i="5" s="1"/>
  <c r="V182" i="5" a="1"/>
  <c r="V182" i="5" s="1"/>
  <c r="W182" i="5" a="1"/>
  <c r="W182" i="5" s="1"/>
  <c r="X182" i="5" a="1"/>
  <c r="X182" i="5" s="1"/>
  <c r="T191" i="5" a="1"/>
  <c r="T191" i="5" s="1"/>
  <c r="U191" i="5" a="1"/>
  <c r="U191" i="5" s="1"/>
  <c r="V191" i="5" a="1"/>
  <c r="V191" i="5" s="1"/>
  <c r="W191" i="5" a="1"/>
  <c r="W191" i="5" s="1"/>
  <c r="X191" i="5" a="1"/>
  <c r="X191" i="5" s="1"/>
  <c r="T200" i="5" a="1"/>
  <c r="T200" i="5" s="1"/>
  <c r="U200" i="5" a="1"/>
  <c r="U200" i="5" s="1"/>
  <c r="V200" i="5" a="1"/>
  <c r="V200" i="5" s="1"/>
  <c r="W200" i="5" a="1"/>
  <c r="W200" i="5" s="1"/>
  <c r="X200" i="5" a="1"/>
  <c r="X200" i="5" s="1"/>
  <c r="T209" i="5" a="1"/>
  <c r="T209" i="5" s="1"/>
  <c r="U209" i="5" a="1"/>
  <c r="U209" i="5" s="1"/>
  <c r="V209" i="5" a="1"/>
  <c r="V209" i="5" s="1"/>
  <c r="W209" i="5" a="1"/>
  <c r="W209" i="5" s="1"/>
  <c r="X209" i="5" a="1"/>
  <c r="X209" i="5" s="1"/>
  <c r="T218" i="5" a="1"/>
  <c r="T218" i="5" s="1"/>
  <c r="U218" i="5" a="1"/>
  <c r="U218" i="5" s="1"/>
  <c r="V218" i="5" a="1"/>
  <c r="V218" i="5" s="1"/>
  <c r="W218" i="5" a="1"/>
  <c r="W218" i="5" s="1"/>
  <c r="X218" i="5" a="1"/>
  <c r="X218" i="5" s="1"/>
  <c r="T227" i="5" a="1"/>
  <c r="T227" i="5" s="1"/>
  <c r="U227" i="5" a="1"/>
  <c r="U227" i="5" s="1"/>
  <c r="V227" i="5" a="1"/>
  <c r="V227" i="5" s="1"/>
  <c r="W227" i="5" a="1"/>
  <c r="W227" i="5" s="1"/>
  <c r="X227" i="5" a="1"/>
  <c r="X227" i="5" s="1"/>
  <c r="T236" i="5" a="1"/>
  <c r="T236" i="5" s="1"/>
  <c r="U236" i="5" a="1"/>
  <c r="U236" i="5" s="1"/>
  <c r="V236" i="5" a="1"/>
  <c r="V236" i="5" s="1"/>
  <c r="W236" i="5" a="1"/>
  <c r="W236" i="5" s="1"/>
  <c r="X236" i="5" a="1"/>
  <c r="X236" i="5" s="1"/>
  <c r="T245" i="5" a="1"/>
  <c r="T245" i="5" s="1"/>
  <c r="U245" i="5" a="1"/>
  <c r="U245" i="5" s="1"/>
  <c r="V245" i="5" a="1"/>
  <c r="V245" i="5" s="1"/>
  <c r="W245" i="5" a="1"/>
  <c r="W245" i="5" s="1"/>
  <c r="X245" i="5" a="1"/>
  <c r="X245" i="5" s="1"/>
  <c r="T254" i="5" a="1"/>
  <c r="T254" i="5" s="1"/>
  <c r="U254" i="5" a="1"/>
  <c r="U254" i="5" s="1"/>
  <c r="V254" i="5" a="1"/>
  <c r="V254" i="5" s="1"/>
  <c r="W254" i="5" a="1"/>
  <c r="W254" i="5" s="1"/>
  <c r="X254" i="5" a="1"/>
  <c r="X254" i="5" s="1"/>
  <c r="T263" i="5" a="1"/>
  <c r="T263" i="5" s="1"/>
  <c r="U263" i="5" a="1"/>
  <c r="U263" i="5" s="1"/>
  <c r="V263" i="5" a="1"/>
  <c r="V263" i="5" s="1"/>
  <c r="W263" i="5" a="1"/>
  <c r="W263" i="5" s="1"/>
  <c r="X263" i="5" a="1"/>
  <c r="X263" i="5" s="1"/>
  <c r="T272" i="5" a="1"/>
  <c r="T272" i="5" s="1"/>
  <c r="U272" i="5" a="1"/>
  <c r="U272" i="5" s="1"/>
  <c r="V272" i="5" a="1"/>
  <c r="V272" i="5" s="1"/>
  <c r="W272" i="5" a="1"/>
  <c r="W272" i="5" s="1"/>
  <c r="X272" i="5" a="1"/>
  <c r="X272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T30" i="5" a="1"/>
  <c r="T30" i="5" s="1"/>
  <c r="U30" i="5" a="1"/>
  <c r="U30" i="5" s="1"/>
  <c r="V30" i="5" a="1"/>
  <c r="V30" i="5" s="1"/>
  <c r="W30" i="5" a="1"/>
  <c r="W30" i="5" s="1"/>
  <c r="X30" i="5" a="1"/>
  <c r="X30" i="5" s="1"/>
  <c r="T39" i="5" a="1"/>
  <c r="T39" i="5" s="1"/>
  <c r="U39" i="5" a="1"/>
  <c r="U39" i="5" s="1"/>
  <c r="V39" i="5" a="1"/>
  <c r="V39" i="5" s="1"/>
  <c r="W39" i="5" a="1"/>
  <c r="W39" i="5" s="1"/>
  <c r="X39" i="5" a="1"/>
  <c r="X39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T57" i="5" a="1"/>
  <c r="T57" i="5" s="1"/>
  <c r="U57" i="5" a="1"/>
  <c r="U57" i="5" s="1"/>
  <c r="V57" i="5" a="1"/>
  <c r="V57" i="5" s="1"/>
  <c r="W57" i="5" a="1"/>
  <c r="W57" i="5" s="1"/>
  <c r="X57" i="5" a="1"/>
  <c r="X57" i="5" s="1"/>
  <c r="T66" i="5" a="1"/>
  <c r="T66" i="5" s="1"/>
  <c r="U66" i="5" a="1"/>
  <c r="U66" i="5" s="1"/>
  <c r="V66" i="5" a="1"/>
  <c r="V66" i="5" s="1"/>
  <c r="W66" i="5" a="1"/>
  <c r="W66" i="5" s="1"/>
  <c r="X66" i="5" a="1"/>
  <c r="X66" i="5" s="1"/>
  <c r="T75" i="5" a="1"/>
  <c r="T75" i="5" s="1"/>
  <c r="U75" i="5" a="1"/>
  <c r="U75" i="5" s="1"/>
  <c r="V75" i="5" a="1"/>
  <c r="V75" i="5" s="1"/>
  <c r="W75" i="5" a="1"/>
  <c r="W75" i="5" s="1"/>
  <c r="X75" i="5" a="1"/>
  <c r="X75" i="5" s="1"/>
  <c r="T84" i="5" a="1"/>
  <c r="T84" i="5" s="1"/>
  <c r="U84" i="5" a="1"/>
  <c r="U84" i="5" s="1"/>
  <c r="V84" i="5" a="1"/>
  <c r="V84" i="5" s="1"/>
  <c r="W84" i="5" a="1"/>
  <c r="W84" i="5" s="1"/>
  <c r="X84" i="5" a="1"/>
  <c r="X84" i="5" s="1"/>
  <c r="T93" i="5" a="1"/>
  <c r="T93" i="5" s="1"/>
  <c r="U93" i="5" a="1"/>
  <c r="U93" i="5" s="1"/>
  <c r="V93" i="5" a="1"/>
  <c r="V93" i="5" s="1"/>
  <c r="W93" i="5" a="1"/>
  <c r="W93" i="5" s="1"/>
  <c r="X93" i="5" a="1"/>
  <c r="X93" i="5" s="1"/>
  <c r="T102" i="5" a="1"/>
  <c r="T102" i="5" s="1"/>
  <c r="U102" i="5" a="1"/>
  <c r="U102" i="5" s="1"/>
  <c r="V102" i="5" a="1"/>
  <c r="V102" i="5" s="1"/>
  <c r="W102" i="5" a="1"/>
  <c r="W102" i="5" s="1"/>
  <c r="X102" i="5" a="1"/>
  <c r="X102" i="5" s="1"/>
  <c r="T111" i="5" a="1"/>
  <c r="T111" i="5" s="1"/>
  <c r="U111" i="5" a="1"/>
  <c r="U111" i="5" s="1"/>
  <c r="V111" i="5" a="1"/>
  <c r="V111" i="5" s="1"/>
  <c r="W111" i="5" a="1"/>
  <c r="W111" i="5" s="1"/>
  <c r="X111" i="5" a="1"/>
  <c r="X111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T129" i="5" a="1"/>
  <c r="T129" i="5" s="1"/>
  <c r="U129" i="5" a="1"/>
  <c r="U129" i="5" s="1"/>
  <c r="V129" i="5" a="1"/>
  <c r="V129" i="5" s="1"/>
  <c r="W129" i="5" a="1"/>
  <c r="W129" i="5" s="1"/>
  <c r="X129" i="5" a="1"/>
  <c r="X129" i="5" s="1"/>
  <c r="T138" i="5" a="1"/>
  <c r="T138" i="5" s="1"/>
  <c r="U138" i="5" a="1"/>
  <c r="U138" i="5" s="1"/>
  <c r="V138" i="5" a="1"/>
  <c r="V138" i="5" s="1"/>
  <c r="W138" i="5" a="1"/>
  <c r="W138" i="5" s="1"/>
  <c r="X138" i="5" a="1"/>
  <c r="X138" i="5" s="1"/>
  <c r="T147" i="5" a="1"/>
  <c r="T147" i="5" s="1"/>
  <c r="U147" i="5" a="1"/>
  <c r="U147" i="5" s="1"/>
  <c r="V147" i="5" a="1"/>
  <c r="V147" i="5" s="1"/>
  <c r="W147" i="5" a="1"/>
  <c r="W147" i="5" s="1"/>
  <c r="X147" i="5" a="1"/>
  <c r="X147" i="5" s="1"/>
  <c r="T156" i="5" a="1"/>
  <c r="T156" i="5" s="1"/>
  <c r="U156" i="5" a="1"/>
  <c r="U156" i="5" s="1"/>
  <c r="V156" i="5" a="1"/>
  <c r="V156" i="5" s="1"/>
  <c r="W156" i="5" a="1"/>
  <c r="W156" i="5" s="1"/>
  <c r="X156" i="5" a="1"/>
  <c r="X156" i="5" s="1"/>
  <c r="T165" i="5" a="1"/>
  <c r="T165" i="5" s="1"/>
  <c r="U165" i="5" a="1"/>
  <c r="U165" i="5" s="1"/>
  <c r="V165" i="5" a="1"/>
  <c r="V165" i="5" s="1"/>
  <c r="W165" i="5" a="1"/>
  <c r="W165" i="5" s="1"/>
  <c r="X165" i="5" a="1"/>
  <c r="X165" i="5" s="1"/>
  <c r="T174" i="5" a="1"/>
  <c r="T174" i="5" s="1"/>
  <c r="U174" i="5" a="1"/>
  <c r="U174" i="5" s="1"/>
  <c r="V174" i="5" a="1"/>
  <c r="V174" i="5" s="1"/>
  <c r="W174" i="5" a="1"/>
  <c r="W174" i="5" s="1"/>
  <c r="X174" i="5" a="1"/>
  <c r="X174" i="5" s="1"/>
  <c r="T183" i="5" a="1"/>
  <c r="T183" i="5" s="1"/>
  <c r="U183" i="5" a="1"/>
  <c r="U183" i="5" s="1"/>
  <c r="V183" i="5" a="1"/>
  <c r="V183" i="5" s="1"/>
  <c r="W183" i="5" a="1"/>
  <c r="W183" i="5" s="1"/>
  <c r="X183" i="5" a="1"/>
  <c r="X183" i="5" s="1"/>
  <c r="T192" i="5" a="1"/>
  <c r="T192" i="5" s="1"/>
  <c r="U192" i="5" a="1"/>
  <c r="U192" i="5" s="1"/>
  <c r="V192" i="5" a="1"/>
  <c r="V192" i="5" s="1"/>
  <c r="W192" i="5" a="1"/>
  <c r="W192" i="5" s="1"/>
  <c r="X192" i="5" a="1"/>
  <c r="X192" i="5" s="1"/>
  <c r="T201" i="5" a="1"/>
  <c r="T201" i="5" s="1"/>
  <c r="U201" i="5" a="1"/>
  <c r="U201" i="5" s="1"/>
  <c r="V201" i="5" a="1"/>
  <c r="V201" i="5" s="1"/>
  <c r="W201" i="5" a="1"/>
  <c r="W201" i="5" s="1"/>
  <c r="X201" i="5" a="1"/>
  <c r="X201" i="5" s="1"/>
  <c r="T210" i="5" a="1"/>
  <c r="T210" i="5" s="1"/>
  <c r="U210" i="5" a="1"/>
  <c r="U210" i="5" s="1"/>
  <c r="V210" i="5" a="1"/>
  <c r="V210" i="5" s="1"/>
  <c r="W210" i="5" a="1"/>
  <c r="W210" i="5" s="1"/>
  <c r="X210" i="5" a="1"/>
  <c r="X210" i="5" s="1"/>
  <c r="T219" i="5" a="1"/>
  <c r="T219" i="5" s="1"/>
  <c r="U219" i="5" a="1"/>
  <c r="U219" i="5" s="1"/>
  <c r="V219" i="5" a="1"/>
  <c r="V219" i="5" s="1"/>
  <c r="W219" i="5" a="1"/>
  <c r="W219" i="5" s="1"/>
  <c r="X219" i="5" a="1"/>
  <c r="X219" i="5" s="1"/>
  <c r="T228" i="5" a="1"/>
  <c r="T228" i="5" s="1"/>
  <c r="U228" i="5" a="1"/>
  <c r="U228" i="5" s="1"/>
  <c r="V228" i="5" a="1"/>
  <c r="V228" i="5" s="1"/>
  <c r="W228" i="5" a="1"/>
  <c r="W228" i="5" s="1"/>
  <c r="X228" i="5" a="1"/>
  <c r="X228" i="5" s="1"/>
  <c r="T237" i="5" a="1"/>
  <c r="T237" i="5" s="1"/>
  <c r="U237" i="5" a="1"/>
  <c r="U237" i="5" s="1"/>
  <c r="V237" i="5" a="1"/>
  <c r="V237" i="5" s="1"/>
  <c r="W237" i="5" a="1"/>
  <c r="W237" i="5" s="1"/>
  <c r="X237" i="5" a="1"/>
  <c r="X237" i="5"/>
  <c r="T246" i="5" a="1"/>
  <c r="T246" i="5" s="1"/>
  <c r="U246" i="5" a="1"/>
  <c r="U246" i="5" s="1"/>
  <c r="V246" i="5" a="1"/>
  <c r="V246" i="5" s="1"/>
  <c r="W246" i="5" a="1"/>
  <c r="W246" i="5" s="1"/>
  <c r="X246" i="5" a="1"/>
  <c r="X246" i="5" s="1"/>
  <c r="T255" i="5" a="1"/>
  <c r="T255" i="5" s="1"/>
  <c r="U255" i="5" a="1"/>
  <c r="U255" i="5"/>
  <c r="V255" i="5" a="1"/>
  <c r="V255" i="5" s="1"/>
  <c r="W255" i="5" a="1"/>
  <c r="W255" i="5" s="1"/>
  <c r="X255" i="5" a="1"/>
  <c r="X255" i="5" s="1"/>
  <c r="T264" i="5" a="1"/>
  <c r="T264" i="5" s="1"/>
  <c r="U264" i="5" a="1"/>
  <c r="U264" i="5" s="1"/>
  <c r="V264" i="5" a="1"/>
  <c r="V264" i="5" s="1"/>
  <c r="W264" i="5" a="1"/>
  <c r="W264" i="5" s="1"/>
  <c r="X264" i="5" a="1"/>
  <c r="X264" i="5" s="1"/>
  <c r="T273" i="5" a="1"/>
  <c r="T273" i="5" s="1"/>
  <c r="U273" i="5" a="1"/>
  <c r="U273" i="5" s="1"/>
  <c r="V273" i="5" a="1"/>
  <c r="V273" i="5" s="1"/>
  <c r="W273" i="5" a="1"/>
  <c r="W273" i="5" s="1"/>
  <c r="X273" i="5" a="1"/>
  <c r="X273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T40" i="5" a="1"/>
  <c r="T40" i="5" s="1"/>
  <c r="U40" i="5" a="1"/>
  <c r="U40" i="5" s="1"/>
  <c r="V40" i="5" a="1"/>
  <c r="V40" i="5" s="1"/>
  <c r="W40" i="5" a="1"/>
  <c r="W40" i="5" s="1"/>
  <c r="X40" i="5" a="1"/>
  <c r="X40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T58" i="5" a="1"/>
  <c r="T58" i="5" s="1"/>
  <c r="U58" i="5" a="1"/>
  <c r="U58" i="5" s="1"/>
  <c r="V58" i="5" a="1"/>
  <c r="V58" i="5" s="1"/>
  <c r="W58" i="5" a="1"/>
  <c r="W58" i="5" s="1"/>
  <c r="X58" i="5" a="1"/>
  <c r="X58" i="5" s="1"/>
  <c r="T67" i="5" a="1"/>
  <c r="T67" i="5" s="1"/>
  <c r="U67" i="5" a="1"/>
  <c r="U67" i="5" s="1"/>
  <c r="V67" i="5" a="1"/>
  <c r="V67" i="5" s="1"/>
  <c r="W67" i="5" a="1"/>
  <c r="W67" i="5" s="1"/>
  <c r="X67" i="5" a="1"/>
  <c r="X67" i="5" s="1"/>
  <c r="T76" i="5" a="1"/>
  <c r="T76" i="5" s="1"/>
  <c r="U76" i="5" a="1"/>
  <c r="U76" i="5" s="1"/>
  <c r="V76" i="5" a="1"/>
  <c r="V76" i="5" s="1"/>
  <c r="W76" i="5" a="1"/>
  <c r="W76" i="5" s="1"/>
  <c r="X76" i="5" a="1"/>
  <c r="X76" i="5" s="1"/>
  <c r="T85" i="5" a="1"/>
  <c r="T85" i="5" s="1"/>
  <c r="U85" i="5" a="1"/>
  <c r="U85" i="5" s="1"/>
  <c r="V85" i="5" a="1"/>
  <c r="V85" i="5" s="1"/>
  <c r="W85" i="5" a="1"/>
  <c r="W85" i="5" s="1"/>
  <c r="X85" i="5" a="1"/>
  <c r="X85" i="5" s="1"/>
  <c r="T94" i="5" a="1"/>
  <c r="T94" i="5" s="1"/>
  <c r="U94" i="5" a="1"/>
  <c r="U94" i="5"/>
  <c r="V94" i="5" a="1"/>
  <c r="V94" i="5" s="1"/>
  <c r="W94" i="5" a="1"/>
  <c r="W94" i="5" s="1"/>
  <c r="X94" i="5" a="1"/>
  <c r="X94" i="5" s="1"/>
  <c r="T103" i="5" a="1"/>
  <c r="T103" i="5" s="1"/>
  <c r="U103" i="5" a="1"/>
  <c r="U103" i="5" s="1"/>
  <c r="V103" i="5" a="1"/>
  <c r="V103" i="5" s="1"/>
  <c r="W103" i="5" a="1"/>
  <c r="W103" i="5" s="1"/>
  <c r="X103" i="5" a="1"/>
  <c r="X103" i="5" s="1"/>
  <c r="T112" i="5" a="1"/>
  <c r="T112" i="5" s="1"/>
  <c r="U112" i="5" a="1"/>
  <c r="U112" i="5" s="1"/>
  <c r="V112" i="5" a="1"/>
  <c r="V112" i="5" s="1"/>
  <c r="W112" i="5" a="1"/>
  <c r="W112" i="5" s="1"/>
  <c r="X112" i="5" a="1"/>
  <c r="X112" i="5" s="1"/>
  <c r="T121" i="5" a="1"/>
  <c r="T121" i="5" s="1"/>
  <c r="U121" i="5" a="1"/>
  <c r="U121" i="5" s="1"/>
  <c r="V121" i="5" a="1"/>
  <c r="V121" i="5" s="1"/>
  <c r="W121" i="5" a="1"/>
  <c r="W121" i="5" s="1"/>
  <c r="X121" i="5" a="1"/>
  <c r="X121" i="5" s="1"/>
  <c r="T130" i="5" a="1"/>
  <c r="T130" i="5" s="1"/>
  <c r="U130" i="5" a="1"/>
  <c r="U130" i="5" s="1"/>
  <c r="V130" i="5" a="1"/>
  <c r="V130" i="5" s="1"/>
  <c r="W130" i="5" a="1"/>
  <c r="W130" i="5" s="1"/>
  <c r="X130" i="5" a="1"/>
  <c r="X130" i="5" s="1"/>
  <c r="T139" i="5" a="1"/>
  <c r="T139" i="5" s="1"/>
  <c r="U139" i="5" a="1"/>
  <c r="U139" i="5" s="1"/>
  <c r="V139" i="5" a="1"/>
  <c r="V139" i="5" s="1"/>
  <c r="W139" i="5" a="1"/>
  <c r="W139" i="5" s="1"/>
  <c r="X139" i="5" a="1"/>
  <c r="X139" i="5" s="1"/>
  <c r="T148" i="5" a="1"/>
  <c r="T148" i="5" s="1"/>
  <c r="U148" i="5" a="1"/>
  <c r="U148" i="5" s="1"/>
  <c r="V148" i="5" a="1"/>
  <c r="V148" i="5" s="1"/>
  <c r="W148" i="5" a="1"/>
  <c r="W148" i="5" s="1"/>
  <c r="X148" i="5" a="1"/>
  <c r="X148" i="5" s="1"/>
  <c r="T157" i="5" a="1"/>
  <c r="T157" i="5" s="1"/>
  <c r="U157" i="5" a="1"/>
  <c r="U157" i="5" s="1"/>
  <c r="V157" i="5" a="1"/>
  <c r="V157" i="5" s="1"/>
  <c r="W157" i="5" a="1"/>
  <c r="W157" i="5" s="1"/>
  <c r="X157" i="5" a="1"/>
  <c r="X157" i="5" s="1"/>
  <c r="T166" i="5" a="1"/>
  <c r="T166" i="5"/>
  <c r="U166" i="5" a="1"/>
  <c r="U166" i="5" s="1"/>
  <c r="V166" i="5" a="1"/>
  <c r="V166" i="5" s="1"/>
  <c r="W166" i="5" a="1"/>
  <c r="W166" i="5" s="1"/>
  <c r="X166" i="5" a="1"/>
  <c r="X166" i="5" s="1"/>
  <c r="T175" i="5" a="1"/>
  <c r="T175" i="5" s="1"/>
  <c r="U175" i="5" a="1"/>
  <c r="U175" i="5" s="1"/>
  <c r="V175" i="5" a="1"/>
  <c r="V175" i="5" s="1"/>
  <c r="W175" i="5" a="1"/>
  <c r="W175" i="5" s="1"/>
  <c r="X175" i="5" a="1"/>
  <c r="X175" i="5" s="1"/>
  <c r="T184" i="5" a="1"/>
  <c r="T184" i="5" s="1"/>
  <c r="U184" i="5" a="1"/>
  <c r="U184" i="5" s="1"/>
  <c r="V184" i="5" a="1"/>
  <c r="V184" i="5" s="1"/>
  <c r="W184" i="5" a="1"/>
  <c r="W184" i="5" s="1"/>
  <c r="X184" i="5" a="1"/>
  <c r="X184" i="5" s="1"/>
  <c r="T193" i="5" a="1"/>
  <c r="T193" i="5" s="1"/>
  <c r="U193" i="5" a="1"/>
  <c r="U193" i="5" s="1"/>
  <c r="V193" i="5" a="1"/>
  <c r="V193" i="5" s="1"/>
  <c r="W193" i="5" a="1"/>
  <c r="W193" i="5" s="1"/>
  <c r="X193" i="5" a="1"/>
  <c r="X193" i="5" s="1"/>
  <c r="T202" i="5" a="1"/>
  <c r="T202" i="5" s="1"/>
  <c r="U202" i="5" a="1"/>
  <c r="U202" i="5" s="1"/>
  <c r="V202" i="5" a="1"/>
  <c r="V202" i="5" s="1"/>
  <c r="W202" i="5" a="1"/>
  <c r="W202" i="5" s="1"/>
  <c r="X202" i="5" a="1"/>
  <c r="X202" i="5" s="1"/>
  <c r="T211" i="5" a="1"/>
  <c r="T211" i="5" s="1"/>
  <c r="U211" i="5" a="1"/>
  <c r="U211" i="5" s="1"/>
  <c r="V211" i="5" a="1"/>
  <c r="V211" i="5" s="1"/>
  <c r="W211" i="5" a="1"/>
  <c r="W211" i="5" s="1"/>
  <c r="X211" i="5" a="1"/>
  <c r="X211" i="5" s="1"/>
  <c r="T220" i="5" a="1"/>
  <c r="T220" i="5" s="1"/>
  <c r="U220" i="5" a="1"/>
  <c r="U220" i="5" s="1"/>
  <c r="V220" i="5" a="1"/>
  <c r="V220" i="5" s="1"/>
  <c r="W220" i="5" a="1"/>
  <c r="W220" i="5" s="1"/>
  <c r="X220" i="5" a="1"/>
  <c r="X220" i="5" s="1"/>
  <c r="T229" i="5" a="1"/>
  <c r="T229" i="5" s="1"/>
  <c r="U229" i="5" a="1"/>
  <c r="U229" i="5" s="1"/>
  <c r="V229" i="5" a="1"/>
  <c r="V229" i="5" s="1"/>
  <c r="W229" i="5" a="1"/>
  <c r="W229" i="5" s="1"/>
  <c r="X229" i="5" a="1"/>
  <c r="X229" i="5" s="1"/>
  <c r="T238" i="5" a="1"/>
  <c r="T238" i="5" s="1"/>
  <c r="U238" i="5" a="1"/>
  <c r="U238" i="5" s="1"/>
  <c r="V238" i="5" a="1"/>
  <c r="V238" i="5" s="1"/>
  <c r="W238" i="5" a="1"/>
  <c r="W238" i="5" s="1"/>
  <c r="X238" i="5" a="1"/>
  <c r="X238" i="5" s="1"/>
  <c r="T247" i="5" a="1"/>
  <c r="T247" i="5" s="1"/>
  <c r="U247" i="5" a="1"/>
  <c r="U247" i="5" s="1"/>
  <c r="V247" i="5" a="1"/>
  <c r="V247" i="5" s="1"/>
  <c r="W247" i="5" a="1"/>
  <c r="W247" i="5" s="1"/>
  <c r="X247" i="5" a="1"/>
  <c r="X247" i="5" s="1"/>
  <c r="T256" i="5" a="1"/>
  <c r="T256" i="5" s="1"/>
  <c r="U256" i="5" a="1"/>
  <c r="U256" i="5" s="1"/>
  <c r="V256" i="5" a="1"/>
  <c r="V256" i="5" s="1"/>
  <c r="W256" i="5" a="1"/>
  <c r="W256" i="5" s="1"/>
  <c r="X256" i="5" a="1"/>
  <c r="X256" i="5" s="1"/>
  <c r="T265" i="5" a="1"/>
  <c r="T265" i="5" s="1"/>
  <c r="U265" i="5" a="1"/>
  <c r="U265" i="5" s="1"/>
  <c r="V265" i="5" a="1"/>
  <c r="V265" i="5" s="1"/>
  <c r="W265" i="5" a="1"/>
  <c r="W265" i="5" s="1"/>
  <c r="X265" i="5" a="1"/>
  <c r="X265" i="5" s="1"/>
  <c r="T274" i="5" a="1"/>
  <c r="T274" i="5" s="1"/>
  <c r="U274" i="5" a="1"/>
  <c r="U274" i="5" s="1"/>
  <c r="V274" i="5" a="1"/>
  <c r="V274" i="5" s="1"/>
  <c r="W274" i="5" a="1"/>
  <c r="W274" i="5" s="1"/>
  <c r="X274" i="5" a="1"/>
  <c r="X274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T32" i="5" a="1"/>
  <c r="T32" i="5" s="1"/>
  <c r="U32" i="5" a="1"/>
  <c r="U32" i="5" s="1"/>
  <c r="V32" i="5" a="1"/>
  <c r="V32" i="5" s="1"/>
  <c r="W32" i="5" a="1"/>
  <c r="W32" i="5" s="1"/>
  <c r="X32" i="5" a="1"/>
  <c r="X32" i="5" s="1"/>
  <c r="T41" i="5" a="1"/>
  <c r="T41" i="5" s="1"/>
  <c r="U41" i="5" a="1"/>
  <c r="U41" i="5" s="1"/>
  <c r="V41" i="5" a="1"/>
  <c r="V41" i="5" s="1"/>
  <c r="W41" i="5" a="1"/>
  <c r="W41" i="5" s="1"/>
  <c r="X41" i="5" a="1"/>
  <c r="X41" i="5" s="1"/>
  <c r="T50" i="5" a="1"/>
  <c r="T50" i="5" s="1"/>
  <c r="U50" i="5" a="1"/>
  <c r="U50" i="5" s="1"/>
  <c r="V50" i="5" a="1"/>
  <c r="V50" i="5" s="1"/>
  <c r="W50" i="5" a="1"/>
  <c r="W50" i="5" s="1"/>
  <c r="X50" i="5" a="1"/>
  <c r="X50" i="5" s="1"/>
  <c r="T59" i="5" a="1"/>
  <c r="T59" i="5" s="1"/>
  <c r="U59" i="5" a="1"/>
  <c r="U59" i="5" s="1"/>
  <c r="V59" i="5" a="1"/>
  <c r="V59" i="5" s="1"/>
  <c r="W59" i="5" a="1"/>
  <c r="W59" i="5" s="1"/>
  <c r="X59" i="5" a="1"/>
  <c r="X59" i="5" s="1"/>
  <c r="T68" i="5" a="1"/>
  <c r="T68" i="5" s="1"/>
  <c r="U68" i="5" a="1"/>
  <c r="U68" i="5" s="1"/>
  <c r="V68" i="5" a="1"/>
  <c r="V68" i="5" s="1"/>
  <c r="W68" i="5" a="1"/>
  <c r="W68" i="5" s="1"/>
  <c r="X68" i="5" a="1"/>
  <c r="X68" i="5" s="1"/>
  <c r="T77" i="5" a="1"/>
  <c r="T77" i="5" s="1"/>
  <c r="U77" i="5" a="1"/>
  <c r="U77" i="5" s="1"/>
  <c r="V77" i="5" a="1"/>
  <c r="V77" i="5" s="1"/>
  <c r="W77" i="5" a="1"/>
  <c r="W77" i="5" s="1"/>
  <c r="X77" i="5" a="1"/>
  <c r="X77" i="5" s="1"/>
  <c r="T86" i="5" a="1"/>
  <c r="T86" i="5" s="1"/>
  <c r="U86" i="5" a="1"/>
  <c r="U86" i="5" s="1"/>
  <c r="V86" i="5" a="1"/>
  <c r="V86" i="5" s="1"/>
  <c r="W86" i="5" a="1"/>
  <c r="W86" i="5" s="1"/>
  <c r="X86" i="5" a="1"/>
  <c r="X86" i="5" s="1"/>
  <c r="T95" i="5" a="1"/>
  <c r="T95" i="5" s="1"/>
  <c r="U95" i="5" a="1"/>
  <c r="U95" i="5" s="1"/>
  <c r="V95" i="5" a="1"/>
  <c r="V95" i="5" s="1"/>
  <c r="W95" i="5" a="1"/>
  <c r="W95" i="5" s="1"/>
  <c r="X95" i="5" a="1"/>
  <c r="X95" i="5" s="1"/>
  <c r="T104" i="5" a="1"/>
  <c r="T104" i="5" s="1"/>
  <c r="U104" i="5" a="1"/>
  <c r="U104" i="5" s="1"/>
  <c r="V104" i="5" a="1"/>
  <c r="V104" i="5" s="1"/>
  <c r="W104" i="5" a="1"/>
  <c r="W104" i="5" s="1"/>
  <c r="X104" i="5" a="1"/>
  <c r="X104" i="5" s="1"/>
  <c r="T113" i="5" a="1"/>
  <c r="T113" i="5" s="1"/>
  <c r="U113" i="5" a="1"/>
  <c r="U113" i="5" s="1"/>
  <c r="V113" i="5" a="1"/>
  <c r="V113" i="5" s="1"/>
  <c r="W113" i="5" a="1"/>
  <c r="W113" i="5" s="1"/>
  <c r="X113" i="5" a="1"/>
  <c r="X113" i="5" s="1"/>
  <c r="T122" i="5" a="1"/>
  <c r="T122" i="5" s="1"/>
  <c r="U122" i="5" a="1"/>
  <c r="U122" i="5" s="1"/>
  <c r="V122" i="5" a="1"/>
  <c r="V122" i="5" s="1"/>
  <c r="W122" i="5" a="1"/>
  <c r="W122" i="5" s="1"/>
  <c r="X122" i="5" a="1"/>
  <c r="X122" i="5" s="1"/>
  <c r="T131" i="5" a="1"/>
  <c r="T131" i="5" s="1"/>
  <c r="U131" i="5" a="1"/>
  <c r="U131" i="5" s="1"/>
  <c r="V131" i="5" a="1"/>
  <c r="V131" i="5" s="1"/>
  <c r="W131" i="5" a="1"/>
  <c r="W131" i="5" s="1"/>
  <c r="X131" i="5" a="1"/>
  <c r="X131" i="5" s="1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T149" i="5" a="1"/>
  <c r="T149" i="5" s="1"/>
  <c r="U149" i="5" a="1"/>
  <c r="U149" i="5" s="1"/>
  <c r="V149" i="5" a="1"/>
  <c r="V149" i="5" s="1"/>
  <c r="W149" i="5" a="1"/>
  <c r="W149" i="5" s="1"/>
  <c r="X149" i="5" a="1"/>
  <c r="X149" i="5" s="1"/>
  <c r="T158" i="5" a="1"/>
  <c r="T158" i="5" s="1"/>
  <c r="U158" i="5" a="1"/>
  <c r="U158" i="5" s="1"/>
  <c r="V158" i="5" a="1"/>
  <c r="V158" i="5" s="1"/>
  <c r="W158" i="5" a="1"/>
  <c r="W158" i="5" s="1"/>
  <c r="X158" i="5" a="1"/>
  <c r="X158" i="5" s="1"/>
  <c r="T167" i="5" a="1"/>
  <c r="T167" i="5" s="1"/>
  <c r="U167" i="5" a="1"/>
  <c r="U167" i="5" s="1"/>
  <c r="V167" i="5" a="1"/>
  <c r="V167" i="5" s="1"/>
  <c r="W167" i="5" a="1"/>
  <c r="W167" i="5" s="1"/>
  <c r="X167" i="5" a="1"/>
  <c r="X167" i="5" s="1"/>
  <c r="T176" i="5" a="1"/>
  <c r="T176" i="5" s="1"/>
  <c r="U176" i="5" a="1"/>
  <c r="U176" i="5" s="1"/>
  <c r="V176" i="5" a="1"/>
  <c r="V176" i="5" s="1"/>
  <c r="W176" i="5" a="1"/>
  <c r="W176" i="5" s="1"/>
  <c r="X176" i="5" a="1"/>
  <c r="X176" i="5" s="1"/>
  <c r="T185" i="5" a="1"/>
  <c r="T185" i="5" s="1"/>
  <c r="U185" i="5" a="1"/>
  <c r="U185" i="5" s="1"/>
  <c r="V185" i="5" a="1"/>
  <c r="V185" i="5" s="1"/>
  <c r="W185" i="5" a="1"/>
  <c r="W185" i="5" s="1"/>
  <c r="X185" i="5" a="1"/>
  <c r="X185" i="5" s="1"/>
  <c r="T194" i="5" a="1"/>
  <c r="T194" i="5" s="1"/>
  <c r="U194" i="5" a="1"/>
  <c r="U194" i="5" s="1"/>
  <c r="V194" i="5" a="1"/>
  <c r="V194" i="5" s="1"/>
  <c r="W194" i="5" a="1"/>
  <c r="W194" i="5" s="1"/>
  <c r="X194" i="5" a="1"/>
  <c r="X194" i="5" s="1"/>
  <c r="T203" i="5" a="1"/>
  <c r="T203" i="5" s="1"/>
  <c r="U203" i="5" a="1"/>
  <c r="U203" i="5" s="1"/>
  <c r="V203" i="5" a="1"/>
  <c r="V203" i="5" s="1"/>
  <c r="W203" i="5" a="1"/>
  <c r="W203" i="5" s="1"/>
  <c r="X203" i="5" a="1"/>
  <c r="X203" i="5" s="1"/>
  <c r="T212" i="5" a="1"/>
  <c r="T212" i="5" s="1"/>
  <c r="U212" i="5" a="1"/>
  <c r="U212" i="5" s="1"/>
  <c r="V212" i="5" a="1"/>
  <c r="V212" i="5" s="1"/>
  <c r="W212" i="5" a="1"/>
  <c r="W212" i="5" s="1"/>
  <c r="X212" i="5" a="1"/>
  <c r="X212" i="5" s="1"/>
  <c r="T221" i="5" a="1"/>
  <c r="T221" i="5" s="1"/>
  <c r="U221" i="5" a="1"/>
  <c r="U221" i="5" s="1"/>
  <c r="V221" i="5" a="1"/>
  <c r="V221" i="5" s="1"/>
  <c r="W221" i="5" a="1"/>
  <c r="W221" i="5" s="1"/>
  <c r="X221" i="5" a="1"/>
  <c r="X221" i="5" s="1"/>
  <c r="T230" i="5" a="1"/>
  <c r="T230" i="5" s="1"/>
  <c r="U230" i="5" a="1"/>
  <c r="U230" i="5" s="1"/>
  <c r="V230" i="5" a="1"/>
  <c r="V230" i="5" s="1"/>
  <c r="W230" i="5" a="1"/>
  <c r="W230" i="5" s="1"/>
  <c r="X230" i="5" a="1"/>
  <c r="X230" i="5" s="1"/>
  <c r="T239" i="5" a="1"/>
  <c r="T239" i="5" s="1"/>
  <c r="U239" i="5" a="1"/>
  <c r="U239" i="5" s="1"/>
  <c r="V239" i="5" a="1"/>
  <c r="V239" i="5" s="1"/>
  <c r="W239" i="5" a="1"/>
  <c r="W239" i="5" s="1"/>
  <c r="X239" i="5" a="1"/>
  <c r="X239" i="5" s="1"/>
  <c r="T248" i="5" a="1"/>
  <c r="T248" i="5" s="1"/>
  <c r="U248" i="5" a="1"/>
  <c r="U248" i="5" s="1"/>
  <c r="V248" i="5" a="1"/>
  <c r="V248" i="5" s="1"/>
  <c r="W248" i="5" a="1"/>
  <c r="W248" i="5" s="1"/>
  <c r="X248" i="5" a="1"/>
  <c r="X248" i="5" s="1"/>
  <c r="T257" i="5" a="1"/>
  <c r="T257" i="5" s="1"/>
  <c r="U257" i="5" a="1"/>
  <c r="U257" i="5" s="1"/>
  <c r="V257" i="5" a="1"/>
  <c r="V257" i="5" s="1"/>
  <c r="W257" i="5" a="1"/>
  <c r="W257" i="5" s="1"/>
  <c r="X257" i="5" a="1"/>
  <c r="X257" i="5" s="1"/>
  <c r="T266" i="5" a="1"/>
  <c r="T266" i="5" s="1"/>
  <c r="U266" i="5" a="1"/>
  <c r="U266" i="5" s="1"/>
  <c r="V266" i="5" a="1"/>
  <c r="V266" i="5" s="1"/>
  <c r="W266" i="5" a="1"/>
  <c r="W266" i="5" s="1"/>
  <c r="X266" i="5" a="1"/>
  <c r="X266" i="5" s="1"/>
  <c r="T275" i="5" a="1"/>
  <c r="T275" i="5" s="1"/>
  <c r="U275" i="5" a="1"/>
  <c r="U275" i="5" s="1"/>
  <c r="V275" i="5" a="1"/>
  <c r="V275" i="5" s="1"/>
  <c r="W275" i="5" a="1"/>
  <c r="W275" i="5" s="1"/>
  <c r="X275" i="5" a="1"/>
  <c r="X275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T42" i="5" a="1"/>
  <c r="T42" i="5" s="1"/>
  <c r="U42" i="5" a="1"/>
  <c r="U42" i="5" s="1"/>
  <c r="V42" i="5" a="1"/>
  <c r="V42" i="5" s="1"/>
  <c r="W42" i="5" a="1"/>
  <c r="W42" i="5" s="1"/>
  <c r="X42" i="5" a="1"/>
  <c r="X42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T60" i="5" a="1"/>
  <c r="T60" i="5" s="1"/>
  <c r="U60" i="5" a="1"/>
  <c r="U60" i="5" s="1"/>
  <c r="V60" i="5" a="1"/>
  <c r="V60" i="5" s="1"/>
  <c r="W60" i="5" a="1"/>
  <c r="W60" i="5" s="1"/>
  <c r="X60" i="5" a="1"/>
  <c r="X60" i="5" s="1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T78" i="5" a="1"/>
  <c r="T78" i="5" s="1"/>
  <c r="U78" i="5" a="1"/>
  <c r="U78" i="5" s="1"/>
  <c r="V78" i="5" a="1"/>
  <c r="V78" i="5" s="1"/>
  <c r="W78" i="5" a="1"/>
  <c r="W78" i="5" s="1"/>
  <c r="X78" i="5" a="1"/>
  <c r="X78" i="5" s="1"/>
  <c r="T87" i="5" a="1"/>
  <c r="T87" i="5" s="1"/>
  <c r="U87" i="5" a="1"/>
  <c r="U87" i="5" s="1"/>
  <c r="V87" i="5" a="1"/>
  <c r="V87" i="5" s="1"/>
  <c r="W87" i="5" a="1"/>
  <c r="W87" i="5" s="1"/>
  <c r="X87" i="5" a="1"/>
  <c r="X87" i="5" s="1"/>
  <c r="T96" i="5" a="1"/>
  <c r="T96" i="5" s="1"/>
  <c r="U96" i="5" a="1"/>
  <c r="U96" i="5" s="1"/>
  <c r="V96" i="5" a="1"/>
  <c r="V96" i="5" s="1"/>
  <c r="W96" i="5" a="1"/>
  <c r="W96" i="5" s="1"/>
  <c r="X96" i="5" a="1"/>
  <c r="X96" i="5" s="1"/>
  <c r="T105" i="5" a="1"/>
  <c r="T105" i="5" s="1"/>
  <c r="U105" i="5" a="1"/>
  <c r="U105" i="5" s="1"/>
  <c r="V105" i="5" a="1"/>
  <c r="V105" i="5" s="1"/>
  <c r="W105" i="5" a="1"/>
  <c r="W105" i="5" s="1"/>
  <c r="X105" i="5" a="1"/>
  <c r="X105" i="5" s="1"/>
  <c r="T114" i="5" a="1"/>
  <c r="T114" i="5" s="1"/>
  <c r="U114" i="5" a="1"/>
  <c r="U114" i="5" s="1"/>
  <c r="V114" i="5" a="1"/>
  <c r="V114" i="5" s="1"/>
  <c r="W114" i="5" a="1"/>
  <c r="W114" i="5" s="1"/>
  <c r="X114" i="5" a="1"/>
  <c r="X114" i="5" s="1"/>
  <c r="T123" i="5" a="1"/>
  <c r="T123" i="5" s="1"/>
  <c r="U123" i="5" a="1"/>
  <c r="U123" i="5" s="1"/>
  <c r="V123" i="5" a="1"/>
  <c r="V123" i="5" s="1"/>
  <c r="W123" i="5" a="1"/>
  <c r="W123" i="5" s="1"/>
  <c r="X123" i="5" a="1"/>
  <c r="X123" i="5" s="1"/>
  <c r="T132" i="5" a="1"/>
  <c r="T132" i="5" s="1"/>
  <c r="U132" i="5" a="1"/>
  <c r="U132" i="5" s="1"/>
  <c r="V132" i="5" a="1"/>
  <c r="V132" i="5" s="1"/>
  <c r="W132" i="5" a="1"/>
  <c r="W132" i="5" s="1"/>
  <c r="X132" i="5" a="1"/>
  <c r="X132" i="5" s="1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T150" i="5" a="1"/>
  <c r="T150" i="5" s="1"/>
  <c r="U150" i="5" a="1"/>
  <c r="U150" i="5" s="1"/>
  <c r="V150" i="5" a="1"/>
  <c r="V150" i="5" s="1"/>
  <c r="W150" i="5" a="1"/>
  <c r="W150" i="5" s="1"/>
  <c r="X150" i="5" a="1"/>
  <c r="X150" i="5" s="1"/>
  <c r="T159" i="5" a="1"/>
  <c r="T159" i="5" s="1"/>
  <c r="U159" i="5" a="1"/>
  <c r="U159" i="5" s="1"/>
  <c r="V159" i="5" a="1"/>
  <c r="V159" i="5" s="1"/>
  <c r="W159" i="5" a="1"/>
  <c r="W159" i="5" s="1"/>
  <c r="X159" i="5" a="1"/>
  <c r="X159" i="5" s="1"/>
  <c r="T168" i="5" a="1"/>
  <c r="T168" i="5" s="1"/>
  <c r="U168" i="5" a="1"/>
  <c r="U168" i="5" s="1"/>
  <c r="V168" i="5" a="1"/>
  <c r="V168" i="5" s="1"/>
  <c r="W168" i="5" a="1"/>
  <c r="W168" i="5" s="1"/>
  <c r="X168" i="5" a="1"/>
  <c r="X168" i="5" s="1"/>
  <c r="T177" i="5" a="1"/>
  <c r="T177" i="5" s="1"/>
  <c r="U177" i="5" a="1"/>
  <c r="U177" i="5" s="1"/>
  <c r="V177" i="5" a="1"/>
  <c r="V177" i="5" s="1"/>
  <c r="W177" i="5" a="1"/>
  <c r="W177" i="5" s="1"/>
  <c r="X177" i="5" a="1"/>
  <c r="X177" i="5" s="1"/>
  <c r="T186" i="5" a="1"/>
  <c r="T186" i="5" s="1"/>
  <c r="U186" i="5" a="1"/>
  <c r="U186" i="5" s="1"/>
  <c r="V186" i="5" a="1"/>
  <c r="V186" i="5" s="1"/>
  <c r="W186" i="5" a="1"/>
  <c r="W186" i="5" s="1"/>
  <c r="X186" i="5" a="1"/>
  <c r="X186" i="5" s="1"/>
  <c r="T195" i="5" a="1"/>
  <c r="T195" i="5" s="1"/>
  <c r="U195" i="5" a="1"/>
  <c r="U195" i="5" s="1"/>
  <c r="V195" i="5" a="1"/>
  <c r="V195" i="5" s="1"/>
  <c r="W195" i="5" a="1"/>
  <c r="W195" i="5" s="1"/>
  <c r="X195" i="5" a="1"/>
  <c r="X195" i="5" s="1"/>
  <c r="T204" i="5" a="1"/>
  <c r="T204" i="5" s="1"/>
  <c r="U204" i="5" a="1"/>
  <c r="U204" i="5" s="1"/>
  <c r="V204" i="5" a="1"/>
  <c r="V204" i="5" s="1"/>
  <c r="W204" i="5" a="1"/>
  <c r="W204" i="5" s="1"/>
  <c r="X204" i="5" a="1"/>
  <c r="X204" i="5" s="1"/>
  <c r="T213" i="5" a="1"/>
  <c r="T213" i="5" s="1"/>
  <c r="U213" i="5" a="1"/>
  <c r="U213" i="5" s="1"/>
  <c r="V213" i="5" a="1"/>
  <c r="V213" i="5" s="1"/>
  <c r="W213" i="5" a="1"/>
  <c r="W213" i="5" s="1"/>
  <c r="X213" i="5" a="1"/>
  <c r="X213" i="5" s="1"/>
  <c r="T222" i="5" a="1"/>
  <c r="T222" i="5" s="1"/>
  <c r="U222" i="5" a="1"/>
  <c r="U222" i="5" s="1"/>
  <c r="V222" i="5" a="1"/>
  <c r="V222" i="5" s="1"/>
  <c r="W222" i="5" a="1"/>
  <c r="W222" i="5" s="1"/>
  <c r="X222" i="5" a="1"/>
  <c r="X222" i="5" s="1"/>
  <c r="T231" i="5" a="1"/>
  <c r="T231" i="5" s="1"/>
  <c r="U231" i="5" a="1"/>
  <c r="U231" i="5" s="1"/>
  <c r="V231" i="5" a="1"/>
  <c r="V231" i="5" s="1"/>
  <c r="W231" i="5" a="1"/>
  <c r="W231" i="5" s="1"/>
  <c r="X231" i="5" a="1"/>
  <c r="X231" i="5" s="1"/>
  <c r="T240" i="5" a="1"/>
  <c r="T240" i="5" s="1"/>
  <c r="U240" i="5" a="1"/>
  <c r="U240" i="5" s="1"/>
  <c r="V240" i="5" a="1"/>
  <c r="V240" i="5" s="1"/>
  <c r="W240" i="5" a="1"/>
  <c r="W240" i="5" s="1"/>
  <c r="X240" i="5" a="1"/>
  <c r="X240" i="5" s="1"/>
  <c r="T249" i="5" a="1"/>
  <c r="T249" i="5" s="1"/>
  <c r="U249" i="5" a="1"/>
  <c r="U249" i="5" s="1"/>
  <c r="V249" i="5" a="1"/>
  <c r="V249" i="5" s="1"/>
  <c r="W249" i="5" a="1"/>
  <c r="W249" i="5" s="1"/>
  <c r="X249" i="5" a="1"/>
  <c r="X249" i="5" s="1"/>
  <c r="T258" i="5" a="1"/>
  <c r="T258" i="5" s="1"/>
  <c r="U258" i="5" a="1"/>
  <c r="U258" i="5" s="1"/>
  <c r="V258" i="5" a="1"/>
  <c r="V258" i="5" s="1"/>
  <c r="W258" i="5" a="1"/>
  <c r="W258" i="5" s="1"/>
  <c r="X258" i="5" a="1"/>
  <c r="X258" i="5" s="1"/>
  <c r="T267" i="5" a="1"/>
  <c r="T267" i="5" s="1"/>
  <c r="U267" i="5" a="1"/>
  <c r="U267" i="5" s="1"/>
  <c r="V267" i="5" a="1"/>
  <c r="V267" i="5" s="1"/>
  <c r="W267" i="5" a="1"/>
  <c r="W267" i="5" s="1"/>
  <c r="X267" i="5" a="1"/>
  <c r="X267" i="5" s="1"/>
  <c r="T276" i="5" a="1"/>
  <c r="T276" i="5" s="1"/>
  <c r="U276" i="5" a="1"/>
  <c r="U276" i="5" s="1"/>
  <c r="V276" i="5" a="1"/>
  <c r="V276" i="5" s="1"/>
  <c r="W276" i="5" a="1"/>
  <c r="W276" i="5" s="1"/>
  <c r="X276" i="5" a="1"/>
  <c r="X276" i="5" s="1"/>
  <c r="T7" i="5" a="1"/>
  <c r="T7" i="5" s="1"/>
  <c r="U7" i="5" a="1"/>
  <c r="U7" i="5" s="1"/>
  <c r="V7" i="5" a="1"/>
  <c r="V7" i="5" s="1"/>
  <c r="W7" i="5" a="1"/>
  <c r="W7" i="5" s="1"/>
  <c r="X7" i="5" a="1"/>
  <c r="X7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T25" i="5" a="1"/>
  <c r="T25" i="5" s="1"/>
  <c r="U25" i="5" a="1"/>
  <c r="U25" i="5" s="1"/>
  <c r="V25" i="5" a="1"/>
  <c r="V25" i="5" s="1"/>
  <c r="W25" i="5" a="1"/>
  <c r="W25" i="5" s="1"/>
  <c r="X25" i="5" a="1"/>
  <c r="X25" i="5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T61" i="5" a="1"/>
  <c r="T61" i="5" s="1"/>
  <c r="U61" i="5" a="1"/>
  <c r="U61" i="5" s="1"/>
  <c r="V61" i="5" a="1"/>
  <c r="V61" i="5" s="1"/>
  <c r="W61" i="5" a="1"/>
  <c r="W61" i="5" s="1"/>
  <c r="X61" i="5" a="1"/>
  <c r="X61" i="5" s="1"/>
  <c r="T70" i="5" a="1"/>
  <c r="T70" i="5" s="1"/>
  <c r="U70" i="5" a="1"/>
  <c r="U70" i="5" s="1"/>
  <c r="V70" i="5" a="1"/>
  <c r="V70" i="5" s="1"/>
  <c r="W70" i="5" a="1"/>
  <c r="W70" i="5" s="1"/>
  <c r="X70" i="5" a="1"/>
  <c r="X70" i="5" s="1"/>
  <c r="T79" i="5" a="1"/>
  <c r="T79" i="5" s="1"/>
  <c r="U79" i="5" a="1"/>
  <c r="U79" i="5" s="1"/>
  <c r="V79" i="5" a="1"/>
  <c r="V79" i="5" s="1"/>
  <c r="W79" i="5" a="1"/>
  <c r="W79" i="5" s="1"/>
  <c r="X79" i="5" a="1"/>
  <c r="X79" i="5" s="1"/>
  <c r="T88" i="5" a="1"/>
  <c r="T88" i="5" s="1"/>
  <c r="U88" i="5" a="1"/>
  <c r="U88" i="5" s="1"/>
  <c r="V88" i="5" a="1"/>
  <c r="V88" i="5" s="1"/>
  <c r="W88" i="5" a="1"/>
  <c r="W88" i="5" s="1"/>
  <c r="X88" i="5" a="1"/>
  <c r="X88" i="5" s="1"/>
  <c r="T97" i="5" a="1"/>
  <c r="T97" i="5" s="1"/>
  <c r="U97" i="5" a="1"/>
  <c r="U97" i="5" s="1"/>
  <c r="V97" i="5" a="1"/>
  <c r="V97" i="5" s="1"/>
  <c r="W97" i="5" a="1"/>
  <c r="W97" i="5" s="1"/>
  <c r="X97" i="5" a="1"/>
  <c r="X97" i="5" s="1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T115" i="5" a="1"/>
  <c r="T115" i="5" s="1"/>
  <c r="U115" i="5" a="1"/>
  <c r="U115" i="5" s="1"/>
  <c r="V115" i="5" a="1"/>
  <c r="V115" i="5" s="1"/>
  <c r="W115" i="5" a="1"/>
  <c r="W115" i="5" s="1"/>
  <c r="X115" i="5" a="1"/>
  <c r="X115" i="5" s="1"/>
  <c r="T124" i="5" a="1"/>
  <c r="T124" i="5" s="1"/>
  <c r="U124" i="5" a="1"/>
  <c r="U124" i="5" s="1"/>
  <c r="V124" i="5" a="1"/>
  <c r="V124" i="5" s="1"/>
  <c r="W124" i="5" a="1"/>
  <c r="W124" i="5" s="1"/>
  <c r="X124" i="5" a="1"/>
  <c r="X124" i="5" s="1"/>
  <c r="T133" i="5" a="1"/>
  <c r="T133" i="5" s="1"/>
  <c r="U133" i="5" a="1"/>
  <c r="U133" i="5" s="1"/>
  <c r="V133" i="5" a="1"/>
  <c r="V133" i="5" s="1"/>
  <c r="W133" i="5" a="1"/>
  <c r="W133" i="5" s="1"/>
  <c r="X133" i="5" a="1"/>
  <c r="X133" i="5" s="1"/>
  <c r="T142" i="5" a="1"/>
  <c r="T142" i="5" s="1"/>
  <c r="U142" i="5" a="1"/>
  <c r="U142" i="5" s="1"/>
  <c r="V142" i="5" a="1"/>
  <c r="V142" i="5" s="1"/>
  <c r="W142" i="5" a="1"/>
  <c r="W142" i="5" s="1"/>
  <c r="X142" i="5" a="1"/>
  <c r="X142" i="5" s="1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T160" i="5" a="1"/>
  <c r="T160" i="5" s="1"/>
  <c r="U160" i="5" a="1"/>
  <c r="U160" i="5" s="1"/>
  <c r="V160" i="5" a="1"/>
  <c r="V160" i="5" s="1"/>
  <c r="W160" i="5" a="1"/>
  <c r="W160" i="5" s="1"/>
  <c r="X160" i="5" a="1"/>
  <c r="X160" i="5" s="1"/>
  <c r="T169" i="5" a="1"/>
  <c r="T169" i="5" s="1"/>
  <c r="U169" i="5" a="1"/>
  <c r="U169" i="5" s="1"/>
  <c r="V169" i="5" a="1"/>
  <c r="V169" i="5" s="1"/>
  <c r="W169" i="5" a="1"/>
  <c r="W169" i="5" s="1"/>
  <c r="X169" i="5" a="1"/>
  <c r="X169" i="5" s="1"/>
  <c r="T178" i="5" a="1"/>
  <c r="T178" i="5" s="1"/>
  <c r="U178" i="5" a="1"/>
  <c r="U178" i="5" s="1"/>
  <c r="V178" i="5" a="1"/>
  <c r="V178" i="5" s="1"/>
  <c r="W178" i="5" a="1"/>
  <c r="W178" i="5" s="1"/>
  <c r="X178" i="5" a="1"/>
  <c r="X178" i="5" s="1"/>
  <c r="T187" i="5" a="1"/>
  <c r="T187" i="5" s="1"/>
  <c r="U187" i="5" a="1"/>
  <c r="U187" i="5" s="1"/>
  <c r="V187" i="5" a="1"/>
  <c r="V187" i="5" s="1"/>
  <c r="W187" i="5" a="1"/>
  <c r="W187" i="5" s="1"/>
  <c r="X187" i="5" a="1"/>
  <c r="X187" i="5" s="1"/>
  <c r="T196" i="5" a="1"/>
  <c r="T196" i="5" s="1"/>
  <c r="U196" i="5" a="1"/>
  <c r="U196" i="5" s="1"/>
  <c r="V196" i="5" a="1"/>
  <c r="V196" i="5" s="1"/>
  <c r="W196" i="5" a="1"/>
  <c r="W196" i="5" s="1"/>
  <c r="X196" i="5" a="1"/>
  <c r="X196" i="5" s="1"/>
  <c r="T205" i="5" a="1"/>
  <c r="T205" i="5" s="1"/>
  <c r="U205" i="5" a="1"/>
  <c r="U205" i="5" s="1"/>
  <c r="V205" i="5" a="1"/>
  <c r="V205" i="5" s="1"/>
  <c r="W205" i="5" a="1"/>
  <c r="W205" i="5" s="1"/>
  <c r="X205" i="5" a="1"/>
  <c r="X205" i="5" s="1"/>
  <c r="T214" i="5" a="1"/>
  <c r="T214" i="5" s="1"/>
  <c r="U214" i="5" a="1"/>
  <c r="U214" i="5" s="1"/>
  <c r="V214" i="5" a="1"/>
  <c r="V214" i="5" s="1"/>
  <c r="W214" i="5" a="1"/>
  <c r="W214" i="5" s="1"/>
  <c r="X214" i="5" a="1"/>
  <c r="X214" i="5" s="1"/>
  <c r="T223" i="5" a="1"/>
  <c r="T223" i="5" s="1"/>
  <c r="U223" i="5" a="1"/>
  <c r="U223" i="5"/>
  <c r="V223" i="5" a="1"/>
  <c r="V223" i="5" s="1"/>
  <c r="W223" i="5" a="1"/>
  <c r="W223" i="5" s="1"/>
  <c r="X223" i="5" a="1"/>
  <c r="X223" i="5" s="1"/>
  <c r="T232" i="5" a="1"/>
  <c r="T232" i="5" s="1"/>
  <c r="U232" i="5" a="1"/>
  <c r="U232" i="5" s="1"/>
  <c r="V232" i="5" a="1"/>
  <c r="V232" i="5" s="1"/>
  <c r="W232" i="5" a="1"/>
  <c r="W232" i="5" s="1"/>
  <c r="X232" i="5" a="1"/>
  <c r="X232" i="5" s="1"/>
  <c r="T241" i="5" a="1"/>
  <c r="T241" i="5"/>
  <c r="U241" i="5" a="1"/>
  <c r="U241" i="5" s="1"/>
  <c r="V241" i="5" a="1"/>
  <c r="V241" i="5" s="1"/>
  <c r="W241" i="5" a="1"/>
  <c r="W241" i="5" s="1"/>
  <c r="X241" i="5" a="1"/>
  <c r="X241" i="5" s="1"/>
  <c r="T250" i="5" a="1"/>
  <c r="T250" i="5" s="1"/>
  <c r="U250" i="5" a="1"/>
  <c r="U250" i="5" s="1"/>
  <c r="V250" i="5" a="1"/>
  <c r="V250" i="5" s="1"/>
  <c r="W250" i="5" a="1"/>
  <c r="W250" i="5" s="1"/>
  <c r="X250" i="5" a="1"/>
  <c r="X250" i="5" s="1"/>
  <c r="T259" i="5" a="1"/>
  <c r="T259" i="5" s="1"/>
  <c r="U259" i="5" a="1"/>
  <c r="U259" i="5" s="1"/>
  <c r="V259" i="5" a="1"/>
  <c r="V259" i="5" s="1"/>
  <c r="W259" i="5" a="1"/>
  <c r="W259" i="5" s="1"/>
  <c r="X259" i="5" a="1"/>
  <c r="X259" i="5" s="1"/>
  <c r="T268" i="5" a="1"/>
  <c r="T268" i="5" s="1"/>
  <c r="U268" i="5" a="1"/>
  <c r="U268" i="5" s="1"/>
  <c r="V268" i="5" a="1"/>
  <c r="V268" i="5" s="1"/>
  <c r="W268" i="5" a="1"/>
  <c r="W268" i="5" s="1"/>
  <c r="X268" i="5" a="1"/>
  <c r="X268" i="5" s="1"/>
  <c r="T277" i="5" a="1"/>
  <c r="T277" i="5" s="1"/>
  <c r="U277" i="5" a="1"/>
  <c r="U277" i="5" s="1"/>
  <c r="V277" i="5" a="1"/>
  <c r="V277" i="5" s="1"/>
  <c r="W277" i="5" a="1"/>
  <c r="W277" i="5" s="1"/>
  <c r="X277" i="5" a="1"/>
  <c r="X277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T53" i="5" a="1"/>
  <c r="T53" i="5" s="1"/>
  <c r="U53" i="5" a="1"/>
  <c r="U53" i="5" s="1"/>
  <c r="V53" i="5" a="1"/>
  <c r="V53" i="5" s="1"/>
  <c r="W53" i="5" a="1"/>
  <c r="W53" i="5" s="1"/>
  <c r="X53" i="5" a="1"/>
  <c r="X53" i="5" s="1"/>
  <c r="T62" i="5" a="1"/>
  <c r="T62" i="5" s="1"/>
  <c r="U62" i="5" a="1"/>
  <c r="U62" i="5" s="1"/>
  <c r="V62" i="5" a="1"/>
  <c r="V62" i="5" s="1"/>
  <c r="W62" i="5" a="1"/>
  <c r="W62" i="5" s="1"/>
  <c r="X62" i="5" a="1"/>
  <c r="X62" i="5" s="1"/>
  <c r="T71" i="5" a="1"/>
  <c r="T71" i="5" s="1"/>
  <c r="U71" i="5" a="1"/>
  <c r="U71" i="5" s="1"/>
  <c r="V71" i="5" a="1"/>
  <c r="V71" i="5" s="1"/>
  <c r="W71" i="5" a="1"/>
  <c r="W71" i="5" s="1"/>
  <c r="X71" i="5" a="1"/>
  <c r="X71" i="5" s="1"/>
  <c r="T80" i="5" a="1"/>
  <c r="T80" i="5" s="1"/>
  <c r="U80" i="5" a="1"/>
  <c r="U80" i="5" s="1"/>
  <c r="V80" i="5" a="1"/>
  <c r="V80" i="5" s="1"/>
  <c r="W80" i="5" a="1"/>
  <c r="W80" i="5" s="1"/>
  <c r="X80" i="5" a="1"/>
  <c r="X80" i="5" s="1"/>
  <c r="T89" i="5" a="1"/>
  <c r="T89" i="5" s="1"/>
  <c r="U89" i="5" a="1"/>
  <c r="U89" i="5" s="1"/>
  <c r="V89" i="5" a="1"/>
  <c r="V89" i="5" s="1"/>
  <c r="W89" i="5" a="1"/>
  <c r="W89" i="5" s="1"/>
  <c r="X89" i="5" a="1"/>
  <c r="X89" i="5" s="1"/>
  <c r="T98" i="5" a="1"/>
  <c r="T98" i="5" s="1"/>
  <c r="U98" i="5" a="1"/>
  <c r="U98" i="5" s="1"/>
  <c r="V98" i="5" a="1"/>
  <c r="V98" i="5" s="1"/>
  <c r="W98" i="5" a="1"/>
  <c r="W98" i="5" s="1"/>
  <c r="X98" i="5" a="1"/>
  <c r="X98" i="5" s="1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T125" i="5" a="1"/>
  <c r="T125" i="5" s="1"/>
  <c r="U125" i="5" a="1"/>
  <c r="U125" i="5" s="1"/>
  <c r="V125" i="5" a="1"/>
  <c r="V125" i="5" s="1"/>
  <c r="W125" i="5" a="1"/>
  <c r="W125" i="5" s="1"/>
  <c r="X125" i="5" a="1"/>
  <c r="X125" i="5" s="1"/>
  <c r="T134" i="5" a="1"/>
  <c r="T134" i="5" s="1"/>
  <c r="U134" i="5" a="1"/>
  <c r="U134" i="5" s="1"/>
  <c r="V134" i="5" a="1"/>
  <c r="V134" i="5" s="1"/>
  <c r="W134" i="5" a="1"/>
  <c r="W134" i="5" s="1"/>
  <c r="X134" i="5" a="1"/>
  <c r="X134" i="5" s="1"/>
  <c r="T143" i="5" a="1"/>
  <c r="T143" i="5" s="1"/>
  <c r="U143" i="5" a="1"/>
  <c r="U143" i="5" s="1"/>
  <c r="V143" i="5" a="1"/>
  <c r="V143" i="5" s="1"/>
  <c r="W143" i="5" a="1"/>
  <c r="W143" i="5" s="1"/>
  <c r="X143" i="5" a="1"/>
  <c r="X143" i="5" s="1"/>
  <c r="T152" i="5" a="1"/>
  <c r="T152" i="5" s="1"/>
  <c r="U152" i="5" a="1"/>
  <c r="U152" i="5" s="1"/>
  <c r="V152" i="5" a="1"/>
  <c r="V152" i="5" s="1"/>
  <c r="W152" i="5" a="1"/>
  <c r="W152" i="5" s="1"/>
  <c r="X152" i="5" a="1"/>
  <c r="X152" i="5" s="1"/>
  <c r="T161" i="5" a="1"/>
  <c r="T161" i="5" s="1"/>
  <c r="U161" i="5" a="1"/>
  <c r="U161" i="5" s="1"/>
  <c r="V161" i="5" a="1"/>
  <c r="V161" i="5" s="1"/>
  <c r="W161" i="5" a="1"/>
  <c r="W161" i="5" s="1"/>
  <c r="X161" i="5" a="1"/>
  <c r="X161" i="5" s="1"/>
  <c r="T170" i="5" a="1"/>
  <c r="T170" i="5" s="1"/>
  <c r="U170" i="5" a="1"/>
  <c r="U170" i="5" s="1"/>
  <c r="V170" i="5" a="1"/>
  <c r="V170" i="5" s="1"/>
  <c r="W170" i="5" a="1"/>
  <c r="W170" i="5" s="1"/>
  <c r="X170" i="5" a="1"/>
  <c r="X170" i="5" s="1"/>
  <c r="T179" i="5" a="1"/>
  <c r="T179" i="5" s="1"/>
  <c r="U179" i="5" a="1"/>
  <c r="U179" i="5" s="1"/>
  <c r="V179" i="5" a="1"/>
  <c r="V179" i="5" s="1"/>
  <c r="W179" i="5" a="1"/>
  <c r="W179" i="5" s="1"/>
  <c r="X179" i="5" a="1"/>
  <c r="X179" i="5" s="1"/>
  <c r="T188" i="5" a="1"/>
  <c r="T188" i="5" s="1"/>
  <c r="U188" i="5" a="1"/>
  <c r="U188" i="5" s="1"/>
  <c r="V188" i="5" a="1"/>
  <c r="V188" i="5" s="1"/>
  <c r="W188" i="5" a="1"/>
  <c r="W188" i="5"/>
  <c r="X188" i="5" a="1"/>
  <c r="X188" i="5" s="1"/>
  <c r="T197" i="5" a="1"/>
  <c r="T197" i="5" s="1"/>
  <c r="U197" i="5" a="1"/>
  <c r="U197" i="5" s="1"/>
  <c r="V197" i="5" a="1"/>
  <c r="V197" i="5" s="1"/>
  <c r="W197" i="5" a="1"/>
  <c r="W197" i="5" s="1"/>
  <c r="X197" i="5" a="1"/>
  <c r="X197" i="5" s="1"/>
  <c r="T206" i="5" a="1"/>
  <c r="T206" i="5" s="1"/>
  <c r="U206" i="5" a="1"/>
  <c r="U206" i="5" s="1"/>
  <c r="V206" i="5" a="1"/>
  <c r="V206" i="5" s="1"/>
  <c r="W206" i="5" a="1"/>
  <c r="W206" i="5" s="1"/>
  <c r="X206" i="5" a="1"/>
  <c r="X206" i="5" s="1"/>
  <c r="T215" i="5" a="1"/>
  <c r="T215" i="5" s="1"/>
  <c r="U215" i="5" a="1"/>
  <c r="U215" i="5" s="1"/>
  <c r="V215" i="5" a="1"/>
  <c r="V215" i="5" s="1"/>
  <c r="W215" i="5" a="1"/>
  <c r="W215" i="5" s="1"/>
  <c r="X215" i="5" a="1"/>
  <c r="X215" i="5" s="1"/>
  <c r="T224" i="5" a="1"/>
  <c r="T224" i="5" s="1"/>
  <c r="U224" i="5" a="1"/>
  <c r="U224" i="5" s="1"/>
  <c r="V224" i="5" a="1"/>
  <c r="V224" i="5" s="1"/>
  <c r="W224" i="5" a="1"/>
  <c r="W224" i="5" s="1"/>
  <c r="X224" i="5" a="1"/>
  <c r="X224" i="5" s="1"/>
  <c r="T233" i="5" a="1"/>
  <c r="T233" i="5" s="1"/>
  <c r="U233" i="5" a="1"/>
  <c r="U233" i="5" s="1"/>
  <c r="V233" i="5" a="1"/>
  <c r="V233" i="5" s="1"/>
  <c r="W233" i="5" a="1"/>
  <c r="W233" i="5" s="1"/>
  <c r="X233" i="5" a="1"/>
  <c r="X233" i="5" s="1"/>
  <c r="T242" i="5" a="1"/>
  <c r="T242" i="5" s="1"/>
  <c r="U242" i="5" a="1"/>
  <c r="U242" i="5" s="1"/>
  <c r="V242" i="5" a="1"/>
  <c r="V242" i="5" s="1"/>
  <c r="W242" i="5" a="1"/>
  <c r="W242" i="5" s="1"/>
  <c r="X242" i="5" a="1"/>
  <c r="X242" i="5" s="1"/>
  <c r="T251" i="5" a="1"/>
  <c r="T251" i="5" s="1"/>
  <c r="U251" i="5" a="1"/>
  <c r="U251" i="5" s="1"/>
  <c r="V251" i="5" a="1"/>
  <c r="V251" i="5" s="1"/>
  <c r="W251" i="5" a="1"/>
  <c r="W251" i="5" s="1"/>
  <c r="X251" i="5" a="1"/>
  <c r="X251" i="5" s="1"/>
  <c r="T260" i="5" a="1"/>
  <c r="T260" i="5" s="1"/>
  <c r="U260" i="5" a="1"/>
  <c r="U260" i="5" s="1"/>
  <c r="V260" i="5" a="1"/>
  <c r="V260" i="5" s="1"/>
  <c r="W260" i="5" a="1"/>
  <c r="W260" i="5" s="1"/>
  <c r="X260" i="5" a="1"/>
  <c r="X260" i="5" s="1"/>
  <c r="T269" i="5" a="1"/>
  <c r="T269" i="5" s="1"/>
  <c r="U269" i="5" a="1"/>
  <c r="U269" i="5" s="1"/>
  <c r="V269" i="5" a="1"/>
  <c r="V269" i="5" s="1"/>
  <c r="W269" i="5" a="1"/>
  <c r="W269" i="5" s="1"/>
  <c r="X269" i="5" a="1"/>
  <c r="X269" i="5" s="1"/>
  <c r="T278" i="5" a="1"/>
  <c r="T278" i="5" s="1"/>
  <c r="U278" i="5" a="1"/>
  <c r="U278" i="5" s="1"/>
  <c r="V278" i="5" a="1"/>
  <c r="V278" i="5" s="1"/>
  <c r="W278" i="5" a="1"/>
  <c r="W278" i="5" s="1"/>
  <c r="X278" i="5" a="1"/>
  <c r="X278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T45" i="5" a="1"/>
  <c r="T45" i="5" s="1"/>
  <c r="U45" i="5" a="1"/>
  <c r="U45" i="5" s="1"/>
  <c r="V45" i="5" a="1"/>
  <c r="V45" i="5" s="1"/>
  <c r="W45" i="5" a="1"/>
  <c r="W45" i="5" s="1"/>
  <c r="X45" i="5" a="1"/>
  <c r="X45" i="5" s="1"/>
  <c r="T54" i="5" a="1"/>
  <c r="T54" i="5" s="1"/>
  <c r="U54" i="5" a="1"/>
  <c r="U54" i="5" s="1"/>
  <c r="V54" i="5" a="1"/>
  <c r="V54" i="5" s="1"/>
  <c r="W54" i="5" a="1"/>
  <c r="W54" i="5" s="1"/>
  <c r="X54" i="5" a="1"/>
  <c r="X54" i="5" s="1"/>
  <c r="T63" i="5" a="1"/>
  <c r="T63" i="5" s="1"/>
  <c r="U63" i="5" a="1"/>
  <c r="U63" i="5" s="1"/>
  <c r="V63" i="5" a="1"/>
  <c r="V63" i="5" s="1"/>
  <c r="W63" i="5" a="1"/>
  <c r="W63" i="5" s="1"/>
  <c r="X63" i="5" a="1"/>
  <c r="X63" i="5" s="1"/>
  <c r="T72" i="5" a="1"/>
  <c r="T72" i="5" s="1"/>
  <c r="U72" i="5" a="1"/>
  <c r="U72" i="5" s="1"/>
  <c r="V72" i="5" a="1"/>
  <c r="V72" i="5" s="1"/>
  <c r="W72" i="5" a="1"/>
  <c r="W72" i="5" s="1"/>
  <c r="X72" i="5" a="1"/>
  <c r="X72" i="5" s="1"/>
  <c r="T81" i="5" a="1"/>
  <c r="T81" i="5" s="1"/>
  <c r="U81" i="5" a="1"/>
  <c r="U81" i="5" s="1"/>
  <c r="V81" i="5" a="1"/>
  <c r="V81" i="5" s="1"/>
  <c r="W81" i="5" a="1"/>
  <c r="W81" i="5" s="1"/>
  <c r="X81" i="5" a="1"/>
  <c r="X81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T99" i="5" a="1"/>
  <c r="T99" i="5" s="1"/>
  <c r="U99" i="5" a="1"/>
  <c r="U99" i="5" s="1"/>
  <c r="V99" i="5" a="1"/>
  <c r="V99" i="5" s="1"/>
  <c r="W99" i="5" a="1"/>
  <c r="W99" i="5" s="1"/>
  <c r="X99" i="5" a="1"/>
  <c r="X99" i="5" s="1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T117" i="5" a="1"/>
  <c r="T117" i="5" s="1"/>
  <c r="U117" i="5" a="1"/>
  <c r="U117" i="5" s="1"/>
  <c r="V117" i="5" a="1"/>
  <c r="V117" i="5" s="1"/>
  <c r="W117" i="5" a="1"/>
  <c r="W117" i="5" s="1"/>
  <c r="X117" i="5" a="1"/>
  <c r="X117" i="5" s="1"/>
  <c r="T126" i="5" a="1"/>
  <c r="T126" i="5" s="1"/>
  <c r="U126" i="5" a="1"/>
  <c r="U126" i="5" s="1"/>
  <c r="V126" i="5" a="1"/>
  <c r="V126" i="5" s="1"/>
  <c r="W126" i="5" a="1"/>
  <c r="W126" i="5" s="1"/>
  <c r="X126" i="5" a="1"/>
  <c r="X126" i="5" s="1"/>
  <c r="T135" i="5" a="1"/>
  <c r="T135" i="5" s="1"/>
  <c r="U135" i="5" a="1"/>
  <c r="U135" i="5" s="1"/>
  <c r="V135" i="5" a="1"/>
  <c r="V135" i="5" s="1"/>
  <c r="W135" i="5" a="1"/>
  <c r="W135" i="5" s="1"/>
  <c r="X135" i="5" a="1"/>
  <c r="X135" i="5" s="1"/>
  <c r="T144" i="5" a="1"/>
  <c r="T144" i="5" s="1"/>
  <c r="U144" i="5" a="1"/>
  <c r="U144" i="5" s="1"/>
  <c r="V144" i="5" a="1"/>
  <c r="V144" i="5" s="1"/>
  <c r="W144" i="5" a="1"/>
  <c r="W144" i="5" s="1"/>
  <c r="X144" i="5" a="1"/>
  <c r="X144" i="5" s="1"/>
  <c r="T153" i="5" a="1"/>
  <c r="T153" i="5" s="1"/>
  <c r="U153" i="5" a="1"/>
  <c r="U153" i="5" s="1"/>
  <c r="V153" i="5" a="1"/>
  <c r="V153" i="5" s="1"/>
  <c r="W153" i="5" a="1"/>
  <c r="W153" i="5" s="1"/>
  <c r="X153" i="5" a="1"/>
  <c r="X153" i="5" s="1"/>
  <c r="T162" i="5" a="1"/>
  <c r="T162" i="5" s="1"/>
  <c r="U162" i="5" a="1"/>
  <c r="U162" i="5" s="1"/>
  <c r="V162" i="5" a="1"/>
  <c r="V162" i="5" s="1"/>
  <c r="W162" i="5" a="1"/>
  <c r="W162" i="5" s="1"/>
  <c r="X162" i="5" a="1"/>
  <c r="X162" i="5" s="1"/>
  <c r="T171" i="5" a="1"/>
  <c r="T171" i="5" s="1"/>
  <c r="U171" i="5" a="1"/>
  <c r="U171" i="5" s="1"/>
  <c r="V171" i="5" a="1"/>
  <c r="V171" i="5" s="1"/>
  <c r="W171" i="5" a="1"/>
  <c r="W171" i="5" s="1"/>
  <c r="X171" i="5" a="1"/>
  <c r="X171" i="5" s="1"/>
  <c r="T180" i="5" a="1"/>
  <c r="T180" i="5" s="1"/>
  <c r="U180" i="5" a="1"/>
  <c r="U180" i="5" s="1"/>
  <c r="V180" i="5" a="1"/>
  <c r="V180" i="5" s="1"/>
  <c r="W180" i="5" a="1"/>
  <c r="W180" i="5" s="1"/>
  <c r="X180" i="5" a="1"/>
  <c r="X180" i="5" s="1"/>
  <c r="T189" i="5" a="1"/>
  <c r="T189" i="5" s="1"/>
  <c r="U189" i="5" a="1"/>
  <c r="U189" i="5" s="1"/>
  <c r="V189" i="5" a="1"/>
  <c r="V189" i="5" s="1"/>
  <c r="W189" i="5" a="1"/>
  <c r="W189" i="5" s="1"/>
  <c r="X189" i="5" a="1"/>
  <c r="X189" i="5" s="1"/>
  <c r="T198" i="5" a="1"/>
  <c r="T198" i="5" s="1"/>
  <c r="U198" i="5" a="1"/>
  <c r="U198" i="5" s="1"/>
  <c r="V198" i="5" a="1"/>
  <c r="V198" i="5" s="1"/>
  <c r="W198" i="5" a="1"/>
  <c r="W198" i="5" s="1"/>
  <c r="X198" i="5" a="1"/>
  <c r="X198" i="5" s="1"/>
  <c r="T207" i="5" a="1"/>
  <c r="T207" i="5"/>
  <c r="U207" i="5" a="1"/>
  <c r="U207" i="5" s="1"/>
  <c r="V207" i="5" a="1"/>
  <c r="V207" i="5" s="1"/>
  <c r="W207" i="5" a="1"/>
  <c r="W207" i="5" s="1"/>
  <c r="X207" i="5" a="1"/>
  <c r="X207" i="5" s="1"/>
  <c r="T216" i="5" a="1"/>
  <c r="T216" i="5" s="1"/>
  <c r="U216" i="5" a="1"/>
  <c r="U216" i="5" s="1"/>
  <c r="V216" i="5" a="1"/>
  <c r="V216" i="5" s="1"/>
  <c r="W216" i="5" a="1"/>
  <c r="W216" i="5" s="1"/>
  <c r="X216" i="5" a="1"/>
  <c r="X216" i="5" s="1"/>
  <c r="T225" i="5" a="1"/>
  <c r="T225" i="5" s="1"/>
  <c r="U225" i="5" a="1"/>
  <c r="U225" i="5" s="1"/>
  <c r="V225" i="5" a="1"/>
  <c r="V225" i="5" s="1"/>
  <c r="W225" i="5" a="1"/>
  <c r="W225" i="5" s="1"/>
  <c r="X225" i="5" a="1"/>
  <c r="X225" i="5" s="1"/>
  <c r="T234" i="5" a="1"/>
  <c r="T234" i="5" s="1"/>
  <c r="U234" i="5" a="1"/>
  <c r="U234" i="5" s="1"/>
  <c r="V234" i="5" a="1"/>
  <c r="V234" i="5" s="1"/>
  <c r="W234" i="5" a="1"/>
  <c r="W234" i="5" s="1"/>
  <c r="X234" i="5" a="1"/>
  <c r="X234" i="5" s="1"/>
  <c r="T243" i="5" a="1"/>
  <c r="T243" i="5" s="1"/>
  <c r="U243" i="5" a="1"/>
  <c r="U243" i="5" s="1"/>
  <c r="V243" i="5" a="1"/>
  <c r="V243" i="5" s="1"/>
  <c r="W243" i="5" a="1"/>
  <c r="W243" i="5" s="1"/>
  <c r="X243" i="5" a="1"/>
  <c r="X243" i="5" s="1"/>
  <c r="T252" i="5" a="1"/>
  <c r="T252" i="5" s="1"/>
  <c r="U252" i="5" a="1"/>
  <c r="U252" i="5" s="1"/>
  <c r="V252" i="5" a="1"/>
  <c r="V252" i="5" s="1"/>
  <c r="W252" i="5" a="1"/>
  <c r="W252" i="5" s="1"/>
  <c r="X252" i="5" a="1"/>
  <c r="X252" i="5" s="1"/>
  <c r="T261" i="5" a="1"/>
  <c r="T261" i="5" s="1"/>
  <c r="U261" i="5" a="1"/>
  <c r="U261" i="5" s="1"/>
  <c r="V261" i="5" a="1"/>
  <c r="V261" i="5" s="1"/>
  <c r="W261" i="5" a="1"/>
  <c r="W261" i="5" s="1"/>
  <c r="X261" i="5" a="1"/>
  <c r="X261" i="5" s="1"/>
  <c r="T270" i="5" a="1"/>
  <c r="T270" i="5" s="1"/>
  <c r="U270" i="5" a="1"/>
  <c r="U270" i="5" s="1"/>
  <c r="V270" i="5" a="1"/>
  <c r="V270" i="5" s="1"/>
  <c r="W270" i="5" a="1"/>
  <c r="W270" i="5" s="1"/>
  <c r="X270" i="5" a="1"/>
  <c r="X270" i="5" s="1"/>
  <c r="T279" i="5" a="1"/>
  <c r="T279" i="5" s="1"/>
  <c r="U279" i="5" a="1"/>
  <c r="U279" i="5" s="1"/>
  <c r="V279" i="5" a="1"/>
  <c r="V279" i="5" s="1"/>
  <c r="W279" i="5" a="1"/>
  <c r="W279" i="5" s="1"/>
  <c r="X279" i="5" a="1"/>
  <c r="X279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T37" i="5" a="1"/>
  <c r="T37" i="5" s="1"/>
  <c r="U37" i="5" a="1"/>
  <c r="U37" i="5" s="1"/>
  <c r="V37" i="5" a="1"/>
  <c r="V37" i="5" s="1"/>
  <c r="W37" i="5" a="1"/>
  <c r="W37" i="5" s="1"/>
  <c r="X37" i="5" a="1"/>
  <c r="X37" i="5" s="1"/>
  <c r="T46" i="5" a="1"/>
  <c r="T46" i="5" s="1"/>
  <c r="U46" i="5" a="1"/>
  <c r="U46" i="5" s="1"/>
  <c r="V46" i="5" a="1"/>
  <c r="V46" i="5" s="1"/>
  <c r="W46" i="5" a="1"/>
  <c r="W46" i="5" s="1"/>
  <c r="X46" i="5" a="1"/>
  <c r="X46" i="5" s="1"/>
  <c r="T55" i="5" a="1"/>
  <c r="T55" i="5" s="1"/>
  <c r="U55" i="5" a="1"/>
  <c r="U55" i="5" s="1"/>
  <c r="V55" i="5" a="1"/>
  <c r="V55" i="5" s="1"/>
  <c r="W55" i="5" a="1"/>
  <c r="W55" i="5" s="1"/>
  <c r="X55" i="5" a="1"/>
  <c r="X55" i="5" s="1"/>
  <c r="T64" i="5" a="1"/>
  <c r="T64" i="5" s="1"/>
  <c r="U64" i="5" a="1"/>
  <c r="U64" i="5" s="1"/>
  <c r="V64" i="5" a="1"/>
  <c r="V64" i="5" s="1"/>
  <c r="W64" i="5" a="1"/>
  <c r="W64" i="5" s="1"/>
  <c r="X64" i="5" a="1"/>
  <c r="X64" i="5" s="1"/>
  <c r="T73" i="5" a="1"/>
  <c r="T73" i="5" s="1"/>
  <c r="U73" i="5" a="1"/>
  <c r="U73" i="5" s="1"/>
  <c r="V73" i="5" a="1"/>
  <c r="V73" i="5" s="1"/>
  <c r="W73" i="5" a="1"/>
  <c r="W73" i="5" s="1"/>
  <c r="X73" i="5" a="1"/>
  <c r="X73" i="5" s="1"/>
  <c r="T82" i="5" a="1"/>
  <c r="T82" i="5" s="1"/>
  <c r="U82" i="5" a="1"/>
  <c r="U82" i="5" s="1"/>
  <c r="V82" i="5" a="1"/>
  <c r="V82" i="5" s="1"/>
  <c r="W82" i="5" a="1"/>
  <c r="W82" i="5" s="1"/>
  <c r="X82" i="5" a="1"/>
  <c r="X82" i="5" s="1"/>
  <c r="T91" i="5" a="1"/>
  <c r="T91" i="5" s="1"/>
  <c r="U91" i="5" a="1"/>
  <c r="U91" i="5" s="1"/>
  <c r="V91" i="5" a="1"/>
  <c r="V91" i="5" s="1"/>
  <c r="W91" i="5" a="1"/>
  <c r="W91" i="5" s="1"/>
  <c r="X91" i="5" a="1"/>
  <c r="X91" i="5" s="1"/>
  <c r="T100" i="5" a="1"/>
  <c r="T100" i="5" s="1"/>
  <c r="U100" i="5" a="1"/>
  <c r="U100" i="5" s="1"/>
  <c r="V100" i="5" a="1"/>
  <c r="V100" i="5" s="1"/>
  <c r="W100" i="5" a="1"/>
  <c r="W100" i="5" s="1"/>
  <c r="X100" i="5" a="1"/>
  <c r="X100" i="5" s="1"/>
  <c r="T109" i="5" a="1"/>
  <c r="T109" i="5" s="1"/>
  <c r="U109" i="5" a="1"/>
  <c r="U109" i="5" s="1"/>
  <c r="V109" i="5" a="1"/>
  <c r="V109" i="5" s="1"/>
  <c r="W109" i="5" a="1"/>
  <c r="W109" i="5" s="1"/>
  <c r="X109" i="5" a="1"/>
  <c r="X109" i="5" s="1"/>
  <c r="T118" i="5" a="1"/>
  <c r="T118" i="5" s="1"/>
  <c r="U118" i="5" a="1"/>
  <c r="U118" i="5" s="1"/>
  <c r="V118" i="5" a="1"/>
  <c r="V118" i="5" s="1"/>
  <c r="W118" i="5" a="1"/>
  <c r="W118" i="5" s="1"/>
  <c r="X118" i="5" a="1"/>
  <c r="X118" i="5" s="1"/>
  <c r="T127" i="5" a="1"/>
  <c r="T127" i="5" s="1"/>
  <c r="U127" i="5" a="1"/>
  <c r="U127" i="5" s="1"/>
  <c r="V127" i="5" a="1"/>
  <c r="V127" i="5" s="1"/>
  <c r="W127" i="5" a="1"/>
  <c r="W127" i="5" s="1"/>
  <c r="X127" i="5" a="1"/>
  <c r="X127" i="5" s="1"/>
  <c r="T136" i="5" a="1"/>
  <c r="T136" i="5" s="1"/>
  <c r="U136" i="5" a="1"/>
  <c r="U136" i="5" s="1"/>
  <c r="V136" i="5" a="1"/>
  <c r="V136" i="5" s="1"/>
  <c r="W136" i="5" a="1"/>
  <c r="W136" i="5" s="1"/>
  <c r="X136" i="5" a="1"/>
  <c r="X136" i="5" s="1"/>
  <c r="T145" i="5" a="1"/>
  <c r="T145" i="5" s="1"/>
  <c r="U145" i="5" a="1"/>
  <c r="U145" i="5" s="1"/>
  <c r="V145" i="5" a="1"/>
  <c r="V145" i="5" s="1"/>
  <c r="W145" i="5" a="1"/>
  <c r="W145" i="5" s="1"/>
  <c r="X145" i="5" a="1"/>
  <c r="X145" i="5" s="1"/>
  <c r="T154" i="5" a="1"/>
  <c r="T154" i="5" s="1"/>
  <c r="U154" i="5" a="1"/>
  <c r="U154" i="5" s="1"/>
  <c r="V154" i="5" a="1"/>
  <c r="V154" i="5" s="1"/>
  <c r="W154" i="5" a="1"/>
  <c r="W154" i="5" s="1"/>
  <c r="X154" i="5" a="1"/>
  <c r="X154" i="5" s="1"/>
  <c r="T163" i="5" a="1"/>
  <c r="T163" i="5" s="1"/>
  <c r="U163" i="5" a="1"/>
  <c r="U163" i="5" s="1"/>
  <c r="V163" i="5" a="1"/>
  <c r="V163" i="5" s="1"/>
  <c r="W163" i="5" a="1"/>
  <c r="W163" i="5" s="1"/>
  <c r="X163" i="5" a="1"/>
  <c r="X163" i="5" s="1"/>
  <c r="T172" i="5" a="1"/>
  <c r="T172" i="5" s="1"/>
  <c r="U172" i="5" a="1"/>
  <c r="U172" i="5" s="1"/>
  <c r="V172" i="5" a="1"/>
  <c r="V172" i="5" s="1"/>
  <c r="W172" i="5" a="1"/>
  <c r="W172" i="5" s="1"/>
  <c r="X172" i="5" a="1"/>
  <c r="X172" i="5" s="1"/>
  <c r="T181" i="5" a="1"/>
  <c r="T181" i="5" s="1"/>
  <c r="U181" i="5" a="1"/>
  <c r="U181" i="5" s="1"/>
  <c r="V181" i="5" a="1"/>
  <c r="V181" i="5" s="1"/>
  <c r="W181" i="5" a="1"/>
  <c r="W181" i="5" s="1"/>
  <c r="X181" i="5" a="1"/>
  <c r="X181" i="5" s="1"/>
  <c r="T190" i="5" a="1"/>
  <c r="T190" i="5" s="1"/>
  <c r="U190" i="5" a="1"/>
  <c r="U190" i="5" s="1"/>
  <c r="V190" i="5" a="1"/>
  <c r="V190" i="5" s="1"/>
  <c r="W190" i="5" a="1"/>
  <c r="W190" i="5" s="1"/>
  <c r="X190" i="5" a="1"/>
  <c r="X190" i="5" s="1"/>
  <c r="T199" i="5" a="1"/>
  <c r="T199" i="5" s="1"/>
  <c r="U199" i="5" a="1"/>
  <c r="U199" i="5" s="1"/>
  <c r="V199" i="5" a="1"/>
  <c r="V199" i="5" s="1"/>
  <c r="W199" i="5" a="1"/>
  <c r="W199" i="5" s="1"/>
  <c r="X199" i="5" a="1"/>
  <c r="X199" i="5" s="1"/>
  <c r="T208" i="5" a="1"/>
  <c r="T208" i="5" s="1"/>
  <c r="U208" i="5" a="1"/>
  <c r="U208" i="5" s="1"/>
  <c r="V208" i="5" a="1"/>
  <c r="V208" i="5" s="1"/>
  <c r="W208" i="5" a="1"/>
  <c r="W208" i="5" s="1"/>
  <c r="X208" i="5" a="1"/>
  <c r="X208" i="5" s="1"/>
  <c r="T217" i="5" a="1"/>
  <c r="T217" i="5" s="1"/>
  <c r="U217" i="5" a="1"/>
  <c r="U217" i="5" s="1"/>
  <c r="V217" i="5" a="1"/>
  <c r="V217" i="5" s="1"/>
  <c r="W217" i="5" a="1"/>
  <c r="W217" i="5" s="1"/>
  <c r="X217" i="5" a="1"/>
  <c r="X217" i="5" s="1"/>
  <c r="T226" i="5" a="1"/>
  <c r="T226" i="5" s="1"/>
  <c r="U226" i="5" a="1"/>
  <c r="U226" i="5" s="1"/>
  <c r="V226" i="5" a="1"/>
  <c r="V226" i="5" s="1"/>
  <c r="W226" i="5" a="1"/>
  <c r="W226" i="5" s="1"/>
  <c r="X226" i="5" a="1"/>
  <c r="X226" i="5" s="1"/>
  <c r="T235" i="5" a="1"/>
  <c r="T235" i="5" s="1"/>
  <c r="U235" i="5" a="1"/>
  <c r="U235" i="5" s="1"/>
  <c r="V235" i="5" a="1"/>
  <c r="V235" i="5" s="1"/>
  <c r="W235" i="5" a="1"/>
  <c r="W235" i="5" s="1"/>
  <c r="X235" i="5" a="1"/>
  <c r="X235" i="5" s="1"/>
  <c r="T244" i="5" a="1"/>
  <c r="T244" i="5" s="1"/>
  <c r="U244" i="5" a="1"/>
  <c r="U244" i="5" s="1"/>
  <c r="V244" i="5" a="1"/>
  <c r="V244" i="5" s="1"/>
  <c r="W244" i="5" a="1"/>
  <c r="W244" i="5" s="1"/>
  <c r="X244" i="5" a="1"/>
  <c r="X244" i="5" s="1"/>
  <c r="T253" i="5" a="1"/>
  <c r="T253" i="5" s="1"/>
  <c r="U253" i="5" a="1"/>
  <c r="U253" i="5" s="1"/>
  <c r="V253" i="5" a="1"/>
  <c r="V253" i="5" s="1"/>
  <c r="W253" i="5" a="1"/>
  <c r="W253" i="5" s="1"/>
  <c r="X253" i="5" a="1"/>
  <c r="X253" i="5" s="1"/>
  <c r="T262" i="5" a="1"/>
  <c r="T262" i="5" s="1"/>
  <c r="U262" i="5" a="1"/>
  <c r="U262" i="5" s="1"/>
  <c r="V262" i="5" a="1"/>
  <c r="V262" i="5" s="1"/>
  <c r="W262" i="5" a="1"/>
  <c r="W262" i="5" s="1"/>
  <c r="X262" i="5" a="1"/>
  <c r="X262" i="5" s="1"/>
  <c r="T271" i="5" a="1"/>
  <c r="T271" i="5" s="1"/>
  <c r="U271" i="5" a="1"/>
  <c r="U271" i="5" s="1"/>
  <c r="V271" i="5" a="1"/>
  <c r="V271" i="5" s="1"/>
  <c r="W271" i="5" a="1"/>
  <c r="W271" i="5" s="1"/>
  <c r="X271" i="5" a="1"/>
  <c r="X271" i="5" s="1"/>
  <c r="T280" i="5" a="1"/>
  <c r="T280" i="5" s="1"/>
  <c r="U280" i="5" a="1"/>
  <c r="U280" i="5" s="1"/>
  <c r="V280" i="5" a="1"/>
  <c r="V280" i="5" s="1"/>
  <c r="W280" i="5" a="1"/>
  <c r="W280" i="5" s="1"/>
  <c r="X280" i="5" a="1"/>
  <c r="X280" i="5" s="1"/>
  <c r="X2" i="5" a="1"/>
  <c r="X2" i="5" s="1"/>
  <c r="W2" i="5" a="1"/>
  <c r="W2" i="5" s="1"/>
  <c r="AL280" i="5" a="1"/>
  <c r="AL280" i="5" s="1"/>
  <c r="AL271" i="5" a="1"/>
  <c r="AL271" i="5" s="1"/>
  <c r="AL262" i="5" a="1"/>
  <c r="AL262" i="5" s="1"/>
  <c r="AL253" i="5" a="1"/>
  <c r="AL253" i="5" s="1"/>
  <c r="AL244" i="5" a="1"/>
  <c r="AL244" i="5" s="1"/>
  <c r="AL235" i="5" a="1"/>
  <c r="AL235" i="5" s="1"/>
  <c r="AL226" i="5" a="1"/>
  <c r="AL226" i="5" s="1"/>
  <c r="AL217" i="5" a="1"/>
  <c r="AL217" i="5" s="1"/>
  <c r="AL208" i="5" a="1"/>
  <c r="AL208" i="5" s="1"/>
  <c r="AL199" i="5" a="1"/>
  <c r="AL199" i="5" s="1"/>
  <c r="AL190" i="5" a="1"/>
  <c r="AL190" i="5" s="1"/>
  <c r="AL181" i="5" a="1"/>
  <c r="AL181" i="5" s="1"/>
  <c r="AL172" i="5" a="1"/>
  <c r="AL172" i="5" s="1"/>
  <c r="AL163" i="5" a="1"/>
  <c r="AL163" i="5" s="1"/>
  <c r="AL154" i="5" a="1"/>
  <c r="AL154" i="5" s="1"/>
  <c r="AL145" i="5" a="1"/>
  <c r="AL145" i="5" s="1"/>
  <c r="AL136" i="5" a="1"/>
  <c r="AL136" i="5" s="1"/>
  <c r="AL127" i="5" a="1"/>
  <c r="AL127" i="5" s="1"/>
  <c r="AL118" i="5" a="1"/>
  <c r="AL118" i="5" s="1"/>
  <c r="AL109" i="5" a="1"/>
  <c r="AL109" i="5" s="1"/>
  <c r="AL100" i="5" a="1"/>
  <c r="AL100" i="5" s="1"/>
  <c r="AL91" i="5" a="1"/>
  <c r="AL91" i="5" s="1"/>
  <c r="AL82" i="5" a="1"/>
  <c r="AL82" i="5" s="1"/>
  <c r="AL73" i="5" a="1"/>
  <c r="AL73" i="5" s="1"/>
  <c r="AL64" i="5" a="1"/>
  <c r="AL64" i="5" s="1"/>
  <c r="AL55" i="5" a="1"/>
  <c r="AL55" i="5" s="1"/>
  <c r="AL46" i="5" a="1"/>
  <c r="AL46" i="5" s="1"/>
  <c r="AL37" i="5" a="1"/>
  <c r="AL37" i="5" s="1"/>
  <c r="AL28" i="5" a="1"/>
  <c r="AL28" i="5" s="1"/>
  <c r="AL19" i="5" a="1"/>
  <c r="AL19" i="5" s="1"/>
  <c r="AL10" i="5" a="1"/>
  <c r="AL10" i="5" s="1"/>
  <c r="AL279" i="5" a="1"/>
  <c r="AL279" i="5" s="1"/>
  <c r="AL270" i="5" a="1"/>
  <c r="AL270" i="5" s="1"/>
  <c r="AL261" i="5" a="1"/>
  <c r="AL261" i="5" s="1"/>
  <c r="AL252" i="5" a="1"/>
  <c r="AL252" i="5" s="1"/>
  <c r="AL243" i="5" a="1"/>
  <c r="AL243" i="5" s="1"/>
  <c r="AL234" i="5" a="1"/>
  <c r="AL234" i="5" s="1"/>
  <c r="AL225" i="5" a="1"/>
  <c r="AL225" i="5" s="1"/>
  <c r="AL216" i="5" a="1"/>
  <c r="AL216" i="5" s="1"/>
  <c r="AL207" i="5" a="1"/>
  <c r="AL207" i="5" s="1"/>
  <c r="AL198" i="5" a="1"/>
  <c r="AL198" i="5" s="1"/>
  <c r="AL189" i="5" a="1"/>
  <c r="AL189" i="5" s="1"/>
  <c r="AL180" i="5" a="1"/>
  <c r="AL180" i="5" s="1"/>
  <c r="AL171" i="5" a="1"/>
  <c r="AL171" i="5" s="1"/>
  <c r="AL162" i="5" a="1"/>
  <c r="AL162" i="5" s="1"/>
  <c r="AL153" i="5" a="1"/>
  <c r="AL153" i="5" s="1"/>
  <c r="AL144" i="5" a="1"/>
  <c r="AL144" i="5" s="1"/>
  <c r="AL135" i="5" a="1"/>
  <c r="AL135" i="5" s="1"/>
  <c r="AL126" i="5" a="1"/>
  <c r="AL126" i="5" s="1"/>
  <c r="AL117" i="5" a="1"/>
  <c r="AL117" i="5" s="1"/>
  <c r="AL108" i="5" a="1"/>
  <c r="AL108" i="5" s="1"/>
  <c r="AL99" i="5" a="1"/>
  <c r="AL99" i="5" s="1"/>
  <c r="AL90" i="5" a="1"/>
  <c r="AL90" i="5" s="1"/>
  <c r="AL81" i="5" a="1"/>
  <c r="AL81" i="5" s="1"/>
  <c r="AL72" i="5" a="1"/>
  <c r="AL72" i="5" s="1"/>
  <c r="AL63" i="5" a="1"/>
  <c r="AL63" i="5" s="1"/>
  <c r="AL54" i="5" a="1"/>
  <c r="AL54" i="5" s="1"/>
  <c r="AL45" i="5" a="1"/>
  <c r="AL45" i="5" s="1"/>
  <c r="AL36" i="5" a="1"/>
  <c r="AL36" i="5" s="1"/>
  <c r="AL27" i="5" a="1"/>
  <c r="AL27" i="5" s="1"/>
  <c r="AL18" i="5" a="1"/>
  <c r="AL18" i="5" s="1"/>
  <c r="AL9" i="5" a="1"/>
  <c r="AL9" i="5" s="1"/>
  <c r="AL278" i="5" a="1"/>
  <c r="AL278" i="5" s="1"/>
  <c r="AL269" i="5" a="1"/>
  <c r="AL269" i="5" s="1"/>
  <c r="AL260" i="5" a="1"/>
  <c r="AL260" i="5" s="1"/>
  <c r="AL251" i="5" a="1"/>
  <c r="AL251" i="5" s="1"/>
  <c r="AL242" i="5" a="1"/>
  <c r="AL242" i="5" s="1"/>
  <c r="AL233" i="5" a="1"/>
  <c r="AL233" i="5" s="1"/>
  <c r="AL224" i="5" a="1"/>
  <c r="AL224" i="5" s="1"/>
  <c r="AL215" i="5" a="1"/>
  <c r="AL215" i="5" s="1"/>
  <c r="AL206" i="5" a="1"/>
  <c r="AL206" i="5" s="1"/>
  <c r="AL197" i="5" a="1"/>
  <c r="AL197" i="5" s="1"/>
  <c r="AL188" i="5" a="1"/>
  <c r="AL188" i="5" s="1"/>
  <c r="AL179" i="5" a="1"/>
  <c r="AL179" i="5" s="1"/>
  <c r="AL170" i="5" a="1"/>
  <c r="AL170" i="5" s="1"/>
  <c r="AL161" i="5" a="1"/>
  <c r="AL161" i="5" s="1"/>
  <c r="AL152" i="5" a="1"/>
  <c r="AL152" i="5" s="1"/>
  <c r="AL143" i="5" a="1"/>
  <c r="AL143" i="5" s="1"/>
  <c r="AL134" i="5" a="1"/>
  <c r="AL134" i="5" s="1"/>
  <c r="AL125" i="5" a="1"/>
  <c r="AL125" i="5" s="1"/>
  <c r="AL116" i="5" a="1"/>
  <c r="AL116" i="5" s="1"/>
  <c r="AL107" i="5" a="1"/>
  <c r="AL107" i="5" s="1"/>
  <c r="AL98" i="5" a="1"/>
  <c r="AL98" i="5" s="1"/>
  <c r="AL89" i="5" a="1"/>
  <c r="AL89" i="5" s="1"/>
  <c r="AL80" i="5" a="1"/>
  <c r="AL80" i="5" s="1"/>
  <c r="AL71" i="5" a="1"/>
  <c r="AL71" i="5" s="1"/>
  <c r="AL62" i="5" a="1"/>
  <c r="AL62" i="5" s="1"/>
  <c r="AL53" i="5" a="1"/>
  <c r="AL53" i="5" s="1"/>
  <c r="AL44" i="5" a="1"/>
  <c r="AL44" i="5" s="1"/>
  <c r="AL35" i="5" a="1"/>
  <c r="AL35" i="5" s="1"/>
  <c r="AL26" i="5" a="1"/>
  <c r="AL26" i="5" s="1"/>
  <c r="AL17" i="5" a="1"/>
  <c r="AL17" i="5" s="1"/>
  <c r="AL8" i="5" a="1"/>
  <c r="AL8" i="5" s="1"/>
  <c r="AL277" i="5" a="1"/>
  <c r="AL277" i="5" s="1"/>
  <c r="AL268" i="5" a="1"/>
  <c r="AL268" i="5" s="1"/>
  <c r="AL259" i="5" a="1"/>
  <c r="AL259" i="5" s="1"/>
  <c r="AL250" i="5" a="1"/>
  <c r="AL250" i="5" s="1"/>
  <c r="AL241" i="5" a="1"/>
  <c r="AL241" i="5" s="1"/>
  <c r="AL232" i="5" a="1"/>
  <c r="AL232" i="5" s="1"/>
  <c r="AL223" i="5" a="1"/>
  <c r="AL223" i="5" s="1"/>
  <c r="AL214" i="5" a="1"/>
  <c r="AL214" i="5" s="1"/>
  <c r="AL205" i="5" a="1"/>
  <c r="AL205" i="5" s="1"/>
  <c r="AL196" i="5" a="1"/>
  <c r="AL196" i="5" s="1"/>
  <c r="AL187" i="5" a="1"/>
  <c r="AL187" i="5" s="1"/>
  <c r="AL178" i="5" a="1"/>
  <c r="AL178" i="5" s="1"/>
  <c r="AL169" i="5" a="1"/>
  <c r="AL169" i="5" s="1"/>
  <c r="AL160" i="5" a="1"/>
  <c r="AL160" i="5" s="1"/>
  <c r="AL151" i="5" a="1"/>
  <c r="AL151" i="5" s="1"/>
  <c r="AL142" i="5" a="1"/>
  <c r="AL142" i="5" s="1"/>
  <c r="AL133" i="5" a="1"/>
  <c r="AL133" i="5" s="1"/>
  <c r="AL124" i="5" a="1"/>
  <c r="AL124" i="5" s="1"/>
  <c r="AL115" i="5" a="1"/>
  <c r="AL115" i="5" s="1"/>
  <c r="AL106" i="5" a="1"/>
  <c r="AL106" i="5" s="1"/>
  <c r="AL97" i="5" a="1"/>
  <c r="AL97" i="5" s="1"/>
  <c r="AL88" i="5" a="1"/>
  <c r="AL88" i="5" s="1"/>
  <c r="AL79" i="5" a="1"/>
  <c r="AL79" i="5" s="1"/>
  <c r="AL70" i="5" a="1"/>
  <c r="AL70" i="5" s="1"/>
  <c r="AL61" i="5" a="1"/>
  <c r="AL61" i="5" s="1"/>
  <c r="AL52" i="5" a="1"/>
  <c r="AL52" i="5" s="1"/>
  <c r="AL43" i="5" a="1"/>
  <c r="AL43" i="5" s="1"/>
  <c r="AL34" i="5" a="1"/>
  <c r="AL34" i="5" s="1"/>
  <c r="AL25" i="5" a="1"/>
  <c r="AL25" i="5" s="1"/>
  <c r="AL16" i="5" a="1"/>
  <c r="AL16" i="5" s="1"/>
  <c r="AL7" i="5" a="1"/>
  <c r="AL7" i="5" s="1"/>
  <c r="AL276" i="5" a="1"/>
  <c r="AL276" i="5" s="1"/>
  <c r="AL267" i="5" a="1"/>
  <c r="AL267" i="5" s="1"/>
  <c r="AL258" i="5" a="1"/>
  <c r="AL258" i="5" s="1"/>
  <c r="AL249" i="5" a="1"/>
  <c r="AL249" i="5" s="1"/>
  <c r="AL240" i="5" a="1"/>
  <c r="AL240" i="5" s="1"/>
  <c r="AL231" i="5" a="1"/>
  <c r="AL231" i="5" s="1"/>
  <c r="AL222" i="5" a="1"/>
  <c r="AL222" i="5" s="1"/>
  <c r="AL213" i="5" a="1"/>
  <c r="AL213" i="5" s="1"/>
  <c r="AL204" i="5" a="1"/>
  <c r="AL204" i="5" s="1"/>
  <c r="AL195" i="5" a="1"/>
  <c r="AL195" i="5" s="1"/>
  <c r="AL186" i="5" a="1"/>
  <c r="AL186" i="5" s="1"/>
  <c r="AL177" i="5" a="1"/>
  <c r="AL177" i="5" s="1"/>
  <c r="AL168" i="5" a="1"/>
  <c r="AL168" i="5" s="1"/>
  <c r="AL159" i="5" a="1"/>
  <c r="AL159" i="5" s="1"/>
  <c r="AL150" i="5" a="1"/>
  <c r="AL150" i="5" s="1"/>
  <c r="AL141" i="5" a="1"/>
  <c r="AL141" i="5" s="1"/>
  <c r="AL132" i="5" a="1"/>
  <c r="AL132" i="5" s="1"/>
  <c r="AL123" i="5" a="1"/>
  <c r="AL123" i="5" s="1"/>
  <c r="AL114" i="5" a="1"/>
  <c r="AL114" i="5" s="1"/>
  <c r="AL105" i="5" a="1"/>
  <c r="AL105" i="5" s="1"/>
  <c r="AL96" i="5" a="1"/>
  <c r="AL96" i="5" s="1"/>
  <c r="AL87" i="5" a="1"/>
  <c r="AL87" i="5" s="1"/>
  <c r="AL78" i="5" a="1"/>
  <c r="AL78" i="5" s="1"/>
  <c r="AL69" i="5" a="1"/>
  <c r="AL69" i="5" s="1"/>
  <c r="AL60" i="5" a="1"/>
  <c r="AL60" i="5" s="1"/>
  <c r="AL51" i="5" a="1"/>
  <c r="AL51" i="5" s="1"/>
  <c r="AL42" i="5" a="1"/>
  <c r="AL42" i="5" s="1"/>
  <c r="AL33" i="5" a="1"/>
  <c r="AL33" i="5" s="1"/>
  <c r="AL24" i="5" a="1"/>
  <c r="AL24" i="5" s="1"/>
  <c r="AL15" i="5" a="1"/>
  <c r="AL15" i="5" s="1"/>
  <c r="AL6" i="5" a="1"/>
  <c r="AL6" i="5" s="1"/>
  <c r="AL275" i="5" a="1"/>
  <c r="AL275" i="5" s="1"/>
  <c r="AL266" i="5" a="1"/>
  <c r="AL266" i="5" s="1"/>
  <c r="AL257" i="5" a="1"/>
  <c r="AL257" i="5" s="1"/>
  <c r="AL248" i="5" a="1"/>
  <c r="AL248" i="5" s="1"/>
  <c r="AL239" i="5" a="1"/>
  <c r="AL239" i="5" s="1"/>
  <c r="AL230" i="5" a="1"/>
  <c r="AL230" i="5" s="1"/>
  <c r="AL221" i="5" a="1"/>
  <c r="AL221" i="5" s="1"/>
  <c r="AL212" i="5" a="1"/>
  <c r="AL212" i="5" s="1"/>
  <c r="AL203" i="5" a="1"/>
  <c r="AL203" i="5" s="1"/>
  <c r="AL194" i="5" a="1"/>
  <c r="AL194" i="5" s="1"/>
  <c r="AL185" i="5" a="1"/>
  <c r="AL185" i="5" s="1"/>
  <c r="AL176" i="5" a="1"/>
  <c r="AL176" i="5" s="1"/>
  <c r="AL167" i="5" a="1"/>
  <c r="AL167" i="5" s="1"/>
  <c r="AL158" i="5" a="1"/>
  <c r="AL158" i="5" s="1"/>
  <c r="AL149" i="5" a="1"/>
  <c r="AL149" i="5" s="1"/>
  <c r="AL140" i="5" a="1"/>
  <c r="AL140" i="5" s="1"/>
  <c r="AL131" i="5" a="1"/>
  <c r="AL131" i="5" s="1"/>
  <c r="AL122" i="5" a="1"/>
  <c r="AL122" i="5" s="1"/>
  <c r="AL113" i="5" a="1"/>
  <c r="AL113" i="5" s="1"/>
  <c r="AL104" i="5" a="1"/>
  <c r="AL104" i="5" s="1"/>
  <c r="AL95" i="5" a="1"/>
  <c r="AL95" i="5" s="1"/>
  <c r="AL86" i="5" a="1"/>
  <c r="AL86" i="5" s="1"/>
  <c r="AL77" i="5" a="1"/>
  <c r="AL77" i="5" s="1"/>
  <c r="AL68" i="5" a="1"/>
  <c r="AL68" i="5" s="1"/>
  <c r="AL59" i="5" a="1"/>
  <c r="AL59" i="5" s="1"/>
  <c r="AL50" i="5" a="1"/>
  <c r="AL50" i="5" s="1"/>
  <c r="AL41" i="5" a="1"/>
  <c r="AL41" i="5" s="1"/>
  <c r="AL32" i="5" a="1"/>
  <c r="AL32" i="5" s="1"/>
  <c r="AL23" i="5" a="1"/>
  <c r="AL23" i="5" s="1"/>
  <c r="AL14" i="5" a="1"/>
  <c r="AL14" i="5" s="1"/>
  <c r="AL5" i="5" a="1"/>
  <c r="AL5" i="5" s="1"/>
  <c r="AL274" i="5" a="1"/>
  <c r="AL274" i="5" s="1"/>
  <c r="AL265" i="5" a="1"/>
  <c r="AL265" i="5" s="1"/>
  <c r="AL256" i="5" a="1"/>
  <c r="AL256" i="5" s="1"/>
  <c r="AL247" i="5" a="1"/>
  <c r="AL247" i="5" s="1"/>
  <c r="AL238" i="5" a="1"/>
  <c r="AL238" i="5" s="1"/>
  <c r="AL229" i="5" a="1"/>
  <c r="AL229" i="5" s="1"/>
  <c r="AL220" i="5" a="1"/>
  <c r="AL220" i="5" s="1"/>
  <c r="AL211" i="5" a="1"/>
  <c r="AL211" i="5" s="1"/>
  <c r="AL202" i="5" a="1"/>
  <c r="AL202" i="5" s="1"/>
  <c r="AL193" i="5" a="1"/>
  <c r="AL193" i="5" s="1"/>
  <c r="AL184" i="5" a="1"/>
  <c r="AL184" i="5" s="1"/>
  <c r="AL175" i="5" a="1"/>
  <c r="AL175" i="5" s="1"/>
  <c r="AL166" i="5" a="1"/>
  <c r="AL166" i="5" s="1"/>
  <c r="AL157" i="5" a="1"/>
  <c r="AL157" i="5" s="1"/>
  <c r="AL148" i="5" a="1"/>
  <c r="AL148" i="5" s="1"/>
  <c r="AL139" i="5" a="1"/>
  <c r="AL139" i="5" s="1"/>
  <c r="AL130" i="5" a="1"/>
  <c r="AL130" i="5" s="1"/>
  <c r="AL121" i="5" a="1"/>
  <c r="AL121" i="5" s="1"/>
  <c r="AL112" i="5" a="1"/>
  <c r="AL112" i="5" s="1"/>
  <c r="AL103" i="5" a="1"/>
  <c r="AL103" i="5" s="1"/>
  <c r="AL94" i="5" a="1"/>
  <c r="AL94" i="5" s="1"/>
  <c r="AL85" i="5" a="1"/>
  <c r="AL85" i="5" s="1"/>
  <c r="AL76" i="5" a="1"/>
  <c r="AL76" i="5" s="1"/>
  <c r="AL67" i="5" a="1"/>
  <c r="AL67" i="5" s="1"/>
  <c r="AL58" i="5" a="1"/>
  <c r="AL58" i="5" s="1"/>
  <c r="AL49" i="5" a="1"/>
  <c r="AL49" i="5" s="1"/>
  <c r="AL40" i="5" a="1"/>
  <c r="AL40" i="5" s="1"/>
  <c r="AL31" i="5" a="1"/>
  <c r="AL31" i="5" s="1"/>
  <c r="AL22" i="5" a="1"/>
  <c r="AL22" i="5" s="1"/>
  <c r="AL13" i="5" a="1"/>
  <c r="AL13" i="5" s="1"/>
  <c r="AL4" i="5" a="1"/>
  <c r="AL4" i="5" s="1"/>
  <c r="AL273" i="5" a="1"/>
  <c r="AL273" i="5" s="1"/>
  <c r="AL264" i="5" a="1"/>
  <c r="AL264" i="5" s="1"/>
  <c r="AL255" i="5" a="1"/>
  <c r="AL255" i="5" s="1"/>
  <c r="AL246" i="5" a="1"/>
  <c r="AL246" i="5" s="1"/>
  <c r="AL237" i="5" a="1"/>
  <c r="AL237" i="5" s="1"/>
  <c r="AL228" i="5" a="1"/>
  <c r="AL228" i="5" s="1"/>
  <c r="AL219" i="5" a="1"/>
  <c r="AL219" i="5" s="1"/>
  <c r="AL210" i="5" a="1"/>
  <c r="AL210" i="5" s="1"/>
  <c r="AL201" i="5" a="1"/>
  <c r="AL201" i="5" s="1"/>
  <c r="AL192" i="5" a="1"/>
  <c r="AL192" i="5" s="1"/>
  <c r="AL183" i="5" a="1"/>
  <c r="AL183" i="5" s="1"/>
  <c r="AL174" i="5" a="1"/>
  <c r="AL174" i="5" s="1"/>
  <c r="AL165" i="5" a="1"/>
  <c r="AL165" i="5" s="1"/>
  <c r="AL156" i="5" a="1"/>
  <c r="AL156" i="5" s="1"/>
  <c r="AL147" i="5" a="1"/>
  <c r="AL147" i="5" s="1"/>
  <c r="AL138" i="5" a="1"/>
  <c r="AL138" i="5" s="1"/>
  <c r="AL129" i="5" a="1"/>
  <c r="AL129" i="5" s="1"/>
  <c r="AL120" i="5" a="1"/>
  <c r="AL120" i="5" s="1"/>
  <c r="AL111" i="5" a="1"/>
  <c r="AL111" i="5" s="1"/>
  <c r="AL102" i="5" a="1"/>
  <c r="AL102" i="5" s="1"/>
  <c r="AL93" i="5" a="1"/>
  <c r="AL93" i="5" s="1"/>
  <c r="AL84" i="5" a="1"/>
  <c r="AL84" i="5" s="1"/>
  <c r="AL75" i="5" a="1"/>
  <c r="AL75" i="5" s="1"/>
  <c r="AL66" i="5" a="1"/>
  <c r="AL66" i="5" s="1"/>
  <c r="AL57" i="5" a="1"/>
  <c r="AL57" i="5" s="1"/>
  <c r="AL48" i="5" a="1"/>
  <c r="AL48" i="5" s="1"/>
  <c r="AL39" i="5" a="1"/>
  <c r="AL39" i="5" s="1"/>
  <c r="AL30" i="5" a="1"/>
  <c r="AL30" i="5" s="1"/>
  <c r="AL21" i="5" a="1"/>
  <c r="AL21" i="5" s="1"/>
  <c r="AL12" i="5" a="1"/>
  <c r="AL12" i="5" s="1"/>
  <c r="AL3" i="5" a="1"/>
  <c r="AL3" i="5" s="1"/>
  <c r="AL272" i="5" a="1"/>
  <c r="AL272" i="5" s="1"/>
  <c r="AL263" i="5" a="1"/>
  <c r="AL263" i="5" s="1"/>
  <c r="AL254" i="5" a="1"/>
  <c r="AL254" i="5" s="1"/>
  <c r="AL245" i="5" a="1"/>
  <c r="AL245" i="5" s="1"/>
  <c r="AL236" i="5" a="1"/>
  <c r="AL236" i="5" s="1"/>
  <c r="AL227" i="5" a="1"/>
  <c r="AL227" i="5" s="1"/>
  <c r="AL218" i="5" a="1"/>
  <c r="AL218" i="5" s="1"/>
  <c r="AL209" i="5" a="1"/>
  <c r="AL209" i="5" s="1"/>
  <c r="AL200" i="5" a="1"/>
  <c r="AL200" i="5" s="1"/>
  <c r="AL191" i="5" a="1"/>
  <c r="AL191" i="5" s="1"/>
  <c r="AL182" i="5" a="1"/>
  <c r="AL182" i="5" s="1"/>
  <c r="AL173" i="5" a="1"/>
  <c r="AL173" i="5" s="1"/>
  <c r="AL164" i="5" a="1"/>
  <c r="AL164" i="5" s="1"/>
  <c r="AL155" i="5" a="1"/>
  <c r="AL155" i="5" s="1"/>
  <c r="AL146" i="5" a="1"/>
  <c r="AL146" i="5" s="1"/>
  <c r="AL137" i="5" a="1"/>
  <c r="AL137" i="5" s="1"/>
  <c r="AL128" i="5" a="1"/>
  <c r="AL128" i="5" s="1"/>
  <c r="AL119" i="5" a="1"/>
  <c r="AL119" i="5" s="1"/>
  <c r="AL110" i="5" a="1"/>
  <c r="AL110" i="5" s="1"/>
  <c r="AL101" i="5" a="1"/>
  <c r="AL101" i="5" s="1"/>
  <c r="AL92" i="5" a="1"/>
  <c r="AL92" i="5" s="1"/>
  <c r="AL83" i="5" a="1"/>
  <c r="AL83" i="5" s="1"/>
  <c r="AL74" i="5" a="1"/>
  <c r="AL74" i="5" s="1"/>
  <c r="AL65" i="5" a="1"/>
  <c r="AL65" i="5" s="1"/>
  <c r="AL56" i="5" a="1"/>
  <c r="AL56" i="5" s="1"/>
  <c r="AL47" i="5" a="1"/>
  <c r="AL47" i="5" s="1"/>
  <c r="AL38" i="5" a="1"/>
  <c r="AL38" i="5" s="1"/>
  <c r="AL29" i="5" a="1"/>
  <c r="AL29" i="5" s="1"/>
  <c r="AL20" i="5" a="1"/>
  <c r="AL20" i="5" s="1"/>
  <c r="AL11" i="5" a="1"/>
  <c r="AL11" i="5" s="1"/>
  <c r="AL2" i="5" a="1"/>
  <c r="AL2" i="5" s="1"/>
  <c r="V2" i="5" a="1"/>
  <c r="V2" i="5" s="1"/>
  <c r="U2" i="5" a="1"/>
  <c r="U2" i="5" s="1"/>
  <c r="T2" i="5" a="1"/>
  <c r="T2" i="5" s="1"/>
  <c r="Y11" i="5" a="1"/>
  <c r="Y11" i="5" s="1"/>
  <c r="Z11" i="5" a="1"/>
  <c r="Z11" i="5" s="1"/>
  <c r="AA11" i="5" a="1"/>
  <c r="AA11" i="5" s="1"/>
  <c r="AC11" i="5" a="1"/>
  <c r="AC11" i="5" s="1"/>
  <c r="AD11" i="5" a="1"/>
  <c r="AD11" i="5" s="1"/>
  <c r="Y20" i="5" a="1"/>
  <c r="Y20" i="5" s="1"/>
  <c r="Z20" i="5" a="1"/>
  <c r="Z20" i="5" s="1"/>
  <c r="AA20" i="5" a="1"/>
  <c r="AA20" i="5" s="1"/>
  <c r="AC20" i="5" a="1"/>
  <c r="AC20" i="5" s="1"/>
  <c r="AD20" i="5" a="1"/>
  <c r="AD20" i="5" s="1"/>
  <c r="Y29" i="5" a="1"/>
  <c r="Y29" i="5" s="1"/>
  <c r="Z29" i="5" a="1"/>
  <c r="Z29" i="5" s="1"/>
  <c r="AA29" i="5" a="1"/>
  <c r="AA29" i="5" s="1"/>
  <c r="AC29" i="5" a="1"/>
  <c r="AC29" i="5" s="1"/>
  <c r="AD29" i="5" a="1"/>
  <c r="AD29" i="5" s="1"/>
  <c r="Y38" i="5" a="1"/>
  <c r="Y38" i="5" s="1"/>
  <c r="Z38" i="5" a="1"/>
  <c r="Z38" i="5" s="1"/>
  <c r="AA38" i="5" a="1"/>
  <c r="AA38" i="5" s="1"/>
  <c r="AC38" i="5" a="1"/>
  <c r="AC38" i="5" s="1"/>
  <c r="AD38" i="5" a="1"/>
  <c r="AD38" i="5" s="1"/>
  <c r="Y47" i="5" a="1"/>
  <c r="Y47" i="5" s="1"/>
  <c r="Z47" i="5" a="1"/>
  <c r="Z47" i="5" s="1"/>
  <c r="AA47" i="5" a="1"/>
  <c r="AA47" i="5" s="1"/>
  <c r="AC47" i="5" a="1"/>
  <c r="AC47" i="5" s="1"/>
  <c r="AD47" i="5" a="1"/>
  <c r="AD47" i="5" s="1"/>
  <c r="Y56" i="5" a="1"/>
  <c r="Y56" i="5" s="1"/>
  <c r="Z56" i="5" a="1"/>
  <c r="Z56" i="5" s="1"/>
  <c r="AA56" i="5" a="1"/>
  <c r="AA56" i="5" s="1"/>
  <c r="AC56" i="5" a="1"/>
  <c r="AC56" i="5" s="1"/>
  <c r="AD56" i="5" a="1"/>
  <c r="AD56" i="5" s="1"/>
  <c r="Y65" i="5" a="1"/>
  <c r="Y65" i="5" s="1"/>
  <c r="Z65" i="5" a="1"/>
  <c r="Z65" i="5" s="1"/>
  <c r="AA65" i="5" a="1"/>
  <c r="AA65" i="5" s="1"/>
  <c r="AC65" i="5" a="1"/>
  <c r="AC65" i="5" s="1"/>
  <c r="AD65" i="5" a="1"/>
  <c r="AD65" i="5" s="1"/>
  <c r="Y74" i="5" a="1"/>
  <c r="Y74" i="5" s="1"/>
  <c r="Z74" i="5" a="1"/>
  <c r="Z74" i="5" s="1"/>
  <c r="AA74" i="5" a="1"/>
  <c r="AA74" i="5" s="1"/>
  <c r="AC74" i="5" a="1"/>
  <c r="AC74" i="5" s="1"/>
  <c r="AD74" i="5" a="1"/>
  <c r="AD74" i="5" s="1"/>
  <c r="Y83" i="5" a="1"/>
  <c r="Y83" i="5" s="1"/>
  <c r="Z83" i="5" a="1"/>
  <c r="Z83" i="5" s="1"/>
  <c r="AA83" i="5" a="1"/>
  <c r="AA83" i="5" s="1"/>
  <c r="AC83" i="5" a="1"/>
  <c r="AC83" i="5" s="1"/>
  <c r="AD83" i="5" a="1"/>
  <c r="AD83" i="5" s="1"/>
  <c r="Y92" i="5" a="1"/>
  <c r="Y92" i="5" s="1"/>
  <c r="Z92" i="5" a="1"/>
  <c r="Z92" i="5" s="1"/>
  <c r="AA92" i="5" a="1"/>
  <c r="AA92" i="5" s="1"/>
  <c r="AC92" i="5" a="1"/>
  <c r="AC92" i="5" s="1"/>
  <c r="AD92" i="5" a="1"/>
  <c r="AD92" i="5" s="1"/>
  <c r="Y101" i="5" a="1"/>
  <c r="Y101" i="5" s="1"/>
  <c r="Z101" i="5" a="1"/>
  <c r="Z101" i="5" s="1"/>
  <c r="AA101" i="5" a="1"/>
  <c r="AA101" i="5" s="1"/>
  <c r="AC101" i="5" a="1"/>
  <c r="AC101" i="5" s="1"/>
  <c r="AD101" i="5" a="1"/>
  <c r="AD101" i="5" s="1"/>
  <c r="Y110" i="5" a="1"/>
  <c r="Y110" i="5" s="1"/>
  <c r="Z110" i="5" a="1"/>
  <c r="Z110" i="5" s="1"/>
  <c r="AA110" i="5" a="1"/>
  <c r="AA110" i="5" s="1"/>
  <c r="AC110" i="5" a="1"/>
  <c r="AC110" i="5" s="1"/>
  <c r="AD110" i="5" a="1"/>
  <c r="AD110" i="5" s="1"/>
  <c r="Y119" i="5" a="1"/>
  <c r="Y119" i="5" s="1"/>
  <c r="Z119" i="5" a="1"/>
  <c r="Z119" i="5" s="1"/>
  <c r="AA119" i="5" a="1"/>
  <c r="AA119" i="5" s="1"/>
  <c r="AC119" i="5" a="1"/>
  <c r="AC119" i="5" s="1"/>
  <c r="AD119" i="5" a="1"/>
  <c r="AD119" i="5" s="1"/>
  <c r="Y128" i="5" a="1"/>
  <c r="Y128" i="5" s="1"/>
  <c r="Z128" i="5" a="1"/>
  <c r="Z128" i="5" s="1"/>
  <c r="AA128" i="5" a="1"/>
  <c r="AA128" i="5" s="1"/>
  <c r="AC128" i="5" a="1"/>
  <c r="AC128" i="5" s="1"/>
  <c r="AD128" i="5" a="1"/>
  <c r="AD128" i="5" s="1"/>
  <c r="Y137" i="5" a="1"/>
  <c r="Y137" i="5" s="1"/>
  <c r="Z137" i="5" a="1"/>
  <c r="Z137" i="5" s="1"/>
  <c r="AA137" i="5" a="1"/>
  <c r="AA137" i="5" s="1"/>
  <c r="AC137" i="5" a="1"/>
  <c r="AC137" i="5" s="1"/>
  <c r="AD137" i="5" a="1"/>
  <c r="AD137" i="5" s="1"/>
  <c r="Y146" i="5" a="1"/>
  <c r="Y146" i="5" s="1"/>
  <c r="Z146" i="5" a="1"/>
  <c r="Z146" i="5" s="1"/>
  <c r="AA146" i="5" a="1"/>
  <c r="AA146" i="5" s="1"/>
  <c r="AC146" i="5" a="1"/>
  <c r="AC146" i="5" s="1"/>
  <c r="AD146" i="5" a="1"/>
  <c r="AD146" i="5" s="1"/>
  <c r="Y155" i="5" a="1"/>
  <c r="Y155" i="5" s="1"/>
  <c r="Z155" i="5" a="1"/>
  <c r="Z155" i="5" s="1"/>
  <c r="AA155" i="5" a="1"/>
  <c r="AA155" i="5" s="1"/>
  <c r="AC155" i="5" a="1"/>
  <c r="AC155" i="5" s="1"/>
  <c r="AD155" i="5" a="1"/>
  <c r="AD155" i="5" s="1"/>
  <c r="Y164" i="5" a="1"/>
  <c r="Y164" i="5" s="1"/>
  <c r="Z164" i="5" a="1"/>
  <c r="Z164" i="5" s="1"/>
  <c r="AA164" i="5" a="1"/>
  <c r="AA164" i="5" s="1"/>
  <c r="AC164" i="5" a="1"/>
  <c r="AC164" i="5" s="1"/>
  <c r="AD164" i="5" a="1"/>
  <c r="AD164" i="5" s="1"/>
  <c r="Y173" i="5" a="1"/>
  <c r="Y173" i="5" s="1"/>
  <c r="Z173" i="5" a="1"/>
  <c r="Z173" i="5" s="1"/>
  <c r="AA173" i="5" a="1"/>
  <c r="AA173" i="5" s="1"/>
  <c r="AC173" i="5" a="1"/>
  <c r="AC173" i="5" s="1"/>
  <c r="AD173" i="5" a="1"/>
  <c r="AD173" i="5" s="1"/>
  <c r="Y182" i="5" a="1"/>
  <c r="Y182" i="5" s="1"/>
  <c r="Z182" i="5" a="1"/>
  <c r="Z182" i="5" s="1"/>
  <c r="AA182" i="5" a="1"/>
  <c r="AA182" i="5" s="1"/>
  <c r="AC182" i="5" a="1"/>
  <c r="AC182" i="5" s="1"/>
  <c r="AD182" i="5" a="1"/>
  <c r="AD182" i="5" s="1"/>
  <c r="Y191" i="5" a="1"/>
  <c r="Y191" i="5" s="1"/>
  <c r="Z191" i="5" a="1"/>
  <c r="Z191" i="5" s="1"/>
  <c r="AA191" i="5" a="1"/>
  <c r="AA191" i="5" s="1"/>
  <c r="AC191" i="5" a="1"/>
  <c r="AC191" i="5" s="1"/>
  <c r="AD191" i="5" a="1"/>
  <c r="AD191" i="5" s="1"/>
  <c r="Y200" i="5" a="1"/>
  <c r="Y200" i="5" s="1"/>
  <c r="Z200" i="5" a="1"/>
  <c r="Z200" i="5" s="1"/>
  <c r="AA200" i="5" a="1"/>
  <c r="AA200" i="5" s="1"/>
  <c r="AC200" i="5" a="1"/>
  <c r="AC200" i="5" s="1"/>
  <c r="AD200" i="5" a="1"/>
  <c r="AD200" i="5" s="1"/>
  <c r="Y209" i="5" a="1"/>
  <c r="Y209" i="5" s="1"/>
  <c r="Z209" i="5" a="1"/>
  <c r="Z209" i="5" s="1"/>
  <c r="AA209" i="5" a="1"/>
  <c r="AA209" i="5" s="1"/>
  <c r="AC209" i="5" a="1"/>
  <c r="AC209" i="5" s="1"/>
  <c r="AD209" i="5" a="1"/>
  <c r="AD209" i="5" s="1"/>
  <c r="Y218" i="5" a="1"/>
  <c r="Y218" i="5" s="1"/>
  <c r="Z218" i="5" a="1"/>
  <c r="Z218" i="5" s="1"/>
  <c r="AA218" i="5" a="1"/>
  <c r="AA218" i="5" s="1"/>
  <c r="AC218" i="5" a="1"/>
  <c r="AC218" i="5" s="1"/>
  <c r="AD218" i="5" a="1"/>
  <c r="AD218" i="5" s="1"/>
  <c r="Y227" i="5" a="1"/>
  <c r="Y227" i="5" s="1"/>
  <c r="Z227" i="5" a="1"/>
  <c r="Z227" i="5" s="1"/>
  <c r="AA227" i="5" a="1"/>
  <c r="AA227" i="5" s="1"/>
  <c r="AC227" i="5" a="1"/>
  <c r="AC227" i="5" s="1"/>
  <c r="AD227" i="5" a="1"/>
  <c r="AD227" i="5" s="1"/>
  <c r="Y236" i="5" a="1"/>
  <c r="Y236" i="5" s="1"/>
  <c r="Z236" i="5" a="1"/>
  <c r="Z236" i="5" s="1"/>
  <c r="AA236" i="5" a="1"/>
  <c r="AA236" i="5" s="1"/>
  <c r="AC236" i="5" a="1"/>
  <c r="AC236" i="5" s="1"/>
  <c r="AD236" i="5" a="1"/>
  <c r="AD236" i="5" s="1"/>
  <c r="Y245" i="5" a="1"/>
  <c r="Y245" i="5" s="1"/>
  <c r="Z245" i="5" a="1"/>
  <c r="Z245" i="5" s="1"/>
  <c r="AA245" i="5" a="1"/>
  <c r="AA245" i="5" s="1"/>
  <c r="AC245" i="5" a="1"/>
  <c r="AC245" i="5" s="1"/>
  <c r="AD245" i="5" a="1"/>
  <c r="AD245" i="5" s="1"/>
  <c r="Y254" i="5" a="1"/>
  <c r="Y254" i="5" s="1"/>
  <c r="Z254" i="5" a="1"/>
  <c r="Z254" i="5" s="1"/>
  <c r="AA254" i="5" a="1"/>
  <c r="AA254" i="5" s="1"/>
  <c r="AC254" i="5" a="1"/>
  <c r="AC254" i="5" s="1"/>
  <c r="AD254" i="5" a="1"/>
  <c r="AD254" i="5" s="1"/>
  <c r="Y263" i="5" a="1"/>
  <c r="Y263" i="5" s="1"/>
  <c r="Z263" i="5" a="1"/>
  <c r="Z263" i="5" s="1"/>
  <c r="AA263" i="5" a="1"/>
  <c r="AA263" i="5" s="1"/>
  <c r="AC263" i="5" a="1"/>
  <c r="AC263" i="5" s="1"/>
  <c r="AD263" i="5" a="1"/>
  <c r="AD263" i="5" s="1"/>
  <c r="Y272" i="5" a="1"/>
  <c r="Y272" i="5" s="1"/>
  <c r="Z272" i="5" a="1"/>
  <c r="Z272" i="5" s="1"/>
  <c r="AA272" i="5" a="1"/>
  <c r="AA272" i="5" s="1"/>
  <c r="AC272" i="5" a="1"/>
  <c r="AC272" i="5" s="1"/>
  <c r="AD272" i="5" a="1"/>
  <c r="AD272" i="5" s="1"/>
  <c r="Y3" i="5" a="1"/>
  <c r="Y3" i="5" s="1"/>
  <c r="Z3" i="5" a="1"/>
  <c r="Z3" i="5" s="1"/>
  <c r="AA3" i="5" a="1"/>
  <c r="AA3" i="5" s="1"/>
  <c r="AC3" i="5" a="1"/>
  <c r="AC3" i="5" s="1"/>
  <c r="AD3" i="5" a="1"/>
  <c r="AD3" i="5" s="1"/>
  <c r="Y12" i="5" a="1"/>
  <c r="Y12" i="5" s="1"/>
  <c r="Z12" i="5" a="1"/>
  <c r="Z12" i="5" s="1"/>
  <c r="AA12" i="5" a="1"/>
  <c r="AA12" i="5" s="1"/>
  <c r="AC12" i="5" a="1"/>
  <c r="AC12" i="5" s="1"/>
  <c r="AD12" i="5" a="1"/>
  <c r="AD12" i="5" s="1"/>
  <c r="Y21" i="5" a="1"/>
  <c r="Y21" i="5" s="1"/>
  <c r="Z21" i="5" a="1"/>
  <c r="Z21" i="5" s="1"/>
  <c r="AA21" i="5" a="1"/>
  <c r="AA21" i="5" s="1"/>
  <c r="AC21" i="5" a="1"/>
  <c r="AC21" i="5" s="1"/>
  <c r="AD21" i="5" a="1"/>
  <c r="AD21" i="5" s="1"/>
  <c r="Y30" i="5" a="1"/>
  <c r="Y30" i="5" s="1"/>
  <c r="Z30" i="5" a="1"/>
  <c r="Z30" i="5" s="1"/>
  <c r="AA30" i="5" a="1"/>
  <c r="AA30" i="5" s="1"/>
  <c r="AC30" i="5" a="1"/>
  <c r="AC30" i="5" s="1"/>
  <c r="AD30" i="5" a="1"/>
  <c r="AD30" i="5" s="1"/>
  <c r="Y39" i="5" a="1"/>
  <c r="Y39" i="5" s="1"/>
  <c r="Z39" i="5" a="1"/>
  <c r="Z39" i="5" s="1"/>
  <c r="AA39" i="5" a="1"/>
  <c r="AA39" i="5" s="1"/>
  <c r="AC39" i="5" a="1"/>
  <c r="AC39" i="5" s="1"/>
  <c r="AD39" i="5" a="1"/>
  <c r="AD39" i="5" s="1"/>
  <c r="Y48" i="5" a="1"/>
  <c r="Y48" i="5" s="1"/>
  <c r="Z48" i="5" a="1"/>
  <c r="Z48" i="5" s="1"/>
  <c r="AA48" i="5" a="1"/>
  <c r="AA48" i="5" s="1"/>
  <c r="AC48" i="5" a="1"/>
  <c r="AC48" i="5" s="1"/>
  <c r="AD48" i="5" a="1"/>
  <c r="AD48" i="5" s="1"/>
  <c r="Y57" i="5" a="1"/>
  <c r="Y57" i="5" s="1"/>
  <c r="Z57" i="5" a="1"/>
  <c r="Z57" i="5" s="1"/>
  <c r="AA57" i="5" a="1"/>
  <c r="AA57" i="5" s="1"/>
  <c r="AC57" i="5" a="1"/>
  <c r="AC57" i="5" s="1"/>
  <c r="AD57" i="5" a="1"/>
  <c r="AD57" i="5" s="1"/>
  <c r="Y66" i="5" a="1"/>
  <c r="Y66" i="5" s="1"/>
  <c r="Z66" i="5" a="1"/>
  <c r="Z66" i="5" s="1"/>
  <c r="AA66" i="5" a="1"/>
  <c r="AA66" i="5" s="1"/>
  <c r="AC66" i="5" a="1"/>
  <c r="AC66" i="5" s="1"/>
  <c r="AD66" i="5" a="1"/>
  <c r="AD66" i="5" s="1"/>
  <c r="Y75" i="5" a="1"/>
  <c r="Y75" i="5" s="1"/>
  <c r="Z75" i="5" a="1"/>
  <c r="Z75" i="5" s="1"/>
  <c r="AA75" i="5" a="1"/>
  <c r="AA75" i="5" s="1"/>
  <c r="AC75" i="5" a="1"/>
  <c r="AC75" i="5" s="1"/>
  <c r="AD75" i="5" a="1"/>
  <c r="AD75" i="5" s="1"/>
  <c r="Y84" i="5" a="1"/>
  <c r="Y84" i="5" s="1"/>
  <c r="Z84" i="5" a="1"/>
  <c r="Z84" i="5" s="1"/>
  <c r="AA84" i="5" a="1"/>
  <c r="AA84" i="5" s="1"/>
  <c r="AC84" i="5" a="1"/>
  <c r="AC84" i="5" s="1"/>
  <c r="AD84" i="5" a="1"/>
  <c r="AD84" i="5" s="1"/>
  <c r="Y93" i="5" a="1"/>
  <c r="Y93" i="5" s="1"/>
  <c r="Z93" i="5" a="1"/>
  <c r="Z93" i="5" s="1"/>
  <c r="AA93" i="5" a="1"/>
  <c r="AA93" i="5" s="1"/>
  <c r="AC93" i="5" a="1"/>
  <c r="AC93" i="5" s="1"/>
  <c r="AD93" i="5" a="1"/>
  <c r="AD93" i="5" s="1"/>
  <c r="Y102" i="5" a="1"/>
  <c r="Y102" i="5" s="1"/>
  <c r="Z102" i="5" a="1"/>
  <c r="Z102" i="5" s="1"/>
  <c r="AA102" i="5" a="1"/>
  <c r="AA102" i="5" s="1"/>
  <c r="AC102" i="5" a="1"/>
  <c r="AC102" i="5" s="1"/>
  <c r="AD102" i="5" a="1"/>
  <c r="AD102" i="5" s="1"/>
  <c r="Y111" i="5" a="1"/>
  <c r="Y111" i="5" s="1"/>
  <c r="Z111" i="5" a="1"/>
  <c r="Z111" i="5" s="1"/>
  <c r="AA111" i="5" a="1"/>
  <c r="AA111" i="5" s="1"/>
  <c r="AC111" i="5" a="1"/>
  <c r="AC111" i="5" s="1"/>
  <c r="AD111" i="5" a="1"/>
  <c r="AD111" i="5" s="1"/>
  <c r="Y120" i="5" a="1"/>
  <c r="Y120" i="5" s="1"/>
  <c r="Z120" i="5" a="1"/>
  <c r="Z120" i="5" s="1"/>
  <c r="AA120" i="5" a="1"/>
  <c r="AA120" i="5" s="1"/>
  <c r="AC120" i="5" a="1"/>
  <c r="AC120" i="5" s="1"/>
  <c r="AD120" i="5" a="1"/>
  <c r="AD120" i="5" s="1"/>
  <c r="Y129" i="5" a="1"/>
  <c r="Y129" i="5" s="1"/>
  <c r="Z129" i="5" a="1"/>
  <c r="Z129" i="5" s="1"/>
  <c r="AA129" i="5" a="1"/>
  <c r="AA129" i="5" s="1"/>
  <c r="AC129" i="5" a="1"/>
  <c r="AC129" i="5" s="1"/>
  <c r="AD129" i="5" a="1"/>
  <c r="AD129" i="5" s="1"/>
  <c r="Y138" i="5" a="1"/>
  <c r="Y138" i="5" s="1"/>
  <c r="Z138" i="5" a="1"/>
  <c r="Z138" i="5" s="1"/>
  <c r="AA138" i="5" a="1"/>
  <c r="AA138" i="5" s="1"/>
  <c r="AC138" i="5" a="1"/>
  <c r="AC138" i="5" s="1"/>
  <c r="AD138" i="5" a="1"/>
  <c r="AD138" i="5" s="1"/>
  <c r="Y147" i="5" a="1"/>
  <c r="Y147" i="5" s="1"/>
  <c r="Z147" i="5" a="1"/>
  <c r="Z147" i="5" s="1"/>
  <c r="AA147" i="5" a="1"/>
  <c r="AA147" i="5" s="1"/>
  <c r="AC147" i="5" a="1"/>
  <c r="AC147" i="5" s="1"/>
  <c r="AD147" i="5" a="1"/>
  <c r="AD147" i="5" s="1"/>
  <c r="Y156" i="5" a="1"/>
  <c r="Y156" i="5" s="1"/>
  <c r="Z156" i="5" a="1"/>
  <c r="Z156" i="5" s="1"/>
  <c r="AA156" i="5" a="1"/>
  <c r="AA156" i="5" s="1"/>
  <c r="AC156" i="5" a="1"/>
  <c r="AC156" i="5" s="1"/>
  <c r="AD156" i="5" a="1"/>
  <c r="AD156" i="5" s="1"/>
  <c r="Y165" i="5" a="1"/>
  <c r="Y165" i="5" s="1"/>
  <c r="Z165" i="5" a="1"/>
  <c r="Z165" i="5" s="1"/>
  <c r="AA165" i="5" a="1"/>
  <c r="AA165" i="5" s="1"/>
  <c r="AC165" i="5" a="1"/>
  <c r="AC165" i="5" s="1"/>
  <c r="AD165" i="5" a="1"/>
  <c r="AD165" i="5" s="1"/>
  <c r="Y174" i="5" a="1"/>
  <c r="Y174" i="5" s="1"/>
  <c r="Z174" i="5" a="1"/>
  <c r="Z174" i="5" s="1"/>
  <c r="AA174" i="5" a="1"/>
  <c r="AA174" i="5" s="1"/>
  <c r="AC174" i="5" a="1"/>
  <c r="AC174" i="5" s="1"/>
  <c r="AD174" i="5" a="1"/>
  <c r="AD174" i="5" s="1"/>
  <c r="Y183" i="5" a="1"/>
  <c r="Y183" i="5" s="1"/>
  <c r="Z183" i="5" a="1"/>
  <c r="Z183" i="5" s="1"/>
  <c r="AA183" i="5" a="1"/>
  <c r="AA183" i="5" s="1"/>
  <c r="AC183" i="5" a="1"/>
  <c r="AC183" i="5" s="1"/>
  <c r="AD183" i="5" a="1"/>
  <c r="AD183" i="5" s="1"/>
  <c r="Y192" i="5" a="1"/>
  <c r="Y192" i="5" s="1"/>
  <c r="Z192" i="5" a="1"/>
  <c r="Z192" i="5" s="1"/>
  <c r="AA192" i="5" a="1"/>
  <c r="AA192" i="5" s="1"/>
  <c r="AC192" i="5" a="1"/>
  <c r="AC192" i="5" s="1"/>
  <c r="AD192" i="5" a="1"/>
  <c r="AD192" i="5" s="1"/>
  <c r="Y201" i="5" a="1"/>
  <c r="Y201" i="5" s="1"/>
  <c r="Z201" i="5" a="1"/>
  <c r="Z201" i="5" s="1"/>
  <c r="AA201" i="5" a="1"/>
  <c r="AA201" i="5" s="1"/>
  <c r="AC201" i="5" a="1"/>
  <c r="AC201" i="5" s="1"/>
  <c r="AD201" i="5" a="1"/>
  <c r="AD201" i="5" s="1"/>
  <c r="Y210" i="5" a="1"/>
  <c r="Y210" i="5" s="1"/>
  <c r="Z210" i="5" a="1"/>
  <c r="Z210" i="5" s="1"/>
  <c r="AA210" i="5" a="1"/>
  <c r="AA210" i="5" s="1"/>
  <c r="AC210" i="5" a="1"/>
  <c r="AC210" i="5" s="1"/>
  <c r="AD210" i="5" a="1"/>
  <c r="AD210" i="5" s="1"/>
  <c r="Y219" i="5" a="1"/>
  <c r="Y219" i="5" s="1"/>
  <c r="Z219" i="5" a="1"/>
  <c r="Z219" i="5" s="1"/>
  <c r="AA219" i="5" a="1"/>
  <c r="AA219" i="5" s="1"/>
  <c r="AC219" i="5" a="1"/>
  <c r="AC219" i="5" s="1"/>
  <c r="AD219" i="5" a="1"/>
  <c r="AD219" i="5" s="1"/>
  <c r="Y228" i="5" a="1"/>
  <c r="Y228" i="5" s="1"/>
  <c r="Z228" i="5" a="1"/>
  <c r="Z228" i="5" s="1"/>
  <c r="AA228" i="5" a="1"/>
  <c r="AA228" i="5" s="1"/>
  <c r="AC228" i="5" a="1"/>
  <c r="AC228" i="5" s="1"/>
  <c r="AD228" i="5" a="1"/>
  <c r="AD228" i="5" s="1"/>
  <c r="Y237" i="5" a="1"/>
  <c r="Y237" i="5" s="1"/>
  <c r="Z237" i="5" a="1"/>
  <c r="Z237" i="5" s="1"/>
  <c r="AA237" i="5" a="1"/>
  <c r="AA237" i="5" s="1"/>
  <c r="AC237" i="5" a="1"/>
  <c r="AC237" i="5" s="1"/>
  <c r="AD237" i="5" a="1"/>
  <c r="AD237" i="5" s="1"/>
  <c r="Y246" i="5" a="1"/>
  <c r="Y246" i="5" s="1"/>
  <c r="Z246" i="5" a="1"/>
  <c r="Z246" i="5" s="1"/>
  <c r="AA246" i="5" a="1"/>
  <c r="AA246" i="5" s="1"/>
  <c r="AC246" i="5" a="1"/>
  <c r="AC246" i="5" s="1"/>
  <c r="AD246" i="5" a="1"/>
  <c r="AD246" i="5" s="1"/>
  <c r="Y255" i="5" a="1"/>
  <c r="Y255" i="5" s="1"/>
  <c r="Z255" i="5" a="1"/>
  <c r="Z255" i="5" s="1"/>
  <c r="AA255" i="5" a="1"/>
  <c r="AA255" i="5" s="1"/>
  <c r="AC255" i="5" a="1"/>
  <c r="AC255" i="5" s="1"/>
  <c r="AD255" i="5" a="1"/>
  <c r="AD255" i="5" s="1"/>
  <c r="Y264" i="5" a="1"/>
  <c r="Y264" i="5" s="1"/>
  <c r="Z264" i="5" a="1"/>
  <c r="Z264" i="5" s="1"/>
  <c r="AA264" i="5" a="1"/>
  <c r="AA264" i="5" s="1"/>
  <c r="AC264" i="5" a="1"/>
  <c r="AC264" i="5" s="1"/>
  <c r="AD264" i="5" a="1"/>
  <c r="AD264" i="5" s="1"/>
  <c r="Y273" i="5" a="1"/>
  <c r="Y273" i="5" s="1"/>
  <c r="Z273" i="5" a="1"/>
  <c r="Z273" i="5" s="1"/>
  <c r="AA273" i="5" a="1"/>
  <c r="AA273" i="5" s="1"/>
  <c r="AC273" i="5" a="1"/>
  <c r="AC273" i="5" s="1"/>
  <c r="AD273" i="5" a="1"/>
  <c r="AD273" i="5" s="1"/>
  <c r="Y4" i="5" a="1"/>
  <c r="Y4" i="5" s="1"/>
  <c r="Z4" i="5" a="1"/>
  <c r="Z4" i="5" s="1"/>
  <c r="AA4" i="5" a="1"/>
  <c r="AA4" i="5" s="1"/>
  <c r="AC4" i="5" a="1"/>
  <c r="AC4" i="5" s="1"/>
  <c r="AD4" i="5" a="1"/>
  <c r="AD4" i="5" s="1"/>
  <c r="Y13" i="5" a="1"/>
  <c r="Y13" i="5" s="1"/>
  <c r="Z13" i="5" a="1"/>
  <c r="Z13" i="5" s="1"/>
  <c r="AA13" i="5" a="1"/>
  <c r="AA13" i="5" s="1"/>
  <c r="AC13" i="5" a="1"/>
  <c r="AC13" i="5" s="1"/>
  <c r="AD13" i="5" a="1"/>
  <c r="AD13" i="5" s="1"/>
  <c r="Y22" i="5" a="1"/>
  <c r="Y22" i="5" s="1"/>
  <c r="Z22" i="5" a="1"/>
  <c r="Z22" i="5" s="1"/>
  <c r="AA22" i="5" a="1"/>
  <c r="AA22" i="5" s="1"/>
  <c r="AC22" i="5" a="1"/>
  <c r="AC22" i="5" s="1"/>
  <c r="AD22" i="5" a="1"/>
  <c r="AD22" i="5" s="1"/>
  <c r="Y31" i="5" a="1"/>
  <c r="Y31" i="5" s="1"/>
  <c r="Z31" i="5" a="1"/>
  <c r="Z31" i="5" s="1"/>
  <c r="AA31" i="5" a="1"/>
  <c r="AA31" i="5" s="1"/>
  <c r="AC31" i="5" a="1"/>
  <c r="AC31" i="5" s="1"/>
  <c r="AD31" i="5" a="1"/>
  <c r="AD31" i="5" s="1"/>
  <c r="Y40" i="5" a="1"/>
  <c r="Y40" i="5" s="1"/>
  <c r="Z40" i="5" a="1"/>
  <c r="Z40" i="5" s="1"/>
  <c r="AA40" i="5" a="1"/>
  <c r="AA40" i="5" s="1"/>
  <c r="AC40" i="5" a="1"/>
  <c r="AC40" i="5" s="1"/>
  <c r="AD40" i="5" a="1"/>
  <c r="AD40" i="5" s="1"/>
  <c r="Y49" i="5" a="1"/>
  <c r="Y49" i="5" s="1"/>
  <c r="Z49" i="5" a="1"/>
  <c r="Z49" i="5" s="1"/>
  <c r="AA49" i="5" a="1"/>
  <c r="AA49" i="5" s="1"/>
  <c r="AC49" i="5" a="1"/>
  <c r="AC49" i="5" s="1"/>
  <c r="AD49" i="5" a="1"/>
  <c r="AD49" i="5" s="1"/>
  <c r="Y58" i="5" a="1"/>
  <c r="Y58" i="5" s="1"/>
  <c r="Z58" i="5" a="1"/>
  <c r="Z58" i="5" s="1"/>
  <c r="AA58" i="5" a="1"/>
  <c r="AA58" i="5" s="1"/>
  <c r="AC58" i="5" a="1"/>
  <c r="AC58" i="5" s="1"/>
  <c r="AD58" i="5" a="1"/>
  <c r="AD58" i="5" s="1"/>
  <c r="Y67" i="5" a="1"/>
  <c r="Y67" i="5" s="1"/>
  <c r="Z67" i="5" a="1"/>
  <c r="Z67" i="5" s="1"/>
  <c r="AA67" i="5" a="1"/>
  <c r="AA67" i="5" s="1"/>
  <c r="AC67" i="5" a="1"/>
  <c r="AC67" i="5" s="1"/>
  <c r="AD67" i="5" a="1"/>
  <c r="AD67" i="5" s="1"/>
  <c r="Y76" i="5" a="1"/>
  <c r="Y76" i="5" s="1"/>
  <c r="Z76" i="5" a="1"/>
  <c r="Z76" i="5" s="1"/>
  <c r="AA76" i="5" a="1"/>
  <c r="AA76" i="5" s="1"/>
  <c r="AC76" i="5" a="1"/>
  <c r="AC76" i="5" s="1"/>
  <c r="AD76" i="5" a="1"/>
  <c r="AD76" i="5" s="1"/>
  <c r="Y85" i="5" a="1"/>
  <c r="Y85" i="5" s="1"/>
  <c r="Z85" i="5" a="1"/>
  <c r="Z85" i="5" s="1"/>
  <c r="AA85" i="5" a="1"/>
  <c r="AA85" i="5" s="1"/>
  <c r="AC85" i="5" a="1"/>
  <c r="AC85" i="5" s="1"/>
  <c r="AD85" i="5" a="1"/>
  <c r="AD85" i="5" s="1"/>
  <c r="Y94" i="5" a="1"/>
  <c r="Y94" i="5" s="1"/>
  <c r="Z94" i="5" a="1"/>
  <c r="Z94" i="5" s="1"/>
  <c r="AA94" i="5" a="1"/>
  <c r="AA94" i="5" s="1"/>
  <c r="AC94" i="5" a="1"/>
  <c r="AC94" i="5" s="1"/>
  <c r="AD94" i="5" a="1"/>
  <c r="AD94" i="5" s="1"/>
  <c r="Y103" i="5" a="1"/>
  <c r="Y103" i="5" s="1"/>
  <c r="Z103" i="5" a="1"/>
  <c r="Z103" i="5" s="1"/>
  <c r="AA103" i="5" a="1"/>
  <c r="AA103" i="5" s="1"/>
  <c r="AC103" i="5" a="1"/>
  <c r="AC103" i="5" s="1"/>
  <c r="AD103" i="5" a="1"/>
  <c r="AD103" i="5" s="1"/>
  <c r="Y112" i="5" a="1"/>
  <c r="Y112" i="5" s="1"/>
  <c r="Z112" i="5" a="1"/>
  <c r="Z112" i="5" s="1"/>
  <c r="AA112" i="5" a="1"/>
  <c r="AA112" i="5" s="1"/>
  <c r="AC112" i="5" a="1"/>
  <c r="AC112" i="5" s="1"/>
  <c r="AD112" i="5" a="1"/>
  <c r="AD112" i="5" s="1"/>
  <c r="Y121" i="5" a="1"/>
  <c r="Y121" i="5" s="1"/>
  <c r="Z121" i="5" a="1"/>
  <c r="Z121" i="5" s="1"/>
  <c r="AA121" i="5" a="1"/>
  <c r="AA121" i="5" s="1"/>
  <c r="AC121" i="5" a="1"/>
  <c r="AC121" i="5" s="1"/>
  <c r="AD121" i="5" a="1"/>
  <c r="AD121" i="5" s="1"/>
  <c r="Y130" i="5" a="1"/>
  <c r="Y130" i="5" s="1"/>
  <c r="Z130" i="5" a="1"/>
  <c r="Z130" i="5" s="1"/>
  <c r="AA130" i="5" a="1"/>
  <c r="AA130" i="5" s="1"/>
  <c r="AC130" i="5" a="1"/>
  <c r="AC130" i="5" s="1"/>
  <c r="AD130" i="5" a="1"/>
  <c r="AD130" i="5" s="1"/>
  <c r="Y139" i="5" a="1"/>
  <c r="Y139" i="5" s="1"/>
  <c r="Z139" i="5" a="1"/>
  <c r="Z139" i="5" s="1"/>
  <c r="AA139" i="5" a="1"/>
  <c r="AA139" i="5" s="1"/>
  <c r="AC139" i="5" a="1"/>
  <c r="AC139" i="5" s="1"/>
  <c r="AD139" i="5" a="1"/>
  <c r="AD139" i="5" s="1"/>
  <c r="Y148" i="5" a="1"/>
  <c r="Y148" i="5" s="1"/>
  <c r="Z148" i="5" a="1"/>
  <c r="Z148" i="5" s="1"/>
  <c r="AA148" i="5" a="1"/>
  <c r="AA148" i="5" s="1"/>
  <c r="AC148" i="5" a="1"/>
  <c r="AC148" i="5" s="1"/>
  <c r="AD148" i="5" a="1"/>
  <c r="AD148" i="5" s="1"/>
  <c r="Y157" i="5" a="1"/>
  <c r="Y157" i="5" s="1"/>
  <c r="Z157" i="5" a="1"/>
  <c r="Z157" i="5" s="1"/>
  <c r="AA157" i="5" a="1"/>
  <c r="AA157" i="5" s="1"/>
  <c r="AC157" i="5" a="1"/>
  <c r="AC157" i="5" s="1"/>
  <c r="AD157" i="5" a="1"/>
  <c r="AD157" i="5" s="1"/>
  <c r="Y166" i="5" a="1"/>
  <c r="Y166" i="5" s="1"/>
  <c r="Z166" i="5" a="1"/>
  <c r="Z166" i="5" s="1"/>
  <c r="AA166" i="5" a="1"/>
  <c r="AA166" i="5" s="1"/>
  <c r="AC166" i="5" a="1"/>
  <c r="AC166" i="5" s="1"/>
  <c r="AD166" i="5" a="1"/>
  <c r="AD166" i="5" s="1"/>
  <c r="Y175" i="5" a="1"/>
  <c r="Y175" i="5" s="1"/>
  <c r="Z175" i="5" a="1"/>
  <c r="Z175" i="5" s="1"/>
  <c r="AA175" i="5" a="1"/>
  <c r="AA175" i="5" s="1"/>
  <c r="AC175" i="5" a="1"/>
  <c r="AC175" i="5" s="1"/>
  <c r="AD175" i="5" a="1"/>
  <c r="AD175" i="5" s="1"/>
  <c r="Y184" i="5" a="1"/>
  <c r="Y184" i="5" s="1"/>
  <c r="Z184" i="5" a="1"/>
  <c r="Z184" i="5" s="1"/>
  <c r="AA184" i="5" a="1"/>
  <c r="AA184" i="5" s="1"/>
  <c r="AC184" i="5" a="1"/>
  <c r="AC184" i="5" s="1"/>
  <c r="AD184" i="5" a="1"/>
  <c r="AD184" i="5" s="1"/>
  <c r="Y193" i="5" a="1"/>
  <c r="Y193" i="5" s="1"/>
  <c r="Z193" i="5" a="1"/>
  <c r="Z193" i="5" s="1"/>
  <c r="AA193" i="5" a="1"/>
  <c r="AA193" i="5" s="1"/>
  <c r="AC193" i="5" a="1"/>
  <c r="AC193" i="5" s="1"/>
  <c r="AD193" i="5" a="1"/>
  <c r="AD193" i="5" s="1"/>
  <c r="Y202" i="5" a="1"/>
  <c r="Y202" i="5" s="1"/>
  <c r="Z202" i="5" a="1"/>
  <c r="Z202" i="5" s="1"/>
  <c r="AA202" i="5" a="1"/>
  <c r="AA202" i="5" s="1"/>
  <c r="AC202" i="5" a="1"/>
  <c r="AC202" i="5" s="1"/>
  <c r="AD202" i="5" a="1"/>
  <c r="AD202" i="5" s="1"/>
  <c r="Y211" i="5" a="1"/>
  <c r="Y211" i="5" s="1"/>
  <c r="Z211" i="5" a="1"/>
  <c r="Z211" i="5" s="1"/>
  <c r="AA211" i="5" a="1"/>
  <c r="AA211" i="5" s="1"/>
  <c r="AC211" i="5" a="1"/>
  <c r="AC211" i="5" s="1"/>
  <c r="AD211" i="5" a="1"/>
  <c r="AD211" i="5" s="1"/>
  <c r="Y220" i="5" a="1"/>
  <c r="Y220" i="5" s="1"/>
  <c r="Z220" i="5" a="1"/>
  <c r="Z220" i="5" s="1"/>
  <c r="AA220" i="5" a="1"/>
  <c r="AA220" i="5" s="1"/>
  <c r="AC220" i="5" a="1"/>
  <c r="AC220" i="5" s="1"/>
  <c r="AD220" i="5" a="1"/>
  <c r="AD220" i="5" s="1"/>
  <c r="Y229" i="5" a="1"/>
  <c r="Y229" i="5" s="1"/>
  <c r="Z229" i="5" a="1"/>
  <c r="Z229" i="5" s="1"/>
  <c r="AA229" i="5" a="1"/>
  <c r="AA229" i="5" s="1"/>
  <c r="AC229" i="5" a="1"/>
  <c r="AC229" i="5" s="1"/>
  <c r="AD229" i="5" a="1"/>
  <c r="AD229" i="5" s="1"/>
  <c r="Y238" i="5" a="1"/>
  <c r="Y238" i="5" s="1"/>
  <c r="Z238" i="5" a="1"/>
  <c r="Z238" i="5" s="1"/>
  <c r="AA238" i="5" a="1"/>
  <c r="AA238" i="5" s="1"/>
  <c r="AC238" i="5" a="1"/>
  <c r="AC238" i="5" s="1"/>
  <c r="AD238" i="5" a="1"/>
  <c r="AD238" i="5"/>
  <c r="Y247" i="5" a="1"/>
  <c r="Y247" i="5" s="1"/>
  <c r="Z247" i="5" a="1"/>
  <c r="Z247" i="5" s="1"/>
  <c r="AA247" i="5" a="1"/>
  <c r="AA247" i="5" s="1"/>
  <c r="AC247" i="5" a="1"/>
  <c r="AC247" i="5" s="1"/>
  <c r="AD247" i="5" a="1"/>
  <c r="AD247" i="5" s="1"/>
  <c r="Y256" i="5" a="1"/>
  <c r="Y256" i="5" s="1"/>
  <c r="Z256" i="5" a="1"/>
  <c r="Z256" i="5" s="1"/>
  <c r="AA256" i="5" a="1"/>
  <c r="AA256" i="5" s="1"/>
  <c r="AC256" i="5" a="1"/>
  <c r="AC256" i="5" s="1"/>
  <c r="AD256" i="5" a="1"/>
  <c r="AD256" i="5" s="1"/>
  <c r="Y265" i="5" a="1"/>
  <c r="Y265" i="5" s="1"/>
  <c r="Z265" i="5" a="1"/>
  <c r="Z265" i="5" s="1"/>
  <c r="AA265" i="5" a="1"/>
  <c r="AA265" i="5" s="1"/>
  <c r="AC265" i="5" a="1"/>
  <c r="AC265" i="5" s="1"/>
  <c r="AD265" i="5" a="1"/>
  <c r="AD265" i="5" s="1"/>
  <c r="Y274" i="5" a="1"/>
  <c r="Y274" i="5" s="1"/>
  <c r="Z274" i="5" a="1"/>
  <c r="Z274" i="5" s="1"/>
  <c r="AA274" i="5" a="1"/>
  <c r="AA274" i="5" s="1"/>
  <c r="AC274" i="5" a="1"/>
  <c r="AC274" i="5" s="1"/>
  <c r="AD274" i="5" a="1"/>
  <c r="AD274" i="5" s="1"/>
  <c r="Y5" i="5" a="1"/>
  <c r="Y5" i="5" s="1"/>
  <c r="Z5" i="5" a="1"/>
  <c r="Z5" i="5"/>
  <c r="AA5" i="5" a="1"/>
  <c r="AA5" i="5" s="1"/>
  <c r="AC5" i="5" a="1"/>
  <c r="AC5" i="5" s="1"/>
  <c r="AD5" i="5" a="1"/>
  <c r="AD5" i="5" s="1"/>
  <c r="Y14" i="5" a="1"/>
  <c r="Y14" i="5" s="1"/>
  <c r="Z14" i="5" a="1"/>
  <c r="Z14" i="5" s="1"/>
  <c r="AA14" i="5" a="1"/>
  <c r="AA14" i="5" s="1"/>
  <c r="AC14" i="5" a="1"/>
  <c r="AC14" i="5"/>
  <c r="AD14" i="5" a="1"/>
  <c r="AD14" i="5" s="1"/>
  <c r="Y23" i="5" a="1"/>
  <c r="Y23" i="5" s="1"/>
  <c r="Z23" i="5" a="1"/>
  <c r="Z23" i="5" s="1"/>
  <c r="AA23" i="5" a="1"/>
  <c r="AA23" i="5" s="1"/>
  <c r="AC23" i="5" a="1"/>
  <c r="AC23" i="5" s="1"/>
  <c r="AD23" i="5" a="1"/>
  <c r="AD23" i="5" s="1"/>
  <c r="Y32" i="5" a="1"/>
  <c r="Y32" i="5" s="1"/>
  <c r="Z32" i="5" a="1"/>
  <c r="Z32" i="5" s="1"/>
  <c r="AA32" i="5" a="1"/>
  <c r="AA32" i="5" s="1"/>
  <c r="AC32" i="5" a="1"/>
  <c r="AC32" i="5" s="1"/>
  <c r="AD32" i="5" a="1"/>
  <c r="AD32" i="5" s="1"/>
  <c r="Y41" i="5" a="1"/>
  <c r="Y41" i="5" s="1"/>
  <c r="Z41" i="5" a="1"/>
  <c r="Z41" i="5" s="1"/>
  <c r="AA41" i="5" a="1"/>
  <c r="AA41" i="5" s="1"/>
  <c r="AC41" i="5" a="1"/>
  <c r="AC41" i="5" s="1"/>
  <c r="AD41" i="5" a="1"/>
  <c r="AD41" i="5" s="1"/>
  <c r="Y50" i="5" a="1"/>
  <c r="Y50" i="5" s="1"/>
  <c r="Z50" i="5" a="1"/>
  <c r="Z50" i="5" s="1"/>
  <c r="AA50" i="5" a="1"/>
  <c r="AA50" i="5" s="1"/>
  <c r="AC50" i="5" a="1"/>
  <c r="AC50" i="5" s="1"/>
  <c r="AD50" i="5" a="1"/>
  <c r="AD50" i="5" s="1"/>
  <c r="Y59" i="5" a="1"/>
  <c r="Y59" i="5" s="1"/>
  <c r="Z59" i="5" a="1"/>
  <c r="Z59" i="5" s="1"/>
  <c r="AA59" i="5" a="1"/>
  <c r="AA59" i="5" s="1"/>
  <c r="AC59" i="5" a="1"/>
  <c r="AC59" i="5" s="1"/>
  <c r="AD59" i="5" a="1"/>
  <c r="AD59" i="5" s="1"/>
  <c r="Y68" i="5" a="1"/>
  <c r="Y68" i="5" s="1"/>
  <c r="Z68" i="5" a="1"/>
  <c r="Z68" i="5" s="1"/>
  <c r="AA68" i="5" a="1"/>
  <c r="AA68" i="5" s="1"/>
  <c r="AC68" i="5" a="1"/>
  <c r="AC68" i="5" s="1"/>
  <c r="AD68" i="5" a="1"/>
  <c r="AD68" i="5" s="1"/>
  <c r="Y77" i="5" a="1"/>
  <c r="Y77" i="5" s="1"/>
  <c r="Z77" i="5" a="1"/>
  <c r="Z77" i="5" s="1"/>
  <c r="AA77" i="5" a="1"/>
  <c r="AA77" i="5" s="1"/>
  <c r="AC77" i="5" a="1"/>
  <c r="AC77" i="5" s="1"/>
  <c r="AD77" i="5" a="1"/>
  <c r="AD77" i="5" s="1"/>
  <c r="Y86" i="5" a="1"/>
  <c r="Y86" i="5" s="1"/>
  <c r="Z86" i="5" a="1"/>
  <c r="Z86" i="5" s="1"/>
  <c r="AA86" i="5" a="1"/>
  <c r="AA86" i="5" s="1"/>
  <c r="AC86" i="5" a="1"/>
  <c r="AC86" i="5" s="1"/>
  <c r="AD86" i="5" a="1"/>
  <c r="AD86" i="5" s="1"/>
  <c r="Y95" i="5" a="1"/>
  <c r="Y95" i="5" s="1"/>
  <c r="Z95" i="5" a="1"/>
  <c r="Z95" i="5" s="1"/>
  <c r="AA95" i="5" a="1"/>
  <c r="AA95" i="5" s="1"/>
  <c r="AC95" i="5" a="1"/>
  <c r="AC95" i="5" s="1"/>
  <c r="AD95" i="5" a="1"/>
  <c r="AD95" i="5" s="1"/>
  <c r="Y104" i="5" a="1"/>
  <c r="Y104" i="5" s="1"/>
  <c r="Z104" i="5" a="1"/>
  <c r="Z104" i="5" s="1"/>
  <c r="AA104" i="5" a="1"/>
  <c r="AA104" i="5" s="1"/>
  <c r="AC104" i="5" a="1"/>
  <c r="AC104" i="5" s="1"/>
  <c r="AD104" i="5" a="1"/>
  <c r="AD104" i="5" s="1"/>
  <c r="Y113" i="5" a="1"/>
  <c r="Y113" i="5" s="1"/>
  <c r="Z113" i="5" a="1"/>
  <c r="Z113" i="5" s="1"/>
  <c r="AA113" i="5" a="1"/>
  <c r="AA113" i="5" s="1"/>
  <c r="AC113" i="5" a="1"/>
  <c r="AC113" i="5" s="1"/>
  <c r="AD113" i="5" a="1"/>
  <c r="AD113" i="5" s="1"/>
  <c r="Y122" i="5" a="1"/>
  <c r="Y122" i="5" s="1"/>
  <c r="Z122" i="5" a="1"/>
  <c r="Z122" i="5" s="1"/>
  <c r="AA122" i="5" a="1"/>
  <c r="AA122" i="5" s="1"/>
  <c r="AC122" i="5" a="1"/>
  <c r="AC122" i="5" s="1"/>
  <c r="AD122" i="5" a="1"/>
  <c r="AD122" i="5" s="1"/>
  <c r="Y131" i="5" a="1"/>
  <c r="Y131" i="5" s="1"/>
  <c r="Z131" i="5" a="1"/>
  <c r="Z131" i="5" s="1"/>
  <c r="AA131" i="5" a="1"/>
  <c r="AA131" i="5" s="1"/>
  <c r="AC131" i="5" a="1"/>
  <c r="AC131" i="5" s="1"/>
  <c r="AD131" i="5" a="1"/>
  <c r="AD131" i="5" s="1"/>
  <c r="Y140" i="5" a="1"/>
  <c r="Y140" i="5" s="1"/>
  <c r="Z140" i="5" a="1"/>
  <c r="Z140" i="5" s="1"/>
  <c r="AA140" i="5" a="1"/>
  <c r="AA140" i="5" s="1"/>
  <c r="AC140" i="5" a="1"/>
  <c r="AC140" i="5" s="1"/>
  <c r="AD140" i="5" a="1"/>
  <c r="AD140" i="5" s="1"/>
  <c r="Y149" i="5" a="1"/>
  <c r="Y149" i="5" s="1"/>
  <c r="Z149" i="5" a="1"/>
  <c r="Z149" i="5" s="1"/>
  <c r="AA149" i="5" a="1"/>
  <c r="AA149" i="5" s="1"/>
  <c r="AC149" i="5" a="1"/>
  <c r="AC149" i="5" s="1"/>
  <c r="AD149" i="5" a="1"/>
  <c r="AD149" i="5" s="1"/>
  <c r="Y158" i="5" a="1"/>
  <c r="Y158" i="5" s="1"/>
  <c r="Z158" i="5" a="1"/>
  <c r="Z158" i="5" s="1"/>
  <c r="AA158" i="5" a="1"/>
  <c r="AA158" i="5" s="1"/>
  <c r="AC158" i="5" a="1"/>
  <c r="AC158" i="5" s="1"/>
  <c r="AD158" i="5" a="1"/>
  <c r="AD158" i="5" s="1"/>
  <c r="Y167" i="5" a="1"/>
  <c r="Y167" i="5" s="1"/>
  <c r="Z167" i="5" a="1"/>
  <c r="Z167" i="5" s="1"/>
  <c r="AA167" i="5" a="1"/>
  <c r="AA167" i="5" s="1"/>
  <c r="AC167" i="5" a="1"/>
  <c r="AC167" i="5" s="1"/>
  <c r="AD167" i="5" a="1"/>
  <c r="AD167" i="5" s="1"/>
  <c r="Y176" i="5" a="1"/>
  <c r="Y176" i="5" s="1"/>
  <c r="Z176" i="5" a="1"/>
  <c r="Z176" i="5" s="1"/>
  <c r="AA176" i="5" a="1"/>
  <c r="AA176" i="5" s="1"/>
  <c r="AC176" i="5" a="1"/>
  <c r="AC176" i="5" s="1"/>
  <c r="AD176" i="5" a="1"/>
  <c r="AD176" i="5" s="1"/>
  <c r="Y185" i="5" a="1"/>
  <c r="Y185" i="5" s="1"/>
  <c r="Z185" i="5" a="1"/>
  <c r="Z185" i="5" s="1"/>
  <c r="AA185" i="5" a="1"/>
  <c r="AA185" i="5" s="1"/>
  <c r="AC185" i="5" a="1"/>
  <c r="AC185" i="5" s="1"/>
  <c r="AD185" i="5" a="1"/>
  <c r="AD185" i="5" s="1"/>
  <c r="Y194" i="5" a="1"/>
  <c r="Y194" i="5" s="1"/>
  <c r="Z194" i="5" a="1"/>
  <c r="Z194" i="5" s="1"/>
  <c r="AA194" i="5" a="1"/>
  <c r="AA194" i="5" s="1"/>
  <c r="AC194" i="5" a="1"/>
  <c r="AC194" i="5" s="1"/>
  <c r="AD194" i="5" a="1"/>
  <c r="AD194" i="5" s="1"/>
  <c r="Y203" i="5" a="1"/>
  <c r="Y203" i="5" s="1"/>
  <c r="Z203" i="5" a="1"/>
  <c r="Z203" i="5" s="1"/>
  <c r="AA203" i="5" a="1"/>
  <c r="AA203" i="5" s="1"/>
  <c r="AC203" i="5" a="1"/>
  <c r="AC203" i="5" s="1"/>
  <c r="AD203" i="5" a="1"/>
  <c r="AD203" i="5" s="1"/>
  <c r="Y212" i="5" a="1"/>
  <c r="Y212" i="5" s="1"/>
  <c r="Z212" i="5" a="1"/>
  <c r="Z212" i="5" s="1"/>
  <c r="AA212" i="5" a="1"/>
  <c r="AA212" i="5" s="1"/>
  <c r="AC212" i="5" a="1"/>
  <c r="AC212" i="5" s="1"/>
  <c r="AD212" i="5" a="1"/>
  <c r="AD212" i="5" s="1"/>
  <c r="Y221" i="5" a="1"/>
  <c r="Y221" i="5" s="1"/>
  <c r="Z221" i="5" a="1"/>
  <c r="Z221" i="5" s="1"/>
  <c r="AA221" i="5" a="1"/>
  <c r="AA221" i="5" s="1"/>
  <c r="AC221" i="5" a="1"/>
  <c r="AC221" i="5" s="1"/>
  <c r="AD221" i="5" a="1"/>
  <c r="AD221" i="5" s="1"/>
  <c r="Y230" i="5" a="1"/>
  <c r="Y230" i="5" s="1"/>
  <c r="Z230" i="5" a="1"/>
  <c r="Z230" i="5" s="1"/>
  <c r="AA230" i="5" a="1"/>
  <c r="AA230" i="5" s="1"/>
  <c r="AC230" i="5" a="1"/>
  <c r="AC230" i="5" s="1"/>
  <c r="AD230" i="5" a="1"/>
  <c r="AD230" i="5" s="1"/>
  <c r="Y239" i="5" a="1"/>
  <c r="Y239" i="5" s="1"/>
  <c r="Z239" i="5" a="1"/>
  <c r="Z239" i="5" s="1"/>
  <c r="AA239" i="5" a="1"/>
  <c r="AA239" i="5" s="1"/>
  <c r="AC239" i="5" a="1"/>
  <c r="AC239" i="5" s="1"/>
  <c r="AD239" i="5" a="1"/>
  <c r="AD239" i="5" s="1"/>
  <c r="Y248" i="5" a="1"/>
  <c r="Y248" i="5" s="1"/>
  <c r="Z248" i="5" a="1"/>
  <c r="Z248" i="5" s="1"/>
  <c r="AA248" i="5" a="1"/>
  <c r="AA248" i="5" s="1"/>
  <c r="AC248" i="5" a="1"/>
  <c r="AC248" i="5" s="1"/>
  <c r="AD248" i="5" a="1"/>
  <c r="AD248" i="5" s="1"/>
  <c r="Y257" i="5" a="1"/>
  <c r="Y257" i="5" s="1"/>
  <c r="Z257" i="5" a="1"/>
  <c r="Z257" i="5" s="1"/>
  <c r="AA257" i="5" a="1"/>
  <c r="AA257" i="5" s="1"/>
  <c r="AC257" i="5" a="1"/>
  <c r="AC257" i="5" s="1"/>
  <c r="AD257" i="5" a="1"/>
  <c r="AD257" i="5" s="1"/>
  <c r="Y266" i="5" a="1"/>
  <c r="Y266" i="5" s="1"/>
  <c r="Z266" i="5" a="1"/>
  <c r="Z266" i="5" s="1"/>
  <c r="AA266" i="5" a="1"/>
  <c r="AA266" i="5" s="1"/>
  <c r="AC266" i="5" a="1"/>
  <c r="AC266" i="5" s="1"/>
  <c r="AD266" i="5" a="1"/>
  <c r="AD266" i="5" s="1"/>
  <c r="Y275" i="5" a="1"/>
  <c r="Y275" i="5" s="1"/>
  <c r="Z275" i="5" a="1"/>
  <c r="Z275" i="5" s="1"/>
  <c r="AA275" i="5" a="1"/>
  <c r="AA275" i="5" s="1"/>
  <c r="AC275" i="5" a="1"/>
  <c r="AC275" i="5" s="1"/>
  <c r="AD275" i="5" a="1"/>
  <c r="AD275" i="5" s="1"/>
  <c r="Y6" i="5" a="1"/>
  <c r="Y6" i="5" s="1"/>
  <c r="Z6" i="5" a="1"/>
  <c r="Z6" i="5"/>
  <c r="AA6" i="5" a="1"/>
  <c r="AA6" i="5" s="1"/>
  <c r="AC6" i="5" a="1"/>
  <c r="AC6" i="5" s="1"/>
  <c r="AD6" i="5" a="1"/>
  <c r="AD6" i="5" s="1"/>
  <c r="Y15" i="5" a="1"/>
  <c r="Y15" i="5" s="1"/>
  <c r="Z15" i="5" a="1"/>
  <c r="Z15" i="5" s="1"/>
  <c r="AA15" i="5" a="1"/>
  <c r="AA15" i="5" s="1"/>
  <c r="AC15" i="5" a="1"/>
  <c r="AC15" i="5" s="1"/>
  <c r="AD15" i="5" a="1"/>
  <c r="AD15" i="5" s="1"/>
  <c r="Y24" i="5" a="1"/>
  <c r="Y24" i="5" s="1"/>
  <c r="Z24" i="5" a="1"/>
  <c r="Z24" i="5" s="1"/>
  <c r="AA24" i="5" a="1"/>
  <c r="AA24" i="5" s="1"/>
  <c r="AC24" i="5" a="1"/>
  <c r="AC24" i="5" s="1"/>
  <c r="AD24" i="5" a="1"/>
  <c r="AD24" i="5" s="1"/>
  <c r="Y33" i="5" a="1"/>
  <c r="Y33" i="5" s="1"/>
  <c r="Z33" i="5" a="1"/>
  <c r="Z33" i="5" s="1"/>
  <c r="AA33" i="5" a="1"/>
  <c r="AA33" i="5" s="1"/>
  <c r="AC33" i="5" a="1"/>
  <c r="AC33" i="5" s="1"/>
  <c r="AD33" i="5" a="1"/>
  <c r="AD33" i="5" s="1"/>
  <c r="Y42" i="5" a="1"/>
  <c r="Y42" i="5" s="1"/>
  <c r="Z42" i="5" a="1"/>
  <c r="Z42" i="5" s="1"/>
  <c r="AA42" i="5" a="1"/>
  <c r="AA42" i="5" s="1"/>
  <c r="AC42" i="5" a="1"/>
  <c r="AC42" i="5" s="1"/>
  <c r="AD42" i="5" a="1"/>
  <c r="AD42" i="5" s="1"/>
  <c r="Y51" i="5" a="1"/>
  <c r="Y51" i="5" s="1"/>
  <c r="Z51" i="5" a="1"/>
  <c r="Z51" i="5" s="1"/>
  <c r="AA51" i="5" a="1"/>
  <c r="AA51" i="5" s="1"/>
  <c r="AC51" i="5" a="1"/>
  <c r="AC51" i="5" s="1"/>
  <c r="AD51" i="5" a="1"/>
  <c r="AD51" i="5" s="1"/>
  <c r="Y60" i="5" a="1"/>
  <c r="Y60" i="5" s="1"/>
  <c r="Z60" i="5" a="1"/>
  <c r="Z60" i="5" s="1"/>
  <c r="AA60" i="5" a="1"/>
  <c r="AA60" i="5" s="1"/>
  <c r="AC60" i="5" a="1"/>
  <c r="AC60" i="5" s="1"/>
  <c r="AD60" i="5" a="1"/>
  <c r="AD60" i="5" s="1"/>
  <c r="Y69" i="5" a="1"/>
  <c r="Y69" i="5" s="1"/>
  <c r="Z69" i="5" a="1"/>
  <c r="Z69" i="5" s="1"/>
  <c r="AA69" i="5" a="1"/>
  <c r="AA69" i="5" s="1"/>
  <c r="AC69" i="5" a="1"/>
  <c r="AC69" i="5" s="1"/>
  <c r="AD69" i="5" a="1"/>
  <c r="AD69" i="5" s="1"/>
  <c r="Y78" i="5" a="1"/>
  <c r="Y78" i="5" s="1"/>
  <c r="Z78" i="5" a="1"/>
  <c r="Z78" i="5" s="1"/>
  <c r="AA78" i="5" a="1"/>
  <c r="AA78" i="5" s="1"/>
  <c r="AC78" i="5" a="1"/>
  <c r="AC78" i="5" s="1"/>
  <c r="AD78" i="5" a="1"/>
  <c r="AD78" i="5" s="1"/>
  <c r="Y87" i="5" a="1"/>
  <c r="Y87" i="5" s="1"/>
  <c r="Z87" i="5" a="1"/>
  <c r="Z87" i="5" s="1"/>
  <c r="AA87" i="5" a="1"/>
  <c r="AA87" i="5" s="1"/>
  <c r="AC87" i="5" a="1"/>
  <c r="AC87" i="5" s="1"/>
  <c r="AD87" i="5" a="1"/>
  <c r="AD87" i="5" s="1"/>
  <c r="Y96" i="5" a="1"/>
  <c r="Y96" i="5" s="1"/>
  <c r="Z96" i="5" a="1"/>
  <c r="Z96" i="5" s="1"/>
  <c r="AA96" i="5" a="1"/>
  <c r="AA96" i="5" s="1"/>
  <c r="AC96" i="5" a="1"/>
  <c r="AC96" i="5" s="1"/>
  <c r="AD96" i="5" a="1"/>
  <c r="AD96" i="5" s="1"/>
  <c r="Y105" i="5" a="1"/>
  <c r="Y105" i="5" s="1"/>
  <c r="Z105" i="5" a="1"/>
  <c r="Z105" i="5" s="1"/>
  <c r="AA105" i="5" a="1"/>
  <c r="AA105" i="5" s="1"/>
  <c r="AC105" i="5" a="1"/>
  <c r="AC105" i="5" s="1"/>
  <c r="AD105" i="5" a="1"/>
  <c r="AD105" i="5" s="1"/>
  <c r="Y114" i="5" a="1"/>
  <c r="Y114" i="5" s="1"/>
  <c r="Z114" i="5" a="1"/>
  <c r="Z114" i="5" s="1"/>
  <c r="AA114" i="5" a="1"/>
  <c r="AA114" i="5" s="1"/>
  <c r="AC114" i="5" a="1"/>
  <c r="AC114" i="5" s="1"/>
  <c r="AD114" i="5" a="1"/>
  <c r="AD114" i="5" s="1"/>
  <c r="Y123" i="5" a="1"/>
  <c r="Y123" i="5" s="1"/>
  <c r="Z123" i="5" a="1"/>
  <c r="Z123" i="5" s="1"/>
  <c r="AA123" i="5" a="1"/>
  <c r="AA123" i="5" s="1"/>
  <c r="AC123" i="5" a="1"/>
  <c r="AC123" i="5" s="1"/>
  <c r="AD123" i="5" a="1"/>
  <c r="AD123" i="5" s="1"/>
  <c r="Y132" i="5" a="1"/>
  <c r="Y132" i="5" s="1"/>
  <c r="Z132" i="5" a="1"/>
  <c r="Z132" i="5" s="1"/>
  <c r="AA132" i="5" a="1"/>
  <c r="AA132" i="5" s="1"/>
  <c r="AC132" i="5" a="1"/>
  <c r="AC132" i="5" s="1"/>
  <c r="AD132" i="5" a="1"/>
  <c r="AD132" i="5" s="1"/>
  <c r="Y141" i="5" a="1"/>
  <c r="Y141" i="5" s="1"/>
  <c r="Z141" i="5" a="1"/>
  <c r="Z141" i="5" s="1"/>
  <c r="AA141" i="5" a="1"/>
  <c r="AA141" i="5" s="1"/>
  <c r="AC141" i="5" a="1"/>
  <c r="AC141" i="5" s="1"/>
  <c r="AD141" i="5" a="1"/>
  <c r="AD141" i="5" s="1"/>
  <c r="Y150" i="5" a="1"/>
  <c r="Y150" i="5" s="1"/>
  <c r="Z150" i="5" a="1"/>
  <c r="Z150" i="5" s="1"/>
  <c r="AA150" i="5" a="1"/>
  <c r="AA150" i="5" s="1"/>
  <c r="AC150" i="5" a="1"/>
  <c r="AC150" i="5" s="1"/>
  <c r="AD150" i="5" a="1"/>
  <c r="AD150" i="5" s="1"/>
  <c r="Y159" i="5" a="1"/>
  <c r="Y159" i="5" s="1"/>
  <c r="Z159" i="5" a="1"/>
  <c r="Z159" i="5" s="1"/>
  <c r="AA159" i="5" a="1"/>
  <c r="AA159" i="5" s="1"/>
  <c r="AC159" i="5" a="1"/>
  <c r="AC159" i="5" s="1"/>
  <c r="AD159" i="5" a="1"/>
  <c r="AD159" i="5" s="1"/>
  <c r="Y168" i="5" a="1"/>
  <c r="Y168" i="5" s="1"/>
  <c r="Z168" i="5" a="1"/>
  <c r="Z168" i="5" s="1"/>
  <c r="AA168" i="5" a="1"/>
  <c r="AA168" i="5" s="1"/>
  <c r="AC168" i="5" a="1"/>
  <c r="AC168" i="5" s="1"/>
  <c r="AD168" i="5" a="1"/>
  <c r="AD168" i="5" s="1"/>
  <c r="Y177" i="5" a="1"/>
  <c r="Y177" i="5" s="1"/>
  <c r="Z177" i="5" a="1"/>
  <c r="Z177" i="5" s="1"/>
  <c r="AA177" i="5" a="1"/>
  <c r="AA177" i="5" s="1"/>
  <c r="AC177" i="5" a="1"/>
  <c r="AC177" i="5" s="1"/>
  <c r="AD177" i="5" a="1"/>
  <c r="AD177" i="5" s="1"/>
  <c r="Y186" i="5" a="1"/>
  <c r="Y186" i="5" s="1"/>
  <c r="Z186" i="5" a="1"/>
  <c r="Z186" i="5" s="1"/>
  <c r="AA186" i="5" a="1"/>
  <c r="AA186" i="5" s="1"/>
  <c r="AC186" i="5" a="1"/>
  <c r="AC186" i="5" s="1"/>
  <c r="AD186" i="5" a="1"/>
  <c r="AD186" i="5" s="1"/>
  <c r="Y195" i="5" a="1"/>
  <c r="Y195" i="5" s="1"/>
  <c r="Z195" i="5" a="1"/>
  <c r="Z195" i="5" s="1"/>
  <c r="AA195" i="5" a="1"/>
  <c r="AA195" i="5" s="1"/>
  <c r="AC195" i="5" a="1"/>
  <c r="AC195" i="5" s="1"/>
  <c r="AD195" i="5" a="1"/>
  <c r="AD195" i="5" s="1"/>
  <c r="Y204" i="5" a="1"/>
  <c r="Y204" i="5" s="1"/>
  <c r="Z204" i="5" a="1"/>
  <c r="Z204" i="5" s="1"/>
  <c r="AA204" i="5" a="1"/>
  <c r="AA204" i="5" s="1"/>
  <c r="AC204" i="5" a="1"/>
  <c r="AC204" i="5" s="1"/>
  <c r="AD204" i="5" a="1"/>
  <c r="AD204" i="5" s="1"/>
  <c r="Y213" i="5" a="1"/>
  <c r="Y213" i="5" s="1"/>
  <c r="Z213" i="5" a="1"/>
  <c r="Z213" i="5" s="1"/>
  <c r="AA213" i="5" a="1"/>
  <c r="AA213" i="5" s="1"/>
  <c r="AC213" i="5" a="1"/>
  <c r="AC213" i="5" s="1"/>
  <c r="AD213" i="5" a="1"/>
  <c r="AD213" i="5" s="1"/>
  <c r="Y222" i="5" a="1"/>
  <c r="Y222" i="5" s="1"/>
  <c r="Z222" i="5" a="1"/>
  <c r="Z222" i="5" s="1"/>
  <c r="AA222" i="5" a="1"/>
  <c r="AA222" i="5" s="1"/>
  <c r="AC222" i="5" a="1"/>
  <c r="AC222" i="5" s="1"/>
  <c r="AD222" i="5" a="1"/>
  <c r="AD222" i="5" s="1"/>
  <c r="Y231" i="5" a="1"/>
  <c r="Y231" i="5" s="1"/>
  <c r="Z231" i="5" a="1"/>
  <c r="Z231" i="5" s="1"/>
  <c r="AA231" i="5" a="1"/>
  <c r="AA231" i="5" s="1"/>
  <c r="AC231" i="5" a="1"/>
  <c r="AC231" i="5" s="1"/>
  <c r="AD231" i="5" a="1"/>
  <c r="AD231" i="5" s="1"/>
  <c r="Y240" i="5" a="1"/>
  <c r="Y240" i="5" s="1"/>
  <c r="Z240" i="5" a="1"/>
  <c r="Z240" i="5" s="1"/>
  <c r="AA240" i="5" a="1"/>
  <c r="AA240" i="5" s="1"/>
  <c r="AC240" i="5" a="1"/>
  <c r="AC240" i="5" s="1"/>
  <c r="AD240" i="5" a="1"/>
  <c r="AD240" i="5" s="1"/>
  <c r="Y249" i="5" a="1"/>
  <c r="Y249" i="5" s="1"/>
  <c r="Z249" i="5" a="1"/>
  <c r="Z249" i="5" s="1"/>
  <c r="AA249" i="5" a="1"/>
  <c r="AA249" i="5" s="1"/>
  <c r="AC249" i="5" a="1"/>
  <c r="AC249" i="5" s="1"/>
  <c r="AD249" i="5" a="1"/>
  <c r="AD249" i="5" s="1"/>
  <c r="Y258" i="5" a="1"/>
  <c r="Y258" i="5" s="1"/>
  <c r="Z258" i="5" a="1"/>
  <c r="Z258" i="5" s="1"/>
  <c r="AA258" i="5" a="1"/>
  <c r="AA258" i="5" s="1"/>
  <c r="AC258" i="5" a="1"/>
  <c r="AC258" i="5" s="1"/>
  <c r="AD258" i="5" a="1"/>
  <c r="AD258" i="5" s="1"/>
  <c r="Y267" i="5" a="1"/>
  <c r="Y267" i="5" s="1"/>
  <c r="Z267" i="5" a="1"/>
  <c r="Z267" i="5" s="1"/>
  <c r="AA267" i="5" a="1"/>
  <c r="AA267" i="5" s="1"/>
  <c r="AC267" i="5" a="1"/>
  <c r="AC267" i="5" s="1"/>
  <c r="AD267" i="5" a="1"/>
  <c r="AD267" i="5" s="1"/>
  <c r="Y276" i="5" a="1"/>
  <c r="Y276" i="5" s="1"/>
  <c r="Z276" i="5" a="1"/>
  <c r="Z276" i="5" s="1"/>
  <c r="AA276" i="5" a="1"/>
  <c r="AA276" i="5" s="1"/>
  <c r="AC276" i="5" a="1"/>
  <c r="AC276" i="5" s="1"/>
  <c r="AD276" i="5" a="1"/>
  <c r="AD276" i="5" s="1"/>
  <c r="Y7" i="5" a="1"/>
  <c r="Y7" i="5" s="1"/>
  <c r="Z7" i="5" a="1"/>
  <c r="Z7" i="5" s="1"/>
  <c r="AA7" i="5" a="1"/>
  <c r="AA7" i="5" s="1"/>
  <c r="AC7" i="5" a="1"/>
  <c r="AC7" i="5" s="1"/>
  <c r="AD7" i="5" a="1"/>
  <c r="AD7" i="5" s="1"/>
  <c r="Y16" i="5" a="1"/>
  <c r="Y16" i="5" s="1"/>
  <c r="Z16" i="5" a="1"/>
  <c r="Z16" i="5" s="1"/>
  <c r="AA16" i="5" a="1"/>
  <c r="AA16" i="5" s="1"/>
  <c r="AC16" i="5" a="1"/>
  <c r="AC16" i="5" s="1"/>
  <c r="AD16" i="5" a="1"/>
  <c r="AD16" i="5" s="1"/>
  <c r="Y25" i="5" a="1"/>
  <c r="Y25" i="5" s="1"/>
  <c r="Z25" i="5" a="1"/>
  <c r="Z25" i="5" s="1"/>
  <c r="AA25" i="5" a="1"/>
  <c r="AA25" i="5" s="1"/>
  <c r="AC25" i="5" a="1"/>
  <c r="AC25" i="5" s="1"/>
  <c r="AD25" i="5" a="1"/>
  <c r="AD25" i="5" s="1"/>
  <c r="Y34" i="5" a="1"/>
  <c r="Y34" i="5" s="1"/>
  <c r="Z34" i="5" a="1"/>
  <c r="Z34" i="5" s="1"/>
  <c r="AA34" i="5" a="1"/>
  <c r="AA34" i="5" s="1"/>
  <c r="AC34" i="5" a="1"/>
  <c r="AC34" i="5" s="1"/>
  <c r="AD34" i="5" a="1"/>
  <c r="AD34" i="5" s="1"/>
  <c r="Y43" i="5" a="1"/>
  <c r="Y43" i="5" s="1"/>
  <c r="Z43" i="5" a="1"/>
  <c r="Z43" i="5" s="1"/>
  <c r="AA43" i="5" a="1"/>
  <c r="AA43" i="5" s="1"/>
  <c r="AC43" i="5" a="1"/>
  <c r="AC43" i="5" s="1"/>
  <c r="AD43" i="5" a="1"/>
  <c r="AD43" i="5" s="1"/>
  <c r="Y52" i="5" a="1"/>
  <c r="Y52" i="5" s="1"/>
  <c r="Z52" i="5" a="1"/>
  <c r="Z52" i="5" s="1"/>
  <c r="AA52" i="5" a="1"/>
  <c r="AA52" i="5" s="1"/>
  <c r="AC52" i="5" a="1"/>
  <c r="AC52" i="5" s="1"/>
  <c r="AD52" i="5" a="1"/>
  <c r="AD52" i="5" s="1"/>
  <c r="Y61" i="5" a="1"/>
  <c r="Y61" i="5" s="1"/>
  <c r="Z61" i="5" a="1"/>
  <c r="Z61" i="5" s="1"/>
  <c r="AA61" i="5" a="1"/>
  <c r="AA61" i="5" s="1"/>
  <c r="AC61" i="5" a="1"/>
  <c r="AC61" i="5" s="1"/>
  <c r="AD61" i="5" a="1"/>
  <c r="AD61" i="5" s="1"/>
  <c r="Y70" i="5" a="1"/>
  <c r="Y70" i="5" s="1"/>
  <c r="Z70" i="5" a="1"/>
  <c r="Z70" i="5" s="1"/>
  <c r="AA70" i="5" a="1"/>
  <c r="AA70" i="5" s="1"/>
  <c r="AC70" i="5" a="1"/>
  <c r="AC70" i="5" s="1"/>
  <c r="AD70" i="5" a="1"/>
  <c r="AD70" i="5" s="1"/>
  <c r="Y79" i="5" a="1"/>
  <c r="Y79" i="5" s="1"/>
  <c r="Z79" i="5" a="1"/>
  <c r="Z79" i="5" s="1"/>
  <c r="AA79" i="5" a="1"/>
  <c r="AA79" i="5" s="1"/>
  <c r="AC79" i="5" a="1"/>
  <c r="AC79" i="5" s="1"/>
  <c r="AD79" i="5" a="1"/>
  <c r="AD79" i="5" s="1"/>
  <c r="Y88" i="5" a="1"/>
  <c r="Y88" i="5" s="1"/>
  <c r="Z88" i="5" a="1"/>
  <c r="Z88" i="5" s="1"/>
  <c r="AA88" i="5" a="1"/>
  <c r="AA88" i="5" s="1"/>
  <c r="AC88" i="5" a="1"/>
  <c r="AC88" i="5" s="1"/>
  <c r="AD88" i="5" a="1"/>
  <c r="AD88" i="5" s="1"/>
  <c r="Y97" i="5" a="1"/>
  <c r="Y97" i="5" s="1"/>
  <c r="Z97" i="5" a="1"/>
  <c r="Z97" i="5" s="1"/>
  <c r="AA97" i="5" a="1"/>
  <c r="AA97" i="5" s="1"/>
  <c r="AC97" i="5" a="1"/>
  <c r="AC97" i="5" s="1"/>
  <c r="AD97" i="5" a="1"/>
  <c r="AD97" i="5" s="1"/>
  <c r="Y106" i="5" a="1"/>
  <c r="Y106" i="5" s="1"/>
  <c r="Z106" i="5" a="1"/>
  <c r="Z106" i="5" s="1"/>
  <c r="AA106" i="5" a="1"/>
  <c r="AA106" i="5" s="1"/>
  <c r="AC106" i="5" a="1"/>
  <c r="AC106" i="5" s="1"/>
  <c r="AD106" i="5" a="1"/>
  <c r="AD106" i="5" s="1"/>
  <c r="Y115" i="5" a="1"/>
  <c r="Y115" i="5" s="1"/>
  <c r="Z115" i="5" a="1"/>
  <c r="Z115" i="5" s="1"/>
  <c r="AA115" i="5" a="1"/>
  <c r="AA115" i="5" s="1"/>
  <c r="AC115" i="5" a="1"/>
  <c r="AC115" i="5" s="1"/>
  <c r="AD115" i="5" a="1"/>
  <c r="AD115" i="5" s="1"/>
  <c r="Y124" i="5" a="1"/>
  <c r="Y124" i="5" s="1"/>
  <c r="Z124" i="5" a="1"/>
  <c r="Z124" i="5" s="1"/>
  <c r="AA124" i="5" a="1"/>
  <c r="AA124" i="5" s="1"/>
  <c r="AC124" i="5" a="1"/>
  <c r="AC124" i="5" s="1"/>
  <c r="AD124" i="5" a="1"/>
  <c r="AD124" i="5" s="1"/>
  <c r="Y133" i="5" a="1"/>
  <c r="Y133" i="5" s="1"/>
  <c r="Z133" i="5" a="1"/>
  <c r="Z133" i="5" s="1"/>
  <c r="AA133" i="5" a="1"/>
  <c r="AA133" i="5" s="1"/>
  <c r="AC133" i="5" a="1"/>
  <c r="AC133" i="5" s="1"/>
  <c r="AD133" i="5" a="1"/>
  <c r="AD133" i="5" s="1"/>
  <c r="Y142" i="5" a="1"/>
  <c r="Y142" i="5" s="1"/>
  <c r="Z142" i="5" a="1"/>
  <c r="Z142" i="5" s="1"/>
  <c r="AA142" i="5" a="1"/>
  <c r="AA142" i="5" s="1"/>
  <c r="AC142" i="5" a="1"/>
  <c r="AC142" i="5" s="1"/>
  <c r="AD142" i="5" a="1"/>
  <c r="AD142" i="5" s="1"/>
  <c r="Y151" i="5" a="1"/>
  <c r="Y151" i="5" s="1"/>
  <c r="Z151" i="5" a="1"/>
  <c r="Z151" i="5" s="1"/>
  <c r="AA151" i="5" a="1"/>
  <c r="AA151" i="5" s="1"/>
  <c r="AC151" i="5" a="1"/>
  <c r="AC151" i="5" s="1"/>
  <c r="AD151" i="5" a="1"/>
  <c r="AD151" i="5" s="1"/>
  <c r="Y160" i="5" a="1"/>
  <c r="Y160" i="5" s="1"/>
  <c r="Z160" i="5" a="1"/>
  <c r="Z160" i="5" s="1"/>
  <c r="AA160" i="5" a="1"/>
  <c r="AA160" i="5" s="1"/>
  <c r="AC160" i="5" a="1"/>
  <c r="AC160" i="5" s="1"/>
  <c r="AD160" i="5" a="1"/>
  <c r="AD160" i="5" s="1"/>
  <c r="Y169" i="5" a="1"/>
  <c r="Y169" i="5" s="1"/>
  <c r="Z169" i="5" a="1"/>
  <c r="Z169" i="5" s="1"/>
  <c r="AA169" i="5" a="1"/>
  <c r="AA169" i="5" s="1"/>
  <c r="AC169" i="5" a="1"/>
  <c r="AC169" i="5" s="1"/>
  <c r="AD169" i="5" a="1"/>
  <c r="AD169" i="5" s="1"/>
  <c r="Y178" i="5" a="1"/>
  <c r="Y178" i="5" s="1"/>
  <c r="Z178" i="5" a="1"/>
  <c r="Z178" i="5" s="1"/>
  <c r="AA178" i="5" a="1"/>
  <c r="AA178" i="5" s="1"/>
  <c r="AC178" i="5" a="1"/>
  <c r="AC178" i="5" s="1"/>
  <c r="AD178" i="5" a="1"/>
  <c r="AD178" i="5" s="1"/>
  <c r="Y187" i="5" a="1"/>
  <c r="Y187" i="5" s="1"/>
  <c r="Z187" i="5" a="1"/>
  <c r="Z187" i="5" s="1"/>
  <c r="AA187" i="5" a="1"/>
  <c r="AA187" i="5" s="1"/>
  <c r="AC187" i="5" a="1"/>
  <c r="AC187" i="5" s="1"/>
  <c r="AD187" i="5" a="1"/>
  <c r="AD187" i="5" s="1"/>
  <c r="Y196" i="5" a="1"/>
  <c r="Y196" i="5" s="1"/>
  <c r="Z196" i="5" a="1"/>
  <c r="Z196" i="5" s="1"/>
  <c r="AA196" i="5" a="1"/>
  <c r="AA196" i="5" s="1"/>
  <c r="AC196" i="5" a="1"/>
  <c r="AC196" i="5" s="1"/>
  <c r="AD196" i="5" a="1"/>
  <c r="AD196" i="5" s="1"/>
  <c r="Y205" i="5" a="1"/>
  <c r="Y205" i="5" s="1"/>
  <c r="Z205" i="5" a="1"/>
  <c r="Z205" i="5" s="1"/>
  <c r="AA205" i="5" a="1"/>
  <c r="AA205" i="5" s="1"/>
  <c r="AC205" i="5" a="1"/>
  <c r="AC205" i="5" s="1"/>
  <c r="AD205" i="5" a="1"/>
  <c r="AD205" i="5" s="1"/>
  <c r="Y214" i="5" a="1"/>
  <c r="Y214" i="5" s="1"/>
  <c r="Z214" i="5" a="1"/>
  <c r="Z214" i="5" s="1"/>
  <c r="AA214" i="5" a="1"/>
  <c r="AA214" i="5" s="1"/>
  <c r="AC214" i="5" a="1"/>
  <c r="AC214" i="5" s="1"/>
  <c r="AD214" i="5" a="1"/>
  <c r="AD214" i="5" s="1"/>
  <c r="Y223" i="5" a="1"/>
  <c r="Y223" i="5" s="1"/>
  <c r="Z223" i="5" a="1"/>
  <c r="Z223" i="5" s="1"/>
  <c r="AA223" i="5" a="1"/>
  <c r="AA223" i="5" s="1"/>
  <c r="AC223" i="5" a="1"/>
  <c r="AC223" i="5" s="1"/>
  <c r="AD223" i="5" a="1"/>
  <c r="AD223" i="5" s="1"/>
  <c r="Y232" i="5" a="1"/>
  <c r="Y232" i="5" s="1"/>
  <c r="Z232" i="5" a="1"/>
  <c r="Z232" i="5" s="1"/>
  <c r="AA232" i="5" a="1"/>
  <c r="AA232" i="5" s="1"/>
  <c r="AC232" i="5" a="1"/>
  <c r="AC232" i="5" s="1"/>
  <c r="AD232" i="5" a="1"/>
  <c r="AD232" i="5" s="1"/>
  <c r="Y241" i="5" a="1"/>
  <c r="Y241" i="5" s="1"/>
  <c r="Z241" i="5" a="1"/>
  <c r="Z241" i="5" s="1"/>
  <c r="AA241" i="5" a="1"/>
  <c r="AA241" i="5" s="1"/>
  <c r="AC241" i="5" a="1"/>
  <c r="AC241" i="5" s="1"/>
  <c r="AD241" i="5" a="1"/>
  <c r="AD241" i="5" s="1"/>
  <c r="Y250" i="5" a="1"/>
  <c r="Y250" i="5" s="1"/>
  <c r="Z250" i="5" a="1"/>
  <c r="Z250" i="5" s="1"/>
  <c r="AA250" i="5" a="1"/>
  <c r="AA250" i="5" s="1"/>
  <c r="AC250" i="5" a="1"/>
  <c r="AC250" i="5" s="1"/>
  <c r="AD250" i="5" a="1"/>
  <c r="AD250" i="5" s="1"/>
  <c r="Y259" i="5" a="1"/>
  <c r="Y259" i="5" s="1"/>
  <c r="Z259" i="5" a="1"/>
  <c r="Z259" i="5" s="1"/>
  <c r="AA259" i="5" a="1"/>
  <c r="AA259" i="5" s="1"/>
  <c r="AC259" i="5" a="1"/>
  <c r="AC259" i="5" s="1"/>
  <c r="AD259" i="5" a="1"/>
  <c r="AD259" i="5" s="1"/>
  <c r="Y268" i="5" a="1"/>
  <c r="Y268" i="5" s="1"/>
  <c r="Z268" i="5" a="1"/>
  <c r="Z268" i="5" s="1"/>
  <c r="AA268" i="5" a="1"/>
  <c r="AA268" i="5" s="1"/>
  <c r="AC268" i="5" a="1"/>
  <c r="AC268" i="5" s="1"/>
  <c r="AD268" i="5" a="1"/>
  <c r="AD268" i="5" s="1"/>
  <c r="Y277" i="5" a="1"/>
  <c r="Y277" i="5" s="1"/>
  <c r="Z277" i="5" a="1"/>
  <c r="Z277" i="5" s="1"/>
  <c r="AA277" i="5" a="1"/>
  <c r="AA277" i="5" s="1"/>
  <c r="AC277" i="5" a="1"/>
  <c r="AC277" i="5" s="1"/>
  <c r="AD277" i="5" a="1"/>
  <c r="AD277" i="5" s="1"/>
  <c r="Y8" i="5" a="1"/>
  <c r="Y8" i="5" s="1"/>
  <c r="Z8" i="5" a="1"/>
  <c r="Z8" i="5" s="1"/>
  <c r="AA8" i="5" a="1"/>
  <c r="AA8" i="5" s="1"/>
  <c r="AC8" i="5" a="1"/>
  <c r="AC8" i="5" s="1"/>
  <c r="AD8" i="5" a="1"/>
  <c r="AD8" i="5" s="1"/>
  <c r="Y17" i="5" a="1"/>
  <c r="Y17" i="5" s="1"/>
  <c r="Z17" i="5" a="1"/>
  <c r="Z17" i="5" s="1"/>
  <c r="AA17" i="5" a="1"/>
  <c r="AA17" i="5" s="1"/>
  <c r="AC17" i="5" a="1"/>
  <c r="AC17" i="5" s="1"/>
  <c r="AD17" i="5" a="1"/>
  <c r="AD17" i="5" s="1"/>
  <c r="Y26" i="5" a="1"/>
  <c r="Y26" i="5" s="1"/>
  <c r="Z26" i="5" a="1"/>
  <c r="Z26" i="5" s="1"/>
  <c r="AA26" i="5" a="1"/>
  <c r="AA26" i="5" s="1"/>
  <c r="AC26" i="5" a="1"/>
  <c r="AC26" i="5" s="1"/>
  <c r="AD26" i="5" a="1"/>
  <c r="AD26" i="5" s="1"/>
  <c r="Y35" i="5" a="1"/>
  <c r="Y35" i="5" s="1"/>
  <c r="Z35" i="5" a="1"/>
  <c r="Z35" i="5" s="1"/>
  <c r="AA35" i="5" a="1"/>
  <c r="AA35" i="5" s="1"/>
  <c r="AC35" i="5" a="1"/>
  <c r="AC35" i="5" s="1"/>
  <c r="AD35" i="5" a="1"/>
  <c r="AD35" i="5" s="1"/>
  <c r="Y44" i="5" a="1"/>
  <c r="Y44" i="5" s="1"/>
  <c r="Z44" i="5" a="1"/>
  <c r="Z44" i="5" s="1"/>
  <c r="AA44" i="5" a="1"/>
  <c r="AA44" i="5" s="1"/>
  <c r="AC44" i="5" a="1"/>
  <c r="AC44" i="5" s="1"/>
  <c r="AD44" i="5" a="1"/>
  <c r="AD44" i="5" s="1"/>
  <c r="Y53" i="5" a="1"/>
  <c r="Y53" i="5" s="1"/>
  <c r="Z53" i="5" a="1"/>
  <c r="Z53" i="5" s="1"/>
  <c r="AA53" i="5" a="1"/>
  <c r="AA53" i="5" s="1"/>
  <c r="AC53" i="5" a="1"/>
  <c r="AC53" i="5" s="1"/>
  <c r="AD53" i="5" a="1"/>
  <c r="AD53" i="5" s="1"/>
  <c r="Y62" i="5" a="1"/>
  <c r="Y62" i="5" s="1"/>
  <c r="Z62" i="5" a="1"/>
  <c r="Z62" i="5" s="1"/>
  <c r="AA62" i="5" a="1"/>
  <c r="AA62" i="5" s="1"/>
  <c r="AC62" i="5" a="1"/>
  <c r="AC62" i="5" s="1"/>
  <c r="AD62" i="5" a="1"/>
  <c r="AD62" i="5" s="1"/>
  <c r="Y71" i="5" a="1"/>
  <c r="Y71" i="5" s="1"/>
  <c r="Z71" i="5" a="1"/>
  <c r="Z71" i="5" s="1"/>
  <c r="AA71" i="5" a="1"/>
  <c r="AA71" i="5" s="1"/>
  <c r="AC71" i="5" a="1"/>
  <c r="AC71" i="5" s="1"/>
  <c r="AD71" i="5" a="1"/>
  <c r="AD71" i="5" s="1"/>
  <c r="Y80" i="5" a="1"/>
  <c r="Y80" i="5" s="1"/>
  <c r="Z80" i="5" a="1"/>
  <c r="Z80" i="5" s="1"/>
  <c r="AA80" i="5" a="1"/>
  <c r="AA80" i="5" s="1"/>
  <c r="AC80" i="5" a="1"/>
  <c r="AC80" i="5" s="1"/>
  <c r="AD80" i="5" a="1"/>
  <c r="AD80" i="5" s="1"/>
  <c r="Y89" i="5" a="1"/>
  <c r="Y89" i="5" s="1"/>
  <c r="Z89" i="5" a="1"/>
  <c r="Z89" i="5" s="1"/>
  <c r="AA89" i="5" a="1"/>
  <c r="AA89" i="5" s="1"/>
  <c r="AC89" i="5" a="1"/>
  <c r="AC89" i="5" s="1"/>
  <c r="AD89" i="5" a="1"/>
  <c r="AD89" i="5" s="1"/>
  <c r="Y98" i="5" a="1"/>
  <c r="Y98" i="5" s="1"/>
  <c r="Z98" i="5" a="1"/>
  <c r="Z98" i="5" s="1"/>
  <c r="AA98" i="5" a="1"/>
  <c r="AA98" i="5" s="1"/>
  <c r="AC98" i="5" a="1"/>
  <c r="AC98" i="5" s="1"/>
  <c r="AD98" i="5" a="1"/>
  <c r="AD98" i="5" s="1"/>
  <c r="Y107" i="5" a="1"/>
  <c r="Y107" i="5" s="1"/>
  <c r="Z107" i="5" a="1"/>
  <c r="Z107" i="5" s="1"/>
  <c r="AA107" i="5" a="1"/>
  <c r="AA107" i="5" s="1"/>
  <c r="AC107" i="5" a="1"/>
  <c r="AC107" i="5" s="1"/>
  <c r="AD107" i="5" a="1"/>
  <c r="AD107" i="5" s="1"/>
  <c r="Y116" i="5" a="1"/>
  <c r="Y116" i="5" s="1"/>
  <c r="Z116" i="5" a="1"/>
  <c r="Z116" i="5" s="1"/>
  <c r="AA116" i="5" a="1"/>
  <c r="AA116" i="5" s="1"/>
  <c r="AC116" i="5" a="1"/>
  <c r="AC116" i="5" s="1"/>
  <c r="AD116" i="5" a="1"/>
  <c r="AD116" i="5" s="1"/>
  <c r="Y125" i="5" a="1"/>
  <c r="Y125" i="5" s="1"/>
  <c r="Z125" i="5" a="1"/>
  <c r="Z125" i="5" s="1"/>
  <c r="AA125" i="5" a="1"/>
  <c r="AA125" i="5" s="1"/>
  <c r="AC125" i="5" a="1"/>
  <c r="AC125" i="5" s="1"/>
  <c r="AD125" i="5" a="1"/>
  <c r="AD125" i="5" s="1"/>
  <c r="Y134" i="5" a="1"/>
  <c r="Y134" i="5" s="1"/>
  <c r="Z134" i="5" a="1"/>
  <c r="Z134" i="5" s="1"/>
  <c r="AA134" i="5" a="1"/>
  <c r="AA134" i="5" s="1"/>
  <c r="AC134" i="5" a="1"/>
  <c r="AC134" i="5" s="1"/>
  <c r="AD134" i="5" a="1"/>
  <c r="AD134" i="5" s="1"/>
  <c r="Y143" i="5" a="1"/>
  <c r="Y143" i="5" s="1"/>
  <c r="Z143" i="5" a="1"/>
  <c r="Z143" i="5" s="1"/>
  <c r="AA143" i="5" a="1"/>
  <c r="AA143" i="5" s="1"/>
  <c r="AC143" i="5" a="1"/>
  <c r="AC143" i="5" s="1"/>
  <c r="AD143" i="5" a="1"/>
  <c r="AD143" i="5" s="1"/>
  <c r="Y152" i="5" a="1"/>
  <c r="Y152" i="5" s="1"/>
  <c r="Z152" i="5" a="1"/>
  <c r="Z152" i="5" s="1"/>
  <c r="AA152" i="5" a="1"/>
  <c r="AA152" i="5" s="1"/>
  <c r="AC152" i="5" a="1"/>
  <c r="AC152" i="5" s="1"/>
  <c r="AD152" i="5" a="1"/>
  <c r="AD152" i="5" s="1"/>
  <c r="Y161" i="5" a="1"/>
  <c r="Y161" i="5" s="1"/>
  <c r="Z161" i="5" a="1"/>
  <c r="Z161" i="5" s="1"/>
  <c r="AA161" i="5" a="1"/>
  <c r="AA161" i="5" s="1"/>
  <c r="AC161" i="5" a="1"/>
  <c r="AC161" i="5" s="1"/>
  <c r="AD161" i="5" a="1"/>
  <c r="AD161" i="5" s="1"/>
  <c r="Y170" i="5" a="1"/>
  <c r="Y170" i="5" s="1"/>
  <c r="Z170" i="5" a="1"/>
  <c r="Z170" i="5" s="1"/>
  <c r="AA170" i="5" a="1"/>
  <c r="AA170" i="5" s="1"/>
  <c r="AC170" i="5" a="1"/>
  <c r="AC170" i="5" s="1"/>
  <c r="AD170" i="5" a="1"/>
  <c r="AD170" i="5"/>
  <c r="Y179" i="5" a="1"/>
  <c r="Y179" i="5" s="1"/>
  <c r="Z179" i="5" a="1"/>
  <c r="Z179" i="5" s="1"/>
  <c r="AA179" i="5" a="1"/>
  <c r="AA179" i="5" s="1"/>
  <c r="AC179" i="5" a="1"/>
  <c r="AC179" i="5" s="1"/>
  <c r="AD179" i="5" a="1"/>
  <c r="AD179" i="5" s="1"/>
  <c r="Y188" i="5" a="1"/>
  <c r="Y188" i="5" s="1"/>
  <c r="Z188" i="5" a="1"/>
  <c r="Z188" i="5" s="1"/>
  <c r="AA188" i="5" a="1"/>
  <c r="AA188" i="5" s="1"/>
  <c r="AC188" i="5" a="1"/>
  <c r="AC188" i="5" s="1"/>
  <c r="AD188" i="5" a="1"/>
  <c r="AD188" i="5" s="1"/>
  <c r="Y197" i="5" a="1"/>
  <c r="Y197" i="5" s="1"/>
  <c r="Z197" i="5" a="1"/>
  <c r="Z197" i="5" s="1"/>
  <c r="AA197" i="5" a="1"/>
  <c r="AA197" i="5" s="1"/>
  <c r="AC197" i="5" a="1"/>
  <c r="AC197" i="5" s="1"/>
  <c r="AD197" i="5" a="1"/>
  <c r="AD197" i="5" s="1"/>
  <c r="Y206" i="5" a="1"/>
  <c r="Y206" i="5" s="1"/>
  <c r="Z206" i="5" a="1"/>
  <c r="Z206" i="5" s="1"/>
  <c r="AA206" i="5" a="1"/>
  <c r="AA206" i="5" s="1"/>
  <c r="AC206" i="5" a="1"/>
  <c r="AC206" i="5" s="1"/>
  <c r="AD206" i="5" a="1"/>
  <c r="AD206" i="5" s="1"/>
  <c r="Y215" i="5" a="1"/>
  <c r="Y215" i="5" s="1"/>
  <c r="Z215" i="5" a="1"/>
  <c r="Z215" i="5" s="1"/>
  <c r="AA215" i="5" a="1"/>
  <c r="AA215" i="5" s="1"/>
  <c r="AC215" i="5" a="1"/>
  <c r="AC215" i="5" s="1"/>
  <c r="AD215" i="5" a="1"/>
  <c r="AD215" i="5" s="1"/>
  <c r="Y224" i="5" a="1"/>
  <c r="Y224" i="5" s="1"/>
  <c r="Z224" i="5" a="1"/>
  <c r="Z224" i="5" s="1"/>
  <c r="AA224" i="5" a="1"/>
  <c r="AA224" i="5" s="1"/>
  <c r="AC224" i="5" a="1"/>
  <c r="AC224" i="5" s="1"/>
  <c r="AD224" i="5" a="1"/>
  <c r="AD224" i="5" s="1"/>
  <c r="Y233" i="5" a="1"/>
  <c r="Y233" i="5" s="1"/>
  <c r="Z233" i="5" a="1"/>
  <c r="Z233" i="5" s="1"/>
  <c r="AA233" i="5" a="1"/>
  <c r="AA233" i="5" s="1"/>
  <c r="AC233" i="5" a="1"/>
  <c r="AC233" i="5" s="1"/>
  <c r="AD233" i="5" a="1"/>
  <c r="AD233" i="5" s="1"/>
  <c r="Y242" i="5" a="1"/>
  <c r="Y242" i="5" s="1"/>
  <c r="Z242" i="5" a="1"/>
  <c r="Z242" i="5" s="1"/>
  <c r="AA242" i="5" a="1"/>
  <c r="AA242" i="5" s="1"/>
  <c r="AC242" i="5" a="1"/>
  <c r="AC242" i="5" s="1"/>
  <c r="AD242" i="5" a="1"/>
  <c r="AD242" i="5" s="1"/>
  <c r="Y251" i="5" a="1"/>
  <c r="Y251" i="5" s="1"/>
  <c r="Z251" i="5" a="1"/>
  <c r="Z251" i="5" s="1"/>
  <c r="AA251" i="5" a="1"/>
  <c r="AA251" i="5" s="1"/>
  <c r="AC251" i="5" a="1"/>
  <c r="AC251" i="5" s="1"/>
  <c r="AD251" i="5" a="1"/>
  <c r="AD251" i="5" s="1"/>
  <c r="Y260" i="5" a="1"/>
  <c r="Y260" i="5" s="1"/>
  <c r="Z260" i="5" a="1"/>
  <c r="Z260" i="5" s="1"/>
  <c r="AA260" i="5" a="1"/>
  <c r="AA260" i="5" s="1"/>
  <c r="AC260" i="5" a="1"/>
  <c r="AC260" i="5" s="1"/>
  <c r="AD260" i="5" a="1"/>
  <c r="AD260" i="5" s="1"/>
  <c r="Y269" i="5" a="1"/>
  <c r="Y269" i="5" s="1"/>
  <c r="Z269" i="5" a="1"/>
  <c r="Z269" i="5" s="1"/>
  <c r="AA269" i="5" a="1"/>
  <c r="AA269" i="5" s="1"/>
  <c r="AC269" i="5" a="1"/>
  <c r="AC269" i="5" s="1"/>
  <c r="AD269" i="5" a="1"/>
  <c r="AD269" i="5" s="1"/>
  <c r="Y278" i="5" a="1"/>
  <c r="Y278" i="5" s="1"/>
  <c r="Z278" i="5" a="1"/>
  <c r="Z278" i="5" s="1"/>
  <c r="AA278" i="5" a="1"/>
  <c r="AA278" i="5" s="1"/>
  <c r="AC278" i="5" a="1"/>
  <c r="AC278" i="5" s="1"/>
  <c r="AD278" i="5" a="1"/>
  <c r="AD278" i="5" s="1"/>
  <c r="Y9" i="5" a="1"/>
  <c r="Y9" i="5" s="1"/>
  <c r="Z9" i="5" a="1"/>
  <c r="Z9" i="5" s="1"/>
  <c r="AA9" i="5" a="1"/>
  <c r="AA9" i="5" s="1"/>
  <c r="AC9" i="5" a="1"/>
  <c r="AC9" i="5" s="1"/>
  <c r="AD9" i="5" a="1"/>
  <c r="AD9" i="5" s="1"/>
  <c r="Y18" i="5" a="1"/>
  <c r="Y18" i="5" s="1"/>
  <c r="Z18" i="5" a="1"/>
  <c r="Z18" i="5" s="1"/>
  <c r="AA18" i="5" a="1"/>
  <c r="AA18" i="5" s="1"/>
  <c r="AC18" i="5" a="1"/>
  <c r="AC18" i="5" s="1"/>
  <c r="AD18" i="5" a="1"/>
  <c r="AD18" i="5" s="1"/>
  <c r="Y27" i="5" a="1"/>
  <c r="Y27" i="5" s="1"/>
  <c r="Z27" i="5" a="1"/>
  <c r="Z27" i="5" s="1"/>
  <c r="AA27" i="5" a="1"/>
  <c r="AA27" i="5" s="1"/>
  <c r="AC27" i="5" a="1"/>
  <c r="AC27" i="5" s="1"/>
  <c r="AD27" i="5" a="1"/>
  <c r="AD27" i="5" s="1"/>
  <c r="Y36" i="5" a="1"/>
  <c r="Y36" i="5" s="1"/>
  <c r="Z36" i="5" a="1"/>
  <c r="Z36" i="5" s="1"/>
  <c r="AA36" i="5" a="1"/>
  <c r="AA36" i="5" s="1"/>
  <c r="AC36" i="5" a="1"/>
  <c r="AC36" i="5" s="1"/>
  <c r="AD36" i="5" a="1"/>
  <c r="AD36" i="5" s="1"/>
  <c r="Y45" i="5" a="1"/>
  <c r="Y45" i="5" s="1"/>
  <c r="Z45" i="5" a="1"/>
  <c r="Z45" i="5" s="1"/>
  <c r="AA45" i="5" a="1"/>
  <c r="AA45" i="5" s="1"/>
  <c r="AC45" i="5" a="1"/>
  <c r="AC45" i="5" s="1"/>
  <c r="AD45" i="5" a="1"/>
  <c r="AD45" i="5" s="1"/>
  <c r="Y54" i="5" a="1"/>
  <c r="Y54" i="5" s="1"/>
  <c r="Z54" i="5" a="1"/>
  <c r="Z54" i="5" s="1"/>
  <c r="AA54" i="5" a="1"/>
  <c r="AA54" i="5" s="1"/>
  <c r="AC54" i="5" a="1"/>
  <c r="AC54" i="5" s="1"/>
  <c r="AD54" i="5" a="1"/>
  <c r="AD54" i="5" s="1"/>
  <c r="Y63" i="5" a="1"/>
  <c r="Y63" i="5" s="1"/>
  <c r="Z63" i="5" a="1"/>
  <c r="Z63" i="5" s="1"/>
  <c r="AA63" i="5" a="1"/>
  <c r="AA63" i="5" s="1"/>
  <c r="AC63" i="5" a="1"/>
  <c r="AC63" i="5" s="1"/>
  <c r="AD63" i="5" a="1"/>
  <c r="AD63" i="5" s="1"/>
  <c r="Y72" i="5" a="1"/>
  <c r="Y72" i="5" s="1"/>
  <c r="Z72" i="5" a="1"/>
  <c r="Z72" i="5" s="1"/>
  <c r="AA72" i="5" a="1"/>
  <c r="AA72" i="5" s="1"/>
  <c r="AC72" i="5" a="1"/>
  <c r="AC72" i="5" s="1"/>
  <c r="AD72" i="5" a="1"/>
  <c r="AD72" i="5" s="1"/>
  <c r="Y81" i="5" a="1"/>
  <c r="Y81" i="5" s="1"/>
  <c r="Z81" i="5" a="1"/>
  <c r="Z81" i="5" s="1"/>
  <c r="AA81" i="5" a="1"/>
  <c r="AA81" i="5" s="1"/>
  <c r="AC81" i="5" a="1"/>
  <c r="AC81" i="5" s="1"/>
  <c r="AD81" i="5" a="1"/>
  <c r="AD81" i="5" s="1"/>
  <c r="Y90" i="5" a="1"/>
  <c r="Y90" i="5" s="1"/>
  <c r="Z90" i="5" a="1"/>
  <c r="Z90" i="5" s="1"/>
  <c r="AA90" i="5" a="1"/>
  <c r="AA90" i="5" s="1"/>
  <c r="AC90" i="5" a="1"/>
  <c r="AC90" i="5" s="1"/>
  <c r="AD90" i="5" a="1"/>
  <c r="AD90" i="5" s="1"/>
  <c r="Y99" i="5" a="1"/>
  <c r="Y99" i="5" s="1"/>
  <c r="Z99" i="5" a="1"/>
  <c r="Z99" i="5" s="1"/>
  <c r="AA99" i="5" a="1"/>
  <c r="AA99" i="5" s="1"/>
  <c r="AC99" i="5" a="1"/>
  <c r="AC99" i="5" s="1"/>
  <c r="AD99" i="5" a="1"/>
  <c r="AD99" i="5" s="1"/>
  <c r="Y108" i="5" a="1"/>
  <c r="Y108" i="5" s="1"/>
  <c r="Z108" i="5" a="1"/>
  <c r="Z108" i="5" s="1"/>
  <c r="AA108" i="5" a="1"/>
  <c r="AA108" i="5" s="1"/>
  <c r="AC108" i="5" a="1"/>
  <c r="AC108" i="5" s="1"/>
  <c r="AD108" i="5" a="1"/>
  <c r="AD108" i="5" s="1"/>
  <c r="Y117" i="5" a="1"/>
  <c r="Y117" i="5" s="1"/>
  <c r="Z117" i="5" a="1"/>
  <c r="Z117" i="5" s="1"/>
  <c r="AA117" i="5" a="1"/>
  <c r="AA117" i="5" s="1"/>
  <c r="AC117" i="5" a="1"/>
  <c r="AC117" i="5" s="1"/>
  <c r="AD117" i="5" a="1"/>
  <c r="AD117" i="5" s="1"/>
  <c r="Y126" i="5" a="1"/>
  <c r="Y126" i="5" s="1"/>
  <c r="Z126" i="5" a="1"/>
  <c r="Z126" i="5" s="1"/>
  <c r="AA126" i="5" a="1"/>
  <c r="AA126" i="5" s="1"/>
  <c r="AC126" i="5" a="1"/>
  <c r="AC126" i="5" s="1"/>
  <c r="AD126" i="5" a="1"/>
  <c r="AD126" i="5" s="1"/>
  <c r="Y135" i="5" a="1"/>
  <c r="Y135" i="5" s="1"/>
  <c r="Z135" i="5" a="1"/>
  <c r="Z135" i="5" s="1"/>
  <c r="AA135" i="5" a="1"/>
  <c r="AA135" i="5" s="1"/>
  <c r="AC135" i="5" a="1"/>
  <c r="AC135" i="5" s="1"/>
  <c r="AD135" i="5" a="1"/>
  <c r="AD135" i="5" s="1"/>
  <c r="Y144" i="5" a="1"/>
  <c r="Y144" i="5" s="1"/>
  <c r="Z144" i="5" a="1"/>
  <c r="Z144" i="5" s="1"/>
  <c r="AA144" i="5" a="1"/>
  <c r="AA144" i="5" s="1"/>
  <c r="AC144" i="5" a="1"/>
  <c r="AC144" i="5" s="1"/>
  <c r="AD144" i="5" a="1"/>
  <c r="AD144" i="5" s="1"/>
  <c r="Y153" i="5" a="1"/>
  <c r="Y153" i="5" s="1"/>
  <c r="Z153" i="5" a="1"/>
  <c r="Z153" i="5" s="1"/>
  <c r="AA153" i="5" a="1"/>
  <c r="AA153" i="5" s="1"/>
  <c r="AC153" i="5" a="1"/>
  <c r="AC153" i="5" s="1"/>
  <c r="AD153" i="5" a="1"/>
  <c r="AD153" i="5" s="1"/>
  <c r="Y162" i="5" a="1"/>
  <c r="Y162" i="5" s="1"/>
  <c r="Z162" i="5" a="1"/>
  <c r="Z162" i="5" s="1"/>
  <c r="AA162" i="5" a="1"/>
  <c r="AA162" i="5" s="1"/>
  <c r="AC162" i="5" a="1"/>
  <c r="AC162" i="5" s="1"/>
  <c r="AD162" i="5" a="1"/>
  <c r="AD162" i="5" s="1"/>
  <c r="Y171" i="5" a="1"/>
  <c r="Y171" i="5" s="1"/>
  <c r="Z171" i="5" a="1"/>
  <c r="Z171" i="5" s="1"/>
  <c r="AA171" i="5" a="1"/>
  <c r="AA171" i="5" s="1"/>
  <c r="AC171" i="5" a="1"/>
  <c r="AC171" i="5" s="1"/>
  <c r="AD171" i="5" a="1"/>
  <c r="AD171" i="5" s="1"/>
  <c r="Y180" i="5" a="1"/>
  <c r="Y180" i="5" s="1"/>
  <c r="Z180" i="5" a="1"/>
  <c r="Z180" i="5" s="1"/>
  <c r="AA180" i="5" a="1"/>
  <c r="AA180" i="5" s="1"/>
  <c r="AC180" i="5" a="1"/>
  <c r="AC180" i="5" s="1"/>
  <c r="AD180" i="5" a="1"/>
  <c r="AD180" i="5" s="1"/>
  <c r="Y189" i="5" a="1"/>
  <c r="Y189" i="5" s="1"/>
  <c r="Z189" i="5" a="1"/>
  <c r="Z189" i="5" s="1"/>
  <c r="AA189" i="5" a="1"/>
  <c r="AA189" i="5" s="1"/>
  <c r="AC189" i="5" a="1"/>
  <c r="AC189" i="5" s="1"/>
  <c r="AD189" i="5" a="1"/>
  <c r="AD189" i="5" s="1"/>
  <c r="Y198" i="5" a="1"/>
  <c r="Y198" i="5" s="1"/>
  <c r="Z198" i="5" a="1"/>
  <c r="Z198" i="5" s="1"/>
  <c r="AA198" i="5" a="1"/>
  <c r="AA198" i="5" s="1"/>
  <c r="AC198" i="5" a="1"/>
  <c r="AC198" i="5" s="1"/>
  <c r="AD198" i="5" a="1"/>
  <c r="AD198" i="5" s="1"/>
  <c r="Y207" i="5" a="1"/>
  <c r="Y207" i="5" s="1"/>
  <c r="Z207" i="5" a="1"/>
  <c r="Z207" i="5" s="1"/>
  <c r="AA207" i="5" a="1"/>
  <c r="AA207" i="5" s="1"/>
  <c r="AC207" i="5" a="1"/>
  <c r="AC207" i="5" s="1"/>
  <c r="AD207" i="5" a="1"/>
  <c r="AD207" i="5" s="1"/>
  <c r="Y216" i="5" a="1"/>
  <c r="Y216" i="5" s="1"/>
  <c r="Z216" i="5" a="1"/>
  <c r="Z216" i="5" s="1"/>
  <c r="AA216" i="5" a="1"/>
  <c r="AA216" i="5" s="1"/>
  <c r="AC216" i="5" a="1"/>
  <c r="AC216" i="5" s="1"/>
  <c r="AD216" i="5" a="1"/>
  <c r="AD216" i="5" s="1"/>
  <c r="Y225" i="5" a="1"/>
  <c r="Y225" i="5" s="1"/>
  <c r="Z225" i="5" a="1"/>
  <c r="Z225" i="5" s="1"/>
  <c r="AA225" i="5" a="1"/>
  <c r="AA225" i="5" s="1"/>
  <c r="AC225" i="5" a="1"/>
  <c r="AC225" i="5" s="1"/>
  <c r="AD225" i="5" a="1"/>
  <c r="AD225" i="5" s="1"/>
  <c r="Y234" i="5" a="1"/>
  <c r="Y234" i="5" s="1"/>
  <c r="Z234" i="5" a="1"/>
  <c r="Z234" i="5" s="1"/>
  <c r="AA234" i="5" a="1"/>
  <c r="AA234" i="5" s="1"/>
  <c r="AC234" i="5" a="1"/>
  <c r="AC234" i="5" s="1"/>
  <c r="AD234" i="5" a="1"/>
  <c r="AD234" i="5" s="1"/>
  <c r="Y243" i="5" a="1"/>
  <c r="Y243" i="5" s="1"/>
  <c r="Z243" i="5" a="1"/>
  <c r="Z243" i="5" s="1"/>
  <c r="AA243" i="5" a="1"/>
  <c r="AA243" i="5" s="1"/>
  <c r="AC243" i="5" a="1"/>
  <c r="AC243" i="5" s="1"/>
  <c r="AD243" i="5" a="1"/>
  <c r="AD243" i="5" s="1"/>
  <c r="Y252" i="5" a="1"/>
  <c r="Y252" i="5" s="1"/>
  <c r="Z252" i="5" a="1"/>
  <c r="Z252" i="5" s="1"/>
  <c r="AA252" i="5" a="1"/>
  <c r="AA252" i="5" s="1"/>
  <c r="AC252" i="5" a="1"/>
  <c r="AC252" i="5" s="1"/>
  <c r="AD252" i="5" a="1"/>
  <c r="AD252" i="5" s="1"/>
  <c r="Y261" i="5" a="1"/>
  <c r="Y261" i="5" s="1"/>
  <c r="Z261" i="5" a="1"/>
  <c r="Z261" i="5" s="1"/>
  <c r="AA261" i="5" a="1"/>
  <c r="AA261" i="5" s="1"/>
  <c r="AC261" i="5" a="1"/>
  <c r="AC261" i="5" s="1"/>
  <c r="AD261" i="5" a="1"/>
  <c r="AD261" i="5" s="1"/>
  <c r="Y270" i="5" a="1"/>
  <c r="Y270" i="5" s="1"/>
  <c r="Z270" i="5" a="1"/>
  <c r="Z270" i="5" s="1"/>
  <c r="AA270" i="5" a="1"/>
  <c r="AA270" i="5" s="1"/>
  <c r="AC270" i="5" a="1"/>
  <c r="AC270" i="5" s="1"/>
  <c r="AD270" i="5" a="1"/>
  <c r="AD270" i="5" s="1"/>
  <c r="Y279" i="5" a="1"/>
  <c r="Y279" i="5" s="1"/>
  <c r="Z279" i="5" a="1"/>
  <c r="Z279" i="5" s="1"/>
  <c r="AA279" i="5" a="1"/>
  <c r="AA279" i="5" s="1"/>
  <c r="AC279" i="5" a="1"/>
  <c r="AC279" i="5" s="1"/>
  <c r="AD279" i="5" a="1"/>
  <c r="AD279" i="5" s="1"/>
  <c r="Y10" i="5" a="1"/>
  <c r="Y10" i="5" s="1"/>
  <c r="Z10" i="5" a="1"/>
  <c r="Z10" i="5" s="1"/>
  <c r="AA10" i="5" a="1"/>
  <c r="AA10" i="5" s="1"/>
  <c r="AC10" i="5" a="1"/>
  <c r="AC10" i="5" s="1"/>
  <c r="AD10" i="5" a="1"/>
  <c r="AD10" i="5" s="1"/>
  <c r="Y19" i="5" a="1"/>
  <c r="Y19" i="5" s="1"/>
  <c r="Z19" i="5" a="1"/>
  <c r="Z19" i="5" s="1"/>
  <c r="AA19" i="5" a="1"/>
  <c r="AA19" i="5" s="1"/>
  <c r="AC19" i="5" a="1"/>
  <c r="AC19" i="5" s="1"/>
  <c r="AD19" i="5" a="1"/>
  <c r="AD19" i="5" s="1"/>
  <c r="Y28" i="5" a="1"/>
  <c r="Y28" i="5" s="1"/>
  <c r="Z28" i="5" a="1"/>
  <c r="Z28" i="5" s="1"/>
  <c r="AA28" i="5" a="1"/>
  <c r="AA28" i="5" s="1"/>
  <c r="AC28" i="5" a="1"/>
  <c r="AC28" i="5" s="1"/>
  <c r="AD28" i="5" a="1"/>
  <c r="AD28" i="5" s="1"/>
  <c r="Y37" i="5" a="1"/>
  <c r="Y37" i="5" s="1"/>
  <c r="Z37" i="5" a="1"/>
  <c r="Z37" i="5" s="1"/>
  <c r="AA37" i="5" a="1"/>
  <c r="AA37" i="5" s="1"/>
  <c r="AC37" i="5" a="1"/>
  <c r="AC37" i="5"/>
  <c r="AD37" i="5" a="1"/>
  <c r="AD37" i="5" s="1"/>
  <c r="Y46" i="5" a="1"/>
  <c r="Y46" i="5" s="1"/>
  <c r="Z46" i="5" a="1"/>
  <c r="Z46" i="5" s="1"/>
  <c r="AA46" i="5" a="1"/>
  <c r="AA46" i="5" s="1"/>
  <c r="AC46" i="5" a="1"/>
  <c r="AC46" i="5" s="1"/>
  <c r="AD46" i="5" a="1"/>
  <c r="AD46" i="5" s="1"/>
  <c r="Y55" i="5" a="1"/>
  <c r="Y55" i="5" s="1"/>
  <c r="Z55" i="5" a="1"/>
  <c r="Z55" i="5" s="1"/>
  <c r="AA55" i="5" a="1"/>
  <c r="AA55" i="5" s="1"/>
  <c r="AC55" i="5" a="1"/>
  <c r="AC55" i="5" s="1"/>
  <c r="AD55" i="5" a="1"/>
  <c r="AD55" i="5" s="1"/>
  <c r="Y64" i="5" a="1"/>
  <c r="Y64" i="5" s="1"/>
  <c r="Z64" i="5" a="1"/>
  <c r="Z64" i="5" s="1"/>
  <c r="AA64" i="5" a="1"/>
  <c r="AA64" i="5" s="1"/>
  <c r="AC64" i="5" a="1"/>
  <c r="AC64" i="5" s="1"/>
  <c r="AD64" i="5" a="1"/>
  <c r="AD64" i="5" s="1"/>
  <c r="Y73" i="5" a="1"/>
  <c r="Y73" i="5" s="1"/>
  <c r="Z73" i="5" a="1"/>
  <c r="Z73" i="5" s="1"/>
  <c r="AA73" i="5" a="1"/>
  <c r="AA73" i="5" s="1"/>
  <c r="AC73" i="5" a="1"/>
  <c r="AC73" i="5" s="1"/>
  <c r="AD73" i="5" a="1"/>
  <c r="AD73" i="5" s="1"/>
  <c r="Y82" i="5" a="1"/>
  <c r="Y82" i="5" s="1"/>
  <c r="Z82" i="5" a="1"/>
  <c r="Z82" i="5" s="1"/>
  <c r="AA82" i="5" a="1"/>
  <c r="AA82" i="5" s="1"/>
  <c r="AC82" i="5" a="1"/>
  <c r="AC82" i="5" s="1"/>
  <c r="AD82" i="5" a="1"/>
  <c r="AD82" i="5" s="1"/>
  <c r="Y91" i="5" a="1"/>
  <c r="Y91" i="5" s="1"/>
  <c r="Z91" i="5" a="1"/>
  <c r="Z91" i="5" s="1"/>
  <c r="AA91" i="5" a="1"/>
  <c r="AA91" i="5" s="1"/>
  <c r="AC91" i="5" a="1"/>
  <c r="AC91" i="5" s="1"/>
  <c r="AD91" i="5" a="1"/>
  <c r="AD91" i="5" s="1"/>
  <c r="Y100" i="5" a="1"/>
  <c r="Y100" i="5" s="1"/>
  <c r="Z100" i="5" a="1"/>
  <c r="Z100" i="5" s="1"/>
  <c r="AA100" i="5" a="1"/>
  <c r="AA100" i="5" s="1"/>
  <c r="AC100" i="5" a="1"/>
  <c r="AC100" i="5" s="1"/>
  <c r="AD100" i="5" a="1"/>
  <c r="AD100" i="5" s="1"/>
  <c r="Y109" i="5" a="1"/>
  <c r="Y109" i="5" s="1"/>
  <c r="Z109" i="5" a="1"/>
  <c r="Z109" i="5" s="1"/>
  <c r="AA109" i="5" a="1"/>
  <c r="AA109" i="5" s="1"/>
  <c r="AC109" i="5" a="1"/>
  <c r="AC109" i="5" s="1"/>
  <c r="AD109" i="5" a="1"/>
  <c r="AD109" i="5" s="1"/>
  <c r="Y118" i="5" a="1"/>
  <c r="Y118" i="5" s="1"/>
  <c r="Z118" i="5" a="1"/>
  <c r="Z118" i="5" s="1"/>
  <c r="AA118" i="5" a="1"/>
  <c r="AA118" i="5" s="1"/>
  <c r="AC118" i="5" a="1"/>
  <c r="AC118" i="5" s="1"/>
  <c r="AD118" i="5" a="1"/>
  <c r="AD118" i="5"/>
  <c r="Y127" i="5" a="1"/>
  <c r="Y127" i="5" s="1"/>
  <c r="Z127" i="5" a="1"/>
  <c r="Z127" i="5" s="1"/>
  <c r="AA127" i="5" a="1"/>
  <c r="AA127" i="5" s="1"/>
  <c r="AC127" i="5" a="1"/>
  <c r="AC127" i="5" s="1"/>
  <c r="AD127" i="5" a="1"/>
  <c r="AD127" i="5" s="1"/>
  <c r="Y136" i="5" a="1"/>
  <c r="Y136" i="5" s="1"/>
  <c r="Z136" i="5" a="1"/>
  <c r="Z136" i="5" s="1"/>
  <c r="AA136" i="5" a="1"/>
  <c r="AA136" i="5"/>
  <c r="AC136" i="5" a="1"/>
  <c r="AC136" i="5" s="1"/>
  <c r="AD136" i="5" a="1"/>
  <c r="AD136" i="5" s="1"/>
  <c r="Y145" i="5" a="1"/>
  <c r="Y145" i="5" s="1"/>
  <c r="Z145" i="5" a="1"/>
  <c r="Z145" i="5" s="1"/>
  <c r="AA145" i="5" a="1"/>
  <c r="AA145" i="5" s="1"/>
  <c r="AC145" i="5" a="1"/>
  <c r="AC145" i="5" s="1"/>
  <c r="AD145" i="5" a="1"/>
  <c r="AD145" i="5" s="1"/>
  <c r="Y154" i="5" a="1"/>
  <c r="Y154" i="5" s="1"/>
  <c r="Z154" i="5" a="1"/>
  <c r="Z154" i="5" s="1"/>
  <c r="AA154" i="5" a="1"/>
  <c r="AA154" i="5" s="1"/>
  <c r="AC154" i="5" a="1"/>
  <c r="AC154" i="5" s="1"/>
  <c r="AD154" i="5" a="1"/>
  <c r="AD154" i="5" s="1"/>
  <c r="Y163" i="5" a="1"/>
  <c r="Y163" i="5" s="1"/>
  <c r="Z163" i="5" a="1"/>
  <c r="Z163" i="5" s="1"/>
  <c r="AA163" i="5" a="1"/>
  <c r="AA163" i="5" s="1"/>
  <c r="AC163" i="5" a="1"/>
  <c r="AC163" i="5" s="1"/>
  <c r="AD163" i="5" a="1"/>
  <c r="AD163" i="5" s="1"/>
  <c r="Y172" i="5" a="1"/>
  <c r="Y172" i="5" s="1"/>
  <c r="Z172" i="5" a="1"/>
  <c r="Z172" i="5" s="1"/>
  <c r="AA172" i="5" a="1"/>
  <c r="AA172" i="5" s="1"/>
  <c r="AC172" i="5" a="1"/>
  <c r="AC172" i="5" s="1"/>
  <c r="AD172" i="5" a="1"/>
  <c r="AD172" i="5" s="1"/>
  <c r="Y181" i="5" a="1"/>
  <c r="Y181" i="5" s="1"/>
  <c r="Z181" i="5" a="1"/>
  <c r="Z181" i="5" s="1"/>
  <c r="AA181" i="5" a="1"/>
  <c r="AA181" i="5"/>
  <c r="AC181" i="5" a="1"/>
  <c r="AC181" i="5" s="1"/>
  <c r="AD181" i="5" a="1"/>
  <c r="AD181" i="5" s="1"/>
  <c r="Y190" i="5" a="1"/>
  <c r="Y190" i="5" s="1"/>
  <c r="Z190" i="5" a="1"/>
  <c r="Z190" i="5" s="1"/>
  <c r="AA190" i="5" a="1"/>
  <c r="AA190" i="5" s="1"/>
  <c r="AC190" i="5" a="1"/>
  <c r="AC190" i="5" s="1"/>
  <c r="AD190" i="5" a="1"/>
  <c r="AD190" i="5" s="1"/>
  <c r="Y199" i="5" a="1"/>
  <c r="Y199" i="5" s="1"/>
  <c r="Z199" i="5" a="1"/>
  <c r="Z199" i="5" s="1"/>
  <c r="AA199" i="5" a="1"/>
  <c r="AA199" i="5" s="1"/>
  <c r="AC199" i="5" a="1"/>
  <c r="AC199" i="5" s="1"/>
  <c r="AD199" i="5" a="1"/>
  <c r="AD199" i="5" s="1"/>
  <c r="Y208" i="5" a="1"/>
  <c r="Y208" i="5" s="1"/>
  <c r="Z208" i="5" a="1"/>
  <c r="Z208" i="5" s="1"/>
  <c r="AA208" i="5" a="1"/>
  <c r="AA208" i="5" s="1"/>
  <c r="AC208" i="5" a="1"/>
  <c r="AC208" i="5" s="1"/>
  <c r="AD208" i="5" a="1"/>
  <c r="AD208" i="5" s="1"/>
  <c r="Y217" i="5" a="1"/>
  <c r="Y217" i="5" s="1"/>
  <c r="Z217" i="5" a="1"/>
  <c r="Z217" i="5" s="1"/>
  <c r="AA217" i="5" a="1"/>
  <c r="AA217" i="5" s="1"/>
  <c r="AC217" i="5" a="1"/>
  <c r="AC217" i="5" s="1"/>
  <c r="AD217" i="5" a="1"/>
  <c r="AD217" i="5" s="1"/>
  <c r="Y226" i="5" a="1"/>
  <c r="Y226" i="5" s="1"/>
  <c r="Z226" i="5" a="1"/>
  <c r="Z226" i="5" s="1"/>
  <c r="AA226" i="5" a="1"/>
  <c r="AA226" i="5" s="1"/>
  <c r="AC226" i="5" a="1"/>
  <c r="AC226" i="5" s="1"/>
  <c r="AD226" i="5" a="1"/>
  <c r="AD226" i="5" s="1"/>
  <c r="Y235" i="5" a="1"/>
  <c r="Y235" i="5" s="1"/>
  <c r="Z235" i="5" a="1"/>
  <c r="Z235" i="5" s="1"/>
  <c r="AA235" i="5" a="1"/>
  <c r="AA235" i="5"/>
  <c r="AC235" i="5" a="1"/>
  <c r="AC235" i="5" s="1"/>
  <c r="AD235" i="5" a="1"/>
  <c r="AD235" i="5" s="1"/>
  <c r="Y244" i="5" a="1"/>
  <c r="Y244" i="5" s="1"/>
  <c r="Z244" i="5" a="1"/>
  <c r="Z244" i="5" s="1"/>
  <c r="AA244" i="5" a="1"/>
  <c r="AA244" i="5" s="1"/>
  <c r="AC244" i="5" a="1"/>
  <c r="AC244" i="5" s="1"/>
  <c r="AD244" i="5" a="1"/>
  <c r="AD244" i="5" s="1"/>
  <c r="Y253" i="5" a="1"/>
  <c r="Y253" i="5" s="1"/>
  <c r="Z253" i="5" a="1"/>
  <c r="Z253" i="5" s="1"/>
  <c r="AA253" i="5" a="1"/>
  <c r="AA253" i="5" s="1"/>
  <c r="AC253" i="5" a="1"/>
  <c r="AC253" i="5" s="1"/>
  <c r="AD253" i="5" a="1"/>
  <c r="AD253" i="5" s="1"/>
  <c r="Y262" i="5" a="1"/>
  <c r="Y262" i="5" s="1"/>
  <c r="Z262" i="5" a="1"/>
  <c r="Z262" i="5" s="1"/>
  <c r="AA262" i="5" a="1"/>
  <c r="AA262" i="5" s="1"/>
  <c r="AC262" i="5" a="1"/>
  <c r="AC262" i="5" s="1"/>
  <c r="AD262" i="5" a="1"/>
  <c r="AD262" i="5" s="1"/>
  <c r="Y271" i="5" a="1"/>
  <c r="Y271" i="5" s="1"/>
  <c r="Z271" i="5" a="1"/>
  <c r="Z271" i="5" s="1"/>
  <c r="AA271" i="5" a="1"/>
  <c r="AA271" i="5" s="1"/>
  <c r="AC271" i="5" a="1"/>
  <c r="AC271" i="5" s="1"/>
  <c r="AD271" i="5" a="1"/>
  <c r="AD271" i="5" s="1"/>
  <c r="Y280" i="5" a="1"/>
  <c r="Y280" i="5" s="1"/>
  <c r="Z280" i="5" a="1"/>
  <c r="Z280" i="5" s="1"/>
  <c r="AA280" i="5" a="1"/>
  <c r="AA280" i="5" s="1"/>
  <c r="AC280" i="5" a="1"/>
  <c r="AC280" i="5" s="1"/>
  <c r="AD280" i="5" a="1"/>
  <c r="AD280" i="5" s="1"/>
  <c r="AD2" i="5" a="1"/>
  <c r="AD2" i="5" s="1"/>
  <c r="AC2" i="5" a="1"/>
  <c r="AC2" i="5" s="1"/>
  <c r="AA2" i="5" a="1"/>
  <c r="AA2" i="5" s="1"/>
  <c r="Z2" i="5" a="1"/>
  <c r="Z2" i="5" s="1"/>
  <c r="Y2" i="5" a="1"/>
  <c r="Y2" i="5" s="1"/>
  <c r="AE11" i="5" a="1"/>
  <c r="AE11" i="5" s="1"/>
  <c r="AE20" i="5" a="1"/>
  <c r="AE20" i="5" s="1"/>
  <c r="AE29" i="5" a="1"/>
  <c r="AE29" i="5" s="1"/>
  <c r="AE38" i="5" a="1"/>
  <c r="AE38" i="5" s="1"/>
  <c r="AE47" i="5" a="1"/>
  <c r="AE47" i="5" s="1"/>
  <c r="AE56" i="5" a="1"/>
  <c r="AE56" i="5" s="1"/>
  <c r="AE65" i="5" a="1"/>
  <c r="AE65" i="5" s="1"/>
  <c r="AE74" i="5" a="1"/>
  <c r="AE74" i="5" s="1"/>
  <c r="AE83" i="5" a="1"/>
  <c r="AE83" i="5" s="1"/>
  <c r="AE92" i="5" a="1"/>
  <c r="AE92" i="5" s="1"/>
  <c r="AE101" i="5" a="1"/>
  <c r="AE101" i="5" s="1"/>
  <c r="AE110" i="5" a="1"/>
  <c r="AE110" i="5" s="1"/>
  <c r="AE119" i="5" a="1"/>
  <c r="AE119" i="5" s="1"/>
  <c r="AE128" i="5" a="1"/>
  <c r="AE128" i="5" s="1"/>
  <c r="AE137" i="5" a="1"/>
  <c r="AE137" i="5" s="1"/>
  <c r="AE146" i="5" a="1"/>
  <c r="AE146" i="5" s="1"/>
  <c r="AE155" i="5" a="1"/>
  <c r="AE155" i="5" s="1"/>
  <c r="AE164" i="5" a="1"/>
  <c r="AE164" i="5" s="1"/>
  <c r="AE173" i="5" a="1"/>
  <c r="AE173" i="5" s="1"/>
  <c r="AE182" i="5" a="1"/>
  <c r="AE182" i="5" s="1"/>
  <c r="AE191" i="5" a="1"/>
  <c r="AE191" i="5" s="1"/>
  <c r="AE200" i="5" a="1"/>
  <c r="AE200" i="5" s="1"/>
  <c r="AE209" i="5" a="1"/>
  <c r="AE209" i="5" s="1"/>
  <c r="AE218" i="5" a="1"/>
  <c r="AE218" i="5" s="1"/>
  <c r="AE227" i="5" a="1"/>
  <c r="AE227" i="5" s="1"/>
  <c r="AE236" i="5" a="1"/>
  <c r="AE236" i="5" s="1"/>
  <c r="AE245" i="5" a="1"/>
  <c r="AE245" i="5" s="1"/>
  <c r="AE254" i="5" a="1"/>
  <c r="AE254" i="5" s="1"/>
  <c r="AE263" i="5" a="1"/>
  <c r="AE263" i="5" s="1"/>
  <c r="AE272" i="5" a="1"/>
  <c r="AE272" i="5" s="1"/>
  <c r="AE3" i="5" a="1"/>
  <c r="AE3" i="5" s="1"/>
  <c r="AE12" i="5" a="1"/>
  <c r="AE12" i="5" s="1"/>
  <c r="AE21" i="5" a="1"/>
  <c r="AE21" i="5" s="1"/>
  <c r="AE30" i="5" a="1"/>
  <c r="AE30" i="5" s="1"/>
  <c r="AE39" i="5" a="1"/>
  <c r="AE39" i="5" s="1"/>
  <c r="AE48" i="5" a="1"/>
  <c r="AE48" i="5" s="1"/>
  <c r="AE57" i="5" a="1"/>
  <c r="AE57" i="5" s="1"/>
  <c r="AE66" i="5" a="1"/>
  <c r="AE66" i="5" s="1"/>
  <c r="AE75" i="5" a="1"/>
  <c r="AE75" i="5" s="1"/>
  <c r="AE84" i="5" a="1"/>
  <c r="AE84" i="5" s="1"/>
  <c r="AE93" i="5" a="1"/>
  <c r="AE93" i="5" s="1"/>
  <c r="AE102" i="5" a="1"/>
  <c r="AE102" i="5" s="1"/>
  <c r="AE111" i="5" a="1"/>
  <c r="AE111" i="5" s="1"/>
  <c r="AE120" i="5" a="1"/>
  <c r="AE120" i="5" s="1"/>
  <c r="AE129" i="5" a="1"/>
  <c r="AE129" i="5" s="1"/>
  <c r="AE138" i="5" a="1"/>
  <c r="AE138" i="5" s="1"/>
  <c r="AE147" i="5" a="1"/>
  <c r="AE147" i="5" s="1"/>
  <c r="AE156" i="5" a="1"/>
  <c r="AE156" i="5" s="1"/>
  <c r="AE165" i="5" a="1"/>
  <c r="AE165" i="5" s="1"/>
  <c r="AE174" i="5" a="1"/>
  <c r="AE174" i="5" s="1"/>
  <c r="AE183" i="5" a="1"/>
  <c r="AE183" i="5" s="1"/>
  <c r="AE192" i="5" a="1"/>
  <c r="AE192" i="5" s="1"/>
  <c r="AE201" i="5" a="1"/>
  <c r="AE201" i="5" s="1"/>
  <c r="AE210" i="5" a="1"/>
  <c r="AE210" i="5" s="1"/>
  <c r="AE219" i="5" a="1"/>
  <c r="AE219" i="5" s="1"/>
  <c r="AE228" i="5" a="1"/>
  <c r="AE228" i="5" s="1"/>
  <c r="AE237" i="5" a="1"/>
  <c r="AE237" i="5" s="1"/>
  <c r="AE246" i="5" a="1"/>
  <c r="AE246" i="5" s="1"/>
  <c r="AE255" i="5" a="1"/>
  <c r="AE255" i="5" s="1"/>
  <c r="AE264" i="5" a="1"/>
  <c r="AE264" i="5" s="1"/>
  <c r="AE273" i="5" a="1"/>
  <c r="AE273" i="5" s="1"/>
  <c r="AE4" i="5" a="1"/>
  <c r="AE4" i="5" s="1"/>
  <c r="AE13" i="5" a="1"/>
  <c r="AE13" i="5" s="1"/>
  <c r="AE22" i="5" a="1"/>
  <c r="AE22" i="5" s="1"/>
  <c r="AE31" i="5" a="1"/>
  <c r="AE31" i="5" s="1"/>
  <c r="AE40" i="5" a="1"/>
  <c r="AE40" i="5" s="1"/>
  <c r="AE49" i="5" a="1"/>
  <c r="AE49" i="5" s="1"/>
  <c r="AE58" i="5" a="1"/>
  <c r="AE58" i="5" s="1"/>
  <c r="AE67" i="5" a="1"/>
  <c r="AE67" i="5" s="1"/>
  <c r="AE76" i="5" a="1"/>
  <c r="AE76" i="5" s="1"/>
  <c r="AE85" i="5" a="1"/>
  <c r="AE85" i="5" s="1"/>
  <c r="AE94" i="5" a="1"/>
  <c r="AE94" i="5" s="1"/>
  <c r="AE103" i="5" a="1"/>
  <c r="AE103" i="5" s="1"/>
  <c r="AE112" i="5" a="1"/>
  <c r="AE112" i="5" s="1"/>
  <c r="AE121" i="5" a="1"/>
  <c r="AE121" i="5" s="1"/>
  <c r="AE130" i="5" a="1"/>
  <c r="AE130" i="5" s="1"/>
  <c r="AE139" i="5" a="1"/>
  <c r="AE139" i="5" s="1"/>
  <c r="AE148" i="5" a="1"/>
  <c r="AE148" i="5" s="1"/>
  <c r="AE157" i="5" a="1"/>
  <c r="AE157" i="5" s="1"/>
  <c r="AE166" i="5" a="1"/>
  <c r="AE166" i="5" s="1"/>
  <c r="AE175" i="5" a="1"/>
  <c r="AE175" i="5" s="1"/>
  <c r="AE184" i="5" a="1"/>
  <c r="AE184" i="5" s="1"/>
  <c r="AE193" i="5" a="1"/>
  <c r="AE193" i="5" s="1"/>
  <c r="AE202" i="5" a="1"/>
  <c r="AE202" i="5" s="1"/>
  <c r="AE211" i="5" a="1"/>
  <c r="AE211" i="5" s="1"/>
  <c r="AE220" i="5" a="1"/>
  <c r="AE220" i="5" s="1"/>
  <c r="AE229" i="5" a="1"/>
  <c r="AE229" i="5" s="1"/>
  <c r="AE238" i="5" a="1"/>
  <c r="AE238" i="5" s="1"/>
  <c r="AE247" i="5" a="1"/>
  <c r="AE247" i="5" s="1"/>
  <c r="AE256" i="5" a="1"/>
  <c r="AE256" i="5" s="1"/>
  <c r="AE265" i="5" a="1"/>
  <c r="AE265" i="5" s="1"/>
  <c r="AE274" i="5" a="1"/>
  <c r="AE274" i="5" s="1"/>
  <c r="AE5" i="5" a="1"/>
  <c r="AE5" i="5" s="1"/>
  <c r="AE14" i="5" a="1"/>
  <c r="AE14" i="5" s="1"/>
  <c r="AE23" i="5" a="1"/>
  <c r="AE23" i="5" s="1"/>
  <c r="AE32" i="5" a="1"/>
  <c r="AE32" i="5" s="1"/>
  <c r="AE41" i="5" a="1"/>
  <c r="AE41" i="5" s="1"/>
  <c r="AE50" i="5" a="1"/>
  <c r="AE50" i="5" s="1"/>
  <c r="AE59" i="5" a="1"/>
  <c r="AE59" i="5" s="1"/>
  <c r="AE68" i="5" a="1"/>
  <c r="AE68" i="5" s="1"/>
  <c r="AE77" i="5" a="1"/>
  <c r="AE77" i="5" s="1"/>
  <c r="AE86" i="5" a="1"/>
  <c r="AE86" i="5" s="1"/>
  <c r="AE95" i="5" a="1"/>
  <c r="AE95" i="5" s="1"/>
  <c r="AE104" i="5" a="1"/>
  <c r="AE104" i="5" s="1"/>
  <c r="AE113" i="5" a="1"/>
  <c r="AE113" i="5" s="1"/>
  <c r="AE122" i="5" a="1"/>
  <c r="AE122" i="5" s="1"/>
  <c r="AE131" i="5" a="1"/>
  <c r="AE131" i="5" s="1"/>
  <c r="AE140" i="5" a="1"/>
  <c r="AE140" i="5" s="1"/>
  <c r="AE149" i="5" a="1"/>
  <c r="AE149" i="5" s="1"/>
  <c r="AE158" i="5" a="1"/>
  <c r="AE158" i="5" s="1"/>
  <c r="AE167" i="5" a="1"/>
  <c r="AE167" i="5" s="1"/>
  <c r="AE176" i="5" a="1"/>
  <c r="AE176" i="5" s="1"/>
  <c r="AE185" i="5" a="1"/>
  <c r="AE185" i="5" s="1"/>
  <c r="AE194" i="5" a="1"/>
  <c r="AE194" i="5" s="1"/>
  <c r="AE203" i="5" a="1"/>
  <c r="AE203" i="5" s="1"/>
  <c r="AE212" i="5" a="1"/>
  <c r="AE212" i="5" s="1"/>
  <c r="AE221" i="5" a="1"/>
  <c r="AE221" i="5" s="1"/>
  <c r="AE230" i="5" a="1"/>
  <c r="AE230" i="5" s="1"/>
  <c r="AE239" i="5" a="1"/>
  <c r="AE239" i="5" s="1"/>
  <c r="AE248" i="5" a="1"/>
  <c r="AE248" i="5" s="1"/>
  <c r="AE257" i="5" a="1"/>
  <c r="AE257" i="5" s="1"/>
  <c r="AE266" i="5" a="1"/>
  <c r="AE266" i="5" s="1"/>
  <c r="AE275" i="5" a="1"/>
  <c r="AE275" i="5" s="1"/>
  <c r="AE6" i="5" a="1"/>
  <c r="AE6" i="5" s="1"/>
  <c r="AE15" i="5" a="1"/>
  <c r="AE15" i="5" s="1"/>
  <c r="AE24" i="5" a="1"/>
  <c r="AE24" i="5" s="1"/>
  <c r="AE33" i="5" a="1"/>
  <c r="AE33" i="5" s="1"/>
  <c r="AE42" i="5" a="1"/>
  <c r="AE42" i="5" s="1"/>
  <c r="AE51" i="5" a="1"/>
  <c r="AE51" i="5" s="1"/>
  <c r="AE60" i="5" a="1"/>
  <c r="AE60" i="5" s="1"/>
  <c r="AE69" i="5" a="1"/>
  <c r="AE69" i="5" s="1"/>
  <c r="AE78" i="5" a="1"/>
  <c r="AE78" i="5" s="1"/>
  <c r="AE87" i="5" a="1"/>
  <c r="AE87" i="5" s="1"/>
  <c r="AE96" i="5" a="1"/>
  <c r="AE96" i="5" s="1"/>
  <c r="AE105" i="5" a="1"/>
  <c r="AE105" i="5" s="1"/>
  <c r="AE114" i="5" a="1"/>
  <c r="AE114" i="5" s="1"/>
  <c r="AE123" i="5" a="1"/>
  <c r="AE123" i="5" s="1"/>
  <c r="AE132" i="5" a="1"/>
  <c r="AE132" i="5" s="1"/>
  <c r="AE141" i="5" a="1"/>
  <c r="AE141" i="5" s="1"/>
  <c r="AE150" i="5" a="1"/>
  <c r="AE150" i="5" s="1"/>
  <c r="AE159" i="5" a="1"/>
  <c r="AE159" i="5" s="1"/>
  <c r="AE168" i="5" a="1"/>
  <c r="AE168" i="5" s="1"/>
  <c r="AE177" i="5" a="1"/>
  <c r="AE177" i="5" s="1"/>
  <c r="AE186" i="5" a="1"/>
  <c r="AE186" i="5" s="1"/>
  <c r="AE195" i="5" a="1"/>
  <c r="AE195" i="5" s="1"/>
  <c r="AE204" i="5" a="1"/>
  <c r="AE204" i="5" s="1"/>
  <c r="AE213" i="5" a="1"/>
  <c r="AE213" i="5" s="1"/>
  <c r="AE222" i="5" a="1"/>
  <c r="AE222" i="5" s="1"/>
  <c r="AE231" i="5" a="1"/>
  <c r="AE231" i="5" s="1"/>
  <c r="AE240" i="5" a="1"/>
  <c r="AE240" i="5" s="1"/>
  <c r="AE249" i="5" a="1"/>
  <c r="AE249" i="5" s="1"/>
  <c r="AE258" i="5" a="1"/>
  <c r="AE258" i="5" s="1"/>
  <c r="AE267" i="5" a="1"/>
  <c r="AE267" i="5" s="1"/>
  <c r="AE276" i="5" a="1"/>
  <c r="AE276" i="5" s="1"/>
  <c r="AE7" i="5" a="1"/>
  <c r="AE7" i="5" s="1"/>
  <c r="AE16" i="5" a="1"/>
  <c r="AE16" i="5" s="1"/>
  <c r="AE25" i="5" a="1"/>
  <c r="AE25" i="5" s="1"/>
  <c r="AE34" i="5" a="1"/>
  <c r="AE34" i="5" s="1"/>
  <c r="AE43" i="5" a="1"/>
  <c r="AE43" i="5" s="1"/>
  <c r="AE52" i="5" a="1"/>
  <c r="AE52" i="5" s="1"/>
  <c r="AE61" i="5" a="1"/>
  <c r="AE61" i="5" s="1"/>
  <c r="AE70" i="5" a="1"/>
  <c r="AE70" i="5" s="1"/>
  <c r="AE79" i="5" a="1"/>
  <c r="AE79" i="5" s="1"/>
  <c r="AE88" i="5" a="1"/>
  <c r="AE88" i="5" s="1"/>
  <c r="AE97" i="5" a="1"/>
  <c r="AE97" i="5" s="1"/>
  <c r="AE106" i="5" a="1"/>
  <c r="AE106" i="5" s="1"/>
  <c r="AE115" i="5" a="1"/>
  <c r="AE115" i="5" s="1"/>
  <c r="AE124" i="5" a="1"/>
  <c r="AE124" i="5" s="1"/>
  <c r="AE133" i="5" a="1"/>
  <c r="AE133" i="5" s="1"/>
  <c r="AE142" i="5" a="1"/>
  <c r="AE142" i="5" s="1"/>
  <c r="AE151" i="5" a="1"/>
  <c r="AE151" i="5" s="1"/>
  <c r="AE160" i="5" a="1"/>
  <c r="AE160" i="5" s="1"/>
  <c r="AE169" i="5" a="1"/>
  <c r="AE169" i="5" s="1"/>
  <c r="AE178" i="5" a="1"/>
  <c r="AE178" i="5" s="1"/>
  <c r="AE187" i="5" a="1"/>
  <c r="AE187" i="5" s="1"/>
  <c r="AE196" i="5" a="1"/>
  <c r="AE196" i="5" s="1"/>
  <c r="AE205" i="5" a="1"/>
  <c r="AE205" i="5" s="1"/>
  <c r="AE214" i="5" a="1"/>
  <c r="AE214" i="5" s="1"/>
  <c r="AE223" i="5" a="1"/>
  <c r="AE223" i="5" s="1"/>
  <c r="AE232" i="5" a="1"/>
  <c r="AE232" i="5" s="1"/>
  <c r="AE241" i="5" a="1"/>
  <c r="AE241" i="5" s="1"/>
  <c r="AE250" i="5" a="1"/>
  <c r="AE250" i="5" s="1"/>
  <c r="AE259" i="5" a="1"/>
  <c r="AE259" i="5" s="1"/>
  <c r="AE268" i="5" a="1"/>
  <c r="AE268" i="5" s="1"/>
  <c r="AE277" i="5" a="1"/>
  <c r="AE277" i="5" s="1"/>
  <c r="AE8" i="5" a="1"/>
  <c r="AE8" i="5" s="1"/>
  <c r="AE17" i="5" a="1"/>
  <c r="AE17" i="5" s="1"/>
  <c r="AE26" i="5" a="1"/>
  <c r="AE26" i="5" s="1"/>
  <c r="AE35" i="5" a="1"/>
  <c r="AE35" i="5" s="1"/>
  <c r="AE44" i="5" a="1"/>
  <c r="AE44" i="5" s="1"/>
  <c r="AE53" i="5" a="1"/>
  <c r="AE53" i="5" s="1"/>
  <c r="AE62" i="5" a="1"/>
  <c r="AE62" i="5" s="1"/>
  <c r="AE71" i="5" a="1"/>
  <c r="AE71" i="5" s="1"/>
  <c r="AE80" i="5" a="1"/>
  <c r="AE80" i="5" s="1"/>
  <c r="AE89" i="5" a="1"/>
  <c r="AE89" i="5" s="1"/>
  <c r="AE98" i="5" a="1"/>
  <c r="AE98" i="5" s="1"/>
  <c r="AE107" i="5" a="1"/>
  <c r="AE107" i="5" s="1"/>
  <c r="AE116" i="5" a="1"/>
  <c r="AE116" i="5" s="1"/>
  <c r="AE125" i="5" a="1"/>
  <c r="AE125" i="5" s="1"/>
  <c r="AE134" i="5" a="1"/>
  <c r="AE134" i="5" s="1"/>
  <c r="AE143" i="5" a="1"/>
  <c r="AE143" i="5" s="1"/>
  <c r="AE152" i="5" a="1"/>
  <c r="AE152" i="5" s="1"/>
  <c r="AE161" i="5" a="1"/>
  <c r="AE161" i="5" s="1"/>
  <c r="AE170" i="5" a="1"/>
  <c r="AE170" i="5" s="1"/>
  <c r="AE179" i="5" a="1"/>
  <c r="AE179" i="5" s="1"/>
  <c r="AE188" i="5" a="1"/>
  <c r="AE188" i="5" s="1"/>
  <c r="AE197" i="5" a="1"/>
  <c r="AE197" i="5" s="1"/>
  <c r="AE206" i="5" a="1"/>
  <c r="AE206" i="5" s="1"/>
  <c r="AE215" i="5" a="1"/>
  <c r="AE215" i="5" s="1"/>
  <c r="AE224" i="5" a="1"/>
  <c r="AE224" i="5" s="1"/>
  <c r="AE233" i="5" a="1"/>
  <c r="AE233" i="5" s="1"/>
  <c r="AE242" i="5" a="1"/>
  <c r="AE242" i="5" s="1"/>
  <c r="AE251" i="5" a="1"/>
  <c r="AE251" i="5" s="1"/>
  <c r="AE260" i="5" a="1"/>
  <c r="AE260" i="5" s="1"/>
  <c r="AE269" i="5" a="1"/>
  <c r="AE269" i="5" s="1"/>
  <c r="AE278" i="5" a="1"/>
  <c r="AE278" i="5" s="1"/>
  <c r="AE9" i="5" a="1"/>
  <c r="AE9" i="5" s="1"/>
  <c r="AE18" i="5" a="1"/>
  <c r="AE18" i="5" s="1"/>
  <c r="AE27" i="5" a="1"/>
  <c r="AE27" i="5" s="1"/>
  <c r="AE36" i="5" a="1"/>
  <c r="AE36" i="5" s="1"/>
  <c r="AE45" i="5" a="1"/>
  <c r="AE45" i="5" s="1"/>
  <c r="AE54" i="5" a="1"/>
  <c r="AE54" i="5" s="1"/>
  <c r="AE63" i="5" a="1"/>
  <c r="AE63" i="5" s="1"/>
  <c r="AE72" i="5" a="1"/>
  <c r="AE72" i="5" s="1"/>
  <c r="AE81" i="5" a="1"/>
  <c r="AE81" i="5" s="1"/>
  <c r="AE90" i="5" a="1"/>
  <c r="AE90" i="5" s="1"/>
  <c r="AE99" i="5" a="1"/>
  <c r="AE99" i="5" s="1"/>
  <c r="AE108" i="5" a="1"/>
  <c r="AE108" i="5" s="1"/>
  <c r="AE117" i="5" a="1"/>
  <c r="AE117" i="5" s="1"/>
  <c r="AE126" i="5" a="1"/>
  <c r="AE126" i="5" s="1"/>
  <c r="AE135" i="5" a="1"/>
  <c r="AE135" i="5" s="1"/>
  <c r="AE144" i="5" a="1"/>
  <c r="AE144" i="5" s="1"/>
  <c r="AE153" i="5" a="1"/>
  <c r="AE153" i="5" s="1"/>
  <c r="AE162" i="5" a="1"/>
  <c r="AE162" i="5" s="1"/>
  <c r="AE171" i="5" a="1"/>
  <c r="AE171" i="5" s="1"/>
  <c r="AE180" i="5" a="1"/>
  <c r="AE180" i="5" s="1"/>
  <c r="AE189" i="5" a="1"/>
  <c r="AE189" i="5" s="1"/>
  <c r="AE198" i="5" a="1"/>
  <c r="AE198" i="5" s="1"/>
  <c r="AE207" i="5" a="1"/>
  <c r="AE207" i="5" s="1"/>
  <c r="AE216" i="5" a="1"/>
  <c r="AE216" i="5" s="1"/>
  <c r="AE225" i="5" a="1"/>
  <c r="AE225" i="5" s="1"/>
  <c r="AE234" i="5" a="1"/>
  <c r="AE234" i="5" s="1"/>
  <c r="AE243" i="5" a="1"/>
  <c r="AE243" i="5" s="1"/>
  <c r="AE252" i="5" a="1"/>
  <c r="AE252" i="5" s="1"/>
  <c r="AE261" i="5" a="1"/>
  <c r="AE261" i="5" s="1"/>
  <c r="AE270" i="5" a="1"/>
  <c r="AE270" i="5" s="1"/>
  <c r="AE279" i="5" a="1"/>
  <c r="AE279" i="5" s="1"/>
  <c r="AE10" i="5" a="1"/>
  <c r="AE10" i="5" s="1"/>
  <c r="AE19" i="5" a="1"/>
  <c r="AE19" i="5" s="1"/>
  <c r="AE28" i="5" a="1"/>
  <c r="AE28" i="5" s="1"/>
  <c r="AE37" i="5" a="1"/>
  <c r="AE37" i="5" s="1"/>
  <c r="AE46" i="5" a="1"/>
  <c r="AE46" i="5" s="1"/>
  <c r="AE55" i="5" a="1"/>
  <c r="AE55" i="5" s="1"/>
  <c r="AE64" i="5" a="1"/>
  <c r="AE64" i="5" s="1"/>
  <c r="AE73" i="5" a="1"/>
  <c r="AE73" i="5" s="1"/>
  <c r="AE82" i="5" a="1"/>
  <c r="AE82" i="5" s="1"/>
  <c r="AE91" i="5" a="1"/>
  <c r="AE91" i="5" s="1"/>
  <c r="AE100" i="5" a="1"/>
  <c r="AE100" i="5" s="1"/>
  <c r="AE109" i="5" a="1"/>
  <c r="AE109" i="5" s="1"/>
  <c r="AE118" i="5" a="1"/>
  <c r="AE118" i="5" s="1"/>
  <c r="AE127" i="5" a="1"/>
  <c r="AE127" i="5" s="1"/>
  <c r="AE136" i="5" a="1"/>
  <c r="AE136" i="5" s="1"/>
  <c r="AE145" i="5" a="1"/>
  <c r="AE145" i="5" s="1"/>
  <c r="AE154" i="5" a="1"/>
  <c r="AE154" i="5" s="1"/>
  <c r="AE163" i="5" a="1"/>
  <c r="AE163" i="5" s="1"/>
  <c r="AE172" i="5" a="1"/>
  <c r="AE172" i="5" s="1"/>
  <c r="AE181" i="5" a="1"/>
  <c r="AE181" i="5" s="1"/>
  <c r="AE190" i="5" a="1"/>
  <c r="AE190" i="5" s="1"/>
  <c r="AE199" i="5" a="1"/>
  <c r="AE199" i="5" s="1"/>
  <c r="AE208" i="5" a="1"/>
  <c r="AE208" i="5" s="1"/>
  <c r="AE217" i="5" a="1"/>
  <c r="AE217" i="5" s="1"/>
  <c r="AE226" i="5" a="1"/>
  <c r="AE226" i="5" s="1"/>
  <c r="AE235" i="5" a="1"/>
  <c r="AE235" i="5" s="1"/>
  <c r="AE244" i="5" a="1"/>
  <c r="AE244" i="5" s="1"/>
  <c r="AE253" i="5" a="1"/>
  <c r="AE253" i="5" s="1"/>
  <c r="AE262" i="5" a="1"/>
  <c r="AE262" i="5" s="1"/>
  <c r="AE271" i="5" a="1"/>
  <c r="AE271" i="5" s="1"/>
  <c r="AE280" i="5" a="1"/>
  <c r="AE280" i="5" s="1"/>
  <c r="AE2" i="5" a="1"/>
  <c r="AE2" i="5" s="1"/>
  <c r="AF11" i="5" a="1"/>
  <c r="AF11" i="5" s="1"/>
  <c r="AF20" i="5" a="1"/>
  <c r="AF20" i="5" s="1"/>
  <c r="AF29" i="5" a="1"/>
  <c r="AF29" i="5" s="1"/>
  <c r="AF38" i="5" a="1"/>
  <c r="AF38" i="5" s="1"/>
  <c r="AF47" i="5" a="1"/>
  <c r="AF47" i="5" s="1"/>
  <c r="AF56" i="5" a="1"/>
  <c r="AF56" i="5" s="1"/>
  <c r="AF65" i="5" a="1"/>
  <c r="AF65" i="5" s="1"/>
  <c r="AF74" i="5" a="1"/>
  <c r="AF74" i="5" s="1"/>
  <c r="AF83" i="5" a="1"/>
  <c r="AF83" i="5" s="1"/>
  <c r="AF92" i="5" a="1"/>
  <c r="AF92" i="5" s="1"/>
  <c r="AF101" i="5" a="1"/>
  <c r="AF101" i="5" s="1"/>
  <c r="AF110" i="5" a="1"/>
  <c r="AF110" i="5" s="1"/>
  <c r="AF119" i="5" a="1"/>
  <c r="AF119" i="5" s="1"/>
  <c r="AF128" i="5" a="1"/>
  <c r="AF128" i="5" s="1"/>
  <c r="AF137" i="5" a="1"/>
  <c r="AF137" i="5" s="1"/>
  <c r="AF146" i="5" a="1"/>
  <c r="AF146" i="5" s="1"/>
  <c r="AF155" i="5" a="1"/>
  <c r="AF155" i="5" s="1"/>
  <c r="AF164" i="5" a="1"/>
  <c r="AF164" i="5" s="1"/>
  <c r="AF173" i="5" a="1"/>
  <c r="AF173" i="5" s="1"/>
  <c r="AF182" i="5" a="1"/>
  <c r="AF182" i="5" s="1"/>
  <c r="AF191" i="5" a="1"/>
  <c r="AF191" i="5" s="1"/>
  <c r="AF200" i="5" a="1"/>
  <c r="AF200" i="5" s="1"/>
  <c r="AF209" i="5" a="1"/>
  <c r="AF209" i="5" s="1"/>
  <c r="AF218" i="5" a="1"/>
  <c r="AF218" i="5" s="1"/>
  <c r="AF227" i="5" a="1"/>
  <c r="AF227" i="5" s="1"/>
  <c r="AF236" i="5" a="1"/>
  <c r="AF236" i="5" s="1"/>
  <c r="AF245" i="5" a="1"/>
  <c r="AF245" i="5" s="1"/>
  <c r="AF254" i="5" a="1"/>
  <c r="AF254" i="5" s="1"/>
  <c r="AF263" i="5" a="1"/>
  <c r="AF263" i="5" s="1"/>
  <c r="AF272" i="5" a="1"/>
  <c r="AF272" i="5" s="1"/>
  <c r="AF3" i="5" a="1"/>
  <c r="AF3" i="5" s="1"/>
  <c r="AF12" i="5" a="1"/>
  <c r="AF12" i="5" s="1"/>
  <c r="AF21" i="5" a="1"/>
  <c r="AF21" i="5" s="1"/>
  <c r="AF30" i="5" a="1"/>
  <c r="AF30" i="5" s="1"/>
  <c r="AF39" i="5" a="1"/>
  <c r="AF39" i="5" s="1"/>
  <c r="AF48" i="5" a="1"/>
  <c r="AF48" i="5" s="1"/>
  <c r="AF57" i="5" a="1"/>
  <c r="AF57" i="5" s="1"/>
  <c r="AF66" i="5" a="1"/>
  <c r="AF66" i="5" s="1"/>
  <c r="AF75" i="5" a="1"/>
  <c r="AF75" i="5" s="1"/>
  <c r="AF84" i="5" a="1"/>
  <c r="AF84" i="5" s="1"/>
  <c r="AF93" i="5" a="1"/>
  <c r="AF93" i="5" s="1"/>
  <c r="AF102" i="5" a="1"/>
  <c r="AF102" i="5" s="1"/>
  <c r="AF111" i="5" a="1"/>
  <c r="AF111" i="5" s="1"/>
  <c r="AF120" i="5" a="1"/>
  <c r="AF120" i="5" s="1"/>
  <c r="AF129" i="5" a="1"/>
  <c r="AF129" i="5" s="1"/>
  <c r="AF138" i="5" a="1"/>
  <c r="AF138" i="5" s="1"/>
  <c r="AF147" i="5" a="1"/>
  <c r="AF147" i="5" s="1"/>
  <c r="AF156" i="5" a="1"/>
  <c r="AF156" i="5" s="1"/>
  <c r="AF165" i="5" a="1"/>
  <c r="AF165" i="5" s="1"/>
  <c r="AF174" i="5" a="1"/>
  <c r="AF174" i="5" s="1"/>
  <c r="AF183" i="5" a="1"/>
  <c r="AF183" i="5" s="1"/>
  <c r="AF192" i="5" a="1"/>
  <c r="AF192" i="5" s="1"/>
  <c r="AF201" i="5" a="1"/>
  <c r="AF201" i="5" s="1"/>
  <c r="AF210" i="5" a="1"/>
  <c r="AF210" i="5" s="1"/>
  <c r="AF219" i="5" a="1"/>
  <c r="AF219" i="5" s="1"/>
  <c r="AF228" i="5" a="1"/>
  <c r="AF228" i="5" s="1"/>
  <c r="AF237" i="5" a="1"/>
  <c r="AF237" i="5" s="1"/>
  <c r="AF246" i="5" a="1"/>
  <c r="AF246" i="5" s="1"/>
  <c r="AF255" i="5" a="1"/>
  <c r="AF255" i="5" s="1"/>
  <c r="AF264" i="5" a="1"/>
  <c r="AF264" i="5" s="1"/>
  <c r="AF273" i="5" a="1"/>
  <c r="AF273" i="5" s="1"/>
  <c r="AF4" i="5" a="1"/>
  <c r="AF4" i="5" s="1"/>
  <c r="AF13" i="5" a="1"/>
  <c r="AF13" i="5" s="1"/>
  <c r="AF22" i="5" a="1"/>
  <c r="AF22" i="5" s="1"/>
  <c r="AF31" i="5" a="1"/>
  <c r="AF31" i="5" s="1"/>
  <c r="AF40" i="5" a="1"/>
  <c r="AF40" i="5" s="1"/>
  <c r="AF49" i="5" a="1"/>
  <c r="AF49" i="5" s="1"/>
  <c r="AF58" i="5" a="1"/>
  <c r="AF58" i="5" s="1"/>
  <c r="AF67" i="5" a="1"/>
  <c r="AF67" i="5" s="1"/>
  <c r="AF76" i="5" a="1"/>
  <c r="AF76" i="5" s="1"/>
  <c r="AF85" i="5" a="1"/>
  <c r="AF85" i="5" s="1"/>
  <c r="AF94" i="5" a="1"/>
  <c r="AF94" i="5" s="1"/>
  <c r="AF103" i="5" a="1"/>
  <c r="AF103" i="5" s="1"/>
  <c r="AF112" i="5" a="1"/>
  <c r="AF112" i="5" s="1"/>
  <c r="AF121" i="5" a="1"/>
  <c r="AF121" i="5" s="1"/>
  <c r="AF130" i="5" a="1"/>
  <c r="AF130" i="5" s="1"/>
  <c r="AF139" i="5" a="1"/>
  <c r="AF139" i="5" s="1"/>
  <c r="AF148" i="5" a="1"/>
  <c r="AF148" i="5" s="1"/>
  <c r="AF157" i="5" a="1"/>
  <c r="AF157" i="5" s="1"/>
  <c r="AF166" i="5" a="1"/>
  <c r="AF166" i="5" s="1"/>
  <c r="AF175" i="5" a="1"/>
  <c r="AF175" i="5" s="1"/>
  <c r="AF184" i="5" a="1"/>
  <c r="AF184" i="5" s="1"/>
  <c r="AF193" i="5" a="1"/>
  <c r="AF193" i="5" s="1"/>
  <c r="AF202" i="5" a="1"/>
  <c r="AF202" i="5" s="1"/>
  <c r="AF211" i="5" a="1"/>
  <c r="AF211" i="5" s="1"/>
  <c r="AF220" i="5" a="1"/>
  <c r="AF220" i="5" s="1"/>
  <c r="AF229" i="5" a="1"/>
  <c r="AF229" i="5" s="1"/>
  <c r="AF238" i="5" a="1"/>
  <c r="AF238" i="5" s="1"/>
  <c r="AF247" i="5" a="1"/>
  <c r="AF247" i="5" s="1"/>
  <c r="AF256" i="5" a="1"/>
  <c r="AF256" i="5" s="1"/>
  <c r="AF265" i="5" a="1"/>
  <c r="AF265" i="5" s="1"/>
  <c r="AF274" i="5" a="1"/>
  <c r="AF274" i="5" s="1"/>
  <c r="AF5" i="5" a="1"/>
  <c r="AF5" i="5" s="1"/>
  <c r="AF14" i="5" a="1"/>
  <c r="AF14" i="5" s="1"/>
  <c r="AF23" i="5" a="1"/>
  <c r="AF23" i="5" s="1"/>
  <c r="AF32" i="5" a="1"/>
  <c r="AF32" i="5" s="1"/>
  <c r="AF41" i="5" a="1"/>
  <c r="AF41" i="5" s="1"/>
  <c r="AF50" i="5" a="1"/>
  <c r="AF50" i="5" s="1"/>
  <c r="AF59" i="5" a="1"/>
  <c r="AF59" i="5" s="1"/>
  <c r="AF68" i="5" a="1"/>
  <c r="AF68" i="5" s="1"/>
  <c r="AF77" i="5" a="1"/>
  <c r="AF77" i="5" s="1"/>
  <c r="AF86" i="5" a="1"/>
  <c r="AF86" i="5" s="1"/>
  <c r="AF95" i="5" a="1"/>
  <c r="AF95" i="5" s="1"/>
  <c r="AF104" i="5" a="1"/>
  <c r="AF104" i="5" s="1"/>
  <c r="AF113" i="5" a="1"/>
  <c r="AF113" i="5" s="1"/>
  <c r="AF122" i="5" a="1"/>
  <c r="AF122" i="5" s="1"/>
  <c r="AF131" i="5" a="1"/>
  <c r="AF131" i="5" s="1"/>
  <c r="AF140" i="5" a="1"/>
  <c r="AF140" i="5" s="1"/>
  <c r="AF149" i="5" a="1"/>
  <c r="AF149" i="5" s="1"/>
  <c r="AF158" i="5" a="1"/>
  <c r="AF158" i="5" s="1"/>
  <c r="AF167" i="5" a="1"/>
  <c r="AF167" i="5" s="1"/>
  <c r="AF176" i="5" a="1"/>
  <c r="AF176" i="5" s="1"/>
  <c r="AF185" i="5" a="1"/>
  <c r="AF185" i="5" s="1"/>
  <c r="AF194" i="5" a="1"/>
  <c r="AF194" i="5" s="1"/>
  <c r="AF203" i="5" a="1"/>
  <c r="AF203" i="5" s="1"/>
  <c r="AF212" i="5" a="1"/>
  <c r="AF212" i="5" s="1"/>
  <c r="AF221" i="5" a="1"/>
  <c r="AF221" i="5" s="1"/>
  <c r="AF230" i="5" a="1"/>
  <c r="AF230" i="5" s="1"/>
  <c r="AF239" i="5" a="1"/>
  <c r="AF239" i="5" s="1"/>
  <c r="AF248" i="5" a="1"/>
  <c r="AF248" i="5" s="1"/>
  <c r="AF257" i="5" a="1"/>
  <c r="AF257" i="5" s="1"/>
  <c r="AF266" i="5" a="1"/>
  <c r="AF266" i="5" s="1"/>
  <c r="AF275" i="5" a="1"/>
  <c r="AF275" i="5" s="1"/>
  <c r="AF6" i="5" a="1"/>
  <c r="AF6" i="5" s="1"/>
  <c r="AF15" i="5" a="1"/>
  <c r="AF15" i="5" s="1"/>
  <c r="AF24" i="5" a="1"/>
  <c r="AF24" i="5" s="1"/>
  <c r="AF33" i="5" a="1"/>
  <c r="AF33" i="5" s="1"/>
  <c r="AF42" i="5" a="1"/>
  <c r="AF42" i="5" s="1"/>
  <c r="AF51" i="5" a="1"/>
  <c r="AF51" i="5" s="1"/>
  <c r="AF60" i="5" a="1"/>
  <c r="AF60" i="5" s="1"/>
  <c r="AF69" i="5" a="1"/>
  <c r="AF69" i="5" s="1"/>
  <c r="AF78" i="5" a="1"/>
  <c r="AF78" i="5" s="1"/>
  <c r="AF87" i="5" a="1"/>
  <c r="AF87" i="5" s="1"/>
  <c r="AF96" i="5" a="1"/>
  <c r="AF96" i="5" s="1"/>
  <c r="AF105" i="5" a="1"/>
  <c r="AF105" i="5" s="1"/>
  <c r="AF114" i="5" a="1"/>
  <c r="AF114" i="5" s="1"/>
  <c r="AF123" i="5" a="1"/>
  <c r="AF123" i="5" s="1"/>
  <c r="AF132" i="5" a="1"/>
  <c r="AF132" i="5" s="1"/>
  <c r="AF141" i="5" a="1"/>
  <c r="AF141" i="5" s="1"/>
  <c r="AF150" i="5" a="1"/>
  <c r="AF150" i="5" s="1"/>
  <c r="AF159" i="5" a="1"/>
  <c r="AF159" i="5" s="1"/>
  <c r="AF168" i="5" a="1"/>
  <c r="AF168" i="5" s="1"/>
  <c r="AF177" i="5" a="1"/>
  <c r="AF177" i="5" s="1"/>
  <c r="AF186" i="5" a="1"/>
  <c r="AF186" i="5" s="1"/>
  <c r="AF195" i="5" a="1"/>
  <c r="AF195" i="5" s="1"/>
  <c r="AF204" i="5" a="1"/>
  <c r="AF204" i="5" s="1"/>
  <c r="AF213" i="5" a="1"/>
  <c r="AF213" i="5" s="1"/>
  <c r="AF222" i="5" a="1"/>
  <c r="AF222" i="5" s="1"/>
  <c r="AF231" i="5" a="1"/>
  <c r="AF231" i="5" s="1"/>
  <c r="AF240" i="5" a="1"/>
  <c r="AF240" i="5" s="1"/>
  <c r="AF249" i="5" a="1"/>
  <c r="AF249" i="5" s="1"/>
  <c r="AF258" i="5" a="1"/>
  <c r="AF258" i="5" s="1"/>
  <c r="AF267" i="5" a="1"/>
  <c r="AF267" i="5" s="1"/>
  <c r="AF276" i="5" a="1"/>
  <c r="AF276" i="5" s="1"/>
  <c r="AF7" i="5" a="1"/>
  <c r="AF7" i="5" s="1"/>
  <c r="AF16" i="5" a="1"/>
  <c r="AF16" i="5" s="1"/>
  <c r="AF25" i="5" a="1"/>
  <c r="AF25" i="5" s="1"/>
  <c r="AF34" i="5" a="1"/>
  <c r="AF34" i="5" s="1"/>
  <c r="AF43" i="5" a="1"/>
  <c r="AF43" i="5" s="1"/>
  <c r="AF52" i="5" a="1"/>
  <c r="AF52" i="5" s="1"/>
  <c r="AF61" i="5" a="1"/>
  <c r="AF61" i="5" s="1"/>
  <c r="AF70" i="5" a="1"/>
  <c r="AF70" i="5" s="1"/>
  <c r="AF79" i="5" a="1"/>
  <c r="AF79" i="5" s="1"/>
  <c r="AF88" i="5" a="1"/>
  <c r="AF88" i="5" s="1"/>
  <c r="AF97" i="5" a="1"/>
  <c r="AF97" i="5" s="1"/>
  <c r="AF106" i="5" a="1"/>
  <c r="AF106" i="5" s="1"/>
  <c r="AF115" i="5" a="1"/>
  <c r="AF115" i="5" s="1"/>
  <c r="AF124" i="5" a="1"/>
  <c r="AF124" i="5" s="1"/>
  <c r="AF133" i="5" a="1"/>
  <c r="AF133" i="5" s="1"/>
  <c r="AF142" i="5" a="1"/>
  <c r="AF142" i="5" s="1"/>
  <c r="AF151" i="5" a="1"/>
  <c r="AF151" i="5" s="1"/>
  <c r="AF160" i="5" a="1"/>
  <c r="AF160" i="5" s="1"/>
  <c r="AF169" i="5" a="1"/>
  <c r="AF169" i="5" s="1"/>
  <c r="AF178" i="5" a="1"/>
  <c r="AF178" i="5" s="1"/>
  <c r="AF187" i="5" a="1"/>
  <c r="AF187" i="5" s="1"/>
  <c r="AF196" i="5" a="1"/>
  <c r="AF196" i="5" s="1"/>
  <c r="AF205" i="5" a="1"/>
  <c r="AF205" i="5" s="1"/>
  <c r="AF214" i="5" a="1"/>
  <c r="AF214" i="5" s="1"/>
  <c r="AF223" i="5" a="1"/>
  <c r="AF223" i="5" s="1"/>
  <c r="AF232" i="5" a="1"/>
  <c r="AF232" i="5" s="1"/>
  <c r="AF241" i="5" a="1"/>
  <c r="AF241" i="5" s="1"/>
  <c r="AF250" i="5" a="1"/>
  <c r="AF250" i="5" s="1"/>
  <c r="AF259" i="5" a="1"/>
  <c r="AF259" i="5" s="1"/>
  <c r="AF268" i="5" a="1"/>
  <c r="AF268" i="5" s="1"/>
  <c r="AF277" i="5" a="1"/>
  <c r="AF277" i="5" s="1"/>
  <c r="AF8" i="5" a="1"/>
  <c r="AF8" i="5" s="1"/>
  <c r="AF17" i="5" a="1"/>
  <c r="AF17" i="5" s="1"/>
  <c r="AF26" i="5" a="1"/>
  <c r="AF26" i="5" s="1"/>
  <c r="AF35" i="5" a="1"/>
  <c r="AF35" i="5" s="1"/>
  <c r="AF44" i="5" a="1"/>
  <c r="AF44" i="5" s="1"/>
  <c r="AF53" i="5" a="1"/>
  <c r="AF53" i="5" s="1"/>
  <c r="AF62" i="5" a="1"/>
  <c r="AF62" i="5" s="1"/>
  <c r="AF71" i="5" a="1"/>
  <c r="AF71" i="5" s="1"/>
  <c r="AF80" i="5" a="1"/>
  <c r="AF80" i="5" s="1"/>
  <c r="AF89" i="5" a="1"/>
  <c r="AF89" i="5" s="1"/>
  <c r="AF98" i="5" a="1"/>
  <c r="AF98" i="5" s="1"/>
  <c r="AF107" i="5" a="1"/>
  <c r="AF107" i="5" s="1"/>
  <c r="AF116" i="5" a="1"/>
  <c r="AF116" i="5" s="1"/>
  <c r="AF125" i="5" a="1"/>
  <c r="AF125" i="5" s="1"/>
  <c r="AF134" i="5" a="1"/>
  <c r="AF134" i="5" s="1"/>
  <c r="AF143" i="5" a="1"/>
  <c r="AF143" i="5" s="1"/>
  <c r="AF152" i="5" a="1"/>
  <c r="AF152" i="5" s="1"/>
  <c r="AF161" i="5" a="1"/>
  <c r="AF161" i="5" s="1"/>
  <c r="AF170" i="5" a="1"/>
  <c r="AF170" i="5" s="1"/>
  <c r="AF179" i="5" a="1"/>
  <c r="AF179" i="5" s="1"/>
  <c r="AF188" i="5" a="1"/>
  <c r="AF188" i="5" s="1"/>
  <c r="AF197" i="5" a="1"/>
  <c r="AF197" i="5" s="1"/>
  <c r="AF206" i="5" a="1"/>
  <c r="AF206" i="5" s="1"/>
  <c r="AF215" i="5" a="1"/>
  <c r="AF215" i="5" s="1"/>
  <c r="AF224" i="5" a="1"/>
  <c r="AF224" i="5" s="1"/>
  <c r="AF233" i="5" a="1"/>
  <c r="AF233" i="5" s="1"/>
  <c r="AF242" i="5" a="1"/>
  <c r="AF242" i="5" s="1"/>
  <c r="AF251" i="5" a="1"/>
  <c r="AF251" i="5" s="1"/>
  <c r="AF260" i="5" a="1"/>
  <c r="AF260" i="5" s="1"/>
  <c r="AF269" i="5" a="1"/>
  <c r="AF269" i="5" s="1"/>
  <c r="AF278" i="5" a="1"/>
  <c r="AF278" i="5" s="1"/>
  <c r="AF9" i="5" a="1"/>
  <c r="AF9" i="5" s="1"/>
  <c r="AF18" i="5" a="1"/>
  <c r="AF18" i="5" s="1"/>
  <c r="AF27" i="5" a="1"/>
  <c r="AF27" i="5" s="1"/>
  <c r="AF36" i="5" a="1"/>
  <c r="AF36" i="5" s="1"/>
  <c r="AF45" i="5" a="1"/>
  <c r="AF45" i="5" s="1"/>
  <c r="AF54" i="5" a="1"/>
  <c r="AF54" i="5" s="1"/>
  <c r="AF63" i="5" a="1"/>
  <c r="AF63" i="5" s="1"/>
  <c r="AF72" i="5" a="1"/>
  <c r="AF72" i="5" s="1"/>
  <c r="AF81" i="5" a="1"/>
  <c r="AF81" i="5" s="1"/>
  <c r="AF90" i="5" a="1"/>
  <c r="AF90" i="5" s="1"/>
  <c r="AF99" i="5" a="1"/>
  <c r="AF99" i="5" s="1"/>
  <c r="AF108" i="5" a="1"/>
  <c r="AF108" i="5" s="1"/>
  <c r="AF117" i="5" a="1"/>
  <c r="AF117" i="5" s="1"/>
  <c r="AF126" i="5" a="1"/>
  <c r="AF126" i="5" s="1"/>
  <c r="AF135" i="5" a="1"/>
  <c r="AF135" i="5" s="1"/>
  <c r="AF144" i="5" a="1"/>
  <c r="AF144" i="5" s="1"/>
  <c r="AF153" i="5" a="1"/>
  <c r="AF153" i="5" s="1"/>
  <c r="AF162" i="5" a="1"/>
  <c r="AF162" i="5" s="1"/>
  <c r="AF171" i="5" a="1"/>
  <c r="AF171" i="5" s="1"/>
  <c r="AF180" i="5" a="1"/>
  <c r="AF180" i="5" s="1"/>
  <c r="AF189" i="5" a="1"/>
  <c r="AF189" i="5" s="1"/>
  <c r="AF198" i="5" a="1"/>
  <c r="AF198" i="5" s="1"/>
  <c r="AF207" i="5" a="1"/>
  <c r="AF207" i="5" s="1"/>
  <c r="AF216" i="5" a="1"/>
  <c r="AF216" i="5" s="1"/>
  <c r="AF225" i="5" a="1"/>
  <c r="AF225" i="5" s="1"/>
  <c r="AF234" i="5" a="1"/>
  <c r="AF234" i="5" s="1"/>
  <c r="AF243" i="5" a="1"/>
  <c r="AF243" i="5" s="1"/>
  <c r="AF252" i="5" a="1"/>
  <c r="AF252" i="5" s="1"/>
  <c r="AF261" i="5" a="1"/>
  <c r="AF261" i="5" s="1"/>
  <c r="AF270" i="5" a="1"/>
  <c r="AF270" i="5" s="1"/>
  <c r="AF279" i="5" a="1"/>
  <c r="AF279" i="5" s="1"/>
  <c r="AF10" i="5" a="1"/>
  <c r="AF10" i="5" s="1"/>
  <c r="AF19" i="5" a="1"/>
  <c r="AF19" i="5" s="1"/>
  <c r="AF28" i="5" a="1"/>
  <c r="AF28" i="5" s="1"/>
  <c r="AF37" i="5" a="1"/>
  <c r="AF37" i="5" s="1"/>
  <c r="AF46" i="5" a="1"/>
  <c r="AF46" i="5" s="1"/>
  <c r="AF55" i="5" a="1"/>
  <c r="AF55" i="5" s="1"/>
  <c r="AF64" i="5" a="1"/>
  <c r="AF64" i="5" s="1"/>
  <c r="AF73" i="5" a="1"/>
  <c r="AF73" i="5" s="1"/>
  <c r="AF82" i="5" a="1"/>
  <c r="AF82" i="5" s="1"/>
  <c r="AF91" i="5" a="1"/>
  <c r="AF91" i="5" s="1"/>
  <c r="AF100" i="5" a="1"/>
  <c r="AF100" i="5" s="1"/>
  <c r="AF109" i="5" a="1"/>
  <c r="AF109" i="5" s="1"/>
  <c r="AF118" i="5" a="1"/>
  <c r="AF118" i="5" s="1"/>
  <c r="AF127" i="5" a="1"/>
  <c r="AF127" i="5" s="1"/>
  <c r="AF136" i="5" a="1"/>
  <c r="AF136" i="5" s="1"/>
  <c r="AF145" i="5" a="1"/>
  <c r="AF145" i="5" s="1"/>
  <c r="AF154" i="5" a="1"/>
  <c r="AF154" i="5" s="1"/>
  <c r="AF163" i="5" a="1"/>
  <c r="AF163" i="5" s="1"/>
  <c r="AF172" i="5" a="1"/>
  <c r="AF172" i="5" s="1"/>
  <c r="AF181" i="5" a="1"/>
  <c r="AF181" i="5" s="1"/>
  <c r="AF190" i="5" a="1"/>
  <c r="AF190" i="5" s="1"/>
  <c r="AF199" i="5" a="1"/>
  <c r="AF199" i="5" s="1"/>
  <c r="AF208" i="5" a="1"/>
  <c r="AF208" i="5" s="1"/>
  <c r="AF217" i="5" a="1"/>
  <c r="AF217" i="5" s="1"/>
  <c r="AF226" i="5" a="1"/>
  <c r="AF226" i="5" s="1"/>
  <c r="AF235" i="5" a="1"/>
  <c r="AF235" i="5" s="1"/>
  <c r="AF244" i="5" a="1"/>
  <c r="AF244" i="5" s="1"/>
  <c r="AF253" i="5" a="1"/>
  <c r="AF253" i="5" s="1"/>
  <c r="AF262" i="5" a="1"/>
  <c r="AF262" i="5" s="1"/>
  <c r="AF271" i="5" a="1"/>
  <c r="AF271" i="5" s="1"/>
  <c r="AF280" i="5" a="1"/>
  <c r="AF280" i="5" s="1"/>
  <c r="AI11" i="5" a="1"/>
  <c r="AI11" i="5" s="1"/>
  <c r="AI20" i="5" a="1"/>
  <c r="AI20" i="5" s="1"/>
  <c r="AI29" i="5" a="1"/>
  <c r="AI29" i="5"/>
  <c r="AI38" i="5" a="1"/>
  <c r="AI38" i="5" s="1"/>
  <c r="AI47" i="5" a="1"/>
  <c r="AI47" i="5" s="1"/>
  <c r="AI56" i="5" a="1"/>
  <c r="AI56" i="5" s="1"/>
  <c r="AI65" i="5" a="1"/>
  <c r="AI65" i="5" s="1"/>
  <c r="AI74" i="5" a="1"/>
  <c r="AI74" i="5" s="1"/>
  <c r="AI83" i="5" a="1"/>
  <c r="AI83" i="5" s="1"/>
  <c r="AI92" i="5" a="1"/>
  <c r="AI92" i="5" s="1"/>
  <c r="AI101" i="5" a="1"/>
  <c r="AI101" i="5" s="1"/>
  <c r="AI110" i="5" a="1"/>
  <c r="AI110" i="5" s="1"/>
  <c r="AI119" i="5" a="1"/>
  <c r="AI119" i="5" s="1"/>
  <c r="AI128" i="5" a="1"/>
  <c r="AI128" i="5" s="1"/>
  <c r="AI137" i="5" a="1"/>
  <c r="AI137" i="5" s="1"/>
  <c r="AI146" i="5" a="1"/>
  <c r="AI146" i="5"/>
  <c r="AI155" i="5" a="1"/>
  <c r="AI155" i="5" s="1"/>
  <c r="AI164" i="5" a="1"/>
  <c r="AI164" i="5" s="1"/>
  <c r="AI173" i="5" a="1"/>
  <c r="AI173" i="5" s="1"/>
  <c r="AI182" i="5" a="1"/>
  <c r="AI182" i="5" s="1"/>
  <c r="AI191" i="5" a="1"/>
  <c r="AI191" i="5" s="1"/>
  <c r="AI200" i="5" a="1"/>
  <c r="AI200" i="5" s="1"/>
  <c r="AI209" i="5" a="1"/>
  <c r="AI209" i="5" s="1"/>
  <c r="AI218" i="5" a="1"/>
  <c r="AI218" i="5" s="1"/>
  <c r="AI227" i="5" a="1"/>
  <c r="AI227" i="5" s="1"/>
  <c r="AI236" i="5" a="1"/>
  <c r="AI236" i="5" s="1"/>
  <c r="AI245" i="5" a="1"/>
  <c r="AI245" i="5" s="1"/>
  <c r="AI254" i="5" a="1"/>
  <c r="AI254" i="5" s="1"/>
  <c r="AI263" i="5" a="1"/>
  <c r="AI263" i="5" s="1"/>
  <c r="AI272" i="5" a="1"/>
  <c r="AI272" i="5" s="1"/>
  <c r="AI3" i="5" a="1"/>
  <c r="AI3" i="5" s="1"/>
  <c r="AI12" i="5" a="1"/>
  <c r="AI12" i="5" s="1"/>
  <c r="AI21" i="5" a="1"/>
  <c r="AI21" i="5" s="1"/>
  <c r="AI30" i="5" a="1"/>
  <c r="AI30" i="5" s="1"/>
  <c r="AI39" i="5" a="1"/>
  <c r="AI39" i="5" s="1"/>
  <c r="AI48" i="5" a="1"/>
  <c r="AI48" i="5" s="1"/>
  <c r="AI57" i="5" a="1"/>
  <c r="AI57" i="5" s="1"/>
  <c r="AI66" i="5" a="1"/>
  <c r="AI66" i="5" s="1"/>
  <c r="AI75" i="5" a="1"/>
  <c r="AI75" i="5" s="1"/>
  <c r="AI84" i="5" a="1"/>
  <c r="AI84" i="5" s="1"/>
  <c r="AI93" i="5" a="1"/>
  <c r="AI93" i="5" s="1"/>
  <c r="AI102" i="5" a="1"/>
  <c r="AI102" i="5" s="1"/>
  <c r="AI111" i="5" a="1"/>
  <c r="AI111" i="5" s="1"/>
  <c r="AI120" i="5" a="1"/>
  <c r="AI120" i="5" s="1"/>
  <c r="AI129" i="5" a="1"/>
  <c r="AI129" i="5" s="1"/>
  <c r="AI138" i="5" a="1"/>
  <c r="AI138" i="5" s="1"/>
  <c r="AI147" i="5" a="1"/>
  <c r="AI147" i="5" s="1"/>
  <c r="AI156" i="5" a="1"/>
  <c r="AI156" i="5" s="1"/>
  <c r="AI165" i="5" a="1"/>
  <c r="AI165" i="5" s="1"/>
  <c r="AI174" i="5" a="1"/>
  <c r="AI174" i="5" s="1"/>
  <c r="AI183" i="5" a="1"/>
  <c r="AI183" i="5" s="1"/>
  <c r="AI192" i="5" a="1"/>
  <c r="AI192" i="5" s="1"/>
  <c r="AI201" i="5" a="1"/>
  <c r="AI201" i="5" s="1"/>
  <c r="AI210" i="5" a="1"/>
  <c r="AI210" i="5" s="1"/>
  <c r="AI219" i="5" a="1"/>
  <c r="AI219" i="5" s="1"/>
  <c r="AI228" i="5" a="1"/>
  <c r="AI228" i="5" s="1"/>
  <c r="AI237" i="5" a="1"/>
  <c r="AI237" i="5" s="1"/>
  <c r="AI246" i="5" a="1"/>
  <c r="AI246" i="5" s="1"/>
  <c r="AI255" i="5" a="1"/>
  <c r="AI255" i="5" s="1"/>
  <c r="AI264" i="5" a="1"/>
  <c r="AI264" i="5" s="1"/>
  <c r="AI273" i="5" a="1"/>
  <c r="AI273" i="5" s="1"/>
  <c r="AI4" i="5" a="1"/>
  <c r="AI4" i="5" s="1"/>
  <c r="AI13" i="5" a="1"/>
  <c r="AI13" i="5" s="1"/>
  <c r="AI22" i="5" a="1"/>
  <c r="AI22" i="5"/>
  <c r="AI31" i="5" a="1"/>
  <c r="AI31" i="5" s="1"/>
  <c r="AI40" i="5" a="1"/>
  <c r="AI40" i="5" s="1"/>
  <c r="AI49" i="5" a="1"/>
  <c r="AI49" i="5" s="1"/>
  <c r="AI58" i="5" a="1"/>
  <c r="AI58" i="5" s="1"/>
  <c r="AI67" i="5" a="1"/>
  <c r="AI67" i="5" s="1"/>
  <c r="AI76" i="5" a="1"/>
  <c r="AI76" i="5" s="1"/>
  <c r="AI85" i="5" a="1"/>
  <c r="AI85" i="5" s="1"/>
  <c r="AI94" i="5" a="1"/>
  <c r="AI94" i="5" s="1"/>
  <c r="AI103" i="5" a="1"/>
  <c r="AI103" i="5" s="1"/>
  <c r="AI112" i="5" a="1"/>
  <c r="AI112" i="5" s="1"/>
  <c r="AI121" i="5" a="1"/>
  <c r="AI121" i="5" s="1"/>
  <c r="AI130" i="5" a="1"/>
  <c r="AI130" i="5" s="1"/>
  <c r="AI139" i="5" a="1"/>
  <c r="AI139" i="5" s="1"/>
  <c r="AI148" i="5" a="1"/>
  <c r="AI148" i="5" s="1"/>
  <c r="AI157" i="5" a="1"/>
  <c r="AI157" i="5" s="1"/>
  <c r="AI166" i="5" a="1"/>
  <c r="AI166" i="5" s="1"/>
  <c r="AI175" i="5" a="1"/>
  <c r="AI175" i="5" s="1"/>
  <c r="AI184" i="5" a="1"/>
  <c r="AI184" i="5" s="1"/>
  <c r="AI193" i="5" a="1"/>
  <c r="AI193" i="5" s="1"/>
  <c r="AI202" i="5" a="1"/>
  <c r="AI202" i="5" s="1"/>
  <c r="AI211" i="5" a="1"/>
  <c r="AI211" i="5" s="1"/>
  <c r="AI220" i="5" a="1"/>
  <c r="AI220" i="5" s="1"/>
  <c r="AI229" i="5" a="1"/>
  <c r="AI229" i="5" s="1"/>
  <c r="AI238" i="5" a="1"/>
  <c r="AI238" i="5"/>
  <c r="AI247" i="5" a="1"/>
  <c r="AI247" i="5" s="1"/>
  <c r="AI256" i="5" a="1"/>
  <c r="AI256" i="5" s="1"/>
  <c r="AI265" i="5" a="1"/>
  <c r="AI265" i="5" s="1"/>
  <c r="AI274" i="5" a="1"/>
  <c r="AI274" i="5" s="1"/>
  <c r="AI5" i="5" a="1"/>
  <c r="AI5" i="5" s="1"/>
  <c r="AI14" i="5" a="1"/>
  <c r="AI14" i="5" s="1"/>
  <c r="AI23" i="5" a="1"/>
  <c r="AI23" i="5" s="1"/>
  <c r="AI32" i="5" a="1"/>
  <c r="AI32" i="5" s="1"/>
  <c r="AI41" i="5" a="1"/>
  <c r="AI41" i="5" s="1"/>
  <c r="AI50" i="5" a="1"/>
  <c r="AI50" i="5" s="1"/>
  <c r="AI59" i="5" a="1"/>
  <c r="AI59" i="5" s="1"/>
  <c r="AI68" i="5" a="1"/>
  <c r="AI68" i="5" s="1"/>
  <c r="AI77" i="5" a="1"/>
  <c r="AI77" i="5" s="1"/>
  <c r="AI86" i="5" a="1"/>
  <c r="AI86" i="5" s="1"/>
  <c r="AI95" i="5" a="1"/>
  <c r="AI95" i="5" s="1"/>
  <c r="AI104" i="5" a="1"/>
  <c r="AI104" i="5" s="1"/>
  <c r="AI113" i="5" a="1"/>
  <c r="AI113" i="5" s="1"/>
  <c r="AI122" i="5" a="1"/>
  <c r="AI122" i="5" s="1"/>
  <c r="AI131" i="5" a="1"/>
  <c r="AI131" i="5" s="1"/>
  <c r="AI140" i="5" a="1"/>
  <c r="AI140" i="5" s="1"/>
  <c r="AI149" i="5" a="1"/>
  <c r="AI149" i="5" s="1"/>
  <c r="AI158" i="5" a="1"/>
  <c r="AI158" i="5" s="1"/>
  <c r="AI167" i="5" a="1"/>
  <c r="AI167" i="5" s="1"/>
  <c r="AI176" i="5" a="1"/>
  <c r="AI176" i="5" s="1"/>
  <c r="AI185" i="5" a="1"/>
  <c r="AI185" i="5" s="1"/>
  <c r="AI194" i="5" a="1"/>
  <c r="AI194" i="5" s="1"/>
  <c r="AI203" i="5" a="1"/>
  <c r="AI203" i="5" s="1"/>
  <c r="AI212" i="5" a="1"/>
  <c r="AI212" i="5" s="1"/>
  <c r="AI221" i="5" a="1"/>
  <c r="AI221" i="5" s="1"/>
  <c r="AI230" i="5" a="1"/>
  <c r="AI230" i="5" s="1"/>
  <c r="AI239" i="5" a="1"/>
  <c r="AI239" i="5" s="1"/>
  <c r="AI248" i="5" a="1"/>
  <c r="AI248" i="5" s="1"/>
  <c r="AI257" i="5" a="1"/>
  <c r="AI257" i="5" s="1"/>
  <c r="AI266" i="5" a="1"/>
  <c r="AI266" i="5" s="1"/>
  <c r="AI275" i="5" a="1"/>
  <c r="AI275" i="5" s="1"/>
  <c r="AI6" i="5" a="1"/>
  <c r="AI6" i="5" s="1"/>
  <c r="AI15" i="5" a="1"/>
  <c r="AI15" i="5" s="1"/>
  <c r="AI24" i="5" a="1"/>
  <c r="AI24" i="5" s="1"/>
  <c r="AI33" i="5" a="1"/>
  <c r="AI33" i="5" s="1"/>
  <c r="AI42" i="5" a="1"/>
  <c r="AI42" i="5"/>
  <c r="AI51" i="5" a="1"/>
  <c r="AI51" i="5" s="1"/>
  <c r="AI60" i="5" a="1"/>
  <c r="AI60" i="5" s="1"/>
  <c r="AI69" i="5" a="1"/>
  <c r="AI69" i="5" s="1"/>
  <c r="AI78" i="5" a="1"/>
  <c r="AI78" i="5" s="1"/>
  <c r="AI87" i="5" a="1"/>
  <c r="AI87" i="5" s="1"/>
  <c r="AI96" i="5" a="1"/>
  <c r="AI96" i="5" s="1"/>
  <c r="AI105" i="5" a="1"/>
  <c r="AI105" i="5" s="1"/>
  <c r="AI114" i="5" a="1"/>
  <c r="AI114" i="5" s="1"/>
  <c r="AI123" i="5" a="1"/>
  <c r="AI123" i="5" s="1"/>
  <c r="AI132" i="5" a="1"/>
  <c r="AI132" i="5" s="1"/>
  <c r="AI141" i="5" a="1"/>
  <c r="AI141" i="5" s="1"/>
  <c r="AI150" i="5" a="1"/>
  <c r="AI150" i="5" s="1"/>
  <c r="AI159" i="5" a="1"/>
  <c r="AI159" i="5" s="1"/>
  <c r="AI168" i="5" a="1"/>
  <c r="AI168" i="5" s="1"/>
  <c r="AI177" i="5" a="1"/>
  <c r="AI177" i="5" s="1"/>
  <c r="AI186" i="5" a="1"/>
  <c r="AI186" i="5" s="1"/>
  <c r="AI195" i="5" a="1"/>
  <c r="AI195" i="5" s="1"/>
  <c r="AI204" i="5" a="1"/>
  <c r="AI204" i="5" s="1"/>
  <c r="AI213" i="5" a="1"/>
  <c r="AI213" i="5" s="1"/>
  <c r="AI222" i="5" a="1"/>
  <c r="AI222" i="5" s="1"/>
  <c r="AI231" i="5" a="1"/>
  <c r="AI231" i="5" s="1"/>
  <c r="AI240" i="5" a="1"/>
  <c r="AI240" i="5" s="1"/>
  <c r="AI249" i="5" a="1"/>
  <c r="AI249" i="5" s="1"/>
  <c r="AI258" i="5" a="1"/>
  <c r="AI258" i="5" s="1"/>
  <c r="AI267" i="5" a="1"/>
  <c r="AI267" i="5" s="1"/>
  <c r="AI276" i="5" a="1"/>
  <c r="AI276" i="5" s="1"/>
  <c r="AI7" i="5" a="1"/>
  <c r="AI7" i="5" s="1"/>
  <c r="AI16" i="5" a="1"/>
  <c r="AI16" i="5" s="1"/>
  <c r="AI25" i="5" a="1"/>
  <c r="AI25" i="5" s="1"/>
  <c r="AI34" i="5" a="1"/>
  <c r="AI34" i="5" s="1"/>
  <c r="AI43" i="5" a="1"/>
  <c r="AI43" i="5" s="1"/>
  <c r="AI52" i="5" a="1"/>
  <c r="AI52" i="5" s="1"/>
  <c r="AI61" i="5" a="1"/>
  <c r="AI61" i="5" s="1"/>
  <c r="AI70" i="5" a="1"/>
  <c r="AI70" i="5" s="1"/>
  <c r="AI79" i="5" a="1"/>
  <c r="AI79" i="5" s="1"/>
  <c r="AI88" i="5" a="1"/>
  <c r="AI88" i="5" s="1"/>
  <c r="AI97" i="5" a="1"/>
  <c r="AI97" i="5" s="1"/>
  <c r="AI106" i="5" a="1"/>
  <c r="AI106" i="5" s="1"/>
  <c r="AI115" i="5" a="1"/>
  <c r="AI115" i="5" s="1"/>
  <c r="AI124" i="5" a="1"/>
  <c r="AI124" i="5" s="1"/>
  <c r="AI133" i="5" a="1"/>
  <c r="AI133" i="5" s="1"/>
  <c r="AI142" i="5" a="1"/>
  <c r="AI142" i="5" s="1"/>
  <c r="AI151" i="5" a="1"/>
  <c r="AI151" i="5" s="1"/>
  <c r="AI160" i="5" a="1"/>
  <c r="AI160" i="5"/>
  <c r="AI169" i="5" a="1"/>
  <c r="AI169" i="5" s="1"/>
  <c r="AI178" i="5" a="1"/>
  <c r="AI178" i="5" s="1"/>
  <c r="AI187" i="5" a="1"/>
  <c r="AI187" i="5" s="1"/>
  <c r="AI196" i="5" a="1"/>
  <c r="AI196" i="5" s="1"/>
  <c r="AI205" i="5" a="1"/>
  <c r="AI205" i="5" s="1"/>
  <c r="AI214" i="5" a="1"/>
  <c r="AI214" i="5" s="1"/>
  <c r="AI223" i="5" a="1"/>
  <c r="AI223" i="5"/>
  <c r="AI232" i="5" a="1"/>
  <c r="AI232" i="5" s="1"/>
  <c r="AI241" i="5" a="1"/>
  <c r="AI241" i="5" s="1"/>
  <c r="AI250" i="5" a="1"/>
  <c r="AI250" i="5" s="1"/>
  <c r="AI259" i="5" a="1"/>
  <c r="AI259" i="5" s="1"/>
  <c r="AI268" i="5" a="1"/>
  <c r="AI268" i="5" s="1"/>
  <c r="AI277" i="5" a="1"/>
  <c r="AI277" i="5" s="1"/>
  <c r="AI8" i="5" a="1"/>
  <c r="AI8" i="5" s="1"/>
  <c r="AI17" i="5" a="1"/>
  <c r="AI17" i="5" s="1"/>
  <c r="AI26" i="5" a="1"/>
  <c r="AI26" i="5" s="1"/>
  <c r="AI35" i="5" a="1"/>
  <c r="AI35" i="5" s="1"/>
  <c r="AI44" i="5" a="1"/>
  <c r="AI44" i="5" s="1"/>
  <c r="AI53" i="5" a="1"/>
  <c r="AI53" i="5" s="1"/>
  <c r="AI62" i="5" a="1"/>
  <c r="AI62" i="5" s="1"/>
  <c r="AI71" i="5" a="1"/>
  <c r="AI71" i="5" s="1"/>
  <c r="AI80" i="5" a="1"/>
  <c r="AI80" i="5" s="1"/>
  <c r="AI89" i="5" a="1"/>
  <c r="AI89" i="5" s="1"/>
  <c r="AI98" i="5" a="1"/>
  <c r="AI98" i="5" s="1"/>
  <c r="AI107" i="5" a="1"/>
  <c r="AI107" i="5" s="1"/>
  <c r="AI116" i="5" a="1"/>
  <c r="AI116" i="5" s="1"/>
  <c r="AI125" i="5" a="1"/>
  <c r="AI125" i="5" s="1"/>
  <c r="AI134" i="5" a="1"/>
  <c r="AI134" i="5" s="1"/>
  <c r="AI143" i="5" a="1"/>
  <c r="AI143" i="5" s="1"/>
  <c r="AI152" i="5" a="1"/>
  <c r="AI152" i="5" s="1"/>
  <c r="AI161" i="5" a="1"/>
  <c r="AI161" i="5" s="1"/>
  <c r="AI170" i="5" a="1"/>
  <c r="AI170" i="5" s="1"/>
  <c r="AI179" i="5" a="1"/>
  <c r="AI179" i="5" s="1"/>
  <c r="AI188" i="5" a="1"/>
  <c r="AI188" i="5" s="1"/>
  <c r="AI197" i="5" a="1"/>
  <c r="AI197" i="5" s="1"/>
  <c r="AI206" i="5" a="1"/>
  <c r="AI206" i="5" s="1"/>
  <c r="AI215" i="5" a="1"/>
  <c r="AI215" i="5" s="1"/>
  <c r="AI224" i="5" a="1"/>
  <c r="AI224" i="5" s="1"/>
  <c r="AI233" i="5" a="1"/>
  <c r="AI233" i="5" s="1"/>
  <c r="AI242" i="5" a="1"/>
  <c r="AI242" i="5" s="1"/>
  <c r="AI251" i="5" a="1"/>
  <c r="AI251" i="5" s="1"/>
  <c r="AI260" i="5" a="1"/>
  <c r="AI260" i="5" s="1"/>
  <c r="AI269" i="5" a="1"/>
  <c r="AI269" i="5" s="1"/>
  <c r="AI278" i="5" a="1"/>
  <c r="AI278" i="5"/>
  <c r="AI9" i="5" a="1"/>
  <c r="AI9" i="5" s="1"/>
  <c r="AI18" i="5" a="1"/>
  <c r="AI18" i="5" s="1"/>
  <c r="AI27" i="5" a="1"/>
  <c r="AI27" i="5" s="1"/>
  <c r="AI36" i="5" a="1"/>
  <c r="AI36" i="5" s="1"/>
  <c r="AI45" i="5" a="1"/>
  <c r="AI45" i="5" s="1"/>
  <c r="AI54" i="5" a="1"/>
  <c r="AI54" i="5" s="1"/>
  <c r="AI63" i="5" a="1"/>
  <c r="AI63" i="5" s="1"/>
  <c r="AI72" i="5" a="1"/>
  <c r="AI72" i="5" s="1"/>
  <c r="AI81" i="5" a="1"/>
  <c r="AI81" i="5" s="1"/>
  <c r="AI90" i="5" a="1"/>
  <c r="AI90" i="5" s="1"/>
  <c r="AI99" i="5" a="1"/>
  <c r="AI99" i="5" s="1"/>
  <c r="AI108" i="5" a="1"/>
  <c r="AI108" i="5" s="1"/>
  <c r="AI117" i="5" a="1"/>
  <c r="AI117" i="5" s="1"/>
  <c r="AI126" i="5" a="1"/>
  <c r="AI126" i="5" s="1"/>
  <c r="AI135" i="5" a="1"/>
  <c r="AI135" i="5"/>
  <c r="AI144" i="5" a="1"/>
  <c r="AI144" i="5" s="1"/>
  <c r="AI153" i="5" a="1"/>
  <c r="AI153" i="5" s="1"/>
  <c r="AI162" i="5" a="1"/>
  <c r="AI162" i="5" s="1"/>
  <c r="AI171" i="5" a="1"/>
  <c r="AI171" i="5" s="1"/>
  <c r="AI180" i="5" a="1"/>
  <c r="AI180" i="5" s="1"/>
  <c r="AI189" i="5" a="1"/>
  <c r="AI189" i="5" s="1"/>
  <c r="AI198" i="5" a="1"/>
  <c r="AI198" i="5" s="1"/>
  <c r="AI207" i="5" a="1"/>
  <c r="AI207" i="5" s="1"/>
  <c r="AI216" i="5" a="1"/>
  <c r="AI216" i="5" s="1"/>
  <c r="AI225" i="5" a="1"/>
  <c r="AI225" i="5" s="1"/>
  <c r="AI234" i="5" a="1"/>
  <c r="AI234" i="5" s="1"/>
  <c r="AI243" i="5" a="1"/>
  <c r="AI243" i="5" s="1"/>
  <c r="AI252" i="5" a="1"/>
  <c r="AI252" i="5" s="1"/>
  <c r="AI261" i="5" a="1"/>
  <c r="AI261" i="5" s="1"/>
  <c r="AI270" i="5" a="1"/>
  <c r="AI270" i="5" s="1"/>
  <c r="AI279" i="5" a="1"/>
  <c r="AI279" i="5" s="1"/>
  <c r="AI10" i="5" a="1"/>
  <c r="AI10" i="5" s="1"/>
  <c r="AI19" i="5" a="1"/>
  <c r="AI19" i="5" s="1"/>
  <c r="AI28" i="5" a="1"/>
  <c r="AI28" i="5" s="1"/>
  <c r="AI37" i="5" a="1"/>
  <c r="AI37" i="5" s="1"/>
  <c r="AI46" i="5" a="1"/>
  <c r="AI46" i="5" s="1"/>
  <c r="AI55" i="5" a="1"/>
  <c r="AI55" i="5" s="1"/>
  <c r="AI64" i="5" a="1"/>
  <c r="AI64" i="5" s="1"/>
  <c r="AI73" i="5" a="1"/>
  <c r="AI73" i="5" s="1"/>
  <c r="AI82" i="5" a="1"/>
  <c r="AI82" i="5" s="1"/>
  <c r="AI91" i="5" a="1"/>
  <c r="AI91" i="5" s="1"/>
  <c r="AI100" i="5" a="1"/>
  <c r="AI100" i="5" s="1"/>
  <c r="AI109" i="5" a="1"/>
  <c r="AI109" i="5" s="1"/>
  <c r="AI118" i="5" a="1"/>
  <c r="AI118" i="5" s="1"/>
  <c r="AI127" i="5" a="1"/>
  <c r="AI127" i="5" s="1"/>
  <c r="AI136" i="5" a="1"/>
  <c r="AI136" i="5" s="1"/>
  <c r="AI145" i="5" a="1"/>
  <c r="AI145" i="5" s="1"/>
  <c r="AI154" i="5" a="1"/>
  <c r="AI154" i="5" s="1"/>
  <c r="AI163" i="5" a="1"/>
  <c r="AI163" i="5" s="1"/>
  <c r="AI172" i="5" a="1"/>
  <c r="AI172" i="5" s="1"/>
  <c r="AI181" i="5" a="1"/>
  <c r="AI181" i="5" s="1"/>
  <c r="AI190" i="5" a="1"/>
  <c r="AI190" i="5" s="1"/>
  <c r="AI199" i="5" a="1"/>
  <c r="AI199" i="5" s="1"/>
  <c r="AI208" i="5" a="1"/>
  <c r="AI208" i="5" s="1"/>
  <c r="AI217" i="5" a="1"/>
  <c r="AI217" i="5" s="1"/>
  <c r="AI226" i="5" a="1"/>
  <c r="AI226" i="5" s="1"/>
  <c r="AI235" i="5" a="1"/>
  <c r="AI235" i="5" s="1"/>
  <c r="AI244" i="5" a="1"/>
  <c r="AI244" i="5" s="1"/>
  <c r="AI253" i="5" a="1"/>
  <c r="AI253" i="5" s="1"/>
  <c r="AI262" i="5" a="1"/>
  <c r="AI262" i="5" s="1"/>
  <c r="AI271" i="5" a="1"/>
  <c r="AI271" i="5" s="1"/>
  <c r="AI280" i="5" a="1"/>
  <c r="AI280" i="5" s="1"/>
  <c r="AF2" i="5" a="1"/>
  <c r="AF2" i="5" s="1"/>
  <c r="AI2" i="5" a="1"/>
  <c r="AI2" i="5" s="1"/>
  <c r="AJ11" i="5" a="1"/>
  <c r="AJ11" i="5" s="1"/>
  <c r="AJ20" i="5" a="1"/>
  <c r="AJ20" i="5" s="1"/>
  <c r="AJ29" i="5" a="1"/>
  <c r="AJ29" i="5" s="1"/>
  <c r="AJ38" i="5" a="1"/>
  <c r="AJ38" i="5" s="1"/>
  <c r="AJ47" i="5" a="1"/>
  <c r="AJ47" i="5" s="1"/>
  <c r="AJ56" i="5" a="1"/>
  <c r="AJ56" i="5" s="1"/>
  <c r="AJ65" i="5" a="1"/>
  <c r="AJ65" i="5" s="1"/>
  <c r="AJ74" i="5" a="1"/>
  <c r="AJ74" i="5" s="1"/>
  <c r="AJ83" i="5" a="1"/>
  <c r="AJ83" i="5" s="1"/>
  <c r="AJ92" i="5" a="1"/>
  <c r="AJ92" i="5" s="1"/>
  <c r="AJ101" i="5" a="1"/>
  <c r="AJ101" i="5" s="1"/>
  <c r="AJ110" i="5" a="1"/>
  <c r="AJ110" i="5" s="1"/>
  <c r="AJ119" i="5" a="1"/>
  <c r="AJ119" i="5" s="1"/>
  <c r="AJ128" i="5" a="1"/>
  <c r="AJ128" i="5" s="1"/>
  <c r="AJ137" i="5" a="1"/>
  <c r="AJ137" i="5" s="1"/>
  <c r="AJ146" i="5" a="1"/>
  <c r="AJ146" i="5" s="1"/>
  <c r="AJ155" i="5" a="1"/>
  <c r="AJ155" i="5" s="1"/>
  <c r="AJ164" i="5" a="1"/>
  <c r="AJ164" i="5" s="1"/>
  <c r="AJ173" i="5" a="1"/>
  <c r="AJ173" i="5" s="1"/>
  <c r="AJ182" i="5" a="1"/>
  <c r="AJ182" i="5" s="1"/>
  <c r="AJ191" i="5" a="1"/>
  <c r="AJ191" i="5" s="1"/>
  <c r="AJ200" i="5" a="1"/>
  <c r="AJ200" i="5" s="1"/>
  <c r="AJ209" i="5" a="1"/>
  <c r="AJ209" i="5" s="1"/>
  <c r="AJ218" i="5" a="1"/>
  <c r="AJ218" i="5" s="1"/>
  <c r="AJ227" i="5" a="1"/>
  <c r="AJ227" i="5" s="1"/>
  <c r="AJ236" i="5" a="1"/>
  <c r="AJ236" i="5" s="1"/>
  <c r="AJ245" i="5" a="1"/>
  <c r="AJ245" i="5" s="1"/>
  <c r="AJ254" i="5" a="1"/>
  <c r="AJ254" i="5" s="1"/>
  <c r="AJ263" i="5" a="1"/>
  <c r="AJ263" i="5" s="1"/>
  <c r="AJ272" i="5" a="1"/>
  <c r="AJ272" i="5" s="1"/>
  <c r="AJ3" i="5" a="1"/>
  <c r="AJ3" i="5" s="1"/>
  <c r="AJ12" i="5" a="1"/>
  <c r="AJ12" i="5" s="1"/>
  <c r="AJ21" i="5" a="1"/>
  <c r="AJ21" i="5" s="1"/>
  <c r="AJ30" i="5" a="1"/>
  <c r="AJ30" i="5" s="1"/>
  <c r="AJ39" i="5" a="1"/>
  <c r="AJ39" i="5" s="1"/>
  <c r="AJ48" i="5" a="1"/>
  <c r="AJ48" i="5" s="1"/>
  <c r="AJ57" i="5" a="1"/>
  <c r="AJ57" i="5" s="1"/>
  <c r="AJ66" i="5" a="1"/>
  <c r="AJ66" i="5" s="1"/>
  <c r="AJ75" i="5" a="1"/>
  <c r="AJ75" i="5" s="1"/>
  <c r="AJ84" i="5" a="1"/>
  <c r="AJ84" i="5" s="1"/>
  <c r="AJ93" i="5" a="1"/>
  <c r="AJ93" i="5" s="1"/>
  <c r="AJ102" i="5" a="1"/>
  <c r="AJ102" i="5" s="1"/>
  <c r="AJ111" i="5" a="1"/>
  <c r="AJ111" i="5" s="1"/>
  <c r="AJ120" i="5" a="1"/>
  <c r="AJ120" i="5" s="1"/>
  <c r="AJ129" i="5" a="1"/>
  <c r="AJ129" i="5" s="1"/>
  <c r="AJ138" i="5" a="1"/>
  <c r="AJ138" i="5" s="1"/>
  <c r="AJ147" i="5" a="1"/>
  <c r="AJ147" i="5" s="1"/>
  <c r="AJ156" i="5" a="1"/>
  <c r="AJ156" i="5" s="1"/>
  <c r="AJ165" i="5" a="1"/>
  <c r="AJ165" i="5" s="1"/>
  <c r="AJ174" i="5" a="1"/>
  <c r="AJ174" i="5" s="1"/>
  <c r="AJ183" i="5" a="1"/>
  <c r="AJ183" i="5" s="1"/>
  <c r="AJ192" i="5" a="1"/>
  <c r="AJ192" i="5" s="1"/>
  <c r="AJ201" i="5" a="1"/>
  <c r="AJ201" i="5" s="1"/>
  <c r="AJ210" i="5" a="1"/>
  <c r="AJ210" i="5" s="1"/>
  <c r="AJ219" i="5" a="1"/>
  <c r="AJ219" i="5" s="1"/>
  <c r="AJ228" i="5" a="1"/>
  <c r="AJ228" i="5" s="1"/>
  <c r="AJ237" i="5" a="1"/>
  <c r="AJ237" i="5" s="1"/>
  <c r="AJ246" i="5" a="1"/>
  <c r="AJ246" i="5" s="1"/>
  <c r="AJ255" i="5" a="1"/>
  <c r="AJ255" i="5" s="1"/>
  <c r="AJ264" i="5" a="1"/>
  <c r="AJ264" i="5" s="1"/>
  <c r="AJ273" i="5" a="1"/>
  <c r="AJ273" i="5" s="1"/>
  <c r="AJ4" i="5" a="1"/>
  <c r="AJ4" i="5" s="1"/>
  <c r="AJ13" i="5" a="1"/>
  <c r="AJ13" i="5" s="1"/>
  <c r="AJ22" i="5" a="1"/>
  <c r="AJ22" i="5" s="1"/>
  <c r="AJ31" i="5" a="1"/>
  <c r="AJ31" i="5" s="1"/>
  <c r="AJ40" i="5" a="1"/>
  <c r="AJ40" i="5" s="1"/>
  <c r="AJ49" i="5" a="1"/>
  <c r="AJ49" i="5" s="1"/>
  <c r="AJ58" i="5" a="1"/>
  <c r="AJ58" i="5"/>
  <c r="AJ67" i="5" a="1"/>
  <c r="AJ67" i="5" s="1"/>
  <c r="AJ76" i="5" a="1"/>
  <c r="AJ76" i="5" s="1"/>
  <c r="AJ85" i="5" a="1"/>
  <c r="AJ85" i="5" s="1"/>
  <c r="AJ94" i="5" a="1"/>
  <c r="AJ94" i="5" s="1"/>
  <c r="AJ103" i="5" a="1"/>
  <c r="AJ103" i="5" s="1"/>
  <c r="AJ112" i="5" a="1"/>
  <c r="AJ112" i="5" s="1"/>
  <c r="AJ121" i="5" a="1"/>
  <c r="AJ121" i="5" s="1"/>
  <c r="AJ130" i="5" a="1"/>
  <c r="AJ130" i="5" s="1"/>
  <c r="AJ139" i="5" a="1"/>
  <c r="AJ139" i="5" s="1"/>
  <c r="AJ148" i="5" a="1"/>
  <c r="AJ148" i="5" s="1"/>
  <c r="AJ157" i="5" a="1"/>
  <c r="AJ157" i="5" s="1"/>
  <c r="AJ166" i="5" a="1"/>
  <c r="AJ166" i="5" s="1"/>
  <c r="AJ175" i="5" a="1"/>
  <c r="AJ175" i="5" s="1"/>
  <c r="AJ184" i="5" a="1"/>
  <c r="AJ184" i="5" s="1"/>
  <c r="AJ193" i="5" a="1"/>
  <c r="AJ193" i="5" s="1"/>
  <c r="AJ202" i="5" a="1"/>
  <c r="AJ202" i="5" s="1"/>
  <c r="AJ211" i="5" a="1"/>
  <c r="AJ211" i="5" s="1"/>
  <c r="AJ220" i="5" a="1"/>
  <c r="AJ220" i="5" s="1"/>
  <c r="AJ229" i="5" a="1"/>
  <c r="AJ229" i="5" s="1"/>
  <c r="AJ238" i="5" a="1"/>
  <c r="AJ238" i="5" s="1"/>
  <c r="AJ247" i="5" a="1"/>
  <c r="AJ247" i="5" s="1"/>
  <c r="AJ256" i="5" a="1"/>
  <c r="AJ256" i="5" s="1"/>
  <c r="AJ265" i="5" a="1"/>
  <c r="AJ265" i="5" s="1"/>
  <c r="AJ274" i="5" a="1"/>
  <c r="AJ274" i="5" s="1"/>
  <c r="AJ5" i="5" a="1"/>
  <c r="AJ5" i="5" s="1"/>
  <c r="AJ14" i="5" a="1"/>
  <c r="AJ14" i="5" s="1"/>
  <c r="AJ23" i="5" a="1"/>
  <c r="AJ23" i="5" s="1"/>
  <c r="AJ32" i="5" a="1"/>
  <c r="AJ32" i="5" s="1"/>
  <c r="AJ41" i="5" a="1"/>
  <c r="AJ41" i="5" s="1"/>
  <c r="AJ50" i="5" a="1"/>
  <c r="AJ50" i="5" s="1"/>
  <c r="AJ59" i="5" a="1"/>
  <c r="AJ59" i="5" s="1"/>
  <c r="AJ68" i="5" a="1"/>
  <c r="AJ68" i="5" s="1"/>
  <c r="AJ77" i="5" a="1"/>
  <c r="AJ77" i="5" s="1"/>
  <c r="AJ86" i="5" a="1"/>
  <c r="AJ86" i="5" s="1"/>
  <c r="AJ95" i="5" a="1"/>
  <c r="AJ95" i="5" s="1"/>
  <c r="AJ104" i="5" a="1"/>
  <c r="AJ104" i="5" s="1"/>
  <c r="AJ113" i="5" a="1"/>
  <c r="AJ113" i="5" s="1"/>
  <c r="AJ122" i="5" a="1"/>
  <c r="AJ122" i="5" s="1"/>
  <c r="AJ131" i="5" a="1"/>
  <c r="AJ131" i="5" s="1"/>
  <c r="AJ140" i="5" a="1"/>
  <c r="AJ140" i="5" s="1"/>
  <c r="AJ149" i="5" a="1"/>
  <c r="AJ149" i="5" s="1"/>
  <c r="AJ158" i="5" a="1"/>
  <c r="AJ158" i="5" s="1"/>
  <c r="AJ167" i="5" a="1"/>
  <c r="AJ167" i="5" s="1"/>
  <c r="AJ176" i="5" a="1"/>
  <c r="AJ176" i="5" s="1"/>
  <c r="AJ185" i="5" a="1"/>
  <c r="AJ185" i="5" s="1"/>
  <c r="AJ194" i="5" a="1"/>
  <c r="AJ194" i="5" s="1"/>
  <c r="AJ203" i="5" a="1"/>
  <c r="AJ203" i="5" s="1"/>
  <c r="AJ212" i="5" a="1"/>
  <c r="AJ212" i="5" s="1"/>
  <c r="AJ221" i="5" a="1"/>
  <c r="AJ221" i="5" s="1"/>
  <c r="AJ230" i="5" a="1"/>
  <c r="AJ230" i="5" s="1"/>
  <c r="AJ239" i="5" a="1"/>
  <c r="AJ239" i="5" s="1"/>
  <c r="AJ248" i="5" a="1"/>
  <c r="AJ248" i="5" s="1"/>
  <c r="AJ257" i="5" a="1"/>
  <c r="AJ257" i="5" s="1"/>
  <c r="AJ266" i="5" a="1"/>
  <c r="AJ266" i="5" s="1"/>
  <c r="AJ275" i="5" a="1"/>
  <c r="AJ275" i="5" s="1"/>
  <c r="AJ6" i="5" a="1"/>
  <c r="AJ6" i="5" s="1"/>
  <c r="AJ15" i="5" a="1"/>
  <c r="AJ15" i="5" s="1"/>
  <c r="AJ24" i="5" a="1"/>
  <c r="AJ24" i="5" s="1"/>
  <c r="AJ33" i="5" a="1"/>
  <c r="AJ33" i="5" s="1"/>
  <c r="AJ42" i="5" a="1"/>
  <c r="AJ42" i="5" s="1"/>
  <c r="AJ51" i="5" a="1"/>
  <c r="AJ51" i="5" s="1"/>
  <c r="AJ60" i="5" a="1"/>
  <c r="AJ60" i="5" s="1"/>
  <c r="AJ69" i="5" a="1"/>
  <c r="AJ69" i="5" s="1"/>
  <c r="AJ78" i="5" a="1"/>
  <c r="AJ78" i="5" s="1"/>
  <c r="AJ87" i="5" a="1"/>
  <c r="AJ87" i="5" s="1"/>
  <c r="AJ96" i="5" a="1"/>
  <c r="AJ96" i="5" s="1"/>
  <c r="AJ105" i="5" a="1"/>
  <c r="AJ105" i="5" s="1"/>
  <c r="AJ114" i="5" a="1"/>
  <c r="AJ114" i="5" s="1"/>
  <c r="AJ123" i="5" a="1"/>
  <c r="AJ123" i="5" s="1"/>
  <c r="AJ132" i="5" a="1"/>
  <c r="AJ132" i="5" s="1"/>
  <c r="AJ141" i="5" a="1"/>
  <c r="AJ141" i="5" s="1"/>
  <c r="AJ150" i="5" a="1"/>
  <c r="AJ150" i="5" s="1"/>
  <c r="AJ159" i="5" a="1"/>
  <c r="AJ159" i="5" s="1"/>
  <c r="AJ168" i="5" a="1"/>
  <c r="AJ168" i="5" s="1"/>
  <c r="AJ177" i="5" a="1"/>
  <c r="AJ177" i="5" s="1"/>
  <c r="AJ186" i="5" a="1"/>
  <c r="AJ186" i="5" s="1"/>
  <c r="AJ195" i="5" a="1"/>
  <c r="AJ195" i="5" s="1"/>
  <c r="AJ204" i="5" a="1"/>
  <c r="AJ204" i="5" s="1"/>
  <c r="AJ213" i="5" a="1"/>
  <c r="AJ213" i="5" s="1"/>
  <c r="AJ222" i="5" a="1"/>
  <c r="AJ222" i="5" s="1"/>
  <c r="AJ231" i="5" a="1"/>
  <c r="AJ231" i="5" s="1"/>
  <c r="AJ240" i="5" a="1"/>
  <c r="AJ240" i="5" s="1"/>
  <c r="AJ249" i="5" a="1"/>
  <c r="AJ249" i="5" s="1"/>
  <c r="AJ258" i="5" a="1"/>
  <c r="AJ258" i="5" s="1"/>
  <c r="AJ267" i="5" a="1"/>
  <c r="AJ267" i="5" s="1"/>
  <c r="AJ276" i="5" a="1"/>
  <c r="AJ276" i="5" s="1"/>
  <c r="AJ7" i="5" a="1"/>
  <c r="AJ7" i="5" s="1"/>
  <c r="AJ16" i="5" a="1"/>
  <c r="AJ16" i="5" s="1"/>
  <c r="AJ25" i="5" a="1"/>
  <c r="AJ25" i="5" s="1"/>
  <c r="AJ34" i="5" a="1"/>
  <c r="AJ34" i="5" s="1"/>
  <c r="AJ43" i="5" a="1"/>
  <c r="AJ43" i="5" s="1"/>
  <c r="AJ52" i="5" a="1"/>
  <c r="AJ52" i="5" s="1"/>
  <c r="AJ61" i="5" a="1"/>
  <c r="AJ61" i="5" s="1"/>
  <c r="AJ70" i="5" a="1"/>
  <c r="AJ70" i="5" s="1"/>
  <c r="AJ79" i="5" a="1"/>
  <c r="AJ79" i="5" s="1"/>
  <c r="AJ88" i="5" a="1"/>
  <c r="AJ88" i="5" s="1"/>
  <c r="AJ97" i="5" a="1"/>
  <c r="AJ97" i="5" s="1"/>
  <c r="AJ106" i="5" a="1"/>
  <c r="AJ106" i="5" s="1"/>
  <c r="AJ115" i="5" a="1"/>
  <c r="AJ115" i="5" s="1"/>
  <c r="AJ124" i="5" a="1"/>
  <c r="AJ124" i="5" s="1"/>
  <c r="AJ133" i="5" a="1"/>
  <c r="AJ133" i="5" s="1"/>
  <c r="AJ142" i="5" a="1"/>
  <c r="AJ142" i="5" s="1"/>
  <c r="AJ151" i="5" a="1"/>
  <c r="AJ151" i="5" s="1"/>
  <c r="AJ160" i="5" a="1"/>
  <c r="AJ160" i="5" s="1"/>
  <c r="AJ169" i="5" a="1"/>
  <c r="AJ169" i="5" s="1"/>
  <c r="AJ178" i="5" a="1"/>
  <c r="AJ178" i="5" s="1"/>
  <c r="AJ187" i="5" a="1"/>
  <c r="AJ187" i="5" s="1"/>
  <c r="AJ196" i="5" a="1"/>
  <c r="AJ196" i="5" s="1"/>
  <c r="AJ205" i="5" a="1"/>
  <c r="AJ205" i="5" s="1"/>
  <c r="AJ214" i="5" a="1"/>
  <c r="AJ214" i="5" s="1"/>
  <c r="AJ223" i="5" a="1"/>
  <c r="AJ223" i="5" s="1"/>
  <c r="AJ232" i="5" a="1"/>
  <c r="AJ232" i="5" s="1"/>
  <c r="AJ241" i="5" a="1"/>
  <c r="AJ241" i="5" s="1"/>
  <c r="AJ250" i="5" a="1"/>
  <c r="AJ250" i="5" s="1"/>
  <c r="AJ259" i="5" a="1"/>
  <c r="AJ259" i="5" s="1"/>
  <c r="AJ268" i="5" a="1"/>
  <c r="AJ268" i="5" s="1"/>
  <c r="AJ277" i="5" a="1"/>
  <c r="AJ277" i="5" s="1"/>
  <c r="AJ8" i="5" a="1"/>
  <c r="AJ8" i="5" s="1"/>
  <c r="AJ17" i="5" a="1"/>
  <c r="AJ17" i="5" s="1"/>
  <c r="AJ26" i="5" a="1"/>
  <c r="AJ26" i="5" s="1"/>
  <c r="AJ35" i="5" a="1"/>
  <c r="AJ35" i="5" s="1"/>
  <c r="AJ44" i="5" a="1"/>
  <c r="AJ44" i="5" s="1"/>
  <c r="AJ53" i="5" a="1"/>
  <c r="AJ53" i="5" s="1"/>
  <c r="AJ62" i="5" a="1"/>
  <c r="AJ62" i="5" s="1"/>
  <c r="AJ71" i="5" a="1"/>
  <c r="AJ71" i="5" s="1"/>
  <c r="AJ80" i="5" a="1"/>
  <c r="AJ80" i="5" s="1"/>
  <c r="AJ89" i="5" a="1"/>
  <c r="AJ89" i="5" s="1"/>
  <c r="AJ98" i="5" a="1"/>
  <c r="AJ98" i="5" s="1"/>
  <c r="AJ107" i="5" a="1"/>
  <c r="AJ107" i="5" s="1"/>
  <c r="AJ116" i="5" a="1"/>
  <c r="AJ116" i="5" s="1"/>
  <c r="AJ125" i="5" a="1"/>
  <c r="AJ125" i="5" s="1"/>
  <c r="AJ134" i="5" a="1"/>
  <c r="AJ134" i="5" s="1"/>
  <c r="AJ143" i="5" a="1"/>
  <c r="AJ143" i="5" s="1"/>
  <c r="AJ152" i="5" a="1"/>
  <c r="AJ152" i="5" s="1"/>
  <c r="AJ161" i="5" a="1"/>
  <c r="AJ161" i="5" s="1"/>
  <c r="AJ170" i="5" a="1"/>
  <c r="AJ170" i="5" s="1"/>
  <c r="AJ179" i="5" a="1"/>
  <c r="AJ179" i="5" s="1"/>
  <c r="AJ188" i="5" a="1"/>
  <c r="AJ188" i="5" s="1"/>
  <c r="AJ197" i="5" a="1"/>
  <c r="AJ197" i="5" s="1"/>
  <c r="AJ206" i="5" a="1"/>
  <c r="AJ206" i="5" s="1"/>
  <c r="AJ215" i="5" a="1"/>
  <c r="AJ215" i="5" s="1"/>
  <c r="AJ224" i="5" a="1"/>
  <c r="AJ224" i="5" s="1"/>
  <c r="AJ233" i="5" a="1"/>
  <c r="AJ233" i="5" s="1"/>
  <c r="AJ242" i="5" a="1"/>
  <c r="AJ242" i="5" s="1"/>
  <c r="AJ251" i="5" a="1"/>
  <c r="AJ251" i="5" s="1"/>
  <c r="AJ260" i="5" a="1"/>
  <c r="AJ260" i="5" s="1"/>
  <c r="AJ269" i="5" a="1"/>
  <c r="AJ269" i="5" s="1"/>
  <c r="AJ278" i="5" a="1"/>
  <c r="AJ278" i="5" s="1"/>
  <c r="AJ9" i="5" a="1"/>
  <c r="AJ9" i="5" s="1"/>
  <c r="AJ18" i="5" a="1"/>
  <c r="AJ18" i="5" s="1"/>
  <c r="AJ27" i="5" a="1"/>
  <c r="AJ27" i="5" s="1"/>
  <c r="AJ36" i="5" a="1"/>
  <c r="AJ36" i="5" s="1"/>
  <c r="AJ45" i="5" a="1"/>
  <c r="AJ45" i="5" s="1"/>
  <c r="AJ54" i="5" a="1"/>
  <c r="AJ54" i="5" s="1"/>
  <c r="AJ63" i="5" a="1"/>
  <c r="AJ63" i="5" s="1"/>
  <c r="AJ72" i="5" a="1"/>
  <c r="AJ72" i="5" s="1"/>
  <c r="AJ81" i="5" a="1"/>
  <c r="AJ81" i="5" s="1"/>
  <c r="AJ90" i="5" a="1"/>
  <c r="AJ90" i="5" s="1"/>
  <c r="AJ99" i="5" a="1"/>
  <c r="AJ99" i="5" s="1"/>
  <c r="AJ108" i="5" a="1"/>
  <c r="AJ108" i="5" s="1"/>
  <c r="AJ117" i="5" a="1"/>
  <c r="AJ117" i="5" s="1"/>
  <c r="AJ126" i="5" a="1"/>
  <c r="AJ126" i="5" s="1"/>
  <c r="AJ135" i="5" a="1"/>
  <c r="AJ135" i="5" s="1"/>
  <c r="AJ144" i="5" a="1"/>
  <c r="AJ144" i="5" s="1"/>
  <c r="AJ153" i="5" a="1"/>
  <c r="AJ153" i="5" s="1"/>
  <c r="AJ162" i="5" a="1"/>
  <c r="AJ162" i="5" s="1"/>
  <c r="AJ171" i="5" a="1"/>
  <c r="AJ171" i="5" s="1"/>
  <c r="AJ180" i="5" a="1"/>
  <c r="AJ180" i="5" s="1"/>
  <c r="AJ189" i="5" a="1"/>
  <c r="AJ189" i="5" s="1"/>
  <c r="AJ198" i="5" a="1"/>
  <c r="AJ198" i="5" s="1"/>
  <c r="AJ207" i="5" a="1"/>
  <c r="AJ207" i="5" s="1"/>
  <c r="AJ216" i="5" a="1"/>
  <c r="AJ216" i="5" s="1"/>
  <c r="AJ225" i="5" a="1"/>
  <c r="AJ225" i="5" s="1"/>
  <c r="AJ234" i="5" a="1"/>
  <c r="AJ234" i="5" s="1"/>
  <c r="AJ243" i="5" a="1"/>
  <c r="AJ243" i="5" s="1"/>
  <c r="AJ252" i="5" a="1"/>
  <c r="AJ252" i="5" s="1"/>
  <c r="AJ261" i="5" a="1"/>
  <c r="AJ261" i="5" s="1"/>
  <c r="AJ270" i="5" a="1"/>
  <c r="AJ270" i="5" s="1"/>
  <c r="AJ279" i="5" a="1"/>
  <c r="AJ279" i="5" s="1"/>
  <c r="AJ10" i="5" a="1"/>
  <c r="AJ10" i="5" s="1"/>
  <c r="AJ19" i="5" a="1"/>
  <c r="AJ19" i="5" s="1"/>
  <c r="AJ28" i="5" a="1"/>
  <c r="AJ28" i="5" s="1"/>
  <c r="AJ37" i="5" a="1"/>
  <c r="AJ37" i="5" s="1"/>
  <c r="AJ46" i="5" a="1"/>
  <c r="AJ46" i="5" s="1"/>
  <c r="AJ55" i="5" a="1"/>
  <c r="AJ55" i="5" s="1"/>
  <c r="AJ64" i="5" a="1"/>
  <c r="AJ64" i="5" s="1"/>
  <c r="AJ73" i="5" a="1"/>
  <c r="AJ73" i="5" s="1"/>
  <c r="AJ82" i="5" a="1"/>
  <c r="AJ82" i="5" s="1"/>
  <c r="AJ91" i="5" a="1"/>
  <c r="AJ91" i="5" s="1"/>
  <c r="AJ100" i="5" a="1"/>
  <c r="AJ100" i="5" s="1"/>
  <c r="AJ109" i="5" a="1"/>
  <c r="AJ109" i="5" s="1"/>
  <c r="AJ118" i="5" a="1"/>
  <c r="AJ118" i="5" s="1"/>
  <c r="AJ127" i="5" a="1"/>
  <c r="AJ127" i="5" s="1"/>
  <c r="AJ136" i="5" a="1"/>
  <c r="AJ136" i="5" s="1"/>
  <c r="AJ145" i="5" a="1"/>
  <c r="AJ145" i="5" s="1"/>
  <c r="AJ154" i="5" a="1"/>
  <c r="AJ154" i="5" s="1"/>
  <c r="AJ163" i="5" a="1"/>
  <c r="AJ163" i="5" s="1"/>
  <c r="AJ172" i="5" a="1"/>
  <c r="AJ172" i="5" s="1"/>
  <c r="AJ181" i="5" a="1"/>
  <c r="AJ181" i="5" s="1"/>
  <c r="AJ190" i="5" a="1"/>
  <c r="AJ190" i="5" s="1"/>
  <c r="AJ199" i="5" a="1"/>
  <c r="AJ199" i="5" s="1"/>
  <c r="AJ208" i="5" a="1"/>
  <c r="AJ208" i="5" s="1"/>
  <c r="AJ217" i="5" a="1"/>
  <c r="AJ217" i="5" s="1"/>
  <c r="AJ226" i="5" a="1"/>
  <c r="AJ226" i="5" s="1"/>
  <c r="AJ235" i="5" a="1"/>
  <c r="AJ235" i="5" s="1"/>
  <c r="AJ244" i="5" a="1"/>
  <c r="AJ244" i="5" s="1"/>
  <c r="AJ253" i="5" a="1"/>
  <c r="AJ253" i="5" s="1"/>
  <c r="AJ262" i="5" a="1"/>
  <c r="AJ262" i="5" s="1"/>
  <c r="AJ271" i="5" a="1"/>
  <c r="AJ271" i="5" s="1"/>
  <c r="AJ280" i="5" a="1"/>
  <c r="AJ280" i="5" s="1"/>
  <c r="AJ2" i="5" a="1"/>
  <c r="AJ2" i="5" s="1"/>
  <c r="AK11" i="5" a="1"/>
  <c r="AK11" i="5" s="1"/>
  <c r="AK2" i="5" a="1"/>
  <c r="AK2" i="5" s="1"/>
  <c r="AN11" i="5" a="1"/>
  <c r="AN11" i="5" s="1"/>
  <c r="AO11" i="5" a="1"/>
  <c r="AO11" i="5" s="1"/>
  <c r="AN20" i="5" a="1"/>
  <c r="AN20" i="5" s="1"/>
  <c r="AO20" i="5" a="1"/>
  <c r="AO20" i="5" s="1"/>
  <c r="AN29" i="5" a="1"/>
  <c r="AN29" i="5" s="1"/>
  <c r="AO29" i="5" a="1"/>
  <c r="AO29" i="5" s="1"/>
  <c r="AN38" i="5" a="1"/>
  <c r="AN38" i="5" s="1"/>
  <c r="AO38" i="5" a="1"/>
  <c r="AO38" i="5" s="1"/>
  <c r="AN47" i="5" a="1"/>
  <c r="AN47" i="5" s="1"/>
  <c r="AO47" i="5" a="1"/>
  <c r="AO47" i="5" s="1"/>
  <c r="AN56" i="5" a="1"/>
  <c r="AN56" i="5" s="1"/>
  <c r="AO56" i="5" a="1"/>
  <c r="AO56" i="5" s="1"/>
  <c r="AN65" i="5" a="1"/>
  <c r="AN65" i="5" s="1"/>
  <c r="AO65" i="5" a="1"/>
  <c r="AO65" i="5" s="1"/>
  <c r="AN74" i="5" a="1"/>
  <c r="AN74" i="5" s="1"/>
  <c r="AO74" i="5" a="1"/>
  <c r="AO74" i="5" s="1"/>
  <c r="AN83" i="5" a="1"/>
  <c r="AN83" i="5" s="1"/>
  <c r="AO83" i="5" a="1"/>
  <c r="AO83" i="5" s="1"/>
  <c r="AN92" i="5" a="1"/>
  <c r="AN92" i="5" s="1"/>
  <c r="AO92" i="5" a="1"/>
  <c r="AO92" i="5" s="1"/>
  <c r="AN101" i="5" a="1"/>
  <c r="AN101" i="5" s="1"/>
  <c r="AO101" i="5" a="1"/>
  <c r="AO101" i="5" s="1"/>
  <c r="AN110" i="5" a="1"/>
  <c r="AN110" i="5" s="1"/>
  <c r="AO110" i="5" a="1"/>
  <c r="AO110" i="5" s="1"/>
  <c r="AN119" i="5" a="1"/>
  <c r="AN119" i="5" s="1"/>
  <c r="AO119" i="5" a="1"/>
  <c r="AO119" i="5" s="1"/>
  <c r="AN128" i="5" a="1"/>
  <c r="AN128" i="5" s="1"/>
  <c r="AO128" i="5" a="1"/>
  <c r="AO128" i="5" s="1"/>
  <c r="AN137" i="5" a="1"/>
  <c r="AN137" i="5" s="1"/>
  <c r="AO137" i="5" a="1"/>
  <c r="AO137" i="5" s="1"/>
  <c r="AN146" i="5" a="1"/>
  <c r="AN146" i="5" s="1"/>
  <c r="AO146" i="5" a="1"/>
  <c r="AO146" i="5" s="1"/>
  <c r="AN155" i="5" a="1"/>
  <c r="AN155" i="5" s="1"/>
  <c r="AO155" i="5" a="1"/>
  <c r="AO155" i="5"/>
  <c r="AN164" i="5" a="1"/>
  <c r="AN164" i="5" s="1"/>
  <c r="AO164" i="5" a="1"/>
  <c r="AO164" i="5" s="1"/>
  <c r="AN173" i="5" a="1"/>
  <c r="AN173" i="5" s="1"/>
  <c r="AO173" i="5" a="1"/>
  <c r="AO173" i="5" s="1"/>
  <c r="AN182" i="5" a="1"/>
  <c r="AN182" i="5" s="1"/>
  <c r="AO182" i="5" a="1"/>
  <c r="AO182" i="5" s="1"/>
  <c r="AN191" i="5" a="1"/>
  <c r="AN191" i="5" s="1"/>
  <c r="AO191" i="5" a="1"/>
  <c r="AO191" i="5" s="1"/>
  <c r="AN200" i="5" a="1"/>
  <c r="AN200" i="5" s="1"/>
  <c r="AO200" i="5" a="1"/>
  <c r="AO200" i="5" s="1"/>
  <c r="AN209" i="5" a="1"/>
  <c r="AN209" i="5" s="1"/>
  <c r="AO209" i="5" a="1"/>
  <c r="AO209" i="5" s="1"/>
  <c r="AN218" i="5" a="1"/>
  <c r="AN218" i="5" s="1"/>
  <c r="AO218" i="5" a="1"/>
  <c r="AO218" i="5" s="1"/>
  <c r="AN227" i="5" a="1"/>
  <c r="AN227" i="5" s="1"/>
  <c r="AO227" i="5" a="1"/>
  <c r="AO227" i="5" s="1"/>
  <c r="AN236" i="5" a="1"/>
  <c r="AN236" i="5" s="1"/>
  <c r="AO236" i="5" a="1"/>
  <c r="AO236" i="5" s="1"/>
  <c r="AN245" i="5" a="1"/>
  <c r="AN245" i="5" s="1"/>
  <c r="AO245" i="5" a="1"/>
  <c r="AO245" i="5" s="1"/>
  <c r="AN254" i="5" a="1"/>
  <c r="AN254" i="5" s="1"/>
  <c r="AO254" i="5" a="1"/>
  <c r="AO254" i="5" s="1"/>
  <c r="AN263" i="5" a="1"/>
  <c r="AN263" i="5" s="1"/>
  <c r="AO263" i="5" a="1"/>
  <c r="AO263" i="5" s="1"/>
  <c r="AN272" i="5" a="1"/>
  <c r="AN272" i="5" s="1"/>
  <c r="AO272" i="5" a="1"/>
  <c r="AO272" i="5" s="1"/>
  <c r="AN3" i="5" a="1"/>
  <c r="AN3" i="5" s="1"/>
  <c r="AO3" i="5" a="1"/>
  <c r="AO3" i="5" s="1"/>
  <c r="AN12" i="5" a="1"/>
  <c r="AN12" i="5" s="1"/>
  <c r="AO12" i="5" a="1"/>
  <c r="AO12" i="5" s="1"/>
  <c r="AN21" i="5" a="1"/>
  <c r="AN21" i="5" s="1"/>
  <c r="AO21" i="5" a="1"/>
  <c r="AO21" i="5" s="1"/>
  <c r="AN30" i="5" a="1"/>
  <c r="AN30" i="5" s="1"/>
  <c r="AO30" i="5" a="1"/>
  <c r="AO30" i="5" s="1"/>
  <c r="AN39" i="5" a="1"/>
  <c r="AN39" i="5" s="1"/>
  <c r="AO39" i="5" a="1"/>
  <c r="AO39" i="5" s="1"/>
  <c r="AN48" i="5" a="1"/>
  <c r="AN48" i="5" s="1"/>
  <c r="AO48" i="5" a="1"/>
  <c r="AO48" i="5" s="1"/>
  <c r="AN57" i="5" a="1"/>
  <c r="AN57" i="5" s="1"/>
  <c r="AO57" i="5" a="1"/>
  <c r="AO57" i="5" s="1"/>
  <c r="AN66" i="5" a="1"/>
  <c r="AN66" i="5" s="1"/>
  <c r="AO66" i="5" a="1"/>
  <c r="AO66" i="5" s="1"/>
  <c r="AN75" i="5" a="1"/>
  <c r="AN75" i="5" s="1"/>
  <c r="AO75" i="5" a="1"/>
  <c r="AO75" i="5" s="1"/>
  <c r="AN84" i="5" a="1"/>
  <c r="AN84" i="5" s="1"/>
  <c r="AO84" i="5" a="1"/>
  <c r="AO84" i="5" s="1"/>
  <c r="AN93" i="5" a="1"/>
  <c r="AN93" i="5" s="1"/>
  <c r="AO93" i="5" a="1"/>
  <c r="AO93" i="5" s="1"/>
  <c r="AN102" i="5" a="1"/>
  <c r="AN102" i="5" s="1"/>
  <c r="AO102" i="5" a="1"/>
  <c r="AO102" i="5" s="1"/>
  <c r="AN111" i="5" a="1"/>
  <c r="AN111" i="5" s="1"/>
  <c r="AO111" i="5" a="1"/>
  <c r="AO111" i="5" s="1"/>
  <c r="AN120" i="5" a="1"/>
  <c r="AN120" i="5" s="1"/>
  <c r="AO120" i="5" a="1"/>
  <c r="AO120" i="5" s="1"/>
  <c r="AN129" i="5" a="1"/>
  <c r="AN129" i="5" s="1"/>
  <c r="AO129" i="5" a="1"/>
  <c r="AO129" i="5" s="1"/>
  <c r="AN138" i="5" a="1"/>
  <c r="AN138" i="5" s="1"/>
  <c r="AO138" i="5" a="1"/>
  <c r="AO138" i="5" s="1"/>
  <c r="AN147" i="5" a="1"/>
  <c r="AN147" i="5" s="1"/>
  <c r="AO147" i="5" a="1"/>
  <c r="AO147" i="5" s="1"/>
  <c r="AN156" i="5" a="1"/>
  <c r="AN156" i="5" s="1"/>
  <c r="AO156" i="5" a="1"/>
  <c r="AO156" i="5" s="1"/>
  <c r="AN165" i="5" a="1"/>
  <c r="AN165" i="5" s="1"/>
  <c r="AO165" i="5" a="1"/>
  <c r="AO165" i="5" s="1"/>
  <c r="AN174" i="5" a="1"/>
  <c r="AN174" i="5" s="1"/>
  <c r="AO174" i="5" a="1"/>
  <c r="AO174" i="5" s="1"/>
  <c r="AN183" i="5" a="1"/>
  <c r="AN183" i="5" s="1"/>
  <c r="AO183" i="5" a="1"/>
  <c r="AO183" i="5" s="1"/>
  <c r="AN192" i="5" a="1"/>
  <c r="AN192" i="5" s="1"/>
  <c r="AO192" i="5" a="1"/>
  <c r="AO192" i="5" s="1"/>
  <c r="AN201" i="5" a="1"/>
  <c r="AN201" i="5" s="1"/>
  <c r="AO201" i="5" a="1"/>
  <c r="AO201" i="5" s="1"/>
  <c r="AN210" i="5" a="1"/>
  <c r="AN210" i="5" s="1"/>
  <c r="AO210" i="5" a="1"/>
  <c r="AO210" i="5" s="1"/>
  <c r="AN219" i="5" a="1"/>
  <c r="AN219" i="5" s="1"/>
  <c r="AO219" i="5" a="1"/>
  <c r="AO219" i="5" s="1"/>
  <c r="AN228" i="5" a="1"/>
  <c r="AN228" i="5" s="1"/>
  <c r="AO228" i="5" a="1"/>
  <c r="AO228" i="5" s="1"/>
  <c r="AN237" i="5" a="1"/>
  <c r="AN237" i="5" s="1"/>
  <c r="AO237" i="5" a="1"/>
  <c r="AO237" i="5" s="1"/>
  <c r="AN246" i="5" a="1"/>
  <c r="AN246" i="5" s="1"/>
  <c r="AO246" i="5" a="1"/>
  <c r="AO246" i="5" s="1"/>
  <c r="AN255" i="5" a="1"/>
  <c r="AN255" i="5" s="1"/>
  <c r="AO255" i="5" a="1"/>
  <c r="AO255" i="5" s="1"/>
  <c r="AN264" i="5" a="1"/>
  <c r="AN264" i="5" s="1"/>
  <c r="AO264" i="5" a="1"/>
  <c r="AO264" i="5" s="1"/>
  <c r="AN273" i="5" a="1"/>
  <c r="AN273" i="5" s="1"/>
  <c r="AO273" i="5" a="1"/>
  <c r="AO273" i="5" s="1"/>
  <c r="AN4" i="5" a="1"/>
  <c r="AN4" i="5" s="1"/>
  <c r="AO4" i="5" a="1"/>
  <c r="AO4" i="5" s="1"/>
  <c r="AN13" i="5" a="1"/>
  <c r="AN13" i="5" s="1"/>
  <c r="AO13" i="5" a="1"/>
  <c r="AO13" i="5" s="1"/>
  <c r="AN22" i="5" a="1"/>
  <c r="AN22" i="5" s="1"/>
  <c r="AO22" i="5" a="1"/>
  <c r="AO22" i="5" s="1"/>
  <c r="AN31" i="5" a="1"/>
  <c r="AN31" i="5" s="1"/>
  <c r="AO31" i="5" a="1"/>
  <c r="AO31" i="5" s="1"/>
  <c r="AN40" i="5" a="1"/>
  <c r="AN40" i="5" s="1"/>
  <c r="AO40" i="5" a="1"/>
  <c r="AO40" i="5" s="1"/>
  <c r="AN49" i="5" a="1"/>
  <c r="AN49" i="5" s="1"/>
  <c r="AO49" i="5" a="1"/>
  <c r="AO49" i="5" s="1"/>
  <c r="AN58" i="5" a="1"/>
  <c r="AN58" i="5" s="1"/>
  <c r="AO58" i="5" a="1"/>
  <c r="AO58" i="5" s="1"/>
  <c r="AN67" i="5" a="1"/>
  <c r="AN67" i="5" s="1"/>
  <c r="AO67" i="5" a="1"/>
  <c r="AO67" i="5" s="1"/>
  <c r="AN76" i="5" a="1"/>
  <c r="AN76" i="5" s="1"/>
  <c r="AO76" i="5" a="1"/>
  <c r="AO76" i="5" s="1"/>
  <c r="AN85" i="5" a="1"/>
  <c r="AN85" i="5" s="1"/>
  <c r="AO85" i="5" a="1"/>
  <c r="AO85" i="5" s="1"/>
  <c r="AN94" i="5" a="1"/>
  <c r="AN94" i="5" s="1"/>
  <c r="AO94" i="5" a="1"/>
  <c r="AO94" i="5" s="1"/>
  <c r="AN103" i="5" a="1"/>
  <c r="AN103" i="5" s="1"/>
  <c r="AO103" i="5" a="1"/>
  <c r="AO103" i="5" s="1"/>
  <c r="AN112" i="5" a="1"/>
  <c r="AN112" i="5" s="1"/>
  <c r="AO112" i="5" a="1"/>
  <c r="AO112" i="5" s="1"/>
  <c r="AN121" i="5" a="1"/>
  <c r="AN121" i="5" s="1"/>
  <c r="AO121" i="5" a="1"/>
  <c r="AO121" i="5" s="1"/>
  <c r="AN130" i="5" a="1"/>
  <c r="AN130" i="5" s="1"/>
  <c r="AO130" i="5" a="1"/>
  <c r="AO130" i="5" s="1"/>
  <c r="AN139" i="5" a="1"/>
  <c r="AN139" i="5" s="1"/>
  <c r="AO139" i="5" a="1"/>
  <c r="AO139" i="5" s="1"/>
  <c r="AN148" i="5" a="1"/>
  <c r="AN148" i="5" s="1"/>
  <c r="AO148" i="5" a="1"/>
  <c r="AO148" i="5" s="1"/>
  <c r="AN157" i="5" a="1"/>
  <c r="AN157" i="5" s="1"/>
  <c r="AO157" i="5" a="1"/>
  <c r="AO157" i="5" s="1"/>
  <c r="AN166" i="5" a="1"/>
  <c r="AN166" i="5" s="1"/>
  <c r="AO166" i="5" a="1"/>
  <c r="AO166" i="5" s="1"/>
  <c r="AN175" i="5" a="1"/>
  <c r="AN175" i="5" s="1"/>
  <c r="AO175" i="5" a="1"/>
  <c r="AO175" i="5" s="1"/>
  <c r="AN184" i="5" a="1"/>
  <c r="AN184" i="5" s="1"/>
  <c r="AO184" i="5" a="1"/>
  <c r="AO184" i="5" s="1"/>
  <c r="AN193" i="5" a="1"/>
  <c r="AN193" i="5" s="1"/>
  <c r="AO193" i="5" a="1"/>
  <c r="AO193" i="5" s="1"/>
  <c r="AN202" i="5" a="1"/>
  <c r="AN202" i="5" s="1"/>
  <c r="AO202" i="5" a="1"/>
  <c r="AO202" i="5" s="1"/>
  <c r="AN211" i="5" a="1"/>
  <c r="AN211" i="5" s="1"/>
  <c r="AO211" i="5" a="1"/>
  <c r="AO211" i="5" s="1"/>
  <c r="AN220" i="5" a="1"/>
  <c r="AN220" i="5" s="1"/>
  <c r="AO220" i="5" a="1"/>
  <c r="AO220" i="5" s="1"/>
  <c r="AN229" i="5" a="1"/>
  <c r="AN229" i="5" s="1"/>
  <c r="AO229" i="5" a="1"/>
  <c r="AO229" i="5" s="1"/>
  <c r="AN238" i="5" a="1"/>
  <c r="AN238" i="5" s="1"/>
  <c r="AO238" i="5" a="1"/>
  <c r="AO238" i="5" s="1"/>
  <c r="AN247" i="5" a="1"/>
  <c r="AN247" i="5" s="1"/>
  <c r="AO247" i="5" a="1"/>
  <c r="AO247" i="5" s="1"/>
  <c r="AN256" i="5" a="1"/>
  <c r="AN256" i="5" s="1"/>
  <c r="AO256" i="5" a="1"/>
  <c r="AO256" i="5" s="1"/>
  <c r="AN265" i="5" a="1"/>
  <c r="AN265" i="5" s="1"/>
  <c r="AO265" i="5" a="1"/>
  <c r="AO265" i="5" s="1"/>
  <c r="AN274" i="5" a="1"/>
  <c r="AN274" i="5" s="1"/>
  <c r="AO274" i="5" a="1"/>
  <c r="AO274" i="5" s="1"/>
  <c r="AN5" i="5" a="1"/>
  <c r="AN5" i="5" s="1"/>
  <c r="AO5" i="5" a="1"/>
  <c r="AO5" i="5" s="1"/>
  <c r="AN14" i="5" a="1"/>
  <c r="AN14" i="5" s="1"/>
  <c r="AO14" i="5" a="1"/>
  <c r="AO14" i="5" s="1"/>
  <c r="AN23" i="5" a="1"/>
  <c r="AN23" i="5" s="1"/>
  <c r="AO23" i="5" a="1"/>
  <c r="AO23" i="5" s="1"/>
  <c r="AN32" i="5" a="1"/>
  <c r="AN32" i="5" s="1"/>
  <c r="AO32" i="5" a="1"/>
  <c r="AO32" i="5" s="1"/>
  <c r="AN41" i="5" a="1"/>
  <c r="AN41" i="5" s="1"/>
  <c r="AO41" i="5" a="1"/>
  <c r="AO41" i="5" s="1"/>
  <c r="AN50" i="5" a="1"/>
  <c r="AN50" i="5" s="1"/>
  <c r="AO50" i="5" a="1"/>
  <c r="AO50" i="5" s="1"/>
  <c r="AN59" i="5" a="1"/>
  <c r="AN59" i="5" s="1"/>
  <c r="AO59" i="5" a="1"/>
  <c r="AO59" i="5" s="1"/>
  <c r="AN68" i="5" a="1"/>
  <c r="AN68" i="5" s="1"/>
  <c r="AO68" i="5" a="1"/>
  <c r="AO68" i="5" s="1"/>
  <c r="AN77" i="5" a="1"/>
  <c r="AN77" i="5" s="1"/>
  <c r="AO77" i="5" a="1"/>
  <c r="AO77" i="5" s="1"/>
  <c r="AN86" i="5" a="1"/>
  <c r="AN86" i="5" s="1"/>
  <c r="AO86" i="5" a="1"/>
  <c r="AO86" i="5" s="1"/>
  <c r="AN95" i="5" a="1"/>
  <c r="AN95" i="5" s="1"/>
  <c r="AO95" i="5" a="1"/>
  <c r="AO95" i="5" s="1"/>
  <c r="AN104" i="5" a="1"/>
  <c r="AN104" i="5" s="1"/>
  <c r="AO104" i="5" a="1"/>
  <c r="AO104" i="5" s="1"/>
  <c r="AN113" i="5" a="1"/>
  <c r="AN113" i="5" s="1"/>
  <c r="AO113" i="5" a="1"/>
  <c r="AO113" i="5" s="1"/>
  <c r="AN122" i="5" a="1"/>
  <c r="AN122" i="5" s="1"/>
  <c r="AO122" i="5" a="1"/>
  <c r="AO122" i="5" s="1"/>
  <c r="AN131" i="5" a="1"/>
  <c r="AN131" i="5" s="1"/>
  <c r="AO131" i="5" a="1"/>
  <c r="AO131" i="5" s="1"/>
  <c r="AN140" i="5" a="1"/>
  <c r="AN140" i="5" s="1"/>
  <c r="AO140" i="5" a="1"/>
  <c r="AO140" i="5" s="1"/>
  <c r="AN149" i="5" a="1"/>
  <c r="AN149" i="5" s="1"/>
  <c r="AO149" i="5" a="1"/>
  <c r="AO149" i="5" s="1"/>
  <c r="AN158" i="5" a="1"/>
  <c r="AN158" i="5" s="1"/>
  <c r="AO158" i="5" a="1"/>
  <c r="AO158" i="5" s="1"/>
  <c r="AN167" i="5" a="1"/>
  <c r="AN167" i="5" s="1"/>
  <c r="AO167" i="5" a="1"/>
  <c r="AO167" i="5" s="1"/>
  <c r="AN176" i="5" a="1"/>
  <c r="AN176" i="5" s="1"/>
  <c r="AO176" i="5" a="1"/>
  <c r="AO176" i="5" s="1"/>
  <c r="AN185" i="5" a="1"/>
  <c r="AN185" i="5" s="1"/>
  <c r="AO185" i="5" a="1"/>
  <c r="AO185" i="5" s="1"/>
  <c r="AN194" i="5" a="1"/>
  <c r="AN194" i="5" s="1"/>
  <c r="AO194" i="5" a="1"/>
  <c r="AO194" i="5" s="1"/>
  <c r="AN203" i="5" a="1"/>
  <c r="AN203" i="5" s="1"/>
  <c r="AO203" i="5" a="1"/>
  <c r="AO203" i="5" s="1"/>
  <c r="AN212" i="5" a="1"/>
  <c r="AN212" i="5" s="1"/>
  <c r="AO212" i="5" a="1"/>
  <c r="AO212" i="5" s="1"/>
  <c r="AN221" i="5" a="1"/>
  <c r="AN221" i="5" s="1"/>
  <c r="AO221" i="5" a="1"/>
  <c r="AO221" i="5" s="1"/>
  <c r="AN230" i="5" a="1"/>
  <c r="AN230" i="5"/>
  <c r="AO230" i="5" a="1"/>
  <c r="AO230" i="5" s="1"/>
  <c r="AN239" i="5" a="1"/>
  <c r="AN239" i="5" s="1"/>
  <c r="AO239" i="5" a="1"/>
  <c r="AO239" i="5" s="1"/>
  <c r="AN248" i="5" a="1"/>
  <c r="AN248" i="5"/>
  <c r="AO248" i="5" a="1"/>
  <c r="AO248" i="5" s="1"/>
  <c r="AN257" i="5" a="1"/>
  <c r="AN257" i="5" s="1"/>
  <c r="AO257" i="5" a="1"/>
  <c r="AO257" i="5" s="1"/>
  <c r="AN266" i="5" a="1"/>
  <c r="AN266" i="5" s="1"/>
  <c r="AO266" i="5" a="1"/>
  <c r="AO266" i="5" s="1"/>
  <c r="AN275" i="5" a="1"/>
  <c r="AN275" i="5" s="1"/>
  <c r="AO275" i="5" a="1"/>
  <c r="AO275" i="5" s="1"/>
  <c r="AN6" i="5" a="1"/>
  <c r="AN6" i="5" s="1"/>
  <c r="AO6" i="5" a="1"/>
  <c r="AO6" i="5" s="1"/>
  <c r="AN15" i="5" a="1"/>
  <c r="AN15" i="5" s="1"/>
  <c r="AO15" i="5" a="1"/>
  <c r="AO15" i="5" s="1"/>
  <c r="AN24" i="5" a="1"/>
  <c r="AN24" i="5" s="1"/>
  <c r="AO24" i="5" a="1"/>
  <c r="AO24" i="5" s="1"/>
  <c r="AN33" i="5" a="1"/>
  <c r="AN33" i="5" s="1"/>
  <c r="AO33" i="5" a="1"/>
  <c r="AO33" i="5" s="1"/>
  <c r="AN42" i="5" a="1"/>
  <c r="AN42" i="5" s="1"/>
  <c r="AO42" i="5" a="1"/>
  <c r="AO42" i="5"/>
  <c r="AN51" i="5" a="1"/>
  <c r="AN51" i="5" s="1"/>
  <c r="AO51" i="5" a="1"/>
  <c r="AO51" i="5" s="1"/>
  <c r="AN60" i="5" a="1"/>
  <c r="AN60" i="5" s="1"/>
  <c r="AO60" i="5" a="1"/>
  <c r="AO60" i="5" s="1"/>
  <c r="AN69" i="5" a="1"/>
  <c r="AN69" i="5" s="1"/>
  <c r="AO69" i="5" a="1"/>
  <c r="AO69" i="5" s="1"/>
  <c r="AN78" i="5" a="1"/>
  <c r="AN78" i="5" s="1"/>
  <c r="AO78" i="5" a="1"/>
  <c r="AO78" i="5" s="1"/>
  <c r="AN87" i="5" a="1"/>
  <c r="AN87" i="5" s="1"/>
  <c r="AO87" i="5" a="1"/>
  <c r="AO87" i="5" s="1"/>
  <c r="AN96" i="5" a="1"/>
  <c r="AN96" i="5" s="1"/>
  <c r="AO96" i="5" a="1"/>
  <c r="AO96" i="5" s="1"/>
  <c r="AN105" i="5" a="1"/>
  <c r="AN105" i="5" s="1"/>
  <c r="AO105" i="5" a="1"/>
  <c r="AO105" i="5" s="1"/>
  <c r="AN114" i="5" a="1"/>
  <c r="AN114" i="5" s="1"/>
  <c r="AO114" i="5" a="1"/>
  <c r="AO114" i="5" s="1"/>
  <c r="AN123" i="5" a="1"/>
  <c r="AN123" i="5" s="1"/>
  <c r="AO123" i="5" a="1"/>
  <c r="AO123" i="5" s="1"/>
  <c r="AN132" i="5" a="1"/>
  <c r="AN132" i="5" s="1"/>
  <c r="AO132" i="5" a="1"/>
  <c r="AO132" i="5" s="1"/>
  <c r="AN141" i="5" a="1"/>
  <c r="AN141" i="5" s="1"/>
  <c r="AO141" i="5" a="1"/>
  <c r="AO141" i="5" s="1"/>
  <c r="AN150" i="5" a="1"/>
  <c r="AN150" i="5" s="1"/>
  <c r="AO150" i="5" a="1"/>
  <c r="AO150" i="5" s="1"/>
  <c r="AN159" i="5" a="1"/>
  <c r="AN159" i="5" s="1"/>
  <c r="AO159" i="5" a="1"/>
  <c r="AO159" i="5" s="1"/>
  <c r="AN168" i="5" a="1"/>
  <c r="AN168" i="5" s="1"/>
  <c r="AO168" i="5" a="1"/>
  <c r="AO168" i="5" s="1"/>
  <c r="AN177" i="5" a="1"/>
  <c r="AN177" i="5" s="1"/>
  <c r="AO177" i="5" a="1"/>
  <c r="AO177" i="5" s="1"/>
  <c r="AN186" i="5" a="1"/>
  <c r="AN186" i="5" s="1"/>
  <c r="AO186" i="5" a="1"/>
  <c r="AO186" i="5" s="1"/>
  <c r="AN195" i="5" a="1"/>
  <c r="AN195" i="5" s="1"/>
  <c r="AO195" i="5" a="1"/>
  <c r="AO195" i="5" s="1"/>
  <c r="AN204" i="5" a="1"/>
  <c r="AN204" i="5" s="1"/>
  <c r="AO204" i="5" a="1"/>
  <c r="AO204" i="5" s="1"/>
  <c r="AN213" i="5" a="1"/>
  <c r="AN213" i="5" s="1"/>
  <c r="AO213" i="5" a="1"/>
  <c r="AO213" i="5" s="1"/>
  <c r="AN222" i="5" a="1"/>
  <c r="AN222" i="5" s="1"/>
  <c r="AO222" i="5" a="1"/>
  <c r="AO222" i="5" s="1"/>
  <c r="AN231" i="5" a="1"/>
  <c r="AN231" i="5" s="1"/>
  <c r="AO231" i="5" a="1"/>
  <c r="AO231" i="5" s="1"/>
  <c r="AN240" i="5" a="1"/>
  <c r="AN240" i="5" s="1"/>
  <c r="AO240" i="5" a="1"/>
  <c r="AO240" i="5" s="1"/>
  <c r="AN249" i="5" a="1"/>
  <c r="AN249" i="5" s="1"/>
  <c r="AO249" i="5" a="1"/>
  <c r="AO249" i="5" s="1"/>
  <c r="AN258" i="5" a="1"/>
  <c r="AN258" i="5"/>
  <c r="AO258" i="5" a="1"/>
  <c r="AO258" i="5" s="1"/>
  <c r="AN267" i="5" a="1"/>
  <c r="AN267" i="5" s="1"/>
  <c r="AO267" i="5" a="1"/>
  <c r="AO267" i="5" s="1"/>
  <c r="AN276" i="5" a="1"/>
  <c r="AN276" i="5" s="1"/>
  <c r="AO276" i="5" a="1"/>
  <c r="AO276" i="5" s="1"/>
  <c r="AN7" i="5" a="1"/>
  <c r="AN7" i="5" s="1"/>
  <c r="AO7" i="5" a="1"/>
  <c r="AO7" i="5" s="1"/>
  <c r="AN16" i="5" a="1"/>
  <c r="AN16" i="5" s="1"/>
  <c r="AO16" i="5" a="1"/>
  <c r="AO16" i="5" s="1"/>
  <c r="AN25" i="5" a="1"/>
  <c r="AN25" i="5" s="1"/>
  <c r="AO25" i="5" a="1"/>
  <c r="AO25" i="5"/>
  <c r="AN34" i="5" a="1"/>
  <c r="AN34" i="5" s="1"/>
  <c r="AO34" i="5" a="1"/>
  <c r="AO34" i="5" s="1"/>
  <c r="AN43" i="5" a="1"/>
  <c r="AN43" i="5" s="1"/>
  <c r="AO43" i="5" a="1"/>
  <c r="AO43" i="5" s="1"/>
  <c r="AN52" i="5" a="1"/>
  <c r="AN52" i="5" s="1"/>
  <c r="AO52" i="5" a="1"/>
  <c r="AO52" i="5" s="1"/>
  <c r="AN61" i="5" a="1"/>
  <c r="AN61" i="5" s="1"/>
  <c r="AO61" i="5" a="1"/>
  <c r="AO61" i="5" s="1"/>
  <c r="AN70" i="5" a="1"/>
  <c r="AN70" i="5" s="1"/>
  <c r="AO70" i="5" a="1"/>
  <c r="AO70" i="5" s="1"/>
  <c r="AN79" i="5" a="1"/>
  <c r="AN79" i="5" s="1"/>
  <c r="AO79" i="5" a="1"/>
  <c r="AO79" i="5" s="1"/>
  <c r="AN88" i="5" a="1"/>
  <c r="AN88" i="5" s="1"/>
  <c r="AO88" i="5" a="1"/>
  <c r="AO88" i="5" s="1"/>
  <c r="AN97" i="5" a="1"/>
  <c r="AN97" i="5" s="1"/>
  <c r="AO97" i="5" a="1"/>
  <c r="AO97" i="5" s="1"/>
  <c r="AN106" i="5" a="1"/>
  <c r="AN106" i="5" s="1"/>
  <c r="AO106" i="5" a="1"/>
  <c r="AO106" i="5" s="1"/>
  <c r="AN115" i="5" a="1"/>
  <c r="AN115" i="5" s="1"/>
  <c r="AO115" i="5" a="1"/>
  <c r="AO115" i="5" s="1"/>
  <c r="AN124" i="5" a="1"/>
  <c r="AN124" i="5" s="1"/>
  <c r="AO124" i="5" a="1"/>
  <c r="AO124" i="5" s="1"/>
  <c r="AN133" i="5" a="1"/>
  <c r="AN133" i="5" s="1"/>
  <c r="AO133" i="5" a="1"/>
  <c r="AO133" i="5" s="1"/>
  <c r="AN142" i="5" a="1"/>
  <c r="AN142" i="5" s="1"/>
  <c r="AO142" i="5" a="1"/>
  <c r="AO142" i="5" s="1"/>
  <c r="AN151" i="5" a="1"/>
  <c r="AN151" i="5" s="1"/>
  <c r="AO151" i="5" a="1"/>
  <c r="AO151" i="5" s="1"/>
  <c r="AN160" i="5" a="1"/>
  <c r="AN160" i="5" s="1"/>
  <c r="AO160" i="5" a="1"/>
  <c r="AO160" i="5" s="1"/>
  <c r="AN169" i="5" a="1"/>
  <c r="AN169" i="5" s="1"/>
  <c r="AO169" i="5" a="1"/>
  <c r="AO169" i="5" s="1"/>
  <c r="AN178" i="5" a="1"/>
  <c r="AN178" i="5" s="1"/>
  <c r="AO178" i="5" a="1"/>
  <c r="AO178" i="5" s="1"/>
  <c r="AN187" i="5" a="1"/>
  <c r="AN187" i="5" s="1"/>
  <c r="AO187" i="5" a="1"/>
  <c r="AO187" i="5" s="1"/>
  <c r="AN196" i="5" a="1"/>
  <c r="AN196" i="5" s="1"/>
  <c r="AO196" i="5" a="1"/>
  <c r="AO196" i="5" s="1"/>
  <c r="AN205" i="5" a="1"/>
  <c r="AN205" i="5" s="1"/>
  <c r="AO205" i="5" a="1"/>
  <c r="AO205" i="5" s="1"/>
  <c r="AN214" i="5" a="1"/>
  <c r="AN214" i="5" s="1"/>
  <c r="AO214" i="5" a="1"/>
  <c r="AO214" i="5" s="1"/>
  <c r="AN223" i="5" a="1"/>
  <c r="AN223" i="5" s="1"/>
  <c r="AO223" i="5" a="1"/>
  <c r="AO223" i="5" s="1"/>
  <c r="AN232" i="5" a="1"/>
  <c r="AN232" i="5" s="1"/>
  <c r="AO232" i="5" a="1"/>
  <c r="AO232" i="5" s="1"/>
  <c r="AN241" i="5" a="1"/>
  <c r="AN241" i="5" s="1"/>
  <c r="AO241" i="5" a="1"/>
  <c r="AO241" i="5" s="1"/>
  <c r="AN250" i="5" a="1"/>
  <c r="AN250" i="5" s="1"/>
  <c r="AO250" i="5" a="1"/>
  <c r="AO250" i="5" s="1"/>
  <c r="AN259" i="5" a="1"/>
  <c r="AN259" i="5" s="1"/>
  <c r="AO259" i="5" a="1"/>
  <c r="AO259" i="5" s="1"/>
  <c r="AN268" i="5" a="1"/>
  <c r="AN268" i="5" s="1"/>
  <c r="AO268" i="5" a="1"/>
  <c r="AO268" i="5" s="1"/>
  <c r="AN277" i="5" a="1"/>
  <c r="AN277" i="5" s="1"/>
  <c r="AO277" i="5" a="1"/>
  <c r="AO277" i="5" s="1"/>
  <c r="AN8" i="5" a="1"/>
  <c r="AN8" i="5" s="1"/>
  <c r="AO8" i="5" a="1"/>
  <c r="AO8" i="5"/>
  <c r="AN17" i="5" a="1"/>
  <c r="AN17" i="5" s="1"/>
  <c r="AO17" i="5" a="1"/>
  <c r="AO17" i="5" s="1"/>
  <c r="AN26" i="5" a="1"/>
  <c r="AN26" i="5" s="1"/>
  <c r="AO26" i="5" a="1"/>
  <c r="AO26" i="5" s="1"/>
  <c r="AN35" i="5" a="1"/>
  <c r="AN35" i="5" s="1"/>
  <c r="AO35" i="5" a="1"/>
  <c r="AO35" i="5" s="1"/>
  <c r="AN44" i="5" a="1"/>
  <c r="AN44" i="5" s="1"/>
  <c r="AO44" i="5" a="1"/>
  <c r="AO44" i="5" s="1"/>
  <c r="AN53" i="5" a="1"/>
  <c r="AN53" i="5" s="1"/>
  <c r="AO53" i="5" a="1"/>
  <c r="AO53" i="5" s="1"/>
  <c r="AN62" i="5" a="1"/>
  <c r="AN62" i="5" s="1"/>
  <c r="AO62" i="5" a="1"/>
  <c r="AO62" i="5" s="1"/>
  <c r="AN71" i="5" a="1"/>
  <c r="AN71" i="5" s="1"/>
  <c r="AO71" i="5" a="1"/>
  <c r="AO71" i="5" s="1"/>
  <c r="AN80" i="5" a="1"/>
  <c r="AN80" i="5" s="1"/>
  <c r="AO80" i="5" a="1"/>
  <c r="AO80" i="5" s="1"/>
  <c r="AN89" i="5" a="1"/>
  <c r="AN89" i="5" s="1"/>
  <c r="AO89" i="5" a="1"/>
  <c r="AO89" i="5" s="1"/>
  <c r="AN98" i="5" a="1"/>
  <c r="AN98" i="5" s="1"/>
  <c r="AO98" i="5" a="1"/>
  <c r="AO98" i="5" s="1"/>
  <c r="AN107" i="5" a="1"/>
  <c r="AN107" i="5" s="1"/>
  <c r="AO107" i="5" a="1"/>
  <c r="AO107" i="5" s="1"/>
  <c r="AN116" i="5" a="1"/>
  <c r="AN116" i="5" s="1"/>
  <c r="AO116" i="5" a="1"/>
  <c r="AO116" i="5" s="1"/>
  <c r="AN125" i="5" a="1"/>
  <c r="AN125" i="5" s="1"/>
  <c r="AO125" i="5" a="1"/>
  <c r="AO125" i="5" s="1"/>
  <c r="AN134" i="5" a="1"/>
  <c r="AN134" i="5" s="1"/>
  <c r="AO134" i="5" a="1"/>
  <c r="AO134" i="5" s="1"/>
  <c r="AN143" i="5" a="1"/>
  <c r="AN143" i="5" s="1"/>
  <c r="AO143" i="5" a="1"/>
  <c r="AO143" i="5" s="1"/>
  <c r="AN152" i="5" a="1"/>
  <c r="AN152" i="5" s="1"/>
  <c r="AO152" i="5" a="1"/>
  <c r="AO152" i="5" s="1"/>
  <c r="AN161" i="5" a="1"/>
  <c r="AN161" i="5" s="1"/>
  <c r="AO161" i="5" a="1"/>
  <c r="AO161" i="5" s="1"/>
  <c r="AN170" i="5" a="1"/>
  <c r="AN170" i="5" s="1"/>
  <c r="AO170" i="5" a="1"/>
  <c r="AO170" i="5" s="1"/>
  <c r="AN179" i="5" a="1"/>
  <c r="AN179" i="5" s="1"/>
  <c r="AO179" i="5" a="1"/>
  <c r="AO179" i="5" s="1"/>
  <c r="AN188" i="5" a="1"/>
  <c r="AN188" i="5" s="1"/>
  <c r="AO188" i="5" a="1"/>
  <c r="AO188" i="5" s="1"/>
  <c r="AN197" i="5" a="1"/>
  <c r="AN197" i="5" s="1"/>
  <c r="AO197" i="5" a="1"/>
  <c r="AO197" i="5" s="1"/>
  <c r="AN206" i="5" a="1"/>
  <c r="AN206" i="5" s="1"/>
  <c r="AO206" i="5" a="1"/>
  <c r="AO206" i="5" s="1"/>
  <c r="AN215" i="5" a="1"/>
  <c r="AN215" i="5" s="1"/>
  <c r="AO215" i="5" a="1"/>
  <c r="AO215" i="5" s="1"/>
  <c r="AN224" i="5" a="1"/>
  <c r="AN224" i="5" s="1"/>
  <c r="AO224" i="5" a="1"/>
  <c r="AO224" i="5" s="1"/>
  <c r="AN233" i="5" a="1"/>
  <c r="AN233" i="5" s="1"/>
  <c r="AO233" i="5" a="1"/>
  <c r="AO233" i="5" s="1"/>
  <c r="AN242" i="5" a="1"/>
  <c r="AN242" i="5" s="1"/>
  <c r="AO242" i="5" a="1"/>
  <c r="AO242" i="5" s="1"/>
  <c r="AN251" i="5" a="1"/>
  <c r="AN251" i="5" s="1"/>
  <c r="AO251" i="5" a="1"/>
  <c r="AO251" i="5" s="1"/>
  <c r="AN260" i="5" a="1"/>
  <c r="AN260" i="5" s="1"/>
  <c r="AO260" i="5" a="1"/>
  <c r="AO260" i="5" s="1"/>
  <c r="AN269" i="5" a="1"/>
  <c r="AN269" i="5" s="1"/>
  <c r="AO269" i="5" a="1"/>
  <c r="AO269" i="5" s="1"/>
  <c r="AN278" i="5" a="1"/>
  <c r="AN278" i="5" s="1"/>
  <c r="AO278" i="5" a="1"/>
  <c r="AO278" i="5" s="1"/>
  <c r="AN9" i="5" a="1"/>
  <c r="AN9" i="5" s="1"/>
  <c r="AO9" i="5" a="1"/>
  <c r="AO9" i="5" s="1"/>
  <c r="AN18" i="5" a="1"/>
  <c r="AN18" i="5" s="1"/>
  <c r="AO18" i="5" a="1"/>
  <c r="AO18" i="5" s="1"/>
  <c r="AN27" i="5" a="1"/>
  <c r="AN27" i="5" s="1"/>
  <c r="AO27" i="5" a="1"/>
  <c r="AO27" i="5" s="1"/>
  <c r="AN36" i="5" a="1"/>
  <c r="AN36" i="5" s="1"/>
  <c r="AO36" i="5" a="1"/>
  <c r="AO36" i="5" s="1"/>
  <c r="AN45" i="5" a="1"/>
  <c r="AN45" i="5" s="1"/>
  <c r="AO45" i="5" a="1"/>
  <c r="AO45" i="5" s="1"/>
  <c r="AN54" i="5" a="1"/>
  <c r="AN54" i="5" s="1"/>
  <c r="AO54" i="5" a="1"/>
  <c r="AO54" i="5" s="1"/>
  <c r="AN63" i="5" a="1"/>
  <c r="AN63" i="5" s="1"/>
  <c r="AO63" i="5" a="1"/>
  <c r="AO63" i="5" s="1"/>
  <c r="AN72" i="5" a="1"/>
  <c r="AN72" i="5" s="1"/>
  <c r="AO72" i="5" a="1"/>
  <c r="AO72" i="5" s="1"/>
  <c r="AN81" i="5" a="1"/>
  <c r="AN81" i="5" s="1"/>
  <c r="AO81" i="5" a="1"/>
  <c r="AO81" i="5" s="1"/>
  <c r="AN90" i="5" a="1"/>
  <c r="AN90" i="5" s="1"/>
  <c r="AO90" i="5" a="1"/>
  <c r="AO90" i="5" s="1"/>
  <c r="AN99" i="5" a="1"/>
  <c r="AN99" i="5" s="1"/>
  <c r="AO99" i="5" a="1"/>
  <c r="AO99" i="5" s="1"/>
  <c r="AN108" i="5" a="1"/>
  <c r="AN108" i="5" s="1"/>
  <c r="AO108" i="5" a="1"/>
  <c r="AO108" i="5" s="1"/>
  <c r="AN117" i="5" a="1"/>
  <c r="AN117" i="5" s="1"/>
  <c r="AO117" i="5" a="1"/>
  <c r="AO117" i="5" s="1"/>
  <c r="AN126" i="5" a="1"/>
  <c r="AN126" i="5" s="1"/>
  <c r="AO126" i="5" a="1"/>
  <c r="AO126" i="5" s="1"/>
  <c r="AN135" i="5" a="1"/>
  <c r="AN135" i="5" s="1"/>
  <c r="AO135" i="5" a="1"/>
  <c r="AO135" i="5" s="1"/>
  <c r="AN144" i="5" a="1"/>
  <c r="AN144" i="5" s="1"/>
  <c r="AO144" i="5" a="1"/>
  <c r="AO144" i="5" s="1"/>
  <c r="AN153" i="5" a="1"/>
  <c r="AN153" i="5" s="1"/>
  <c r="AO153" i="5" a="1"/>
  <c r="AO153" i="5" s="1"/>
  <c r="AN162" i="5" a="1"/>
  <c r="AN162" i="5" s="1"/>
  <c r="AO162" i="5" a="1"/>
  <c r="AO162" i="5" s="1"/>
  <c r="AN171" i="5" a="1"/>
  <c r="AN171" i="5" s="1"/>
  <c r="AO171" i="5" a="1"/>
  <c r="AO171" i="5" s="1"/>
  <c r="AN180" i="5" a="1"/>
  <c r="AN180" i="5" s="1"/>
  <c r="AO180" i="5" a="1"/>
  <c r="AO180" i="5" s="1"/>
  <c r="AN189" i="5" a="1"/>
  <c r="AN189" i="5" s="1"/>
  <c r="AO189" i="5" a="1"/>
  <c r="AO189" i="5" s="1"/>
  <c r="AN198" i="5" a="1"/>
  <c r="AN198" i="5" s="1"/>
  <c r="AO198" i="5" a="1"/>
  <c r="AO198" i="5" s="1"/>
  <c r="AN207" i="5" a="1"/>
  <c r="AN207" i="5" s="1"/>
  <c r="AO207" i="5" a="1"/>
  <c r="AO207" i="5" s="1"/>
  <c r="AN216" i="5" a="1"/>
  <c r="AN216" i="5" s="1"/>
  <c r="AO216" i="5" a="1"/>
  <c r="AO216" i="5" s="1"/>
  <c r="AN225" i="5" a="1"/>
  <c r="AN225" i="5" s="1"/>
  <c r="AO225" i="5" a="1"/>
  <c r="AO225" i="5" s="1"/>
  <c r="AN234" i="5" a="1"/>
  <c r="AN234" i="5" s="1"/>
  <c r="AO234" i="5" a="1"/>
  <c r="AO234" i="5" s="1"/>
  <c r="AN243" i="5" a="1"/>
  <c r="AN243" i="5" s="1"/>
  <c r="AO243" i="5" a="1"/>
  <c r="AO243" i="5" s="1"/>
  <c r="AN252" i="5" a="1"/>
  <c r="AN252" i="5" s="1"/>
  <c r="AO252" i="5" a="1"/>
  <c r="AO252" i="5" s="1"/>
  <c r="AN261" i="5" a="1"/>
  <c r="AN261" i="5" s="1"/>
  <c r="AO261" i="5" a="1"/>
  <c r="AO261" i="5" s="1"/>
  <c r="AN270" i="5" a="1"/>
  <c r="AN270" i="5" s="1"/>
  <c r="AO270" i="5" a="1"/>
  <c r="AO270" i="5" s="1"/>
  <c r="AN279" i="5" a="1"/>
  <c r="AN279" i="5" s="1"/>
  <c r="AO279" i="5" a="1"/>
  <c r="AO279" i="5" s="1"/>
  <c r="AN10" i="5" a="1"/>
  <c r="AN10" i="5" s="1"/>
  <c r="AO10" i="5" a="1"/>
  <c r="AO10" i="5" s="1"/>
  <c r="AN19" i="5" a="1"/>
  <c r="AN19" i="5" s="1"/>
  <c r="AO19" i="5" a="1"/>
  <c r="AO19" i="5" s="1"/>
  <c r="AN28" i="5" a="1"/>
  <c r="AN28" i="5" s="1"/>
  <c r="AO28" i="5" a="1"/>
  <c r="AO28" i="5" s="1"/>
  <c r="AN37" i="5" a="1"/>
  <c r="AN37" i="5" s="1"/>
  <c r="AO37" i="5" a="1"/>
  <c r="AO37" i="5" s="1"/>
  <c r="AN46" i="5" a="1"/>
  <c r="AN46" i="5" s="1"/>
  <c r="AO46" i="5" a="1"/>
  <c r="AO46" i="5" s="1"/>
  <c r="AN55" i="5" a="1"/>
  <c r="AN55" i="5" s="1"/>
  <c r="AO55" i="5" a="1"/>
  <c r="AO55" i="5" s="1"/>
  <c r="AN64" i="5" a="1"/>
  <c r="AN64" i="5" s="1"/>
  <c r="AO64" i="5" a="1"/>
  <c r="AO64" i="5" s="1"/>
  <c r="AN73" i="5" a="1"/>
  <c r="AN73" i="5" s="1"/>
  <c r="AO73" i="5" a="1"/>
  <c r="AO73" i="5" s="1"/>
  <c r="AN82" i="5" a="1"/>
  <c r="AN82" i="5" s="1"/>
  <c r="AO82" i="5" a="1"/>
  <c r="AO82" i="5" s="1"/>
  <c r="AN91" i="5" a="1"/>
  <c r="AN91" i="5" s="1"/>
  <c r="AO91" i="5" a="1"/>
  <c r="AO91" i="5" s="1"/>
  <c r="AN100" i="5" a="1"/>
  <c r="AN100" i="5" s="1"/>
  <c r="AO100" i="5" a="1"/>
  <c r="AO100" i="5" s="1"/>
  <c r="AN109" i="5" a="1"/>
  <c r="AN109" i="5" s="1"/>
  <c r="AO109" i="5" a="1"/>
  <c r="AO109" i="5" s="1"/>
  <c r="AN118" i="5" a="1"/>
  <c r="AN118" i="5" s="1"/>
  <c r="AO118" i="5" a="1"/>
  <c r="AO118" i="5" s="1"/>
  <c r="AN127" i="5" a="1"/>
  <c r="AN127" i="5" s="1"/>
  <c r="AO127" i="5" a="1"/>
  <c r="AO127" i="5" s="1"/>
  <c r="AN136" i="5" a="1"/>
  <c r="AN136" i="5" s="1"/>
  <c r="AO136" i="5" a="1"/>
  <c r="AO136" i="5" s="1"/>
  <c r="AN145" i="5" a="1"/>
  <c r="AN145" i="5" s="1"/>
  <c r="AO145" i="5" a="1"/>
  <c r="AO145" i="5" s="1"/>
  <c r="AN154" i="5" a="1"/>
  <c r="AN154" i="5" s="1"/>
  <c r="AO154" i="5" a="1"/>
  <c r="AO154" i="5" s="1"/>
  <c r="AN163" i="5" a="1"/>
  <c r="AN163" i="5" s="1"/>
  <c r="AO163" i="5" a="1"/>
  <c r="AO163" i="5" s="1"/>
  <c r="AN172" i="5" a="1"/>
  <c r="AN172" i="5" s="1"/>
  <c r="AO172" i="5" a="1"/>
  <c r="AO172" i="5" s="1"/>
  <c r="AN181" i="5" a="1"/>
  <c r="AN181" i="5" s="1"/>
  <c r="AO181" i="5" a="1"/>
  <c r="AO181" i="5" s="1"/>
  <c r="AN190" i="5" a="1"/>
  <c r="AN190" i="5" s="1"/>
  <c r="AO190" i="5" a="1"/>
  <c r="AO190" i="5" s="1"/>
  <c r="AN199" i="5" a="1"/>
  <c r="AN199" i="5" s="1"/>
  <c r="AO199" i="5" a="1"/>
  <c r="AO199" i="5" s="1"/>
  <c r="AN208" i="5" a="1"/>
  <c r="AN208" i="5" s="1"/>
  <c r="AO208" i="5" a="1"/>
  <c r="AO208" i="5" s="1"/>
  <c r="AN217" i="5" a="1"/>
  <c r="AN217" i="5" s="1"/>
  <c r="AO217" i="5" a="1"/>
  <c r="AO217" i="5" s="1"/>
  <c r="AN226" i="5" a="1"/>
  <c r="AN226" i="5" s="1"/>
  <c r="AO226" i="5" a="1"/>
  <c r="AO226" i="5" s="1"/>
  <c r="AN235" i="5" a="1"/>
  <c r="AN235" i="5" s="1"/>
  <c r="AO235" i="5" a="1"/>
  <c r="AO235" i="5" s="1"/>
  <c r="AN244" i="5" a="1"/>
  <c r="AN244" i="5" s="1"/>
  <c r="AO244" i="5" a="1"/>
  <c r="AO244" i="5" s="1"/>
  <c r="AN253" i="5" a="1"/>
  <c r="AN253" i="5" s="1"/>
  <c r="AO253" i="5" a="1"/>
  <c r="AO253" i="5" s="1"/>
  <c r="AN262" i="5" a="1"/>
  <c r="AN262" i="5" s="1"/>
  <c r="AO262" i="5" a="1"/>
  <c r="AO262" i="5" s="1"/>
  <c r="AN271" i="5" a="1"/>
  <c r="AN271" i="5" s="1"/>
  <c r="AO271" i="5" a="1"/>
  <c r="AO271" i="5" s="1"/>
  <c r="AN280" i="5" a="1"/>
  <c r="AN280" i="5" s="1"/>
  <c r="AO280" i="5" a="1"/>
  <c r="AO280" i="5" s="1"/>
  <c r="AO2" i="5" a="1"/>
  <c r="AO2" i="5" s="1"/>
  <c r="AN2" i="5" a="1"/>
  <c r="AN2" i="5" s="1"/>
  <c r="AM11" i="5" a="1"/>
  <c r="AM11" i="5" s="1"/>
  <c r="AM20" i="5" a="1"/>
  <c r="AM20" i="5" s="1"/>
  <c r="AM29" i="5" a="1"/>
  <c r="AM29" i="5" s="1"/>
  <c r="AM38" i="5" a="1"/>
  <c r="AM38" i="5" s="1"/>
  <c r="AM47" i="5" a="1"/>
  <c r="AM47" i="5" s="1"/>
  <c r="AM56" i="5" a="1"/>
  <c r="AM56" i="5" s="1"/>
  <c r="AM65" i="5" a="1"/>
  <c r="AM65" i="5" s="1"/>
  <c r="AM74" i="5" a="1"/>
  <c r="AM74" i="5" s="1"/>
  <c r="AM83" i="5" a="1"/>
  <c r="AM83" i="5" s="1"/>
  <c r="AM92" i="5" a="1"/>
  <c r="AM92" i="5" s="1"/>
  <c r="AM101" i="5" a="1"/>
  <c r="AM101" i="5" s="1"/>
  <c r="AM110" i="5" a="1"/>
  <c r="AM110" i="5" s="1"/>
  <c r="AM119" i="5" a="1"/>
  <c r="AM119" i="5" s="1"/>
  <c r="AM128" i="5" a="1"/>
  <c r="AM128" i="5" s="1"/>
  <c r="AM137" i="5" a="1"/>
  <c r="AM137" i="5" s="1"/>
  <c r="AM146" i="5" a="1"/>
  <c r="AM146" i="5" s="1"/>
  <c r="AM155" i="5" a="1"/>
  <c r="AM155" i="5" s="1"/>
  <c r="AM164" i="5" a="1"/>
  <c r="AM164" i="5" s="1"/>
  <c r="AM173" i="5" a="1"/>
  <c r="AM173" i="5" s="1"/>
  <c r="AM182" i="5" a="1"/>
  <c r="AM182" i="5" s="1"/>
  <c r="AM191" i="5" a="1"/>
  <c r="AM191" i="5" s="1"/>
  <c r="AM200" i="5" a="1"/>
  <c r="AM200" i="5" s="1"/>
  <c r="AM209" i="5" a="1"/>
  <c r="AM209" i="5" s="1"/>
  <c r="AM218" i="5" a="1"/>
  <c r="AM218" i="5" s="1"/>
  <c r="AM227" i="5" a="1"/>
  <c r="AM227" i="5" s="1"/>
  <c r="AM236" i="5" a="1"/>
  <c r="AM236" i="5" s="1"/>
  <c r="AM245" i="5" a="1"/>
  <c r="AM245" i="5" s="1"/>
  <c r="AM254" i="5" a="1"/>
  <c r="AM254" i="5" s="1"/>
  <c r="AM263" i="5" a="1"/>
  <c r="AM263" i="5" s="1"/>
  <c r="AM272" i="5" a="1"/>
  <c r="AM272" i="5" s="1"/>
  <c r="AM3" i="5" a="1"/>
  <c r="AM3" i="5" s="1"/>
  <c r="AM12" i="5" a="1"/>
  <c r="AM12" i="5" s="1"/>
  <c r="AM21" i="5" a="1"/>
  <c r="AM21" i="5" s="1"/>
  <c r="AM30" i="5" a="1"/>
  <c r="AM30" i="5" s="1"/>
  <c r="AM39" i="5" a="1"/>
  <c r="AM39" i="5" s="1"/>
  <c r="AM48" i="5" a="1"/>
  <c r="AM48" i="5" s="1"/>
  <c r="AM57" i="5" a="1"/>
  <c r="AM57" i="5" s="1"/>
  <c r="AM66" i="5" a="1"/>
  <c r="AM66" i="5" s="1"/>
  <c r="AM75" i="5" a="1"/>
  <c r="AM75" i="5" s="1"/>
  <c r="AM84" i="5" a="1"/>
  <c r="AM84" i="5" s="1"/>
  <c r="AM93" i="5" a="1"/>
  <c r="AM93" i="5" s="1"/>
  <c r="AM102" i="5" a="1"/>
  <c r="AM102" i="5" s="1"/>
  <c r="AM111" i="5" a="1"/>
  <c r="AM111" i="5" s="1"/>
  <c r="AM120" i="5" a="1"/>
  <c r="AM120" i="5" s="1"/>
  <c r="AM129" i="5" a="1"/>
  <c r="AM129" i="5" s="1"/>
  <c r="AM138" i="5" a="1"/>
  <c r="AM138" i="5" s="1"/>
  <c r="AM147" i="5" a="1"/>
  <c r="AM147" i="5" s="1"/>
  <c r="AM156" i="5" a="1"/>
  <c r="AM156" i="5" s="1"/>
  <c r="AM165" i="5" a="1"/>
  <c r="AM165" i="5" s="1"/>
  <c r="AM174" i="5" a="1"/>
  <c r="AM174" i="5" s="1"/>
  <c r="AM183" i="5" a="1"/>
  <c r="AM183" i="5" s="1"/>
  <c r="AM192" i="5" a="1"/>
  <c r="AM192" i="5" s="1"/>
  <c r="AM201" i="5" a="1"/>
  <c r="AM201" i="5" s="1"/>
  <c r="AM210" i="5" a="1"/>
  <c r="AM210" i="5" s="1"/>
  <c r="AM219" i="5" a="1"/>
  <c r="AM219" i="5" s="1"/>
  <c r="AM228" i="5" a="1"/>
  <c r="AM228" i="5" s="1"/>
  <c r="AM237" i="5" a="1"/>
  <c r="AM237" i="5" s="1"/>
  <c r="AM246" i="5" a="1"/>
  <c r="AM246" i="5" s="1"/>
  <c r="AM255" i="5" a="1"/>
  <c r="AM255" i="5" s="1"/>
  <c r="AM264" i="5" a="1"/>
  <c r="AM264" i="5" s="1"/>
  <c r="AM273" i="5" a="1"/>
  <c r="AM273" i="5" s="1"/>
  <c r="AM4" i="5" a="1"/>
  <c r="AM4" i="5" s="1"/>
  <c r="AM13" i="5" a="1"/>
  <c r="AM13" i="5" s="1"/>
  <c r="AM22" i="5" a="1"/>
  <c r="AM22" i="5" s="1"/>
  <c r="AM31" i="5" a="1"/>
  <c r="AM31" i="5" s="1"/>
  <c r="AM40" i="5" a="1"/>
  <c r="AM40" i="5" s="1"/>
  <c r="AM49" i="5" a="1"/>
  <c r="AM49" i="5" s="1"/>
  <c r="AM58" i="5" a="1"/>
  <c r="AM58" i="5" s="1"/>
  <c r="AM67" i="5" a="1"/>
  <c r="AM67" i="5" s="1"/>
  <c r="AM76" i="5" a="1"/>
  <c r="AM76" i="5" s="1"/>
  <c r="AM85" i="5" a="1"/>
  <c r="AM85" i="5" s="1"/>
  <c r="AM94" i="5" a="1"/>
  <c r="AM94" i="5" s="1"/>
  <c r="AM103" i="5" a="1"/>
  <c r="AM103" i="5" s="1"/>
  <c r="AM112" i="5" a="1"/>
  <c r="AM112" i="5" s="1"/>
  <c r="AM121" i="5" a="1"/>
  <c r="AM121" i="5" s="1"/>
  <c r="AM130" i="5" a="1"/>
  <c r="AM130" i="5" s="1"/>
  <c r="AM139" i="5" a="1"/>
  <c r="AM139" i="5" s="1"/>
  <c r="AM148" i="5" a="1"/>
  <c r="AM148" i="5" s="1"/>
  <c r="AM157" i="5" a="1"/>
  <c r="AM157" i="5" s="1"/>
  <c r="AM166" i="5" a="1"/>
  <c r="AM166" i="5" s="1"/>
  <c r="AM175" i="5" a="1"/>
  <c r="AM175" i="5" s="1"/>
  <c r="AM184" i="5" a="1"/>
  <c r="AM184" i="5" s="1"/>
  <c r="AM193" i="5" a="1"/>
  <c r="AM193" i="5" s="1"/>
  <c r="AM202" i="5" a="1"/>
  <c r="AM202" i="5" s="1"/>
  <c r="AM211" i="5" a="1"/>
  <c r="AM211" i="5" s="1"/>
  <c r="AM220" i="5" a="1"/>
  <c r="AM220" i="5" s="1"/>
  <c r="AM229" i="5" a="1"/>
  <c r="AM229" i="5" s="1"/>
  <c r="AM238" i="5" a="1"/>
  <c r="AM238" i="5" s="1"/>
  <c r="AM247" i="5" a="1"/>
  <c r="AM247" i="5" s="1"/>
  <c r="AM256" i="5" a="1"/>
  <c r="AM256" i="5" s="1"/>
  <c r="AM265" i="5" a="1"/>
  <c r="AM265" i="5" s="1"/>
  <c r="AM274" i="5" a="1"/>
  <c r="AM274" i="5" s="1"/>
  <c r="AM5" i="5" a="1"/>
  <c r="AM5" i="5" s="1"/>
  <c r="AM14" i="5" a="1"/>
  <c r="AM14" i="5" s="1"/>
  <c r="AM23" i="5" a="1"/>
  <c r="AM23" i="5" s="1"/>
  <c r="AM32" i="5" a="1"/>
  <c r="AM32" i="5" s="1"/>
  <c r="AM41" i="5" a="1"/>
  <c r="AM41" i="5" s="1"/>
  <c r="AM50" i="5" a="1"/>
  <c r="AM50" i="5" s="1"/>
  <c r="AM59" i="5" a="1"/>
  <c r="AM59" i="5" s="1"/>
  <c r="AM68" i="5" a="1"/>
  <c r="AM68" i="5" s="1"/>
  <c r="AM77" i="5" a="1"/>
  <c r="AM77" i="5" s="1"/>
  <c r="AM86" i="5" a="1"/>
  <c r="AM86" i="5" s="1"/>
  <c r="AM95" i="5" a="1"/>
  <c r="AM95" i="5" s="1"/>
  <c r="AM104" i="5" a="1"/>
  <c r="AM104" i="5" s="1"/>
  <c r="AM113" i="5" a="1"/>
  <c r="AM113" i="5" s="1"/>
  <c r="AM122" i="5" a="1"/>
  <c r="AM122" i="5" s="1"/>
  <c r="AM131" i="5" a="1"/>
  <c r="AM131" i="5" s="1"/>
  <c r="AM140" i="5" a="1"/>
  <c r="AM140" i="5" s="1"/>
  <c r="AM149" i="5" a="1"/>
  <c r="AM149" i="5" s="1"/>
  <c r="AM158" i="5" a="1"/>
  <c r="AM158" i="5" s="1"/>
  <c r="AM167" i="5" a="1"/>
  <c r="AM167" i="5" s="1"/>
  <c r="AM176" i="5" a="1"/>
  <c r="AM176" i="5" s="1"/>
  <c r="AM185" i="5" a="1"/>
  <c r="AM185" i="5" s="1"/>
  <c r="AM194" i="5" a="1"/>
  <c r="AM194" i="5" s="1"/>
  <c r="AM203" i="5" a="1"/>
  <c r="AM203" i="5" s="1"/>
  <c r="AM212" i="5" a="1"/>
  <c r="AM212" i="5" s="1"/>
  <c r="AM221" i="5" a="1"/>
  <c r="AM221" i="5" s="1"/>
  <c r="AM230" i="5" a="1"/>
  <c r="AM230" i="5" s="1"/>
  <c r="AM239" i="5" a="1"/>
  <c r="AM239" i="5" s="1"/>
  <c r="AM248" i="5" a="1"/>
  <c r="AM248" i="5" s="1"/>
  <c r="AM257" i="5" a="1"/>
  <c r="AM257" i="5" s="1"/>
  <c r="AM266" i="5" a="1"/>
  <c r="AM266" i="5" s="1"/>
  <c r="AM275" i="5" a="1"/>
  <c r="AM275" i="5" s="1"/>
  <c r="AM6" i="5" a="1"/>
  <c r="AM6" i="5" s="1"/>
  <c r="AM15" i="5" a="1"/>
  <c r="AM15" i="5" s="1"/>
  <c r="AM24" i="5" a="1"/>
  <c r="AM24" i="5" s="1"/>
  <c r="AM33" i="5" a="1"/>
  <c r="AM33" i="5" s="1"/>
  <c r="AM42" i="5" a="1"/>
  <c r="AM42" i="5" s="1"/>
  <c r="AM51" i="5" a="1"/>
  <c r="AM51" i="5" s="1"/>
  <c r="AM60" i="5" a="1"/>
  <c r="AM60" i="5" s="1"/>
  <c r="AM69" i="5" a="1"/>
  <c r="AM69" i="5" s="1"/>
  <c r="AM78" i="5" a="1"/>
  <c r="AM78" i="5" s="1"/>
  <c r="AM87" i="5" a="1"/>
  <c r="AM87" i="5" s="1"/>
  <c r="AM96" i="5" a="1"/>
  <c r="AM96" i="5" s="1"/>
  <c r="AM105" i="5" a="1"/>
  <c r="AM105" i="5" s="1"/>
  <c r="AM114" i="5" a="1"/>
  <c r="AM114" i="5" s="1"/>
  <c r="AM123" i="5" a="1"/>
  <c r="AM123" i="5" s="1"/>
  <c r="AM132" i="5" a="1"/>
  <c r="AM132" i="5" s="1"/>
  <c r="AM141" i="5" a="1"/>
  <c r="AM141" i="5" s="1"/>
  <c r="AM150" i="5" a="1"/>
  <c r="AM150" i="5" s="1"/>
  <c r="AM159" i="5" a="1"/>
  <c r="AM159" i="5" s="1"/>
  <c r="AM168" i="5" a="1"/>
  <c r="AM168" i="5" s="1"/>
  <c r="AM177" i="5" a="1"/>
  <c r="AM177" i="5" s="1"/>
  <c r="AM186" i="5" a="1"/>
  <c r="AM186" i="5" s="1"/>
  <c r="AM195" i="5" a="1"/>
  <c r="AM195" i="5" s="1"/>
  <c r="AM204" i="5" a="1"/>
  <c r="AM204" i="5" s="1"/>
  <c r="AM213" i="5" a="1"/>
  <c r="AM213" i="5" s="1"/>
  <c r="AM222" i="5" a="1"/>
  <c r="AM222" i="5" s="1"/>
  <c r="AM231" i="5" a="1"/>
  <c r="AM231" i="5" s="1"/>
  <c r="AM240" i="5" a="1"/>
  <c r="AM240" i="5" s="1"/>
  <c r="AM249" i="5" a="1"/>
  <c r="AM249" i="5" s="1"/>
  <c r="AM258" i="5" a="1"/>
  <c r="AM258" i="5" s="1"/>
  <c r="AM267" i="5" a="1"/>
  <c r="AM267" i="5" s="1"/>
  <c r="AM276" i="5" a="1"/>
  <c r="AM276" i="5" s="1"/>
  <c r="AM7" i="5" a="1"/>
  <c r="AM7" i="5" s="1"/>
  <c r="AM16" i="5" a="1"/>
  <c r="AM16" i="5" s="1"/>
  <c r="AM25" i="5" a="1"/>
  <c r="AM25" i="5" s="1"/>
  <c r="AM34" i="5" a="1"/>
  <c r="AM34" i="5" s="1"/>
  <c r="AM43" i="5" a="1"/>
  <c r="AM43" i="5" s="1"/>
  <c r="AM52" i="5" a="1"/>
  <c r="AM52" i="5" s="1"/>
  <c r="AM61" i="5" a="1"/>
  <c r="AM61" i="5" s="1"/>
  <c r="AM70" i="5" a="1"/>
  <c r="AM70" i="5" s="1"/>
  <c r="AM79" i="5" a="1"/>
  <c r="AM79" i="5" s="1"/>
  <c r="AM88" i="5" a="1"/>
  <c r="AM88" i="5" s="1"/>
  <c r="AM97" i="5" a="1"/>
  <c r="AM97" i="5" s="1"/>
  <c r="AM106" i="5" a="1"/>
  <c r="AM106" i="5" s="1"/>
  <c r="AM115" i="5" a="1"/>
  <c r="AM115" i="5" s="1"/>
  <c r="AM124" i="5" a="1"/>
  <c r="AM124" i="5" s="1"/>
  <c r="AM133" i="5" a="1"/>
  <c r="AM133" i="5" s="1"/>
  <c r="AM142" i="5" a="1"/>
  <c r="AM142" i="5" s="1"/>
  <c r="AM151" i="5" a="1"/>
  <c r="AM151" i="5" s="1"/>
  <c r="AM160" i="5" a="1"/>
  <c r="AM160" i="5" s="1"/>
  <c r="AM169" i="5" a="1"/>
  <c r="AM169" i="5" s="1"/>
  <c r="AM178" i="5" a="1"/>
  <c r="AM178" i="5" s="1"/>
  <c r="AM187" i="5" a="1"/>
  <c r="AM187" i="5" s="1"/>
  <c r="AM196" i="5" a="1"/>
  <c r="AM196" i="5" s="1"/>
  <c r="AM205" i="5" a="1"/>
  <c r="AM205" i="5" s="1"/>
  <c r="AM214" i="5" a="1"/>
  <c r="AM214" i="5" s="1"/>
  <c r="AM223" i="5" a="1"/>
  <c r="AM223" i="5" s="1"/>
  <c r="AM232" i="5" a="1"/>
  <c r="AM232" i="5" s="1"/>
  <c r="AM241" i="5" a="1"/>
  <c r="AM241" i="5" s="1"/>
  <c r="AM250" i="5" a="1"/>
  <c r="AM250" i="5" s="1"/>
  <c r="AM259" i="5" a="1"/>
  <c r="AM259" i="5" s="1"/>
  <c r="AM268" i="5" a="1"/>
  <c r="AM268" i="5" s="1"/>
  <c r="AM277" i="5" a="1"/>
  <c r="AM277" i="5" s="1"/>
  <c r="AM8" i="5" a="1"/>
  <c r="AM8" i="5" s="1"/>
  <c r="AM17" i="5" a="1"/>
  <c r="AM17" i="5" s="1"/>
  <c r="AM26" i="5" a="1"/>
  <c r="AM26" i="5" s="1"/>
  <c r="AM35" i="5" a="1"/>
  <c r="AM35" i="5" s="1"/>
  <c r="AM44" i="5" a="1"/>
  <c r="AM44" i="5" s="1"/>
  <c r="AM53" i="5" a="1"/>
  <c r="AM53" i="5" s="1"/>
  <c r="AM62" i="5" a="1"/>
  <c r="AM62" i="5" s="1"/>
  <c r="AM71" i="5" a="1"/>
  <c r="AM71" i="5" s="1"/>
  <c r="AM80" i="5" a="1"/>
  <c r="AM80" i="5" s="1"/>
  <c r="AM89" i="5" a="1"/>
  <c r="AM89" i="5" s="1"/>
  <c r="AM98" i="5" a="1"/>
  <c r="AM98" i="5" s="1"/>
  <c r="AM107" i="5" a="1"/>
  <c r="AM107" i="5" s="1"/>
  <c r="AM116" i="5" a="1"/>
  <c r="AM116" i="5" s="1"/>
  <c r="AM125" i="5" a="1"/>
  <c r="AM125" i="5" s="1"/>
  <c r="AM134" i="5" a="1"/>
  <c r="AM134" i="5" s="1"/>
  <c r="AM143" i="5" a="1"/>
  <c r="AM143" i="5" s="1"/>
  <c r="AM152" i="5" a="1"/>
  <c r="AM152" i="5" s="1"/>
  <c r="AM161" i="5" a="1"/>
  <c r="AM161" i="5" s="1"/>
  <c r="AM170" i="5" a="1"/>
  <c r="AM170" i="5" s="1"/>
  <c r="AM179" i="5" a="1"/>
  <c r="AM179" i="5" s="1"/>
  <c r="AM188" i="5" a="1"/>
  <c r="AM188" i="5" s="1"/>
  <c r="AM197" i="5" a="1"/>
  <c r="AM197" i="5" s="1"/>
  <c r="AM206" i="5" a="1"/>
  <c r="AM206" i="5" s="1"/>
  <c r="AM215" i="5" a="1"/>
  <c r="AM215" i="5" s="1"/>
  <c r="AM224" i="5" a="1"/>
  <c r="AM224" i="5" s="1"/>
  <c r="AM233" i="5" a="1"/>
  <c r="AM233" i="5" s="1"/>
  <c r="AM242" i="5" a="1"/>
  <c r="AM242" i="5" s="1"/>
  <c r="AM251" i="5" a="1"/>
  <c r="AM251" i="5" s="1"/>
  <c r="AM260" i="5" a="1"/>
  <c r="AM260" i="5" s="1"/>
  <c r="AM269" i="5" a="1"/>
  <c r="AM269" i="5" s="1"/>
  <c r="AM278" i="5" a="1"/>
  <c r="AM278" i="5" s="1"/>
  <c r="AM9" i="5" a="1"/>
  <c r="AM9" i="5" s="1"/>
  <c r="AM18" i="5" a="1"/>
  <c r="AM18" i="5" s="1"/>
  <c r="AM27" i="5" a="1"/>
  <c r="AM27" i="5" s="1"/>
  <c r="AM36" i="5" a="1"/>
  <c r="AM36" i="5" s="1"/>
  <c r="AM45" i="5" a="1"/>
  <c r="AM45" i="5" s="1"/>
  <c r="AM54" i="5" a="1"/>
  <c r="AM54" i="5" s="1"/>
  <c r="AM63" i="5" a="1"/>
  <c r="AM63" i="5" s="1"/>
  <c r="AM72" i="5" a="1"/>
  <c r="AM72" i="5" s="1"/>
  <c r="AM81" i="5" a="1"/>
  <c r="AM81" i="5" s="1"/>
  <c r="AM90" i="5" a="1"/>
  <c r="AM90" i="5" s="1"/>
  <c r="AM99" i="5" a="1"/>
  <c r="AM99" i="5" s="1"/>
  <c r="AM108" i="5" a="1"/>
  <c r="AM108" i="5" s="1"/>
  <c r="AM117" i="5" a="1"/>
  <c r="AM117" i="5" s="1"/>
  <c r="AM126" i="5" a="1"/>
  <c r="AM126" i="5" s="1"/>
  <c r="AM135" i="5" a="1"/>
  <c r="AM135" i="5" s="1"/>
  <c r="AM144" i="5" a="1"/>
  <c r="AM144" i="5" s="1"/>
  <c r="AM153" i="5" a="1"/>
  <c r="AM153" i="5" s="1"/>
  <c r="AM162" i="5" a="1"/>
  <c r="AM162" i="5" s="1"/>
  <c r="AM171" i="5" a="1"/>
  <c r="AM171" i="5" s="1"/>
  <c r="AM180" i="5" a="1"/>
  <c r="AM180" i="5" s="1"/>
  <c r="AM189" i="5" a="1"/>
  <c r="AM189" i="5" s="1"/>
  <c r="AM198" i="5" a="1"/>
  <c r="AM198" i="5" s="1"/>
  <c r="AM207" i="5" a="1"/>
  <c r="AM207" i="5" s="1"/>
  <c r="AM216" i="5" a="1"/>
  <c r="AM216" i="5" s="1"/>
  <c r="AM225" i="5" a="1"/>
  <c r="AM225" i="5" s="1"/>
  <c r="AM234" i="5" a="1"/>
  <c r="AM234" i="5" s="1"/>
  <c r="AM243" i="5" a="1"/>
  <c r="AM243" i="5" s="1"/>
  <c r="AM252" i="5" a="1"/>
  <c r="AM252" i="5" s="1"/>
  <c r="AM261" i="5" a="1"/>
  <c r="AM261" i="5" s="1"/>
  <c r="AM270" i="5" a="1"/>
  <c r="AM270" i="5" s="1"/>
  <c r="AM279" i="5" a="1"/>
  <c r="AM279" i="5" s="1"/>
  <c r="AM10" i="5" a="1"/>
  <c r="AM10" i="5" s="1"/>
  <c r="AM19" i="5" a="1"/>
  <c r="AM19" i="5" s="1"/>
  <c r="AM28" i="5" a="1"/>
  <c r="AM28" i="5" s="1"/>
  <c r="AM37" i="5" a="1"/>
  <c r="AM37" i="5" s="1"/>
  <c r="AM46" i="5" a="1"/>
  <c r="AM46" i="5" s="1"/>
  <c r="AM55" i="5" a="1"/>
  <c r="AM55" i="5" s="1"/>
  <c r="AM64" i="5" a="1"/>
  <c r="AM64" i="5" s="1"/>
  <c r="AM73" i="5" a="1"/>
  <c r="AM73" i="5" s="1"/>
  <c r="AM82" i="5" a="1"/>
  <c r="AM82" i="5" s="1"/>
  <c r="AM91" i="5" a="1"/>
  <c r="AM91" i="5" s="1"/>
  <c r="AM100" i="5" a="1"/>
  <c r="AM100" i="5" s="1"/>
  <c r="AM109" i="5" a="1"/>
  <c r="AM109" i="5" s="1"/>
  <c r="AM118" i="5" a="1"/>
  <c r="AM118" i="5" s="1"/>
  <c r="AM127" i="5" a="1"/>
  <c r="AM127" i="5" s="1"/>
  <c r="AM136" i="5" a="1"/>
  <c r="AM136" i="5" s="1"/>
  <c r="AM145" i="5" a="1"/>
  <c r="AM145" i="5" s="1"/>
  <c r="AM154" i="5" a="1"/>
  <c r="AM154" i="5" s="1"/>
  <c r="AM163" i="5" a="1"/>
  <c r="AM163" i="5" s="1"/>
  <c r="AM172" i="5" a="1"/>
  <c r="AM172" i="5" s="1"/>
  <c r="AM181" i="5" a="1"/>
  <c r="AM181" i="5" s="1"/>
  <c r="AM190" i="5" a="1"/>
  <c r="AM190" i="5" s="1"/>
  <c r="AM199" i="5" a="1"/>
  <c r="AM199" i="5" s="1"/>
  <c r="AM208" i="5" a="1"/>
  <c r="AM208" i="5" s="1"/>
  <c r="AM217" i="5" a="1"/>
  <c r="AM217" i="5" s="1"/>
  <c r="AM226" i="5" a="1"/>
  <c r="AM226" i="5" s="1"/>
  <c r="AM235" i="5" a="1"/>
  <c r="AM235" i="5" s="1"/>
  <c r="AM244" i="5" a="1"/>
  <c r="AM244" i="5" s="1"/>
  <c r="AM253" i="5" a="1"/>
  <c r="AM253" i="5" s="1"/>
  <c r="AM262" i="5" a="1"/>
  <c r="AM262" i="5" s="1"/>
  <c r="AM271" i="5" a="1"/>
  <c r="AM271" i="5" s="1"/>
  <c r="AM280" i="5" a="1"/>
  <c r="AM280" i="5" s="1"/>
  <c r="AM2" i="5" a="1"/>
  <c r="AM2" i="5" s="1"/>
  <c r="AK280" i="5" a="1"/>
  <c r="AK280" i="5" s="1"/>
  <c r="AK271" i="5" a="1"/>
  <c r="AK271" i="5" s="1"/>
  <c r="AK262" i="5" a="1"/>
  <c r="AK262" i="5" s="1"/>
  <c r="AK253" i="5" a="1"/>
  <c r="AK253" i="5" s="1"/>
  <c r="AK244" i="5" a="1"/>
  <c r="AK244" i="5" s="1"/>
  <c r="AK235" i="5" a="1"/>
  <c r="AK235" i="5" s="1"/>
  <c r="AK226" i="5" a="1"/>
  <c r="AK226" i="5" s="1"/>
  <c r="AK217" i="5" a="1"/>
  <c r="AK217" i="5" s="1"/>
  <c r="AK208" i="5" a="1"/>
  <c r="AK208" i="5" s="1"/>
  <c r="AK199" i="5" a="1"/>
  <c r="AK199" i="5" s="1"/>
  <c r="AK190" i="5" a="1"/>
  <c r="AK190" i="5" s="1"/>
  <c r="AK181" i="5" a="1"/>
  <c r="AK181" i="5" s="1"/>
  <c r="AK172" i="5" a="1"/>
  <c r="AK172" i="5" s="1"/>
  <c r="AK163" i="5" a="1"/>
  <c r="AK163" i="5" s="1"/>
  <c r="AK154" i="5" a="1"/>
  <c r="AK154" i="5" s="1"/>
  <c r="AK145" i="5" a="1"/>
  <c r="AK145" i="5" s="1"/>
  <c r="AK136" i="5" a="1"/>
  <c r="AK136" i="5" s="1"/>
  <c r="AK127" i="5" a="1"/>
  <c r="AK127" i="5" s="1"/>
  <c r="AK118" i="5" a="1"/>
  <c r="AK118" i="5" s="1"/>
  <c r="AK109" i="5" a="1"/>
  <c r="AK109" i="5" s="1"/>
  <c r="AK100" i="5" a="1"/>
  <c r="AK100" i="5" s="1"/>
  <c r="AK91" i="5" a="1"/>
  <c r="AK91" i="5" s="1"/>
  <c r="AK82" i="5" a="1"/>
  <c r="AK82" i="5" s="1"/>
  <c r="AK73" i="5" a="1"/>
  <c r="AK73" i="5" s="1"/>
  <c r="AK64" i="5" a="1"/>
  <c r="AK64" i="5" s="1"/>
  <c r="AK55" i="5" a="1"/>
  <c r="AK55" i="5" s="1"/>
  <c r="AK46" i="5" a="1"/>
  <c r="AK46" i="5" s="1"/>
  <c r="AK37" i="5" a="1"/>
  <c r="AK37" i="5" s="1"/>
  <c r="AK28" i="5" a="1"/>
  <c r="AK28" i="5" s="1"/>
  <c r="AK19" i="5" a="1"/>
  <c r="AK19" i="5" s="1"/>
  <c r="AK10" i="5" a="1"/>
  <c r="AK10" i="5" s="1"/>
  <c r="AK279" i="5" a="1"/>
  <c r="AK279" i="5" s="1"/>
  <c r="AK270" i="5" a="1"/>
  <c r="AK270" i="5" s="1"/>
  <c r="AK261" i="5" a="1"/>
  <c r="AK261" i="5" s="1"/>
  <c r="AK252" i="5" a="1"/>
  <c r="AK252" i="5" s="1"/>
  <c r="AK243" i="5" a="1"/>
  <c r="AK243" i="5" s="1"/>
  <c r="AK234" i="5" a="1"/>
  <c r="AK234" i="5" s="1"/>
  <c r="AK225" i="5" a="1"/>
  <c r="AK225" i="5" s="1"/>
  <c r="AK216" i="5" a="1"/>
  <c r="AK216" i="5" s="1"/>
  <c r="AK207" i="5" a="1"/>
  <c r="AK207" i="5" s="1"/>
  <c r="AK198" i="5" a="1"/>
  <c r="AK198" i="5" s="1"/>
  <c r="AK189" i="5" a="1"/>
  <c r="AK189" i="5" s="1"/>
  <c r="AK180" i="5" a="1"/>
  <c r="AK180" i="5" s="1"/>
  <c r="AK171" i="5" a="1"/>
  <c r="AK171" i="5" s="1"/>
  <c r="AK162" i="5" a="1"/>
  <c r="AK162" i="5" s="1"/>
  <c r="AK153" i="5" a="1"/>
  <c r="AK153" i="5" s="1"/>
  <c r="AK144" i="5" a="1"/>
  <c r="AK144" i="5" s="1"/>
  <c r="AK135" i="5" a="1"/>
  <c r="AK135" i="5" s="1"/>
  <c r="AK126" i="5" a="1"/>
  <c r="AK126" i="5" s="1"/>
  <c r="AK117" i="5" a="1"/>
  <c r="AK117" i="5" s="1"/>
  <c r="AK108" i="5" a="1"/>
  <c r="AK108" i="5" s="1"/>
  <c r="AK99" i="5" a="1"/>
  <c r="AK99" i="5" s="1"/>
  <c r="AK90" i="5" a="1"/>
  <c r="AK90" i="5" s="1"/>
  <c r="AK81" i="5" a="1"/>
  <c r="AK81" i="5" s="1"/>
  <c r="AK72" i="5" a="1"/>
  <c r="AK72" i="5" s="1"/>
  <c r="AK63" i="5" a="1"/>
  <c r="AK63" i="5" s="1"/>
  <c r="AK54" i="5" a="1"/>
  <c r="AK54" i="5" s="1"/>
  <c r="AK45" i="5" a="1"/>
  <c r="AK45" i="5" s="1"/>
  <c r="AK36" i="5" a="1"/>
  <c r="AK36" i="5" s="1"/>
  <c r="AK27" i="5" a="1"/>
  <c r="AK27" i="5" s="1"/>
  <c r="AK18" i="5" a="1"/>
  <c r="AK18" i="5" s="1"/>
  <c r="AK9" i="5" a="1"/>
  <c r="AK9" i="5" s="1"/>
  <c r="AK278" i="5" a="1"/>
  <c r="AK278" i="5" s="1"/>
  <c r="AK269" i="5" a="1"/>
  <c r="AK269" i="5" s="1"/>
  <c r="AK260" i="5" a="1"/>
  <c r="AK260" i="5" s="1"/>
  <c r="AK251" i="5" a="1"/>
  <c r="AK251" i="5" s="1"/>
  <c r="AK242" i="5" a="1"/>
  <c r="AK242" i="5" s="1"/>
  <c r="AK233" i="5" a="1"/>
  <c r="AK233" i="5" s="1"/>
  <c r="AK224" i="5" a="1"/>
  <c r="AK224" i="5" s="1"/>
  <c r="AK215" i="5" a="1"/>
  <c r="AK215" i="5" s="1"/>
  <c r="AK206" i="5" a="1"/>
  <c r="AK206" i="5" s="1"/>
  <c r="AK197" i="5" a="1"/>
  <c r="AK197" i="5" s="1"/>
  <c r="AK188" i="5" a="1"/>
  <c r="AK188" i="5" s="1"/>
  <c r="AK179" i="5" a="1"/>
  <c r="AK179" i="5" s="1"/>
  <c r="AK170" i="5" a="1"/>
  <c r="AK170" i="5" s="1"/>
  <c r="AK161" i="5" a="1"/>
  <c r="AK161" i="5" s="1"/>
  <c r="AK152" i="5" a="1"/>
  <c r="AK152" i="5" s="1"/>
  <c r="AK143" i="5" a="1"/>
  <c r="AK143" i="5" s="1"/>
  <c r="AK134" i="5" a="1"/>
  <c r="AK134" i="5" s="1"/>
  <c r="AK125" i="5" a="1"/>
  <c r="AK125" i="5" s="1"/>
  <c r="AK116" i="5" a="1"/>
  <c r="AK116" i="5" s="1"/>
  <c r="AK107" i="5" a="1"/>
  <c r="AK107" i="5" s="1"/>
  <c r="AK98" i="5" a="1"/>
  <c r="AK98" i="5" s="1"/>
  <c r="AK89" i="5" a="1"/>
  <c r="AK89" i="5" s="1"/>
  <c r="AK80" i="5" a="1"/>
  <c r="AK80" i="5" s="1"/>
  <c r="AK71" i="5" a="1"/>
  <c r="AK71" i="5" s="1"/>
  <c r="AK62" i="5" a="1"/>
  <c r="AK62" i="5" s="1"/>
  <c r="AK53" i="5" a="1"/>
  <c r="AK53" i="5" s="1"/>
  <c r="AK44" i="5" a="1"/>
  <c r="AK44" i="5" s="1"/>
  <c r="AK35" i="5" a="1"/>
  <c r="AK35" i="5" s="1"/>
  <c r="AK26" i="5" a="1"/>
  <c r="AK26" i="5" s="1"/>
  <c r="AK17" i="5" a="1"/>
  <c r="AK17" i="5" s="1"/>
  <c r="AK8" i="5" a="1"/>
  <c r="AK8" i="5" s="1"/>
  <c r="AK277" i="5" a="1"/>
  <c r="AK277" i="5" s="1"/>
  <c r="AK268" i="5" a="1"/>
  <c r="AK268" i="5" s="1"/>
  <c r="AK259" i="5" a="1"/>
  <c r="AK259" i="5" s="1"/>
  <c r="AK250" i="5" a="1"/>
  <c r="AK250" i="5" s="1"/>
  <c r="AK241" i="5" a="1"/>
  <c r="AK241" i="5" s="1"/>
  <c r="AK232" i="5" a="1"/>
  <c r="AK232" i="5" s="1"/>
  <c r="AK223" i="5" a="1"/>
  <c r="AK223" i="5" s="1"/>
  <c r="AK214" i="5" a="1"/>
  <c r="AK214" i="5" s="1"/>
  <c r="AK205" i="5" a="1"/>
  <c r="AK205" i="5" s="1"/>
  <c r="AK196" i="5" a="1"/>
  <c r="AK196" i="5" s="1"/>
  <c r="AK187" i="5" a="1"/>
  <c r="AK187" i="5" s="1"/>
  <c r="AK178" i="5" a="1"/>
  <c r="AK178" i="5" s="1"/>
  <c r="AK169" i="5" a="1"/>
  <c r="AK169" i="5" s="1"/>
  <c r="AK160" i="5" a="1"/>
  <c r="AK160" i="5" s="1"/>
  <c r="AK151" i="5" a="1"/>
  <c r="AK151" i="5" s="1"/>
  <c r="AK142" i="5" a="1"/>
  <c r="AK142" i="5" s="1"/>
  <c r="AK133" i="5" a="1"/>
  <c r="AK133" i="5" s="1"/>
  <c r="AK124" i="5" a="1"/>
  <c r="AK124" i="5" s="1"/>
  <c r="AK115" i="5" a="1"/>
  <c r="AK115" i="5" s="1"/>
  <c r="AK106" i="5" a="1"/>
  <c r="AK106" i="5" s="1"/>
  <c r="AK97" i="5" a="1"/>
  <c r="AK97" i="5" s="1"/>
  <c r="AK88" i="5" a="1"/>
  <c r="AK88" i="5" s="1"/>
  <c r="AK79" i="5" a="1"/>
  <c r="AK79" i="5" s="1"/>
  <c r="AK70" i="5" a="1"/>
  <c r="AK70" i="5" s="1"/>
  <c r="AK61" i="5" a="1"/>
  <c r="AK61" i="5" s="1"/>
  <c r="AK52" i="5" a="1"/>
  <c r="AK52" i="5" s="1"/>
  <c r="AK43" i="5" a="1"/>
  <c r="AK43" i="5" s="1"/>
  <c r="AK34" i="5" a="1"/>
  <c r="AK34" i="5" s="1"/>
  <c r="AK25" i="5" a="1"/>
  <c r="AK25" i="5" s="1"/>
  <c r="AK16" i="5" a="1"/>
  <c r="AK16" i="5" s="1"/>
  <c r="AK7" i="5" a="1"/>
  <c r="AK7" i="5" s="1"/>
  <c r="AK276" i="5" a="1"/>
  <c r="AK276" i="5" s="1"/>
  <c r="AK267" i="5" a="1"/>
  <c r="AK267" i="5" s="1"/>
  <c r="AK258" i="5" a="1"/>
  <c r="AK258" i="5" s="1"/>
  <c r="AK249" i="5" a="1"/>
  <c r="AK249" i="5" s="1"/>
  <c r="AK240" i="5" a="1"/>
  <c r="AK240" i="5" s="1"/>
  <c r="AK231" i="5" a="1"/>
  <c r="AK231" i="5" s="1"/>
  <c r="AK222" i="5" a="1"/>
  <c r="AK222" i="5" s="1"/>
  <c r="AK213" i="5" a="1"/>
  <c r="AK213" i="5" s="1"/>
  <c r="AK204" i="5" a="1"/>
  <c r="AK204" i="5" s="1"/>
  <c r="AK195" i="5" a="1"/>
  <c r="AK195" i="5" s="1"/>
  <c r="AK186" i="5" a="1"/>
  <c r="AK186" i="5" s="1"/>
  <c r="AK177" i="5" a="1"/>
  <c r="AK177" i="5" s="1"/>
  <c r="AK168" i="5" a="1"/>
  <c r="AK168" i="5" s="1"/>
  <c r="AK159" i="5" a="1"/>
  <c r="AK159" i="5" s="1"/>
  <c r="AK150" i="5" a="1"/>
  <c r="AK150" i="5" s="1"/>
  <c r="AK141" i="5" a="1"/>
  <c r="AK141" i="5" s="1"/>
  <c r="AK132" i="5" a="1"/>
  <c r="AK132" i="5" s="1"/>
  <c r="AK123" i="5" a="1"/>
  <c r="AK123" i="5" s="1"/>
  <c r="AK114" i="5" a="1"/>
  <c r="AK114" i="5" s="1"/>
  <c r="AK105" i="5" a="1"/>
  <c r="AK105" i="5" s="1"/>
  <c r="AK96" i="5" a="1"/>
  <c r="AK96" i="5" s="1"/>
  <c r="AK87" i="5" a="1"/>
  <c r="AK87" i="5" s="1"/>
  <c r="AK78" i="5" a="1"/>
  <c r="AK78" i="5" s="1"/>
  <c r="AK69" i="5" a="1"/>
  <c r="AK69" i="5" s="1"/>
  <c r="AK60" i="5" a="1"/>
  <c r="AK60" i="5" s="1"/>
  <c r="AK51" i="5" a="1"/>
  <c r="AK51" i="5" s="1"/>
  <c r="AK42" i="5" a="1"/>
  <c r="AK42" i="5" s="1"/>
  <c r="AK33" i="5" a="1"/>
  <c r="AK33" i="5" s="1"/>
  <c r="AK24" i="5" a="1"/>
  <c r="AK24" i="5" s="1"/>
  <c r="AK15" i="5" a="1"/>
  <c r="AK15" i="5" s="1"/>
  <c r="AK6" i="5" a="1"/>
  <c r="AK6" i="5" s="1"/>
  <c r="AK275" i="5" a="1"/>
  <c r="AK275" i="5" s="1"/>
  <c r="AK266" i="5" a="1"/>
  <c r="AK266" i="5" s="1"/>
  <c r="AK257" i="5" a="1"/>
  <c r="AK257" i="5" s="1"/>
  <c r="AK248" i="5" a="1"/>
  <c r="AK248" i="5" s="1"/>
  <c r="AK239" i="5" a="1"/>
  <c r="AK239" i="5" s="1"/>
  <c r="AK230" i="5" a="1"/>
  <c r="AK230" i="5" s="1"/>
  <c r="AK221" i="5" a="1"/>
  <c r="AK221" i="5" s="1"/>
  <c r="AK212" i="5" a="1"/>
  <c r="AK212" i="5" s="1"/>
  <c r="AK203" i="5" a="1"/>
  <c r="AK203" i="5" s="1"/>
  <c r="AK194" i="5" a="1"/>
  <c r="AK194" i="5" s="1"/>
  <c r="AK185" i="5" a="1"/>
  <c r="AK185" i="5" s="1"/>
  <c r="AK176" i="5" a="1"/>
  <c r="AK176" i="5" s="1"/>
  <c r="AK167" i="5" a="1"/>
  <c r="AK167" i="5" s="1"/>
  <c r="AK158" i="5" a="1"/>
  <c r="AK158" i="5" s="1"/>
  <c r="AK149" i="5" a="1"/>
  <c r="AK149" i="5" s="1"/>
  <c r="AK140" i="5" a="1"/>
  <c r="AK140" i="5" s="1"/>
  <c r="AK131" i="5" a="1"/>
  <c r="AK131" i="5" s="1"/>
  <c r="AK122" i="5" a="1"/>
  <c r="AK122" i="5" s="1"/>
  <c r="AK113" i="5" a="1"/>
  <c r="AK113" i="5" s="1"/>
  <c r="AK104" i="5" a="1"/>
  <c r="AK104" i="5" s="1"/>
  <c r="AK95" i="5" a="1"/>
  <c r="AK95" i="5" s="1"/>
  <c r="AK86" i="5" a="1"/>
  <c r="AK86" i="5" s="1"/>
  <c r="AK77" i="5" a="1"/>
  <c r="AK77" i="5" s="1"/>
  <c r="AK68" i="5" a="1"/>
  <c r="AK68" i="5" s="1"/>
  <c r="AK59" i="5" a="1"/>
  <c r="AK59" i="5" s="1"/>
  <c r="AK50" i="5" a="1"/>
  <c r="AK50" i="5" s="1"/>
  <c r="AK41" i="5" a="1"/>
  <c r="AK41" i="5" s="1"/>
  <c r="AK32" i="5" a="1"/>
  <c r="AK32" i="5" s="1"/>
  <c r="AK23" i="5" a="1"/>
  <c r="AK23" i="5" s="1"/>
  <c r="AK14" i="5" a="1"/>
  <c r="AK14" i="5" s="1"/>
  <c r="AK5" i="5" a="1"/>
  <c r="AK5" i="5" s="1"/>
  <c r="AK274" i="5" a="1"/>
  <c r="AK274" i="5" s="1"/>
  <c r="AK265" i="5" a="1"/>
  <c r="AK265" i="5" s="1"/>
  <c r="AK256" i="5" a="1"/>
  <c r="AK256" i="5" s="1"/>
  <c r="AK247" i="5" a="1"/>
  <c r="AK247" i="5" s="1"/>
  <c r="AK238" i="5" a="1"/>
  <c r="AK238" i="5" s="1"/>
  <c r="AK229" i="5" a="1"/>
  <c r="AK229" i="5" s="1"/>
  <c r="AK220" i="5" a="1"/>
  <c r="AK220" i="5" s="1"/>
  <c r="AK211" i="5" a="1"/>
  <c r="AK211" i="5" s="1"/>
  <c r="AK202" i="5" a="1"/>
  <c r="AK202" i="5" s="1"/>
  <c r="AK193" i="5" a="1"/>
  <c r="AK193" i="5" s="1"/>
  <c r="AK184" i="5" a="1"/>
  <c r="AK184" i="5" s="1"/>
  <c r="AK175" i="5" a="1"/>
  <c r="AK175" i="5" s="1"/>
  <c r="AK166" i="5" a="1"/>
  <c r="AK166" i="5" s="1"/>
  <c r="AK157" i="5" a="1"/>
  <c r="AK157" i="5" s="1"/>
  <c r="AK148" i="5" a="1"/>
  <c r="AK148" i="5" s="1"/>
  <c r="AK139" i="5" a="1"/>
  <c r="AK139" i="5" s="1"/>
  <c r="AK130" i="5" a="1"/>
  <c r="AK130" i="5" s="1"/>
  <c r="AK121" i="5" a="1"/>
  <c r="AK121" i="5" s="1"/>
  <c r="AK112" i="5" a="1"/>
  <c r="AK112" i="5" s="1"/>
  <c r="AK103" i="5" a="1"/>
  <c r="AK103" i="5" s="1"/>
  <c r="AK94" i="5" a="1"/>
  <c r="AK94" i="5" s="1"/>
  <c r="AK85" i="5" a="1"/>
  <c r="AK85" i="5" s="1"/>
  <c r="AK76" i="5" a="1"/>
  <c r="AK76" i="5" s="1"/>
  <c r="AK67" i="5" a="1"/>
  <c r="AK67" i="5" s="1"/>
  <c r="AK58" i="5" a="1"/>
  <c r="AK58" i="5" s="1"/>
  <c r="AK49" i="5" a="1"/>
  <c r="AK49" i="5" s="1"/>
  <c r="AK40" i="5" a="1"/>
  <c r="AK40" i="5" s="1"/>
  <c r="AK31" i="5" a="1"/>
  <c r="AK31" i="5" s="1"/>
  <c r="AK22" i="5" a="1"/>
  <c r="AK22" i="5" s="1"/>
  <c r="AK13" i="5" a="1"/>
  <c r="AK13" i="5" s="1"/>
  <c r="AK4" i="5" a="1"/>
  <c r="AK4" i="5" s="1"/>
  <c r="AK273" i="5" a="1"/>
  <c r="AK273" i="5" s="1"/>
  <c r="AK264" i="5" a="1"/>
  <c r="AK264" i="5" s="1"/>
  <c r="AK255" i="5" a="1"/>
  <c r="AK255" i="5" s="1"/>
  <c r="AK246" i="5" a="1"/>
  <c r="AK246" i="5" s="1"/>
  <c r="AK237" i="5" a="1"/>
  <c r="AK237" i="5" s="1"/>
  <c r="AK228" i="5" a="1"/>
  <c r="AK228" i="5" s="1"/>
  <c r="AK219" i="5" a="1"/>
  <c r="AK219" i="5" s="1"/>
  <c r="AK210" i="5" a="1"/>
  <c r="AK210" i="5" s="1"/>
  <c r="AK201" i="5" a="1"/>
  <c r="AK201" i="5" s="1"/>
  <c r="AK192" i="5" a="1"/>
  <c r="AK192" i="5" s="1"/>
  <c r="AK183" i="5" a="1"/>
  <c r="AK183" i="5" s="1"/>
  <c r="AK174" i="5" a="1"/>
  <c r="AK174" i="5" s="1"/>
  <c r="AK165" i="5" a="1"/>
  <c r="AK165" i="5" s="1"/>
  <c r="AK156" i="5" a="1"/>
  <c r="AK156" i="5" s="1"/>
  <c r="AK147" i="5" a="1"/>
  <c r="AK147" i="5" s="1"/>
  <c r="AK138" i="5" a="1"/>
  <c r="AK138" i="5" s="1"/>
  <c r="AK129" i="5" a="1"/>
  <c r="AK129" i="5" s="1"/>
  <c r="AK120" i="5" a="1"/>
  <c r="AK120" i="5" s="1"/>
  <c r="AK111" i="5" a="1"/>
  <c r="AK111" i="5" s="1"/>
  <c r="AK102" i="5" a="1"/>
  <c r="AK102" i="5" s="1"/>
  <c r="AK93" i="5" a="1"/>
  <c r="AK93" i="5" s="1"/>
  <c r="AK84" i="5" a="1"/>
  <c r="AK84" i="5" s="1"/>
  <c r="AK75" i="5" a="1"/>
  <c r="AK75" i="5" s="1"/>
  <c r="AK66" i="5" a="1"/>
  <c r="AK66" i="5" s="1"/>
  <c r="AK57" i="5" a="1"/>
  <c r="AK57" i="5" s="1"/>
  <c r="AK48" i="5" a="1"/>
  <c r="AK48" i="5" s="1"/>
  <c r="AK39" i="5" a="1"/>
  <c r="AK39" i="5" s="1"/>
  <c r="AK30" i="5" a="1"/>
  <c r="AK30" i="5" s="1"/>
  <c r="AK21" i="5" a="1"/>
  <c r="AK21" i="5" s="1"/>
  <c r="AK12" i="5" a="1"/>
  <c r="AK12" i="5" s="1"/>
  <c r="AK3" i="5" a="1"/>
  <c r="AK3" i="5" s="1"/>
  <c r="AK272" i="5" a="1"/>
  <c r="AK272" i="5" s="1"/>
  <c r="AK263" i="5" a="1"/>
  <c r="AK263" i="5" s="1"/>
  <c r="AK254" i="5" a="1"/>
  <c r="AK254" i="5" s="1"/>
  <c r="AK245" i="5" a="1"/>
  <c r="AK245" i="5" s="1"/>
  <c r="AK236" i="5" a="1"/>
  <c r="AK236" i="5" s="1"/>
  <c r="AK227" i="5" a="1"/>
  <c r="AK227" i="5" s="1"/>
  <c r="AK218" i="5" a="1"/>
  <c r="AK218" i="5" s="1"/>
  <c r="AK209" i="5" a="1"/>
  <c r="AK209" i="5" s="1"/>
  <c r="AK200" i="5" a="1"/>
  <c r="AK200" i="5" s="1"/>
  <c r="AK191" i="5" a="1"/>
  <c r="AK191" i="5" s="1"/>
  <c r="AK182" i="5" a="1"/>
  <c r="AK182" i="5" s="1"/>
  <c r="AK173" i="5" a="1"/>
  <c r="AK173" i="5" s="1"/>
  <c r="AK164" i="5" a="1"/>
  <c r="AK164" i="5" s="1"/>
  <c r="AK155" i="5" a="1"/>
  <c r="AK155" i="5" s="1"/>
  <c r="AK146" i="5" a="1"/>
  <c r="AK146" i="5" s="1"/>
  <c r="AK137" i="5" a="1"/>
  <c r="AK137" i="5" s="1"/>
  <c r="AK128" i="5" a="1"/>
  <c r="AK128" i="5" s="1"/>
  <c r="AK119" i="5" a="1"/>
  <c r="AK119" i="5" s="1"/>
  <c r="AK110" i="5" a="1"/>
  <c r="AK110" i="5" s="1"/>
  <c r="AK101" i="5" a="1"/>
  <c r="AK101" i="5" s="1"/>
  <c r="AK92" i="5" a="1"/>
  <c r="AK92" i="5" s="1"/>
  <c r="AK83" i="5" a="1"/>
  <c r="AK83" i="5" s="1"/>
  <c r="AK74" i="5" a="1"/>
  <c r="AK74" i="5" s="1"/>
  <c r="AK65" i="5" a="1"/>
  <c r="AK65" i="5" s="1"/>
  <c r="AK56" i="5" a="1"/>
  <c r="AK56" i="5" s="1"/>
  <c r="AK47" i="5" a="1"/>
  <c r="AK47" i="5" s="1"/>
  <c r="AK38" i="5" a="1"/>
  <c r="AK38" i="5" s="1"/>
  <c r="AK29" i="5" a="1"/>
  <c r="AK29" i="5" s="1"/>
  <c r="AK20" i="5" a="1"/>
  <c r="AK20" i="5" s="1"/>
  <c r="G280" i="5" a="1"/>
  <c r="G280" i="5" s="1"/>
  <c r="G271" i="5" a="1"/>
  <c r="G271" i="5" s="1"/>
  <c r="G262" i="5" a="1"/>
  <c r="G262" i="5" s="1"/>
  <c r="G253" i="5" a="1"/>
  <c r="G253" i="5" s="1"/>
  <c r="G244" i="5" a="1"/>
  <c r="G244" i="5" s="1"/>
  <c r="G235" i="5" a="1"/>
  <c r="G235" i="5" s="1"/>
  <c r="G226" i="5" a="1"/>
  <c r="G226" i="5" s="1"/>
  <c r="G217" i="5" a="1"/>
  <c r="G217" i="5" s="1"/>
  <c r="G208" i="5" a="1"/>
  <c r="G208" i="5" s="1"/>
  <c r="G199" i="5" a="1"/>
  <c r="G199" i="5" s="1"/>
  <c r="G190" i="5" a="1"/>
  <c r="G190" i="5" s="1"/>
  <c r="G181" i="5" a="1"/>
  <c r="G181" i="5" s="1"/>
  <c r="G172" i="5" a="1"/>
  <c r="G172" i="5" s="1"/>
  <c r="G163" i="5" a="1"/>
  <c r="G163" i="5" s="1"/>
  <c r="G154" i="5" a="1"/>
  <c r="G154" i="5" s="1"/>
  <c r="G145" i="5" a="1"/>
  <c r="G145" i="5" s="1"/>
  <c r="G136" i="5" a="1"/>
  <c r="G136" i="5" s="1"/>
  <c r="G127" i="5" a="1"/>
  <c r="G127" i="5" s="1"/>
  <c r="G118" i="5" a="1"/>
  <c r="G118" i="5" s="1"/>
  <c r="G109" i="5" a="1"/>
  <c r="G109" i="5" s="1"/>
  <c r="G100" i="5" a="1"/>
  <c r="G100" i="5" s="1"/>
  <c r="G91" i="5" a="1"/>
  <c r="G91" i="5" s="1"/>
  <c r="G82" i="5" a="1"/>
  <c r="G82" i="5" s="1"/>
  <c r="G73" i="5" a="1"/>
  <c r="G73" i="5" s="1"/>
  <c r="G64" i="5" a="1"/>
  <c r="G64" i="5" s="1"/>
  <c r="G55" i="5" a="1"/>
  <c r="G55" i="5" s="1"/>
  <c r="G46" i="5" a="1"/>
  <c r="G46" i="5" s="1"/>
  <c r="G37" i="5" a="1"/>
  <c r="G37" i="5" s="1"/>
  <c r="G28" i="5" a="1"/>
  <c r="G28" i="5" s="1"/>
  <c r="G19" i="5" a="1"/>
  <c r="G19" i="5" s="1"/>
  <c r="G10" i="5" a="1"/>
  <c r="G10" i="5" s="1"/>
  <c r="G279" i="5" a="1"/>
  <c r="G279" i="5" s="1"/>
  <c r="G270" i="5" a="1"/>
  <c r="G270" i="5" s="1"/>
  <c r="G261" i="5" a="1"/>
  <c r="G261" i="5" s="1"/>
  <c r="G252" i="5" a="1"/>
  <c r="G252" i="5" s="1"/>
  <c r="G243" i="5" a="1"/>
  <c r="G243" i="5" s="1"/>
  <c r="G234" i="5" a="1"/>
  <c r="G234" i="5" s="1"/>
  <c r="G225" i="5" a="1"/>
  <c r="G225" i="5" s="1"/>
  <c r="G216" i="5" a="1"/>
  <c r="G216" i="5" s="1"/>
  <c r="G207" i="5" a="1"/>
  <c r="G207" i="5" s="1"/>
  <c r="G198" i="5" a="1"/>
  <c r="G198" i="5" s="1"/>
  <c r="G189" i="5" a="1"/>
  <c r="G189" i="5" s="1"/>
  <c r="G180" i="5" a="1"/>
  <c r="G180" i="5" s="1"/>
  <c r="G171" i="5" a="1"/>
  <c r="G171" i="5" s="1"/>
  <c r="G162" i="5" a="1"/>
  <c r="G162" i="5" s="1"/>
  <c r="G153" i="5" a="1"/>
  <c r="G153" i="5" s="1"/>
  <c r="G144" i="5" a="1"/>
  <c r="G144" i="5" s="1"/>
  <c r="G135" i="5" a="1"/>
  <c r="G135" i="5" s="1"/>
  <c r="G126" i="5" a="1"/>
  <c r="G126" i="5" s="1"/>
  <c r="G117" i="5" a="1"/>
  <c r="G117" i="5" s="1"/>
  <c r="G108" i="5" a="1"/>
  <c r="G108" i="5" s="1"/>
  <c r="G99" i="5" a="1"/>
  <c r="G99" i="5" s="1"/>
  <c r="G90" i="5" a="1"/>
  <c r="G90" i="5" s="1"/>
  <c r="G81" i="5" a="1"/>
  <c r="G81" i="5" s="1"/>
  <c r="G72" i="5" a="1"/>
  <c r="G72" i="5" s="1"/>
  <c r="G63" i="5" a="1"/>
  <c r="G63" i="5" s="1"/>
  <c r="G54" i="5" a="1"/>
  <c r="G54" i="5" s="1"/>
  <c r="G45" i="5" a="1"/>
  <c r="G45" i="5" s="1"/>
  <c r="G36" i="5" a="1"/>
  <c r="G36" i="5" s="1"/>
  <c r="G27" i="5" a="1"/>
  <c r="G27" i="5" s="1"/>
  <c r="G18" i="5" a="1"/>
  <c r="G18" i="5" s="1"/>
  <c r="G9" i="5" a="1"/>
  <c r="G9" i="5" s="1"/>
  <c r="G278" i="5" a="1"/>
  <c r="G278" i="5" s="1"/>
  <c r="G269" i="5" a="1"/>
  <c r="G269" i="5" s="1"/>
  <c r="G260" i="5" a="1"/>
  <c r="G260" i="5" s="1"/>
  <c r="G251" i="5" a="1"/>
  <c r="G251" i="5" s="1"/>
  <c r="G242" i="5" a="1"/>
  <c r="G242" i="5" s="1"/>
  <c r="G233" i="5" a="1"/>
  <c r="G233" i="5" s="1"/>
  <c r="G224" i="5" a="1"/>
  <c r="G224" i="5" s="1"/>
  <c r="G215" i="5" a="1"/>
  <c r="G215" i="5" s="1"/>
  <c r="G206" i="5" a="1"/>
  <c r="G206" i="5" s="1"/>
  <c r="G197" i="5" a="1"/>
  <c r="G197" i="5" s="1"/>
  <c r="G188" i="5" a="1"/>
  <c r="G188" i="5" s="1"/>
  <c r="G179" i="5" a="1"/>
  <c r="G179" i="5" s="1"/>
  <c r="G170" i="5" a="1"/>
  <c r="G170" i="5" s="1"/>
  <c r="G161" i="5" a="1"/>
  <c r="G161" i="5" s="1"/>
  <c r="G152" i="5" a="1"/>
  <c r="G152" i="5" s="1"/>
  <c r="G143" i="5" a="1"/>
  <c r="G143" i="5" s="1"/>
  <c r="G134" i="5" a="1"/>
  <c r="G134" i="5" s="1"/>
  <c r="G125" i="5" a="1"/>
  <c r="G125" i="5" s="1"/>
  <c r="G116" i="5" a="1"/>
  <c r="G116" i="5" s="1"/>
  <c r="G107" i="5" a="1"/>
  <c r="G107" i="5" s="1"/>
  <c r="G98" i="5" a="1"/>
  <c r="G98" i="5" s="1"/>
  <c r="G89" i="5" a="1"/>
  <c r="G89" i="5" s="1"/>
  <c r="G80" i="5" a="1"/>
  <c r="G80" i="5" s="1"/>
  <c r="G71" i="5" a="1"/>
  <c r="G71" i="5" s="1"/>
  <c r="G62" i="5" a="1"/>
  <c r="G62" i="5" s="1"/>
  <c r="G53" i="5" a="1"/>
  <c r="G53" i="5" s="1"/>
  <c r="G44" i="5" a="1"/>
  <c r="G44" i="5" s="1"/>
  <c r="G35" i="5" a="1"/>
  <c r="G35" i="5" s="1"/>
  <c r="G26" i="5" a="1"/>
  <c r="G26" i="5" s="1"/>
  <c r="G17" i="5" a="1"/>
  <c r="G17" i="5" s="1"/>
  <c r="G8" i="5" a="1"/>
  <c r="G8" i="5" s="1"/>
  <c r="G277" i="5" a="1"/>
  <c r="G277" i="5" s="1"/>
  <c r="G268" i="5" a="1"/>
  <c r="G268" i="5" s="1"/>
  <c r="G259" i="5" a="1"/>
  <c r="G259" i="5" s="1"/>
  <c r="G250" i="5" a="1"/>
  <c r="G250" i="5" s="1"/>
  <c r="G241" i="5" a="1"/>
  <c r="G241" i="5" s="1"/>
  <c r="G232" i="5" a="1"/>
  <c r="G232" i="5" s="1"/>
  <c r="G223" i="5" a="1"/>
  <c r="G223" i="5" s="1"/>
  <c r="G214" i="5" a="1"/>
  <c r="G214" i="5" s="1"/>
  <c r="G205" i="5" a="1"/>
  <c r="G205" i="5" s="1"/>
  <c r="G196" i="5" a="1"/>
  <c r="G196" i="5" s="1"/>
  <c r="G187" i="5" a="1"/>
  <c r="G187" i="5" s="1"/>
  <c r="G178" i="5" a="1"/>
  <c r="G178" i="5" s="1"/>
  <c r="G169" i="5" a="1"/>
  <c r="G169" i="5" s="1"/>
  <c r="G160" i="5" a="1"/>
  <c r="G160" i="5" s="1"/>
  <c r="G151" i="5" a="1"/>
  <c r="G151" i="5" s="1"/>
  <c r="G142" i="5" a="1"/>
  <c r="G142" i="5" s="1"/>
  <c r="G133" i="5" a="1"/>
  <c r="G133" i="5" s="1"/>
  <c r="G124" i="5" a="1"/>
  <c r="G124" i="5" s="1"/>
  <c r="G115" i="5" a="1"/>
  <c r="G115" i="5" s="1"/>
  <c r="G106" i="5" a="1"/>
  <c r="G106" i="5" s="1"/>
  <c r="G97" i="5" a="1"/>
  <c r="G97" i="5" s="1"/>
  <c r="G88" i="5" a="1"/>
  <c r="G88" i="5" s="1"/>
  <c r="G79" i="5" a="1"/>
  <c r="G79" i="5" s="1"/>
  <c r="G70" i="5" a="1"/>
  <c r="G70" i="5" s="1"/>
  <c r="G61" i="5" a="1"/>
  <c r="G61" i="5" s="1"/>
  <c r="G52" i="5" a="1"/>
  <c r="G52" i="5" s="1"/>
  <c r="G43" i="5" a="1"/>
  <c r="G43" i="5" s="1"/>
  <c r="G34" i="5" a="1"/>
  <c r="G34" i="5" s="1"/>
  <c r="G25" i="5" a="1"/>
  <c r="G25" i="5" s="1"/>
  <c r="G16" i="5" a="1"/>
  <c r="G16" i="5" s="1"/>
  <c r="G7" i="5" a="1"/>
  <c r="G7" i="5" s="1"/>
  <c r="G276" i="5" a="1"/>
  <c r="G276" i="5" s="1"/>
  <c r="G267" i="5" a="1"/>
  <c r="G267" i="5" s="1"/>
  <c r="G258" i="5" a="1"/>
  <c r="G258" i="5" s="1"/>
  <c r="G249" i="5" a="1"/>
  <c r="G249" i="5" s="1"/>
  <c r="G240" i="5" a="1"/>
  <c r="G240" i="5" s="1"/>
  <c r="G231" i="5" a="1"/>
  <c r="G231" i="5" s="1"/>
  <c r="G222" i="5" a="1"/>
  <c r="G222" i="5" s="1"/>
  <c r="G213" i="5" a="1"/>
  <c r="G213" i="5" s="1"/>
  <c r="G204" i="5" a="1"/>
  <c r="G204" i="5" s="1"/>
  <c r="G195" i="5" a="1"/>
  <c r="G195" i="5" s="1"/>
  <c r="G186" i="5" a="1"/>
  <c r="G186" i="5" s="1"/>
  <c r="G177" i="5" a="1"/>
  <c r="G177" i="5" s="1"/>
  <c r="G168" i="5" a="1"/>
  <c r="G168" i="5" s="1"/>
  <c r="G159" i="5" a="1"/>
  <c r="G159" i="5" s="1"/>
  <c r="G150" i="5" a="1"/>
  <c r="G150" i="5" s="1"/>
  <c r="G141" i="5" a="1"/>
  <c r="G141" i="5" s="1"/>
  <c r="G132" i="5" a="1"/>
  <c r="G132" i="5" s="1"/>
  <c r="G123" i="5" a="1"/>
  <c r="G123" i="5" s="1"/>
  <c r="G114" i="5" a="1"/>
  <c r="G114" i="5" s="1"/>
  <c r="G105" i="5" a="1"/>
  <c r="G105" i="5" s="1"/>
  <c r="G96" i="5" a="1"/>
  <c r="G96" i="5" s="1"/>
  <c r="G87" i="5" a="1"/>
  <c r="G87" i="5" s="1"/>
  <c r="G78" i="5" a="1"/>
  <c r="G78" i="5" s="1"/>
  <c r="G69" i="5" a="1"/>
  <c r="G69" i="5" s="1"/>
  <c r="G60" i="5" a="1"/>
  <c r="G60" i="5" s="1"/>
  <c r="G51" i="5" a="1"/>
  <c r="G51" i="5" s="1"/>
  <c r="G42" i="5" a="1"/>
  <c r="G42" i="5" s="1"/>
  <c r="G33" i="5" a="1"/>
  <c r="G33" i="5" s="1"/>
  <c r="G24" i="5" a="1"/>
  <c r="G24" i="5" s="1"/>
  <c r="G15" i="5" a="1"/>
  <c r="G15" i="5" s="1"/>
  <c r="G6" i="5" a="1"/>
  <c r="G6" i="5" s="1"/>
  <c r="G275" i="5" a="1"/>
  <c r="G275" i="5" s="1"/>
  <c r="G266" i="5" a="1"/>
  <c r="G266" i="5" s="1"/>
  <c r="G257" i="5" a="1"/>
  <c r="G257" i="5" s="1"/>
  <c r="G248" i="5" a="1"/>
  <c r="G248" i="5" s="1"/>
  <c r="G239" i="5" a="1"/>
  <c r="G239" i="5" s="1"/>
  <c r="G230" i="5" a="1"/>
  <c r="G230" i="5" s="1"/>
  <c r="G221" i="5" a="1"/>
  <c r="G221" i="5" s="1"/>
  <c r="G212" i="5" a="1"/>
  <c r="G212" i="5" s="1"/>
  <c r="G203" i="5" a="1"/>
  <c r="G203" i="5" s="1"/>
  <c r="G194" i="5" a="1"/>
  <c r="G194" i="5" s="1"/>
  <c r="G185" i="5" a="1"/>
  <c r="G185" i="5" s="1"/>
  <c r="G176" i="5" a="1"/>
  <c r="G176" i="5" s="1"/>
  <c r="G167" i="5" a="1"/>
  <c r="G167" i="5" s="1"/>
  <c r="G158" i="5" a="1"/>
  <c r="G158" i="5" s="1"/>
  <c r="G149" i="5" a="1"/>
  <c r="G149" i="5" s="1"/>
  <c r="G140" i="5" a="1"/>
  <c r="G140" i="5" s="1"/>
  <c r="G131" i="5" a="1"/>
  <c r="G131" i="5" s="1"/>
  <c r="G122" i="5" a="1"/>
  <c r="G122" i="5" s="1"/>
  <c r="G113" i="5" a="1"/>
  <c r="G113" i="5" s="1"/>
  <c r="G104" i="5" a="1"/>
  <c r="G104" i="5" s="1"/>
  <c r="G95" i="5" a="1"/>
  <c r="G95" i="5" s="1"/>
  <c r="G86" i="5" a="1"/>
  <c r="G86" i="5" s="1"/>
  <c r="G77" i="5" a="1"/>
  <c r="G77" i="5" s="1"/>
  <c r="G68" i="5" a="1"/>
  <c r="G68" i="5" s="1"/>
  <c r="G59" i="5" a="1"/>
  <c r="G59" i="5" s="1"/>
  <c r="G50" i="5" a="1"/>
  <c r="G50" i="5" s="1"/>
  <c r="G41" i="5" a="1"/>
  <c r="G41" i="5" s="1"/>
  <c r="G32" i="5" a="1"/>
  <c r="G32" i="5" s="1"/>
  <c r="G23" i="5" a="1"/>
  <c r="G23" i="5" s="1"/>
  <c r="G14" i="5" a="1"/>
  <c r="G14" i="5" s="1"/>
  <c r="G5" i="5" a="1"/>
  <c r="G5" i="5" s="1"/>
  <c r="G274" i="5" a="1"/>
  <c r="G274" i="5" s="1"/>
  <c r="G265" i="5" a="1"/>
  <c r="G265" i="5" s="1"/>
  <c r="G256" i="5" a="1"/>
  <c r="G256" i="5" s="1"/>
  <c r="G247" i="5" a="1"/>
  <c r="G247" i="5" s="1"/>
  <c r="G238" i="5" a="1"/>
  <c r="G238" i="5" s="1"/>
  <c r="G229" i="5" a="1"/>
  <c r="G229" i="5" s="1"/>
  <c r="G220" i="5" a="1"/>
  <c r="G220" i="5" s="1"/>
  <c r="G211" i="5" a="1"/>
  <c r="G211" i="5" s="1"/>
  <c r="G202" i="5" a="1"/>
  <c r="G202" i="5" s="1"/>
  <c r="G193" i="5" a="1"/>
  <c r="G193" i="5" s="1"/>
  <c r="G184" i="5" a="1"/>
  <c r="G184" i="5" s="1"/>
  <c r="G175" i="5" a="1"/>
  <c r="G175" i="5" s="1"/>
  <c r="G166" i="5" a="1"/>
  <c r="G166" i="5" s="1"/>
  <c r="G157" i="5" a="1"/>
  <c r="G157" i="5" s="1"/>
  <c r="G148" i="5" a="1"/>
  <c r="G148" i="5" s="1"/>
  <c r="G139" i="5" a="1"/>
  <c r="G139" i="5" s="1"/>
  <c r="G130" i="5" a="1"/>
  <c r="G130" i="5" s="1"/>
  <c r="G121" i="5" a="1"/>
  <c r="G121" i="5" s="1"/>
  <c r="G112" i="5" a="1"/>
  <c r="G112" i="5" s="1"/>
  <c r="G103" i="5" a="1"/>
  <c r="G103" i="5" s="1"/>
  <c r="G94" i="5" a="1"/>
  <c r="G94" i="5" s="1"/>
  <c r="G85" i="5" a="1"/>
  <c r="G85" i="5" s="1"/>
  <c r="G76" i="5" a="1"/>
  <c r="G76" i="5" s="1"/>
  <c r="G67" i="5" a="1"/>
  <c r="G67" i="5" s="1"/>
  <c r="G58" i="5" a="1"/>
  <c r="G58" i="5" s="1"/>
  <c r="G49" i="5" a="1"/>
  <c r="G49" i="5" s="1"/>
  <c r="G40" i="5" a="1"/>
  <c r="G40" i="5" s="1"/>
  <c r="G31" i="5" a="1"/>
  <c r="G31" i="5" s="1"/>
  <c r="G22" i="5" a="1"/>
  <c r="G22" i="5" s="1"/>
  <c r="G13" i="5" a="1"/>
  <c r="G13" i="5" s="1"/>
  <c r="G4" i="5" a="1"/>
  <c r="G4" i="5" s="1"/>
  <c r="G273" i="5" a="1"/>
  <c r="G273" i="5" s="1"/>
  <c r="G264" i="5" a="1"/>
  <c r="G264" i="5" s="1"/>
  <c r="G255" i="5" a="1"/>
  <c r="G255" i="5" s="1"/>
  <c r="G246" i="5" a="1"/>
  <c r="G246" i="5" s="1"/>
  <c r="G237" i="5" a="1"/>
  <c r="G237" i="5" s="1"/>
  <c r="G228" i="5" a="1"/>
  <c r="G228" i="5" s="1"/>
  <c r="G219" i="5" a="1"/>
  <c r="G219" i="5" s="1"/>
  <c r="G210" i="5" a="1"/>
  <c r="G210" i="5" s="1"/>
  <c r="G201" i="5" a="1"/>
  <c r="G201" i="5" s="1"/>
  <c r="G192" i="5" a="1"/>
  <c r="G192" i="5" s="1"/>
  <c r="G183" i="5" a="1"/>
  <c r="G183" i="5" s="1"/>
  <c r="G174" i="5" a="1"/>
  <c r="G174" i="5" s="1"/>
  <c r="G165" i="5" a="1"/>
  <c r="G165" i="5" s="1"/>
  <c r="G156" i="5" a="1"/>
  <c r="G156" i="5" s="1"/>
  <c r="G147" i="5" a="1"/>
  <c r="G147" i="5" s="1"/>
  <c r="G138" i="5" a="1"/>
  <c r="G138" i="5" s="1"/>
  <c r="G129" i="5" a="1"/>
  <c r="G129" i="5" s="1"/>
  <c r="G120" i="5" a="1"/>
  <c r="G120" i="5" s="1"/>
  <c r="G111" i="5" a="1"/>
  <c r="G111" i="5" s="1"/>
  <c r="G102" i="5" a="1"/>
  <c r="G102" i="5" s="1"/>
  <c r="G93" i="5" a="1"/>
  <c r="G93" i="5" s="1"/>
  <c r="G84" i="5" a="1"/>
  <c r="G84" i="5" s="1"/>
  <c r="G75" i="5" a="1"/>
  <c r="G75" i="5" s="1"/>
  <c r="G66" i="5" a="1"/>
  <c r="G66" i="5" s="1"/>
  <c r="G57" i="5" a="1"/>
  <c r="G57" i="5" s="1"/>
  <c r="G48" i="5" a="1"/>
  <c r="G48" i="5" s="1"/>
  <c r="G39" i="5" a="1"/>
  <c r="G39" i="5" s="1"/>
  <c r="G30" i="5" a="1"/>
  <c r="G30" i="5" s="1"/>
  <c r="G21" i="5" a="1"/>
  <c r="G21" i="5" s="1"/>
  <c r="G12" i="5" a="1"/>
  <c r="G12" i="5" s="1"/>
  <c r="G3" i="5" a="1"/>
  <c r="G3" i="5" s="1"/>
  <c r="G272" i="5" a="1"/>
  <c r="G272" i="5" s="1"/>
  <c r="G263" i="5" a="1"/>
  <c r="G263" i="5" s="1"/>
  <c r="G254" i="5" a="1"/>
  <c r="G254" i="5" s="1"/>
  <c r="G245" i="5" a="1"/>
  <c r="G245" i="5" s="1"/>
  <c r="G236" i="5" a="1"/>
  <c r="G236" i="5" s="1"/>
  <c r="G227" i="5" a="1"/>
  <c r="G227" i="5" s="1"/>
  <c r="G218" i="5" a="1"/>
  <c r="G218" i="5" s="1"/>
  <c r="G209" i="5" a="1"/>
  <c r="G209" i="5" s="1"/>
  <c r="G200" i="5" a="1"/>
  <c r="G200" i="5" s="1"/>
  <c r="G191" i="5" a="1"/>
  <c r="G191" i="5" s="1"/>
  <c r="G182" i="5" a="1"/>
  <c r="G182" i="5" s="1"/>
  <c r="G173" i="5" a="1"/>
  <c r="G173" i="5" s="1"/>
  <c r="G164" i="5" a="1"/>
  <c r="G164" i="5" s="1"/>
  <c r="G155" i="5" a="1"/>
  <c r="G155" i="5" s="1"/>
  <c r="G146" i="5" a="1"/>
  <c r="G146" i="5" s="1"/>
  <c r="G137" i="5" a="1"/>
  <c r="G137" i="5" s="1"/>
  <c r="G128" i="5" a="1"/>
  <c r="G128" i="5" s="1"/>
  <c r="G119" i="5" a="1"/>
  <c r="G119" i="5" s="1"/>
  <c r="G110" i="5" a="1"/>
  <c r="G110" i="5" s="1"/>
  <c r="G101" i="5" a="1"/>
  <c r="G101" i="5" s="1"/>
  <c r="G92" i="5" a="1"/>
  <c r="G92" i="5" s="1"/>
  <c r="G83" i="5" a="1"/>
  <c r="G83" i="5" s="1"/>
  <c r="G74" i="5" a="1"/>
  <c r="G74" i="5" s="1"/>
  <c r="G65" i="5" a="1"/>
  <c r="G65" i="5" s="1"/>
  <c r="G56" i="5" a="1"/>
  <c r="G56" i="5" s="1"/>
  <c r="G47" i="5" a="1"/>
  <c r="G47" i="5" s="1"/>
  <c r="G38" i="5" a="1"/>
  <c r="G38" i="5" s="1"/>
  <c r="G29" i="5" a="1"/>
  <c r="G29" i="5" s="1"/>
  <c r="G20" i="5" a="1"/>
  <c r="G20" i="5" s="1"/>
  <c r="G11" i="5" a="1"/>
  <c r="G11" i="5" s="1"/>
  <c r="G2" i="5" a="1"/>
  <c r="G2" i="5" s="1"/>
  <c r="H11" i="5" a="1"/>
  <c r="H11" i="5" s="1"/>
  <c r="H20" i="5" a="1"/>
  <c r="H20" i="5" s="1"/>
  <c r="H29" i="5" a="1"/>
  <c r="H29" i="5" s="1"/>
  <c r="H38" i="5" a="1"/>
  <c r="H38" i="5" s="1"/>
  <c r="H47" i="5" a="1"/>
  <c r="H47" i="5" s="1"/>
  <c r="H56" i="5" a="1"/>
  <c r="H56" i="5" s="1"/>
  <c r="H65" i="5" a="1"/>
  <c r="H65" i="5" s="1"/>
  <c r="H74" i="5" a="1"/>
  <c r="H74" i="5" s="1"/>
  <c r="H83" i="5" a="1"/>
  <c r="H83" i="5" s="1"/>
  <c r="H92" i="5" a="1"/>
  <c r="H92" i="5" s="1"/>
  <c r="H101" i="5" a="1"/>
  <c r="H101" i="5" s="1"/>
  <c r="H110" i="5" a="1"/>
  <c r="H110" i="5" s="1"/>
  <c r="H119" i="5" a="1"/>
  <c r="H119" i="5" s="1"/>
  <c r="H128" i="5" a="1"/>
  <c r="H128" i="5" s="1"/>
  <c r="H137" i="5" a="1"/>
  <c r="H137" i="5" s="1"/>
  <c r="H146" i="5" a="1"/>
  <c r="H146" i="5" s="1"/>
  <c r="H155" i="5" a="1"/>
  <c r="H155" i="5" s="1"/>
  <c r="H164" i="5" a="1"/>
  <c r="H164" i="5" s="1"/>
  <c r="H173" i="5" a="1"/>
  <c r="H173" i="5" s="1"/>
  <c r="H182" i="5" a="1"/>
  <c r="H182" i="5" s="1"/>
  <c r="H191" i="5" a="1"/>
  <c r="H191" i="5" s="1"/>
  <c r="H200" i="5" a="1"/>
  <c r="H200" i="5" s="1"/>
  <c r="H209" i="5" a="1"/>
  <c r="H209" i="5" s="1"/>
  <c r="H218" i="5" a="1"/>
  <c r="H218" i="5" s="1"/>
  <c r="H227" i="5" a="1"/>
  <c r="H227" i="5" s="1"/>
  <c r="H236" i="5" a="1"/>
  <c r="H236" i="5" s="1"/>
  <c r="H245" i="5" a="1"/>
  <c r="H245" i="5" s="1"/>
  <c r="H254" i="5" a="1"/>
  <c r="H254" i="5" s="1"/>
  <c r="H263" i="5" a="1"/>
  <c r="H263" i="5" s="1"/>
  <c r="H272" i="5" a="1"/>
  <c r="H272" i="5" s="1"/>
  <c r="H3" i="5" a="1"/>
  <c r="H3" i="5" s="1"/>
  <c r="H12" i="5" a="1"/>
  <c r="H12" i="5" s="1"/>
  <c r="H21" i="5" a="1"/>
  <c r="H21" i="5" s="1"/>
  <c r="H30" i="5" a="1"/>
  <c r="H30" i="5" s="1"/>
  <c r="H39" i="5" a="1"/>
  <c r="H39" i="5" s="1"/>
  <c r="H48" i="5" a="1"/>
  <c r="H48" i="5" s="1"/>
  <c r="H57" i="5" a="1"/>
  <c r="H57" i="5" s="1"/>
  <c r="H66" i="5" a="1"/>
  <c r="H66" i="5" s="1"/>
  <c r="H75" i="5" a="1"/>
  <c r="H75" i="5" s="1"/>
  <c r="H84" i="5" a="1"/>
  <c r="H84" i="5" s="1"/>
  <c r="H93" i="5" a="1"/>
  <c r="H93" i="5" s="1"/>
  <c r="H102" i="5" a="1"/>
  <c r="H102" i="5" s="1"/>
  <c r="H111" i="5" a="1"/>
  <c r="H111" i="5" s="1"/>
  <c r="H120" i="5" a="1"/>
  <c r="H120" i="5" s="1"/>
  <c r="H129" i="5" a="1"/>
  <c r="H129" i="5" s="1"/>
  <c r="H138" i="5" a="1"/>
  <c r="H138" i="5" s="1"/>
  <c r="H147" i="5" a="1"/>
  <c r="H147" i="5" s="1"/>
  <c r="H156" i="5" a="1"/>
  <c r="H156" i="5" s="1"/>
  <c r="H165" i="5" a="1"/>
  <c r="H165" i="5" s="1"/>
  <c r="H174" i="5" a="1"/>
  <c r="H174" i="5" s="1"/>
  <c r="H183" i="5" a="1"/>
  <c r="H183" i="5" s="1"/>
  <c r="H192" i="5" a="1"/>
  <c r="H192" i="5" s="1"/>
  <c r="H201" i="5" a="1"/>
  <c r="H201" i="5" s="1"/>
  <c r="H210" i="5" a="1"/>
  <c r="H210" i="5" s="1"/>
  <c r="H219" i="5" a="1"/>
  <c r="H219" i="5" s="1"/>
  <c r="H228" i="5" a="1"/>
  <c r="H228" i="5" s="1"/>
  <c r="H237" i="5" a="1"/>
  <c r="H237" i="5" s="1"/>
  <c r="H246" i="5" a="1"/>
  <c r="H246" i="5" s="1"/>
  <c r="H255" i="5" a="1"/>
  <c r="H255" i="5" s="1"/>
  <c r="H264" i="5" a="1"/>
  <c r="H264" i="5" s="1"/>
  <c r="H273" i="5" a="1"/>
  <c r="H273" i="5" s="1"/>
  <c r="H4" i="5" a="1"/>
  <c r="H4" i="5" s="1"/>
  <c r="H13" i="5" a="1"/>
  <c r="H13" i="5" s="1"/>
  <c r="H22" i="5" a="1"/>
  <c r="H22" i="5" s="1"/>
  <c r="H31" i="5" a="1"/>
  <c r="H31" i="5" s="1"/>
  <c r="H40" i="5" a="1"/>
  <c r="H40" i="5" s="1"/>
  <c r="H49" i="5" a="1"/>
  <c r="H49" i="5" s="1"/>
  <c r="H58" i="5" a="1"/>
  <c r="H58" i="5" s="1"/>
  <c r="H67" i="5" a="1"/>
  <c r="H67" i="5" s="1"/>
  <c r="H76" i="5" a="1"/>
  <c r="H76" i="5" s="1"/>
  <c r="H85" i="5" a="1"/>
  <c r="H85" i="5" s="1"/>
  <c r="H94" i="5" a="1"/>
  <c r="H94" i="5" s="1"/>
  <c r="H103" i="5" a="1"/>
  <c r="H103" i="5" s="1"/>
  <c r="H112" i="5" a="1"/>
  <c r="H112" i="5" s="1"/>
  <c r="H121" i="5" a="1"/>
  <c r="H121" i="5" s="1"/>
  <c r="H130" i="5" a="1"/>
  <c r="H130" i="5" s="1"/>
  <c r="H139" i="5" a="1"/>
  <c r="H139" i="5" s="1"/>
  <c r="H148" i="5" a="1"/>
  <c r="H148" i="5" s="1"/>
  <c r="H157" i="5" a="1"/>
  <c r="H157" i="5" s="1"/>
  <c r="H166" i="5" a="1"/>
  <c r="H166" i="5" s="1"/>
  <c r="H175" i="5" a="1"/>
  <c r="H175" i="5" s="1"/>
  <c r="H184" i="5" a="1"/>
  <c r="H184" i="5" s="1"/>
  <c r="H193" i="5" a="1"/>
  <c r="H193" i="5" s="1"/>
  <c r="H202" i="5" a="1"/>
  <c r="H202" i="5" s="1"/>
  <c r="H211" i="5" a="1"/>
  <c r="H211" i="5" s="1"/>
  <c r="H220" i="5" a="1"/>
  <c r="H220" i="5" s="1"/>
  <c r="H229" i="5" a="1"/>
  <c r="H229" i="5" s="1"/>
  <c r="H238" i="5" a="1"/>
  <c r="H238" i="5" s="1"/>
  <c r="H247" i="5" a="1"/>
  <c r="H247" i="5" s="1"/>
  <c r="H256" i="5" a="1"/>
  <c r="H256" i="5" s="1"/>
  <c r="H265" i="5" a="1"/>
  <c r="H265" i="5" s="1"/>
  <c r="H274" i="5" a="1"/>
  <c r="H274" i="5" s="1"/>
  <c r="H5" i="5" a="1"/>
  <c r="H5" i="5" s="1"/>
  <c r="H14" i="5" a="1"/>
  <c r="H14" i="5" s="1"/>
  <c r="H23" i="5" a="1"/>
  <c r="H23" i="5" s="1"/>
  <c r="H32" i="5" a="1"/>
  <c r="H32" i="5" s="1"/>
  <c r="H41" i="5" a="1"/>
  <c r="H41" i="5" s="1"/>
  <c r="H50" i="5" a="1"/>
  <c r="H50" i="5" s="1"/>
  <c r="H59" i="5" a="1"/>
  <c r="H59" i="5" s="1"/>
  <c r="H68" i="5" a="1"/>
  <c r="H68" i="5" s="1"/>
  <c r="H77" i="5" a="1"/>
  <c r="H77" i="5" s="1"/>
  <c r="H86" i="5" a="1"/>
  <c r="H86" i="5" s="1"/>
  <c r="H95" i="5" a="1"/>
  <c r="H95" i="5" s="1"/>
  <c r="H104" i="5" a="1"/>
  <c r="H104" i="5" s="1"/>
  <c r="H113" i="5" a="1"/>
  <c r="H113" i="5" s="1"/>
  <c r="H122" i="5" a="1"/>
  <c r="H122" i="5" s="1"/>
  <c r="H131" i="5" a="1"/>
  <c r="H131" i="5" s="1"/>
  <c r="H140" i="5" a="1"/>
  <c r="H140" i="5" s="1"/>
  <c r="H149" i="5" a="1"/>
  <c r="H149" i="5" s="1"/>
  <c r="H158" i="5" a="1"/>
  <c r="H158" i="5" s="1"/>
  <c r="H167" i="5" a="1"/>
  <c r="H167" i="5" s="1"/>
  <c r="H176" i="5" a="1"/>
  <c r="H176" i="5" s="1"/>
  <c r="H185" i="5" a="1"/>
  <c r="H185" i="5" s="1"/>
  <c r="H194" i="5" a="1"/>
  <c r="H194" i="5" s="1"/>
  <c r="H203" i="5" a="1"/>
  <c r="H203" i="5" s="1"/>
  <c r="H212" i="5" a="1"/>
  <c r="H212" i="5" s="1"/>
  <c r="H221" i="5" a="1"/>
  <c r="H221" i="5" s="1"/>
  <c r="H230" i="5" a="1"/>
  <c r="H230" i="5" s="1"/>
  <c r="H239" i="5" a="1"/>
  <c r="H239" i="5" s="1"/>
  <c r="H248" i="5" a="1"/>
  <c r="H248" i="5" s="1"/>
  <c r="H257" i="5" a="1"/>
  <c r="H257" i="5" s="1"/>
  <c r="H266" i="5" a="1"/>
  <c r="H266" i="5" s="1"/>
  <c r="H275" i="5" a="1"/>
  <c r="H275" i="5" s="1"/>
  <c r="H6" i="5" a="1"/>
  <c r="H6" i="5" s="1"/>
  <c r="H15" i="5" a="1"/>
  <c r="H15" i="5" s="1"/>
  <c r="H24" i="5" a="1"/>
  <c r="H24" i="5" s="1"/>
  <c r="H33" i="5" a="1"/>
  <c r="H33" i="5" s="1"/>
  <c r="H42" i="5" a="1"/>
  <c r="H42" i="5" s="1"/>
  <c r="H51" i="5" a="1"/>
  <c r="H51" i="5" s="1"/>
  <c r="H60" i="5" a="1"/>
  <c r="H60" i="5" s="1"/>
  <c r="H69" i="5" a="1"/>
  <c r="H69" i="5" s="1"/>
  <c r="H78" i="5" a="1"/>
  <c r="H78" i="5" s="1"/>
  <c r="H87" i="5" a="1"/>
  <c r="H87" i="5" s="1"/>
  <c r="H96" i="5" a="1"/>
  <c r="H96" i="5" s="1"/>
  <c r="H105" i="5" a="1"/>
  <c r="H105" i="5" s="1"/>
  <c r="H114" i="5" a="1"/>
  <c r="H114" i="5" s="1"/>
  <c r="H123" i="5" a="1"/>
  <c r="H123" i="5" s="1"/>
  <c r="H132" i="5" a="1"/>
  <c r="H132" i="5" s="1"/>
  <c r="H141" i="5" a="1"/>
  <c r="H141" i="5" s="1"/>
  <c r="H150" i="5" a="1"/>
  <c r="H150" i="5" s="1"/>
  <c r="H159" i="5" a="1"/>
  <c r="H159" i="5" s="1"/>
  <c r="H168" i="5" a="1"/>
  <c r="H168" i="5" s="1"/>
  <c r="H177" i="5" a="1"/>
  <c r="H177" i="5" s="1"/>
  <c r="H186" i="5" a="1"/>
  <c r="H186" i="5" s="1"/>
  <c r="H195" i="5" a="1"/>
  <c r="H195" i="5" s="1"/>
  <c r="H204" i="5" a="1"/>
  <c r="H204" i="5" s="1"/>
  <c r="H213" i="5" a="1"/>
  <c r="H213" i="5" s="1"/>
  <c r="H222" i="5" a="1"/>
  <c r="H222" i="5" s="1"/>
  <c r="H231" i="5" a="1"/>
  <c r="H231" i="5" s="1"/>
  <c r="H240" i="5" a="1"/>
  <c r="H240" i="5" s="1"/>
  <c r="H249" i="5" a="1"/>
  <c r="H249" i="5" s="1"/>
  <c r="H258" i="5" a="1"/>
  <c r="H258" i="5" s="1"/>
  <c r="H267" i="5" a="1"/>
  <c r="H267" i="5" s="1"/>
  <c r="H276" i="5" a="1"/>
  <c r="H276" i="5" s="1"/>
  <c r="H7" i="5" a="1"/>
  <c r="H7" i="5" s="1"/>
  <c r="H16" i="5" a="1"/>
  <c r="H16" i="5" s="1"/>
  <c r="H25" i="5" a="1"/>
  <c r="H25" i="5" s="1"/>
  <c r="H34" i="5" a="1"/>
  <c r="H34" i="5" s="1"/>
  <c r="H43" i="5" a="1"/>
  <c r="H43" i="5" s="1"/>
  <c r="H52" i="5" a="1"/>
  <c r="H52" i="5" s="1"/>
  <c r="H61" i="5" a="1"/>
  <c r="H61" i="5" s="1"/>
  <c r="H70" i="5" a="1"/>
  <c r="H70" i="5" s="1"/>
  <c r="H79" i="5" a="1"/>
  <c r="H79" i="5" s="1"/>
  <c r="H88" i="5" a="1"/>
  <c r="H88" i="5" s="1"/>
  <c r="H97" i="5" a="1"/>
  <c r="H97" i="5" s="1"/>
  <c r="H106" i="5" a="1"/>
  <c r="H106" i="5" s="1"/>
  <c r="H115" i="5" a="1"/>
  <c r="H115" i="5" s="1"/>
  <c r="H124" i="5" a="1"/>
  <c r="H124" i="5" s="1"/>
  <c r="H133" i="5" a="1"/>
  <c r="H133" i="5" s="1"/>
  <c r="H142" i="5" a="1"/>
  <c r="H142" i="5" s="1"/>
  <c r="H151" i="5" a="1"/>
  <c r="H151" i="5" s="1"/>
  <c r="H160" i="5" a="1"/>
  <c r="H160" i="5" s="1"/>
  <c r="H169" i="5" a="1"/>
  <c r="H169" i="5" s="1"/>
  <c r="H178" i="5" a="1"/>
  <c r="H178" i="5" s="1"/>
  <c r="H187" i="5" a="1"/>
  <c r="H187" i="5" s="1"/>
  <c r="H196" i="5" a="1"/>
  <c r="H196" i="5" s="1"/>
  <c r="H205" i="5" a="1"/>
  <c r="H205" i="5" s="1"/>
  <c r="H214" i="5" a="1"/>
  <c r="H214" i="5" s="1"/>
  <c r="H223" i="5" a="1"/>
  <c r="H223" i="5" s="1"/>
  <c r="H232" i="5" a="1"/>
  <c r="H232" i="5" s="1"/>
  <c r="H241" i="5" a="1"/>
  <c r="H241" i="5" s="1"/>
  <c r="H250" i="5" a="1"/>
  <c r="H250" i="5" s="1"/>
  <c r="H259" i="5" a="1"/>
  <c r="H259" i="5" s="1"/>
  <c r="H268" i="5" a="1"/>
  <c r="H268" i="5" s="1"/>
  <c r="H277" i="5" a="1"/>
  <c r="H277" i="5" s="1"/>
  <c r="H8" i="5" a="1"/>
  <c r="H8" i="5" s="1"/>
  <c r="H17" i="5" a="1"/>
  <c r="H17" i="5" s="1"/>
  <c r="H26" i="5" a="1"/>
  <c r="H26" i="5" s="1"/>
  <c r="H35" i="5" a="1"/>
  <c r="H35" i="5" s="1"/>
  <c r="H44" i="5" a="1"/>
  <c r="H44" i="5" s="1"/>
  <c r="H53" i="5" a="1"/>
  <c r="H53" i="5" s="1"/>
  <c r="H62" i="5" a="1"/>
  <c r="H62" i="5" s="1"/>
  <c r="H71" i="5" a="1"/>
  <c r="H71" i="5" s="1"/>
  <c r="H80" i="5" a="1"/>
  <c r="H80" i="5" s="1"/>
  <c r="H89" i="5" a="1"/>
  <c r="H89" i="5" s="1"/>
  <c r="H98" i="5" a="1"/>
  <c r="H98" i="5" s="1"/>
  <c r="H107" i="5" a="1"/>
  <c r="H107" i="5" s="1"/>
  <c r="H116" i="5" a="1"/>
  <c r="H116" i="5" s="1"/>
  <c r="H125" i="5" a="1"/>
  <c r="H125" i="5" s="1"/>
  <c r="H134" i="5" a="1"/>
  <c r="H134" i="5" s="1"/>
  <c r="H143" i="5" a="1"/>
  <c r="H143" i="5" s="1"/>
  <c r="H152" i="5" a="1"/>
  <c r="H152" i="5" s="1"/>
  <c r="H161" i="5" a="1"/>
  <c r="H161" i="5" s="1"/>
  <c r="H170" i="5" a="1"/>
  <c r="H170" i="5" s="1"/>
  <c r="H179" i="5" a="1"/>
  <c r="H179" i="5" s="1"/>
  <c r="H188" i="5" a="1"/>
  <c r="H188" i="5" s="1"/>
  <c r="H197" i="5" a="1"/>
  <c r="H197" i="5" s="1"/>
  <c r="H206" i="5" a="1"/>
  <c r="H206" i="5" s="1"/>
  <c r="H215" i="5" a="1"/>
  <c r="H215" i="5" s="1"/>
  <c r="H224" i="5" a="1"/>
  <c r="H224" i="5" s="1"/>
  <c r="H233" i="5" a="1"/>
  <c r="H233" i="5" s="1"/>
  <c r="H242" i="5" a="1"/>
  <c r="H242" i="5" s="1"/>
  <c r="H251" i="5" a="1"/>
  <c r="H251" i="5" s="1"/>
  <c r="H260" i="5" a="1"/>
  <c r="H260" i="5" s="1"/>
  <c r="H269" i="5" a="1"/>
  <c r="H269" i="5" s="1"/>
  <c r="H278" i="5" a="1"/>
  <c r="H278" i="5" s="1"/>
  <c r="H9" i="5" a="1"/>
  <c r="H9" i="5" s="1"/>
  <c r="H18" i="5" a="1"/>
  <c r="H18" i="5" s="1"/>
  <c r="H27" i="5" a="1"/>
  <c r="H27" i="5" s="1"/>
  <c r="H36" i="5" a="1"/>
  <c r="H36" i="5" s="1"/>
  <c r="H45" i="5" a="1"/>
  <c r="H45" i="5" s="1"/>
  <c r="H54" i="5" a="1"/>
  <c r="H54" i="5" s="1"/>
  <c r="H63" i="5" a="1"/>
  <c r="H63" i="5" s="1"/>
  <c r="H72" i="5" a="1"/>
  <c r="H72" i="5" s="1"/>
  <c r="H81" i="5" a="1"/>
  <c r="H81" i="5" s="1"/>
  <c r="H90" i="5" a="1"/>
  <c r="H90" i="5" s="1"/>
  <c r="H99" i="5" a="1"/>
  <c r="H99" i="5" s="1"/>
  <c r="H108" i="5" a="1"/>
  <c r="H108" i="5" s="1"/>
  <c r="H117" i="5" a="1"/>
  <c r="H117" i="5" s="1"/>
  <c r="H126" i="5" a="1"/>
  <c r="H126" i="5" s="1"/>
  <c r="H135" i="5" a="1"/>
  <c r="H135" i="5" s="1"/>
  <c r="H144" i="5" a="1"/>
  <c r="H144" i="5" s="1"/>
  <c r="H153" i="5" a="1"/>
  <c r="H153" i="5" s="1"/>
  <c r="H162" i="5" a="1"/>
  <c r="H162" i="5" s="1"/>
  <c r="H171" i="5" a="1"/>
  <c r="H171" i="5" s="1"/>
  <c r="H180" i="5" a="1"/>
  <c r="H180" i="5" s="1"/>
  <c r="H189" i="5" a="1"/>
  <c r="H189" i="5" s="1"/>
  <c r="H198" i="5" a="1"/>
  <c r="H198" i="5" s="1"/>
  <c r="H207" i="5" a="1"/>
  <c r="H207" i="5" s="1"/>
  <c r="H216" i="5" a="1"/>
  <c r="H216" i="5" s="1"/>
  <c r="H225" i="5" a="1"/>
  <c r="H225" i="5" s="1"/>
  <c r="H234" i="5" a="1"/>
  <c r="H234" i="5" s="1"/>
  <c r="H243" i="5" a="1"/>
  <c r="H243" i="5" s="1"/>
  <c r="H252" i="5" a="1"/>
  <c r="H252" i="5" s="1"/>
  <c r="H261" i="5" a="1"/>
  <c r="H261" i="5" s="1"/>
  <c r="H270" i="5" a="1"/>
  <c r="H270" i="5" s="1"/>
  <c r="H279" i="5" a="1"/>
  <c r="H279" i="5" s="1"/>
  <c r="H10" i="5" a="1"/>
  <c r="H10" i="5" s="1"/>
  <c r="H19" i="5" a="1"/>
  <c r="H19" i="5" s="1"/>
  <c r="H28" i="5" a="1"/>
  <c r="H28" i="5" s="1"/>
  <c r="H37" i="5" a="1"/>
  <c r="H37" i="5" s="1"/>
  <c r="H46" i="5" a="1"/>
  <c r="H46" i="5" s="1"/>
  <c r="H55" i="5" a="1"/>
  <c r="H55" i="5" s="1"/>
  <c r="H64" i="5" a="1"/>
  <c r="H64" i="5" s="1"/>
  <c r="H73" i="5" a="1"/>
  <c r="H73" i="5" s="1"/>
  <c r="H82" i="5" a="1"/>
  <c r="H82" i="5" s="1"/>
  <c r="H91" i="5" a="1"/>
  <c r="H91" i="5" s="1"/>
  <c r="H100" i="5" a="1"/>
  <c r="H100" i="5" s="1"/>
  <c r="H109" i="5" a="1"/>
  <c r="H109" i="5" s="1"/>
  <c r="H118" i="5" a="1"/>
  <c r="H118" i="5" s="1"/>
  <c r="H127" i="5" a="1"/>
  <c r="H127" i="5" s="1"/>
  <c r="H136" i="5" a="1"/>
  <c r="H136" i="5" s="1"/>
  <c r="H145" i="5" a="1"/>
  <c r="H145" i="5" s="1"/>
  <c r="H154" i="5" a="1"/>
  <c r="H154" i="5" s="1"/>
  <c r="H163" i="5" a="1"/>
  <c r="H163" i="5" s="1"/>
  <c r="H172" i="5" a="1"/>
  <c r="H172" i="5" s="1"/>
  <c r="H181" i="5" a="1"/>
  <c r="H181" i="5" s="1"/>
  <c r="H190" i="5" a="1"/>
  <c r="H190" i="5" s="1"/>
  <c r="H199" i="5" a="1"/>
  <c r="H199" i="5" s="1"/>
  <c r="H208" i="5" a="1"/>
  <c r="H208" i="5" s="1"/>
  <c r="H217" i="5" a="1"/>
  <c r="H217" i="5" s="1"/>
  <c r="H226" i="5" a="1"/>
  <c r="H226" i="5" s="1"/>
  <c r="H235" i="5" a="1"/>
  <c r="H235" i="5" s="1"/>
  <c r="H244" i="5" a="1"/>
  <c r="H244" i="5" s="1"/>
  <c r="H253" i="5" a="1"/>
  <c r="H253" i="5" s="1"/>
  <c r="H262" i="5" a="1"/>
  <c r="H262" i="5" s="1"/>
  <c r="H271" i="5" a="1"/>
  <c r="H271" i="5" s="1"/>
  <c r="H280" i="5" a="1"/>
  <c r="H280" i="5" s="1"/>
  <c r="H2" i="5" a="1"/>
  <c r="H2" i="5" s="1"/>
  <c r="F2" i="5" a="1"/>
  <c r="F2" i="5" s="1"/>
  <c r="F11" i="5" a="1"/>
  <c r="F11" i="5" s="1"/>
  <c r="F20" i="5" a="1"/>
  <c r="F20" i="5" s="1"/>
  <c r="F29" i="5" a="1"/>
  <c r="F29" i="5" s="1"/>
  <c r="F38" i="5" a="1"/>
  <c r="F38" i="5" s="1"/>
  <c r="F47" i="5" a="1"/>
  <c r="F47" i="5" s="1"/>
  <c r="F56" i="5" a="1"/>
  <c r="F56" i="5" s="1"/>
  <c r="F65" i="5" a="1"/>
  <c r="F65" i="5" s="1"/>
  <c r="F74" i="5" a="1"/>
  <c r="F74" i="5" s="1"/>
  <c r="F83" i="5" a="1"/>
  <c r="F83" i="5" s="1"/>
  <c r="F92" i="5" a="1"/>
  <c r="F92" i="5" s="1"/>
  <c r="F101" i="5" a="1"/>
  <c r="F101" i="5" s="1"/>
  <c r="F110" i="5" a="1"/>
  <c r="F110" i="5" s="1"/>
  <c r="F119" i="5" a="1"/>
  <c r="F119" i="5" s="1"/>
  <c r="F128" i="5" a="1"/>
  <c r="F128" i="5" s="1"/>
  <c r="F137" i="5" a="1"/>
  <c r="F137" i="5" s="1"/>
  <c r="F146" i="5" a="1"/>
  <c r="F146" i="5" s="1"/>
  <c r="F155" i="5" a="1"/>
  <c r="F155" i="5" s="1"/>
  <c r="F164" i="5" a="1"/>
  <c r="F164" i="5" s="1"/>
  <c r="F173" i="5" a="1"/>
  <c r="F173" i="5" s="1"/>
  <c r="F182" i="5" a="1"/>
  <c r="F182" i="5" s="1"/>
  <c r="F191" i="5" a="1"/>
  <c r="F191" i="5" s="1"/>
  <c r="F200" i="5" a="1"/>
  <c r="F200" i="5" s="1"/>
  <c r="F209" i="5" a="1"/>
  <c r="F209" i="5" s="1"/>
  <c r="F218" i="5" a="1"/>
  <c r="F218" i="5" s="1"/>
  <c r="F227" i="5" a="1"/>
  <c r="F227" i="5" s="1"/>
  <c r="F236" i="5" a="1"/>
  <c r="F236" i="5" s="1"/>
  <c r="F245" i="5" a="1"/>
  <c r="F245" i="5" s="1"/>
  <c r="F254" i="5" a="1"/>
  <c r="F254" i="5" s="1"/>
  <c r="F263" i="5" a="1"/>
  <c r="F263" i="5" s="1"/>
  <c r="F272" i="5" a="1"/>
  <c r="F272" i="5" s="1"/>
  <c r="F3" i="5" a="1"/>
  <c r="F3" i="5" s="1"/>
  <c r="F12" i="5" a="1"/>
  <c r="F12" i="5" s="1"/>
  <c r="F21" i="5" a="1"/>
  <c r="F21" i="5" s="1"/>
  <c r="F30" i="5" a="1"/>
  <c r="F30" i="5" s="1"/>
  <c r="F39" i="5" a="1"/>
  <c r="F39" i="5" s="1"/>
  <c r="F48" i="5" a="1"/>
  <c r="F48" i="5" s="1"/>
  <c r="F57" i="5" a="1"/>
  <c r="F57" i="5" s="1"/>
  <c r="F66" i="5" a="1"/>
  <c r="F66" i="5" s="1"/>
  <c r="F75" i="5" a="1"/>
  <c r="F75" i="5" s="1"/>
  <c r="F84" i="5" a="1"/>
  <c r="F84" i="5" s="1"/>
  <c r="F93" i="5" a="1"/>
  <c r="F93" i="5" s="1"/>
  <c r="F102" i="5" a="1"/>
  <c r="F102" i="5" s="1"/>
  <c r="F111" i="5" a="1"/>
  <c r="F111" i="5" s="1"/>
  <c r="F120" i="5" a="1"/>
  <c r="F120" i="5" s="1"/>
  <c r="F129" i="5" a="1"/>
  <c r="F129" i="5" s="1"/>
  <c r="F138" i="5" a="1"/>
  <c r="F138" i="5" s="1"/>
  <c r="F147" i="5" a="1"/>
  <c r="F147" i="5" s="1"/>
  <c r="F156" i="5" a="1"/>
  <c r="F156" i="5" s="1"/>
  <c r="F165" i="5" a="1"/>
  <c r="F165" i="5" s="1"/>
  <c r="F174" i="5" a="1"/>
  <c r="F174" i="5" s="1"/>
  <c r="F183" i="5" a="1"/>
  <c r="F183" i="5" s="1"/>
  <c r="F192" i="5" a="1"/>
  <c r="F192" i="5" s="1"/>
  <c r="F201" i="5" a="1"/>
  <c r="F201" i="5" s="1"/>
  <c r="F210" i="5" a="1"/>
  <c r="F210" i="5" s="1"/>
  <c r="F219" i="5" a="1"/>
  <c r="F219" i="5" s="1"/>
  <c r="F228" i="5" a="1"/>
  <c r="F228" i="5" s="1"/>
  <c r="F237" i="5" a="1"/>
  <c r="F237" i="5" s="1"/>
  <c r="F246" i="5" a="1"/>
  <c r="F246" i="5" s="1"/>
  <c r="F255" i="5" a="1"/>
  <c r="F255" i="5" s="1"/>
  <c r="F264" i="5" a="1"/>
  <c r="F264" i="5" s="1"/>
  <c r="F273" i="5" a="1"/>
  <c r="F273" i="5" s="1"/>
  <c r="F4" i="5" a="1"/>
  <c r="F4" i="5" s="1"/>
  <c r="F13" i="5" a="1"/>
  <c r="F13" i="5" s="1"/>
  <c r="F22" i="5" a="1"/>
  <c r="F22" i="5" s="1"/>
  <c r="F31" i="5" a="1"/>
  <c r="F31" i="5" s="1"/>
  <c r="F40" i="5" a="1"/>
  <c r="F40" i="5" s="1"/>
  <c r="F49" i="5" a="1"/>
  <c r="F49" i="5" s="1"/>
  <c r="F58" i="5" a="1"/>
  <c r="F58" i="5" s="1"/>
  <c r="F67" i="5" a="1"/>
  <c r="F67" i="5" s="1"/>
  <c r="F76" i="5" a="1"/>
  <c r="F76" i="5" s="1"/>
  <c r="F85" i="5" a="1"/>
  <c r="F85" i="5" s="1"/>
  <c r="F94" i="5" a="1"/>
  <c r="F94" i="5" s="1"/>
  <c r="F103" i="5" a="1"/>
  <c r="F103" i="5" s="1"/>
  <c r="F112" i="5" a="1"/>
  <c r="F112" i="5" s="1"/>
  <c r="F121" i="5" a="1"/>
  <c r="F121" i="5" s="1"/>
  <c r="F130" i="5" a="1"/>
  <c r="F130" i="5" s="1"/>
  <c r="F139" i="5" a="1"/>
  <c r="F139" i="5" s="1"/>
  <c r="F148" i="5" a="1"/>
  <c r="F148" i="5" s="1"/>
  <c r="F157" i="5" a="1"/>
  <c r="F157" i="5" s="1"/>
  <c r="F166" i="5" a="1"/>
  <c r="F166" i="5" s="1"/>
  <c r="F175" i="5" a="1"/>
  <c r="F175" i="5" s="1"/>
  <c r="F184" i="5" a="1"/>
  <c r="F184" i="5" s="1"/>
  <c r="F193" i="5" a="1"/>
  <c r="F193" i="5" s="1"/>
  <c r="F202" i="5" a="1"/>
  <c r="F202" i="5" s="1"/>
  <c r="F211" i="5" a="1"/>
  <c r="F211" i="5" s="1"/>
  <c r="F220" i="5" a="1"/>
  <c r="F220" i="5" s="1"/>
  <c r="F229" i="5" a="1"/>
  <c r="F229" i="5" s="1"/>
  <c r="F238" i="5" a="1"/>
  <c r="F238" i="5" s="1"/>
  <c r="F247" i="5" a="1"/>
  <c r="F247" i="5" s="1"/>
  <c r="F256" i="5" a="1"/>
  <c r="F256" i="5" s="1"/>
  <c r="F265" i="5" a="1"/>
  <c r="F265" i="5" s="1"/>
  <c r="F274" i="5" a="1"/>
  <c r="F274" i="5" s="1"/>
  <c r="F5" i="5" a="1"/>
  <c r="F5" i="5" s="1"/>
  <c r="F14" i="5" a="1"/>
  <c r="F14" i="5" s="1"/>
  <c r="F23" i="5" a="1"/>
  <c r="F23" i="5" s="1"/>
  <c r="F32" i="5" a="1"/>
  <c r="F32" i="5" s="1"/>
  <c r="F41" i="5" a="1"/>
  <c r="F41" i="5" s="1"/>
  <c r="F50" i="5" a="1"/>
  <c r="F50" i="5" s="1"/>
  <c r="F59" i="5" a="1"/>
  <c r="F59" i="5" s="1"/>
  <c r="F68" i="5" a="1"/>
  <c r="F68" i="5" s="1"/>
  <c r="F77" i="5" a="1"/>
  <c r="F77" i="5" s="1"/>
  <c r="F86" i="5" a="1"/>
  <c r="F86" i="5" s="1"/>
  <c r="F95" i="5" a="1"/>
  <c r="F95" i="5" s="1"/>
  <c r="F104" i="5" a="1"/>
  <c r="F104" i="5" s="1"/>
  <c r="F113" i="5" a="1"/>
  <c r="F113" i="5" s="1"/>
  <c r="F122" i="5" a="1"/>
  <c r="F122" i="5" s="1"/>
  <c r="F131" i="5" a="1"/>
  <c r="F131" i="5" s="1"/>
  <c r="F140" i="5" a="1"/>
  <c r="F140" i="5" s="1"/>
  <c r="F149" i="5" a="1"/>
  <c r="F149" i="5" s="1"/>
  <c r="F158" i="5" a="1"/>
  <c r="F158" i="5" s="1"/>
  <c r="F167" i="5" a="1"/>
  <c r="F167" i="5" s="1"/>
  <c r="F176" i="5" a="1"/>
  <c r="F176" i="5" s="1"/>
  <c r="F185" i="5" a="1"/>
  <c r="F185" i="5" s="1"/>
  <c r="F194" i="5" a="1"/>
  <c r="F194" i="5" s="1"/>
  <c r="F203" i="5" a="1"/>
  <c r="F203" i="5" s="1"/>
  <c r="F212" i="5" a="1"/>
  <c r="F212" i="5" s="1"/>
  <c r="F221" i="5" a="1"/>
  <c r="F221" i="5" s="1"/>
  <c r="F230" i="5" a="1"/>
  <c r="F230" i="5" s="1"/>
  <c r="F239" i="5" a="1"/>
  <c r="F239" i="5" s="1"/>
  <c r="F248" i="5" a="1"/>
  <c r="F248" i="5" s="1"/>
  <c r="F257" i="5" a="1"/>
  <c r="F257" i="5" s="1"/>
  <c r="F266" i="5" a="1"/>
  <c r="F266" i="5" s="1"/>
  <c r="F275" i="5" a="1"/>
  <c r="F275" i="5" s="1"/>
  <c r="F6" i="5" a="1"/>
  <c r="F6" i="5" s="1"/>
  <c r="F15" i="5" a="1"/>
  <c r="F15" i="5" s="1"/>
  <c r="F24" i="5" a="1"/>
  <c r="F24" i="5" s="1"/>
  <c r="F33" i="5" a="1"/>
  <c r="F33" i="5" s="1"/>
  <c r="F42" i="5" a="1"/>
  <c r="F42" i="5" s="1"/>
  <c r="F51" i="5" a="1"/>
  <c r="F51" i="5" s="1"/>
  <c r="F60" i="5" a="1"/>
  <c r="F60" i="5" s="1"/>
  <c r="F69" i="5" a="1"/>
  <c r="F69" i="5" s="1"/>
  <c r="F78" i="5" a="1"/>
  <c r="F78" i="5" s="1"/>
  <c r="F87" i="5" a="1"/>
  <c r="F87" i="5" s="1"/>
  <c r="F96" i="5" a="1"/>
  <c r="F96" i="5" s="1"/>
  <c r="F105" i="5" a="1"/>
  <c r="F105" i="5" s="1"/>
  <c r="F114" i="5" a="1"/>
  <c r="F114" i="5" s="1"/>
  <c r="F123" i="5" a="1"/>
  <c r="F123" i="5" s="1"/>
  <c r="F132" i="5" a="1"/>
  <c r="F132" i="5" s="1"/>
  <c r="F141" i="5" a="1"/>
  <c r="F141" i="5" s="1"/>
  <c r="F150" i="5" a="1"/>
  <c r="F150" i="5" s="1"/>
  <c r="F159" i="5" a="1"/>
  <c r="F159" i="5" s="1"/>
  <c r="F168" i="5" a="1"/>
  <c r="F168" i="5" s="1"/>
  <c r="F177" i="5" a="1"/>
  <c r="F177" i="5" s="1"/>
  <c r="F186" i="5" a="1"/>
  <c r="F186" i="5" s="1"/>
  <c r="F195" i="5" a="1"/>
  <c r="F195" i="5" s="1"/>
  <c r="F204" i="5" a="1"/>
  <c r="F204" i="5" s="1"/>
  <c r="F213" i="5" a="1"/>
  <c r="F213" i="5" s="1"/>
  <c r="F222" i="5" a="1"/>
  <c r="F222" i="5" s="1"/>
  <c r="F231" i="5" a="1"/>
  <c r="F231" i="5" s="1"/>
  <c r="F240" i="5" a="1"/>
  <c r="F240" i="5" s="1"/>
  <c r="F249" i="5" a="1"/>
  <c r="F249" i="5" s="1"/>
  <c r="F258" i="5" a="1"/>
  <c r="F258" i="5" s="1"/>
  <c r="F267" i="5" a="1"/>
  <c r="F267" i="5" s="1"/>
  <c r="F276" i="5" a="1"/>
  <c r="F276" i="5" s="1"/>
  <c r="F7" i="5" a="1"/>
  <c r="F7" i="5" s="1"/>
  <c r="F16" i="5" a="1"/>
  <c r="F16" i="5" s="1"/>
  <c r="F25" i="5" a="1"/>
  <c r="F25" i="5" s="1"/>
  <c r="F34" i="5" a="1"/>
  <c r="F34" i="5" s="1"/>
  <c r="F43" i="5" a="1"/>
  <c r="F43" i="5" s="1"/>
  <c r="F52" i="5" a="1"/>
  <c r="F52" i="5" s="1"/>
  <c r="F61" i="5" a="1"/>
  <c r="F61" i="5" s="1"/>
  <c r="F70" i="5" a="1"/>
  <c r="F70" i="5" s="1"/>
  <c r="F79" i="5" a="1"/>
  <c r="F79" i="5" s="1"/>
  <c r="F88" i="5" a="1"/>
  <c r="F88" i="5" s="1"/>
  <c r="F97" i="5" a="1"/>
  <c r="F97" i="5" s="1"/>
  <c r="F106" i="5" a="1"/>
  <c r="F106" i="5" s="1"/>
  <c r="F115" i="5" a="1"/>
  <c r="F115" i="5" s="1"/>
  <c r="F124" i="5" a="1"/>
  <c r="F124" i="5" s="1"/>
  <c r="F133" i="5" a="1"/>
  <c r="F133" i="5" s="1"/>
  <c r="F142" i="5" a="1"/>
  <c r="F142" i="5" s="1"/>
  <c r="F151" i="5" a="1"/>
  <c r="F151" i="5" s="1"/>
  <c r="F160" i="5" a="1"/>
  <c r="F160" i="5" s="1"/>
  <c r="F169" i="5" a="1"/>
  <c r="F169" i="5" s="1"/>
  <c r="F178" i="5" a="1"/>
  <c r="F178" i="5" s="1"/>
  <c r="F187" i="5" a="1"/>
  <c r="F187" i="5" s="1"/>
  <c r="F196" i="5" a="1"/>
  <c r="F196" i="5" s="1"/>
  <c r="F205" i="5" a="1"/>
  <c r="F205" i="5" s="1"/>
  <c r="F214" i="5" a="1"/>
  <c r="F214" i="5" s="1"/>
  <c r="F223" i="5" a="1"/>
  <c r="F223" i="5" s="1"/>
  <c r="F232" i="5" a="1"/>
  <c r="F232" i="5" s="1"/>
  <c r="F241" i="5" a="1"/>
  <c r="F241" i="5" s="1"/>
  <c r="F250" i="5" a="1"/>
  <c r="F250" i="5" s="1"/>
  <c r="F259" i="5" a="1"/>
  <c r="F259" i="5" s="1"/>
  <c r="F268" i="5" a="1"/>
  <c r="F268" i="5" s="1"/>
  <c r="F277" i="5" a="1"/>
  <c r="F277" i="5" s="1"/>
  <c r="F8" i="5" a="1"/>
  <c r="F8" i="5" s="1"/>
  <c r="F17" i="5" a="1"/>
  <c r="F17" i="5" s="1"/>
  <c r="F26" i="5" a="1"/>
  <c r="F26" i="5" s="1"/>
  <c r="F35" i="5" a="1"/>
  <c r="F35" i="5" s="1"/>
  <c r="F44" i="5" a="1"/>
  <c r="F44" i="5" s="1"/>
  <c r="F53" i="5" a="1"/>
  <c r="F53" i="5" s="1"/>
  <c r="F62" i="5" a="1"/>
  <c r="F62" i="5" s="1"/>
  <c r="F71" i="5" a="1"/>
  <c r="F71" i="5" s="1"/>
  <c r="F80" i="5" a="1"/>
  <c r="F80" i="5" s="1"/>
  <c r="F89" i="5" a="1"/>
  <c r="F89" i="5" s="1"/>
  <c r="F98" i="5" a="1"/>
  <c r="F98" i="5" s="1"/>
  <c r="F107" i="5" a="1"/>
  <c r="F107" i="5" s="1"/>
  <c r="F116" i="5" a="1"/>
  <c r="F116" i="5" s="1"/>
  <c r="F125" i="5" a="1"/>
  <c r="F125" i="5" s="1"/>
  <c r="F134" i="5" a="1"/>
  <c r="F134" i="5" s="1"/>
  <c r="F143" i="5" a="1"/>
  <c r="F143" i="5" s="1"/>
  <c r="F152" i="5" a="1"/>
  <c r="F152" i="5" s="1"/>
  <c r="F161" i="5" a="1"/>
  <c r="F161" i="5" s="1"/>
  <c r="F170" i="5" a="1"/>
  <c r="F170" i="5" s="1"/>
  <c r="F179" i="5" a="1"/>
  <c r="F179" i="5" s="1"/>
  <c r="F188" i="5" a="1"/>
  <c r="F188" i="5" s="1"/>
  <c r="F197" i="5" a="1"/>
  <c r="F197" i="5" s="1"/>
  <c r="F206" i="5" a="1"/>
  <c r="F206" i="5" s="1"/>
  <c r="F215" i="5" a="1"/>
  <c r="F215" i="5" s="1"/>
  <c r="F224" i="5" a="1"/>
  <c r="F224" i="5" s="1"/>
  <c r="F233" i="5" a="1"/>
  <c r="F233" i="5" s="1"/>
  <c r="F242" i="5" a="1"/>
  <c r="F242" i="5" s="1"/>
  <c r="F251" i="5" a="1"/>
  <c r="F251" i="5" s="1"/>
  <c r="F260" i="5" a="1"/>
  <c r="F260" i="5" s="1"/>
  <c r="F269" i="5" a="1"/>
  <c r="F269" i="5" s="1"/>
  <c r="F278" i="5" a="1"/>
  <c r="F278" i="5" s="1"/>
  <c r="F9" i="5" a="1"/>
  <c r="F9" i="5" s="1"/>
  <c r="F18" i="5" a="1"/>
  <c r="F18" i="5" s="1"/>
  <c r="F27" i="5" a="1"/>
  <c r="F27" i="5" s="1"/>
  <c r="F36" i="5" a="1"/>
  <c r="F36" i="5" s="1"/>
  <c r="F45" i="5" a="1"/>
  <c r="F45" i="5" s="1"/>
  <c r="F54" i="5" a="1"/>
  <c r="F54" i="5" s="1"/>
  <c r="F63" i="5" a="1"/>
  <c r="F63" i="5" s="1"/>
  <c r="F72" i="5" a="1"/>
  <c r="F72" i="5" s="1"/>
  <c r="F81" i="5" a="1"/>
  <c r="F81" i="5" s="1"/>
  <c r="F90" i="5" a="1"/>
  <c r="F90" i="5" s="1"/>
  <c r="F99" i="5" a="1"/>
  <c r="F99" i="5" s="1"/>
  <c r="F108" i="5" a="1"/>
  <c r="F108" i="5" s="1"/>
  <c r="F117" i="5" a="1"/>
  <c r="F117" i="5" s="1"/>
  <c r="F126" i="5" a="1"/>
  <c r="F126" i="5" s="1"/>
  <c r="F135" i="5" a="1"/>
  <c r="F135" i="5" s="1"/>
  <c r="F144" i="5" a="1"/>
  <c r="F144" i="5" s="1"/>
  <c r="F153" i="5" a="1"/>
  <c r="F153" i="5" s="1"/>
  <c r="F162" i="5" a="1"/>
  <c r="F162" i="5" s="1"/>
  <c r="F171" i="5" a="1"/>
  <c r="F171" i="5" s="1"/>
  <c r="F180" i="5" a="1"/>
  <c r="F180" i="5" s="1"/>
  <c r="F189" i="5" a="1"/>
  <c r="F189" i="5" s="1"/>
  <c r="F198" i="5" a="1"/>
  <c r="F198" i="5" s="1"/>
  <c r="F207" i="5" a="1"/>
  <c r="F207" i="5" s="1"/>
  <c r="F216" i="5" a="1"/>
  <c r="F216" i="5" s="1"/>
  <c r="F225" i="5" a="1"/>
  <c r="F225" i="5" s="1"/>
  <c r="F234" i="5" a="1"/>
  <c r="F234" i="5" s="1"/>
  <c r="F243" i="5" a="1"/>
  <c r="F243" i="5" s="1"/>
  <c r="F252" i="5" a="1"/>
  <c r="F252" i="5" s="1"/>
  <c r="F261" i="5" a="1"/>
  <c r="F261" i="5" s="1"/>
  <c r="F270" i="5" a="1"/>
  <c r="F270" i="5" s="1"/>
  <c r="F279" i="5" a="1"/>
  <c r="F279" i="5" s="1"/>
  <c r="F10" i="5" a="1"/>
  <c r="F10" i="5" s="1"/>
  <c r="F19" i="5" a="1"/>
  <c r="F19" i="5" s="1"/>
  <c r="F28" i="5" a="1"/>
  <c r="F28" i="5" s="1"/>
  <c r="F37" i="5" a="1"/>
  <c r="F37" i="5" s="1"/>
  <c r="F46" i="5" a="1"/>
  <c r="F46" i="5" s="1"/>
  <c r="F55" i="5" a="1"/>
  <c r="F55" i="5" s="1"/>
  <c r="F64" i="5" a="1"/>
  <c r="F64" i="5" s="1"/>
  <c r="F73" i="5" a="1"/>
  <c r="F73" i="5" s="1"/>
  <c r="F82" i="5" a="1"/>
  <c r="F82" i="5" s="1"/>
  <c r="F91" i="5" a="1"/>
  <c r="F91" i="5" s="1"/>
  <c r="F100" i="5" a="1"/>
  <c r="F100" i="5" s="1"/>
  <c r="F109" i="5" a="1"/>
  <c r="F109" i="5" s="1"/>
  <c r="F118" i="5" a="1"/>
  <c r="F118" i="5" s="1"/>
  <c r="F127" i="5" a="1"/>
  <c r="F127" i="5" s="1"/>
  <c r="F136" i="5" a="1"/>
  <c r="F136" i="5" s="1"/>
  <c r="F145" i="5" a="1"/>
  <c r="F145" i="5" s="1"/>
  <c r="F154" i="5" a="1"/>
  <c r="F154" i="5" s="1"/>
  <c r="F163" i="5" a="1"/>
  <c r="F163" i="5" s="1"/>
  <c r="F172" i="5" a="1"/>
  <c r="F172" i="5" s="1"/>
  <c r="F181" i="5" a="1"/>
  <c r="F181" i="5" s="1"/>
  <c r="F190" i="5" a="1"/>
  <c r="F190" i="5" s="1"/>
  <c r="F199" i="5" a="1"/>
  <c r="F199" i="5" s="1"/>
  <c r="F208" i="5" a="1"/>
  <c r="F208" i="5" s="1"/>
  <c r="F217" i="5" a="1"/>
  <c r="F217" i="5" s="1"/>
  <c r="F226" i="5" a="1"/>
  <c r="F226" i="5" s="1"/>
  <c r="F235" i="5" a="1"/>
  <c r="F235" i="5" s="1"/>
  <c r="F244" i="5" a="1"/>
  <c r="F244" i="5" s="1"/>
  <c r="F253" i="5" a="1"/>
  <c r="F253" i="5" s="1"/>
  <c r="F262" i="5" a="1"/>
  <c r="F262" i="5" s="1"/>
  <c r="F271" i="5" a="1"/>
  <c r="F271" i="5" s="1"/>
  <c r="F280" i="5" a="1"/>
  <c r="F280" i="5" s="1"/>
  <c r="D3" i="5"/>
  <c r="D12" i="5"/>
  <c r="D21" i="5"/>
  <c r="D30" i="5"/>
  <c r="D39" i="5"/>
  <c r="D48" i="5"/>
  <c r="D57" i="5"/>
  <c r="D66" i="5"/>
  <c r="D75" i="5"/>
  <c r="D84" i="5"/>
  <c r="D93" i="5"/>
  <c r="D102" i="5"/>
  <c r="D111" i="5"/>
  <c r="D120" i="5"/>
  <c r="D129" i="5"/>
  <c r="D138" i="5"/>
  <c r="D147" i="5"/>
  <c r="D156" i="5"/>
  <c r="D165" i="5"/>
  <c r="D174" i="5"/>
  <c r="D183" i="5"/>
  <c r="D192" i="5"/>
  <c r="D201" i="5"/>
  <c r="D210" i="5"/>
  <c r="D219" i="5"/>
  <c r="D228" i="5"/>
  <c r="D237" i="5"/>
  <c r="D246" i="5"/>
  <c r="D255" i="5"/>
  <c r="D264" i="5"/>
  <c r="D273" i="5"/>
  <c r="D4" i="5"/>
  <c r="D13" i="5"/>
  <c r="D22" i="5"/>
  <c r="D31" i="5"/>
  <c r="D40" i="5"/>
  <c r="D49" i="5"/>
  <c r="D58" i="5"/>
  <c r="D67" i="5"/>
  <c r="D76" i="5"/>
  <c r="D85" i="5"/>
  <c r="D94" i="5"/>
  <c r="D103" i="5"/>
  <c r="D112" i="5"/>
  <c r="D121" i="5"/>
  <c r="D130" i="5"/>
  <c r="D139" i="5"/>
  <c r="D148" i="5"/>
  <c r="D157" i="5"/>
  <c r="D166" i="5"/>
  <c r="D175" i="5"/>
  <c r="D184" i="5"/>
  <c r="D193" i="5"/>
  <c r="D202" i="5"/>
  <c r="D211" i="5"/>
  <c r="D220" i="5"/>
  <c r="D229" i="5"/>
  <c r="D238" i="5"/>
  <c r="D247" i="5"/>
  <c r="D256" i="5"/>
  <c r="D265" i="5"/>
  <c r="D274" i="5"/>
  <c r="D5" i="5"/>
  <c r="D14" i="5"/>
  <c r="D23" i="5"/>
  <c r="D32" i="5"/>
  <c r="D41" i="5"/>
  <c r="D50" i="5"/>
  <c r="D59" i="5"/>
  <c r="D68" i="5"/>
  <c r="D77" i="5"/>
  <c r="D86" i="5"/>
  <c r="D95" i="5"/>
  <c r="D104" i="5"/>
  <c r="D113" i="5"/>
  <c r="D122" i="5"/>
  <c r="D131" i="5"/>
  <c r="D140" i="5"/>
  <c r="D149" i="5"/>
  <c r="D158" i="5"/>
  <c r="D167" i="5"/>
  <c r="D176" i="5"/>
  <c r="D185" i="5"/>
  <c r="D194" i="5"/>
  <c r="D203" i="5"/>
  <c r="D212" i="5"/>
  <c r="D221" i="5"/>
  <c r="D230" i="5"/>
  <c r="D239" i="5"/>
  <c r="D248" i="5"/>
  <c r="D257" i="5"/>
  <c r="D266" i="5"/>
  <c r="D275" i="5"/>
  <c r="D6" i="5"/>
  <c r="D15" i="5"/>
  <c r="D24" i="5"/>
  <c r="D33" i="5"/>
  <c r="D42" i="5"/>
  <c r="D51" i="5"/>
  <c r="D60" i="5"/>
  <c r="D69" i="5"/>
  <c r="D78" i="5"/>
  <c r="D87" i="5"/>
  <c r="D96" i="5"/>
  <c r="D105" i="5"/>
  <c r="D114" i="5"/>
  <c r="D123" i="5"/>
  <c r="D132" i="5"/>
  <c r="D141" i="5"/>
  <c r="D150" i="5"/>
  <c r="D159" i="5"/>
  <c r="D168" i="5"/>
  <c r="D177" i="5"/>
  <c r="D186" i="5"/>
  <c r="D195" i="5"/>
  <c r="D204" i="5"/>
  <c r="D213" i="5"/>
  <c r="D222" i="5"/>
  <c r="D231" i="5"/>
  <c r="D240" i="5"/>
  <c r="D249" i="5"/>
  <c r="D258" i="5"/>
  <c r="D267" i="5"/>
  <c r="D276" i="5"/>
  <c r="D7" i="5"/>
  <c r="D16" i="5"/>
  <c r="D25" i="5"/>
  <c r="D34" i="5"/>
  <c r="D43" i="5"/>
  <c r="D52" i="5"/>
  <c r="D61" i="5"/>
  <c r="D70" i="5"/>
  <c r="D79" i="5"/>
  <c r="D88" i="5"/>
  <c r="D97" i="5"/>
  <c r="D106" i="5"/>
  <c r="D115" i="5"/>
  <c r="D124" i="5"/>
  <c r="D133" i="5"/>
  <c r="D142" i="5"/>
  <c r="D151" i="5"/>
  <c r="D160" i="5"/>
  <c r="D169" i="5"/>
  <c r="D178" i="5"/>
  <c r="D187" i="5"/>
  <c r="D196" i="5"/>
  <c r="D205" i="5"/>
  <c r="D214" i="5"/>
  <c r="D223" i="5"/>
  <c r="D232" i="5"/>
  <c r="D241" i="5"/>
  <c r="D250" i="5"/>
  <c r="D259" i="5"/>
  <c r="D268" i="5"/>
  <c r="D277" i="5"/>
  <c r="D8" i="5"/>
  <c r="D17" i="5"/>
  <c r="D26" i="5"/>
  <c r="D35" i="5"/>
  <c r="D44" i="5"/>
  <c r="D53" i="5"/>
  <c r="D62" i="5"/>
  <c r="D71" i="5"/>
  <c r="D80" i="5"/>
  <c r="D89" i="5"/>
  <c r="D98" i="5"/>
  <c r="D107" i="5"/>
  <c r="D116" i="5"/>
  <c r="D125" i="5"/>
  <c r="D134" i="5"/>
  <c r="D143" i="5"/>
  <c r="D152" i="5"/>
  <c r="D161" i="5"/>
  <c r="D170" i="5"/>
  <c r="D179" i="5"/>
  <c r="D188" i="5"/>
  <c r="D197" i="5"/>
  <c r="D206" i="5"/>
  <c r="D215" i="5"/>
  <c r="D224" i="5"/>
  <c r="D233" i="5"/>
  <c r="D242" i="5"/>
  <c r="D251" i="5"/>
  <c r="D260" i="5"/>
  <c r="D269" i="5"/>
  <c r="D278" i="5"/>
  <c r="D9" i="5"/>
  <c r="D18" i="5"/>
  <c r="D27" i="5"/>
  <c r="D36" i="5"/>
  <c r="D45" i="5"/>
  <c r="D54" i="5"/>
  <c r="D63" i="5"/>
  <c r="D72" i="5"/>
  <c r="D81" i="5"/>
  <c r="D90" i="5"/>
  <c r="D99" i="5"/>
  <c r="D108" i="5"/>
  <c r="D117" i="5"/>
  <c r="D126" i="5"/>
  <c r="D135" i="5"/>
  <c r="D144" i="5"/>
  <c r="D153" i="5"/>
  <c r="D162" i="5"/>
  <c r="D171" i="5"/>
  <c r="D180" i="5"/>
  <c r="D189" i="5"/>
  <c r="D198" i="5"/>
  <c r="D207" i="5"/>
  <c r="D216" i="5"/>
  <c r="D225" i="5"/>
  <c r="D234" i="5"/>
  <c r="D243" i="5"/>
  <c r="D252" i="5"/>
  <c r="D261" i="5"/>
  <c r="D270" i="5"/>
  <c r="D279" i="5"/>
  <c r="D10" i="5"/>
  <c r="D19" i="5"/>
  <c r="D28" i="5"/>
  <c r="D37" i="5"/>
  <c r="D46" i="5"/>
  <c r="D55" i="5"/>
  <c r="D64" i="5"/>
  <c r="D73" i="5"/>
  <c r="D82" i="5"/>
  <c r="D91" i="5"/>
  <c r="D100" i="5"/>
  <c r="D109" i="5"/>
  <c r="D118" i="5"/>
  <c r="D127" i="5"/>
  <c r="D136" i="5"/>
  <c r="D145" i="5"/>
  <c r="D154" i="5"/>
  <c r="D163" i="5"/>
  <c r="D172" i="5"/>
  <c r="D181" i="5"/>
  <c r="D190" i="5"/>
  <c r="D199" i="5"/>
  <c r="D208" i="5"/>
  <c r="D217" i="5"/>
  <c r="L217" i="5" s="1"/>
  <c r="D226" i="5"/>
  <c r="D235" i="5"/>
  <c r="L235" i="5" s="1"/>
  <c r="D244" i="5"/>
  <c r="D253" i="5"/>
  <c r="N253" i="5" s="1"/>
  <c r="D262" i="5"/>
  <c r="D271" i="5"/>
  <c r="D280" i="5"/>
  <c r="D11" i="5"/>
  <c r="D20" i="5"/>
  <c r="D29" i="5"/>
  <c r="D38" i="5"/>
  <c r="D47" i="5"/>
  <c r="D56" i="5"/>
  <c r="D65" i="5"/>
  <c r="D74" i="5"/>
  <c r="D83" i="5"/>
  <c r="D92" i="5"/>
  <c r="D101" i="5"/>
  <c r="D110" i="5"/>
  <c r="D119" i="5"/>
  <c r="D128" i="5"/>
  <c r="D137" i="5"/>
  <c r="D146" i="5"/>
  <c r="D155" i="5"/>
  <c r="D164" i="5"/>
  <c r="D173" i="5"/>
  <c r="D182" i="5"/>
  <c r="D191" i="5"/>
  <c r="D200" i="5"/>
  <c r="D209" i="5"/>
  <c r="D218" i="5"/>
  <c r="D227" i="5"/>
  <c r="D236" i="5"/>
  <c r="D245" i="5"/>
  <c r="D254" i="5"/>
  <c r="D263" i="5"/>
  <c r="D272" i="5"/>
  <c r="D2" i="5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M89" i="5" l="1"/>
  <c r="N89" i="5"/>
  <c r="O89" i="5"/>
  <c r="J89" i="5"/>
  <c r="K89" i="5"/>
  <c r="L89" i="5"/>
  <c r="I89" i="5"/>
  <c r="L79" i="5"/>
  <c r="N79" i="5"/>
  <c r="I79" i="5"/>
  <c r="J79" i="5"/>
  <c r="K79" i="5"/>
  <c r="M79" i="5"/>
  <c r="O79" i="5"/>
  <c r="J141" i="5"/>
  <c r="O141" i="5"/>
  <c r="I141" i="5"/>
  <c r="N141" i="5"/>
  <c r="K141" i="5"/>
  <c r="L141" i="5"/>
  <c r="M141" i="5"/>
  <c r="J203" i="5"/>
  <c r="I203" i="5"/>
  <c r="K203" i="5"/>
  <c r="N203" i="5"/>
  <c r="O203" i="5"/>
  <c r="L203" i="5"/>
  <c r="M203" i="5"/>
  <c r="N59" i="5"/>
  <c r="O59" i="5"/>
  <c r="K59" i="5"/>
  <c r="L59" i="5"/>
  <c r="M59" i="5"/>
  <c r="J59" i="5"/>
  <c r="I59" i="5"/>
  <c r="J121" i="5"/>
  <c r="L121" i="5"/>
  <c r="M121" i="5"/>
  <c r="N121" i="5"/>
  <c r="I121" i="5"/>
  <c r="K121" i="5"/>
  <c r="O121" i="5"/>
  <c r="L173" i="5"/>
  <c r="M173" i="5"/>
  <c r="N173" i="5"/>
  <c r="J173" i="5"/>
  <c r="K173" i="5"/>
  <c r="O173" i="5"/>
  <c r="I173" i="5"/>
  <c r="K101" i="5"/>
  <c r="J101" i="5"/>
  <c r="L101" i="5"/>
  <c r="M101" i="5"/>
  <c r="I101" i="5"/>
  <c r="N101" i="5"/>
  <c r="O101" i="5"/>
  <c r="M29" i="5"/>
  <c r="I29" i="5"/>
  <c r="N29" i="5"/>
  <c r="O29" i="5"/>
  <c r="J29" i="5"/>
  <c r="K29" i="5"/>
  <c r="L29" i="5"/>
  <c r="O91" i="5"/>
  <c r="I91" i="5"/>
  <c r="J91" i="5"/>
  <c r="K91" i="5"/>
  <c r="L91" i="5"/>
  <c r="M91" i="5"/>
  <c r="N91" i="5"/>
  <c r="L225" i="5"/>
  <c r="I225" i="5"/>
  <c r="J225" i="5"/>
  <c r="K225" i="5"/>
  <c r="M225" i="5"/>
  <c r="N225" i="5"/>
  <c r="O225" i="5"/>
  <c r="J81" i="5"/>
  <c r="O81" i="5"/>
  <c r="N81" i="5"/>
  <c r="I81" i="5"/>
  <c r="K81" i="5"/>
  <c r="L81" i="5"/>
  <c r="M81" i="5"/>
  <c r="L9" i="5"/>
  <c r="K9" i="5"/>
  <c r="M9" i="5"/>
  <c r="N9" i="5"/>
  <c r="O9" i="5"/>
  <c r="I9" i="5"/>
  <c r="J9" i="5"/>
  <c r="M143" i="5"/>
  <c r="O143" i="5"/>
  <c r="I143" i="5"/>
  <c r="J143" i="5"/>
  <c r="K143" i="5"/>
  <c r="L143" i="5"/>
  <c r="N143" i="5"/>
  <c r="N277" i="5"/>
  <c r="O277" i="5"/>
  <c r="I277" i="5"/>
  <c r="J277" i="5"/>
  <c r="K277" i="5"/>
  <c r="L277" i="5"/>
  <c r="M277" i="5"/>
  <c r="I133" i="5"/>
  <c r="K133" i="5"/>
  <c r="N133" i="5"/>
  <c r="O133" i="5"/>
  <c r="J133" i="5"/>
  <c r="L133" i="5"/>
  <c r="M133" i="5"/>
  <c r="O267" i="5"/>
  <c r="I267" i="5"/>
  <c r="J267" i="5"/>
  <c r="M267" i="5"/>
  <c r="N267" i="5"/>
  <c r="K267" i="5"/>
  <c r="L267" i="5"/>
  <c r="O41" i="5"/>
  <c r="L41" i="5"/>
  <c r="M41" i="5"/>
  <c r="N41" i="5"/>
  <c r="I41" i="5"/>
  <c r="J41" i="5"/>
  <c r="K41" i="5"/>
  <c r="N175" i="5"/>
  <c r="K175" i="5"/>
  <c r="L175" i="5"/>
  <c r="M175" i="5"/>
  <c r="I175" i="5"/>
  <c r="J175" i="5"/>
  <c r="O175" i="5"/>
  <c r="K31" i="5"/>
  <c r="O31" i="5"/>
  <c r="L31" i="5"/>
  <c r="M31" i="5"/>
  <c r="N31" i="5"/>
  <c r="I31" i="5"/>
  <c r="J31" i="5"/>
  <c r="M93" i="5"/>
  <c r="L93" i="5"/>
  <c r="N93" i="5"/>
  <c r="O93" i="5"/>
  <c r="I93" i="5"/>
  <c r="J93" i="5"/>
  <c r="K93" i="5"/>
  <c r="O21" i="5"/>
  <c r="I21" i="5"/>
  <c r="J21" i="5"/>
  <c r="K21" i="5"/>
  <c r="L21" i="5"/>
  <c r="M21" i="5"/>
  <c r="N21" i="5"/>
  <c r="L272" i="5"/>
  <c r="K272" i="5"/>
  <c r="M272" i="5"/>
  <c r="N272" i="5"/>
  <c r="J272" i="5"/>
  <c r="O272" i="5"/>
  <c r="I272" i="5"/>
  <c r="I200" i="5"/>
  <c r="N200" i="5"/>
  <c r="O200" i="5"/>
  <c r="L200" i="5"/>
  <c r="M200" i="5"/>
  <c r="J200" i="5"/>
  <c r="K200" i="5"/>
  <c r="M128" i="5"/>
  <c r="O128" i="5"/>
  <c r="N128" i="5"/>
  <c r="I128" i="5"/>
  <c r="J128" i="5"/>
  <c r="K128" i="5"/>
  <c r="L128" i="5"/>
  <c r="O56" i="5"/>
  <c r="K56" i="5"/>
  <c r="L56" i="5"/>
  <c r="M56" i="5"/>
  <c r="J56" i="5"/>
  <c r="N56" i="5"/>
  <c r="I56" i="5"/>
  <c r="L46" i="5"/>
  <c r="I46" i="5"/>
  <c r="J46" i="5"/>
  <c r="K46" i="5"/>
  <c r="M46" i="5"/>
  <c r="N46" i="5"/>
  <c r="O46" i="5"/>
  <c r="J180" i="5"/>
  <c r="N180" i="5"/>
  <c r="O180" i="5"/>
  <c r="I180" i="5"/>
  <c r="K180" i="5"/>
  <c r="L180" i="5"/>
  <c r="M180" i="5"/>
  <c r="M108" i="5"/>
  <c r="L108" i="5"/>
  <c r="N108" i="5"/>
  <c r="O108" i="5"/>
  <c r="I108" i="5"/>
  <c r="J108" i="5"/>
  <c r="K108" i="5"/>
  <c r="O36" i="5"/>
  <c r="I36" i="5"/>
  <c r="J36" i="5"/>
  <c r="K36" i="5"/>
  <c r="L36" i="5"/>
  <c r="M36" i="5"/>
  <c r="N36" i="5"/>
  <c r="N170" i="5"/>
  <c r="I170" i="5"/>
  <c r="J170" i="5"/>
  <c r="L170" i="5"/>
  <c r="M170" i="5"/>
  <c r="O170" i="5"/>
  <c r="K170" i="5"/>
  <c r="I98" i="5"/>
  <c r="O98" i="5"/>
  <c r="J98" i="5"/>
  <c r="K98" i="5"/>
  <c r="L98" i="5"/>
  <c r="M98" i="5"/>
  <c r="N98" i="5"/>
  <c r="K26" i="5"/>
  <c r="L26" i="5"/>
  <c r="M26" i="5"/>
  <c r="N26" i="5"/>
  <c r="I26" i="5"/>
  <c r="J26" i="5"/>
  <c r="O26" i="5"/>
  <c r="M88" i="5"/>
  <c r="O88" i="5"/>
  <c r="J88" i="5"/>
  <c r="K88" i="5"/>
  <c r="L88" i="5"/>
  <c r="I88" i="5"/>
  <c r="N88" i="5"/>
  <c r="J16" i="5"/>
  <c r="N16" i="5"/>
  <c r="I16" i="5"/>
  <c r="K16" i="5"/>
  <c r="L16" i="5"/>
  <c r="M16" i="5"/>
  <c r="O16" i="5"/>
  <c r="N222" i="5"/>
  <c r="O222" i="5"/>
  <c r="I222" i="5"/>
  <c r="J222" i="5"/>
  <c r="L222" i="5"/>
  <c r="M222" i="5"/>
  <c r="K222" i="5"/>
  <c r="L78" i="5"/>
  <c r="K78" i="5"/>
  <c r="M78" i="5"/>
  <c r="N78" i="5"/>
  <c r="J78" i="5"/>
  <c r="O78" i="5"/>
  <c r="I78" i="5"/>
  <c r="N6" i="5"/>
  <c r="I6" i="5"/>
  <c r="J6" i="5"/>
  <c r="O6" i="5"/>
  <c r="K6" i="5"/>
  <c r="L6" i="5"/>
  <c r="M6" i="5"/>
  <c r="O140" i="5"/>
  <c r="K140" i="5"/>
  <c r="L140" i="5"/>
  <c r="M140" i="5"/>
  <c r="I140" i="5"/>
  <c r="J140" i="5"/>
  <c r="N140" i="5"/>
  <c r="J274" i="5"/>
  <c r="K274" i="5"/>
  <c r="L274" i="5"/>
  <c r="M274" i="5"/>
  <c r="I274" i="5"/>
  <c r="N274" i="5"/>
  <c r="O274" i="5"/>
  <c r="O202" i="5"/>
  <c r="M202" i="5"/>
  <c r="N202" i="5"/>
  <c r="I202" i="5"/>
  <c r="J202" i="5"/>
  <c r="K202" i="5"/>
  <c r="L202" i="5"/>
  <c r="K130" i="5"/>
  <c r="N130" i="5"/>
  <c r="O130" i="5"/>
  <c r="M130" i="5"/>
  <c r="I130" i="5"/>
  <c r="J130" i="5"/>
  <c r="L130" i="5"/>
  <c r="M58" i="5"/>
  <c r="J58" i="5"/>
  <c r="K58" i="5"/>
  <c r="L58" i="5"/>
  <c r="N58" i="5"/>
  <c r="O58" i="5"/>
  <c r="I58" i="5"/>
  <c r="N264" i="5"/>
  <c r="M264" i="5"/>
  <c r="O264" i="5"/>
  <c r="I264" i="5"/>
  <c r="J264" i="5"/>
  <c r="K264" i="5"/>
  <c r="L264" i="5"/>
  <c r="O120" i="5"/>
  <c r="I120" i="5"/>
  <c r="J120" i="5"/>
  <c r="K120" i="5"/>
  <c r="L120" i="5"/>
  <c r="M120" i="5"/>
  <c r="N120" i="5"/>
  <c r="L119" i="5"/>
  <c r="M119" i="5"/>
  <c r="N119" i="5"/>
  <c r="O119" i="5"/>
  <c r="I119" i="5"/>
  <c r="J119" i="5"/>
  <c r="K119" i="5"/>
  <c r="I109" i="5"/>
  <c r="K109" i="5"/>
  <c r="L109" i="5"/>
  <c r="M109" i="5"/>
  <c r="N109" i="5"/>
  <c r="O109" i="5"/>
  <c r="J109" i="5"/>
  <c r="I171" i="5"/>
  <c r="L171" i="5"/>
  <c r="M171" i="5"/>
  <c r="N171" i="5"/>
  <c r="J171" i="5"/>
  <c r="K171" i="5"/>
  <c r="O171" i="5"/>
  <c r="N27" i="5"/>
  <c r="I27" i="5"/>
  <c r="M27" i="5"/>
  <c r="O27" i="5"/>
  <c r="J27" i="5"/>
  <c r="K27" i="5"/>
  <c r="L27" i="5"/>
  <c r="J17" i="5"/>
  <c r="I17" i="5"/>
  <c r="K17" i="5"/>
  <c r="L17" i="5"/>
  <c r="M17" i="5"/>
  <c r="N17" i="5"/>
  <c r="O17" i="5"/>
  <c r="I7" i="5"/>
  <c r="L7" i="5"/>
  <c r="M7" i="5"/>
  <c r="N7" i="5"/>
  <c r="O7" i="5"/>
  <c r="K7" i="5"/>
  <c r="J7" i="5"/>
  <c r="I265" i="5"/>
  <c r="J265" i="5"/>
  <c r="K265" i="5"/>
  <c r="O265" i="5"/>
  <c r="M265" i="5"/>
  <c r="N265" i="5"/>
  <c r="L265" i="5"/>
  <c r="K263" i="5"/>
  <c r="I263" i="5"/>
  <c r="J263" i="5"/>
  <c r="L263" i="5"/>
  <c r="M263" i="5"/>
  <c r="N263" i="5"/>
  <c r="O263" i="5"/>
  <c r="K37" i="5"/>
  <c r="I37" i="5"/>
  <c r="J37" i="5"/>
  <c r="L37" i="5"/>
  <c r="M37" i="5"/>
  <c r="N37" i="5"/>
  <c r="O37" i="5"/>
  <c r="L99" i="5"/>
  <c r="J99" i="5"/>
  <c r="K99" i="5"/>
  <c r="M99" i="5"/>
  <c r="I99" i="5"/>
  <c r="N99" i="5"/>
  <c r="O99" i="5"/>
  <c r="N223" i="5"/>
  <c r="J223" i="5"/>
  <c r="K223" i="5"/>
  <c r="L223" i="5"/>
  <c r="I223" i="5"/>
  <c r="M223" i="5"/>
  <c r="O223" i="5"/>
  <c r="M275" i="5"/>
  <c r="O275" i="5"/>
  <c r="I275" i="5"/>
  <c r="J275" i="5"/>
  <c r="K275" i="5"/>
  <c r="N275" i="5"/>
  <c r="L275" i="5"/>
  <c r="N131" i="5"/>
  <c r="I131" i="5"/>
  <c r="J131" i="5"/>
  <c r="K131" i="5"/>
  <c r="M131" i="5"/>
  <c r="O131" i="5"/>
  <c r="L131" i="5"/>
  <c r="N38" i="5"/>
  <c r="I38" i="5"/>
  <c r="J38" i="5"/>
  <c r="K38" i="5"/>
  <c r="L38" i="5"/>
  <c r="M38" i="5"/>
  <c r="O38" i="5"/>
  <c r="M172" i="5"/>
  <c r="J172" i="5"/>
  <c r="K172" i="5"/>
  <c r="L172" i="5"/>
  <c r="N172" i="5"/>
  <c r="O172" i="5"/>
  <c r="I172" i="5"/>
  <c r="I100" i="5"/>
  <c r="J100" i="5"/>
  <c r="K100" i="5"/>
  <c r="L100" i="5"/>
  <c r="M100" i="5"/>
  <c r="N100" i="5"/>
  <c r="O100" i="5"/>
  <c r="J28" i="5"/>
  <c r="N28" i="5"/>
  <c r="O28" i="5"/>
  <c r="I28" i="5"/>
  <c r="K28" i="5"/>
  <c r="L28" i="5"/>
  <c r="M28" i="5"/>
  <c r="K90" i="5"/>
  <c r="I90" i="5"/>
  <c r="J90" i="5"/>
  <c r="L90" i="5"/>
  <c r="M90" i="5"/>
  <c r="N90" i="5"/>
  <c r="O90" i="5"/>
  <c r="M18" i="5"/>
  <c r="N18" i="5"/>
  <c r="O18" i="5"/>
  <c r="I18" i="5"/>
  <c r="J18" i="5"/>
  <c r="K18" i="5"/>
  <c r="L18" i="5"/>
  <c r="I224" i="5"/>
  <c r="N224" i="5"/>
  <c r="O224" i="5"/>
  <c r="J224" i="5"/>
  <c r="K224" i="5"/>
  <c r="L224" i="5"/>
  <c r="M224" i="5"/>
  <c r="O80" i="5"/>
  <c r="K80" i="5"/>
  <c r="L80" i="5"/>
  <c r="M80" i="5"/>
  <c r="I80" i="5"/>
  <c r="J80" i="5"/>
  <c r="N80" i="5"/>
  <c r="I8" i="5"/>
  <c r="J8" i="5"/>
  <c r="N8" i="5"/>
  <c r="O8" i="5"/>
  <c r="K8" i="5"/>
  <c r="L8" i="5"/>
  <c r="M8" i="5"/>
  <c r="J142" i="5"/>
  <c r="L142" i="5"/>
  <c r="I142" i="5"/>
  <c r="K142" i="5"/>
  <c r="M142" i="5"/>
  <c r="N142" i="5"/>
  <c r="O142" i="5"/>
  <c r="J276" i="5"/>
  <c r="K276" i="5"/>
  <c r="L276" i="5"/>
  <c r="I276" i="5"/>
  <c r="M276" i="5"/>
  <c r="N276" i="5"/>
  <c r="O276" i="5"/>
  <c r="M204" i="5"/>
  <c r="L204" i="5"/>
  <c r="N204" i="5"/>
  <c r="O204" i="5"/>
  <c r="K204" i="5"/>
  <c r="I204" i="5"/>
  <c r="J204" i="5"/>
  <c r="I132" i="5"/>
  <c r="M132" i="5"/>
  <c r="N132" i="5"/>
  <c r="O132" i="5"/>
  <c r="K132" i="5"/>
  <c r="L132" i="5"/>
  <c r="J132" i="5"/>
  <c r="K60" i="5"/>
  <c r="I60" i="5"/>
  <c r="J60" i="5"/>
  <c r="L60" i="5"/>
  <c r="M60" i="5"/>
  <c r="N60" i="5"/>
  <c r="O60" i="5"/>
  <c r="L266" i="5"/>
  <c r="M266" i="5"/>
  <c r="N266" i="5"/>
  <c r="O266" i="5"/>
  <c r="I266" i="5"/>
  <c r="J266" i="5"/>
  <c r="K266" i="5"/>
  <c r="M122" i="5"/>
  <c r="I122" i="5"/>
  <c r="J122" i="5"/>
  <c r="K122" i="5"/>
  <c r="L122" i="5"/>
  <c r="N122" i="5"/>
  <c r="O122" i="5"/>
  <c r="L40" i="5"/>
  <c r="I40" i="5"/>
  <c r="J40" i="5"/>
  <c r="M40" i="5"/>
  <c r="N40" i="5"/>
  <c r="O40" i="5"/>
  <c r="K40" i="5"/>
  <c r="K174" i="5"/>
  <c r="I174" i="5"/>
  <c r="J174" i="5"/>
  <c r="L174" i="5"/>
  <c r="M174" i="5"/>
  <c r="N174" i="5"/>
  <c r="O174" i="5"/>
  <c r="N102" i="5"/>
  <c r="O102" i="5"/>
  <c r="M102" i="5"/>
  <c r="L102" i="5"/>
  <c r="I102" i="5"/>
  <c r="J102" i="5"/>
  <c r="K102" i="5"/>
  <c r="K30" i="5"/>
  <c r="L30" i="5"/>
  <c r="M30" i="5"/>
  <c r="N30" i="5"/>
  <c r="O30" i="5"/>
  <c r="I30" i="5"/>
  <c r="J30" i="5"/>
  <c r="N181" i="5"/>
  <c r="L181" i="5"/>
  <c r="M181" i="5"/>
  <c r="O181" i="5"/>
  <c r="I181" i="5"/>
  <c r="J181" i="5"/>
  <c r="K181" i="5"/>
  <c r="I39" i="5"/>
  <c r="M39" i="5"/>
  <c r="N39" i="5"/>
  <c r="O39" i="5"/>
  <c r="J39" i="5"/>
  <c r="K39" i="5"/>
  <c r="L39" i="5"/>
  <c r="L145" i="5"/>
  <c r="I145" i="5"/>
  <c r="J145" i="5"/>
  <c r="K145" i="5"/>
  <c r="M145" i="5"/>
  <c r="N145" i="5"/>
  <c r="O145" i="5"/>
  <c r="N279" i="5"/>
  <c r="M279" i="5"/>
  <c r="I279" i="5"/>
  <c r="J279" i="5"/>
  <c r="K279" i="5"/>
  <c r="L279" i="5"/>
  <c r="O279" i="5"/>
  <c r="K207" i="5"/>
  <c r="I207" i="5"/>
  <c r="L207" i="5"/>
  <c r="M207" i="5"/>
  <c r="N207" i="5"/>
  <c r="O207" i="5"/>
  <c r="J207" i="5"/>
  <c r="O135" i="5"/>
  <c r="I135" i="5"/>
  <c r="J135" i="5"/>
  <c r="K135" i="5"/>
  <c r="L135" i="5"/>
  <c r="M135" i="5"/>
  <c r="N135" i="5"/>
  <c r="I63" i="5"/>
  <c r="M63" i="5"/>
  <c r="N63" i="5"/>
  <c r="O63" i="5"/>
  <c r="J63" i="5"/>
  <c r="K63" i="5"/>
  <c r="L63" i="5"/>
  <c r="J269" i="5"/>
  <c r="I269" i="5"/>
  <c r="M269" i="5"/>
  <c r="N269" i="5"/>
  <c r="O269" i="5"/>
  <c r="K269" i="5"/>
  <c r="L269" i="5"/>
  <c r="K125" i="5"/>
  <c r="J125" i="5"/>
  <c r="L125" i="5"/>
  <c r="M125" i="5"/>
  <c r="I125" i="5"/>
  <c r="N125" i="5"/>
  <c r="O125" i="5"/>
  <c r="J43" i="5"/>
  <c r="L43" i="5"/>
  <c r="I43" i="5"/>
  <c r="K43" i="5"/>
  <c r="M43" i="5"/>
  <c r="N43" i="5"/>
  <c r="O43" i="5"/>
  <c r="L177" i="5"/>
  <c r="J177" i="5"/>
  <c r="K177" i="5"/>
  <c r="M177" i="5"/>
  <c r="I177" i="5"/>
  <c r="N177" i="5"/>
  <c r="O177" i="5"/>
  <c r="O105" i="5"/>
  <c r="I105" i="5"/>
  <c r="J105" i="5"/>
  <c r="K105" i="5"/>
  <c r="L105" i="5"/>
  <c r="M105" i="5"/>
  <c r="N105" i="5"/>
  <c r="I33" i="5"/>
  <c r="N33" i="5"/>
  <c r="O33" i="5"/>
  <c r="J33" i="5"/>
  <c r="K33" i="5"/>
  <c r="L33" i="5"/>
  <c r="M33" i="5"/>
  <c r="M167" i="5"/>
  <c r="N167" i="5"/>
  <c r="O167" i="5"/>
  <c r="L167" i="5"/>
  <c r="I167" i="5"/>
  <c r="J167" i="5"/>
  <c r="K167" i="5"/>
  <c r="K95" i="5"/>
  <c r="L95" i="5"/>
  <c r="M95" i="5"/>
  <c r="N95" i="5"/>
  <c r="O95" i="5"/>
  <c r="I95" i="5"/>
  <c r="J95" i="5"/>
  <c r="M23" i="5"/>
  <c r="I23" i="5"/>
  <c r="J23" i="5"/>
  <c r="K23" i="5"/>
  <c r="L23" i="5"/>
  <c r="N23" i="5"/>
  <c r="O23" i="5"/>
  <c r="O85" i="5"/>
  <c r="N85" i="5"/>
  <c r="L85" i="5"/>
  <c r="M85" i="5"/>
  <c r="K85" i="5"/>
  <c r="I85" i="5"/>
  <c r="J85" i="5"/>
  <c r="I13" i="5"/>
  <c r="K13" i="5"/>
  <c r="L13" i="5"/>
  <c r="M13" i="5"/>
  <c r="J13" i="5"/>
  <c r="N13" i="5"/>
  <c r="O13" i="5"/>
  <c r="M219" i="5"/>
  <c r="K219" i="5"/>
  <c r="L219" i="5"/>
  <c r="N219" i="5"/>
  <c r="I219" i="5"/>
  <c r="J219" i="5"/>
  <c r="O219" i="5"/>
  <c r="K75" i="5"/>
  <c r="I75" i="5"/>
  <c r="J75" i="5"/>
  <c r="L75" i="5"/>
  <c r="N75" i="5"/>
  <c r="O75" i="5"/>
  <c r="M75" i="5"/>
  <c r="M3" i="5"/>
  <c r="N3" i="5"/>
  <c r="O3" i="5"/>
  <c r="I3" i="5"/>
  <c r="J3" i="5"/>
  <c r="K3" i="5"/>
  <c r="L3" i="5"/>
  <c r="J218" i="5"/>
  <c r="I218" i="5"/>
  <c r="L218" i="5"/>
  <c r="M218" i="5"/>
  <c r="N218" i="5"/>
  <c r="K218" i="5"/>
  <c r="O218" i="5"/>
  <c r="M74" i="5"/>
  <c r="N74" i="5"/>
  <c r="O74" i="5"/>
  <c r="I74" i="5"/>
  <c r="J74" i="5"/>
  <c r="K74" i="5"/>
  <c r="L74" i="5"/>
  <c r="O208" i="5"/>
  <c r="N208" i="5"/>
  <c r="I208" i="5"/>
  <c r="J208" i="5"/>
  <c r="K208" i="5"/>
  <c r="L208" i="5"/>
  <c r="M208" i="5"/>
  <c r="K136" i="5"/>
  <c r="O136" i="5"/>
  <c r="I136" i="5"/>
  <c r="J136" i="5"/>
  <c r="L136" i="5"/>
  <c r="M136" i="5"/>
  <c r="N136" i="5"/>
  <c r="M270" i="5"/>
  <c r="K270" i="5"/>
  <c r="N270" i="5"/>
  <c r="J270" i="5"/>
  <c r="L270" i="5"/>
  <c r="O270" i="5"/>
  <c r="I270" i="5"/>
  <c r="N126" i="5"/>
  <c r="O126" i="5"/>
  <c r="I126" i="5"/>
  <c r="J126" i="5"/>
  <c r="K126" i="5"/>
  <c r="L126" i="5"/>
  <c r="M126" i="5"/>
  <c r="M44" i="5"/>
  <c r="I44" i="5"/>
  <c r="O44" i="5"/>
  <c r="J44" i="5"/>
  <c r="K44" i="5"/>
  <c r="L44" i="5"/>
  <c r="N44" i="5"/>
  <c r="O106" i="5"/>
  <c r="I106" i="5"/>
  <c r="J106" i="5"/>
  <c r="K106" i="5"/>
  <c r="L106" i="5"/>
  <c r="M106" i="5"/>
  <c r="N106" i="5"/>
  <c r="I34" i="5"/>
  <c r="K34" i="5"/>
  <c r="M34" i="5"/>
  <c r="N34" i="5"/>
  <c r="O34" i="5"/>
  <c r="J34" i="5"/>
  <c r="L34" i="5"/>
  <c r="K168" i="5"/>
  <c r="I168" i="5"/>
  <c r="J168" i="5"/>
  <c r="M168" i="5"/>
  <c r="N168" i="5"/>
  <c r="O168" i="5"/>
  <c r="L168" i="5"/>
  <c r="N96" i="5"/>
  <c r="I96" i="5"/>
  <c r="J96" i="5"/>
  <c r="K96" i="5"/>
  <c r="L96" i="5"/>
  <c r="M96" i="5"/>
  <c r="O96" i="5"/>
  <c r="L24" i="5"/>
  <c r="M24" i="5"/>
  <c r="N24" i="5"/>
  <c r="O24" i="5"/>
  <c r="I24" i="5"/>
  <c r="J24" i="5"/>
  <c r="K24" i="5"/>
  <c r="J86" i="5"/>
  <c r="I86" i="5"/>
  <c r="K86" i="5"/>
  <c r="L86" i="5"/>
  <c r="M86" i="5"/>
  <c r="N86" i="5"/>
  <c r="O86" i="5"/>
  <c r="L14" i="5"/>
  <c r="O14" i="5"/>
  <c r="J14" i="5"/>
  <c r="K14" i="5"/>
  <c r="M14" i="5"/>
  <c r="I14" i="5"/>
  <c r="N14" i="5"/>
  <c r="O220" i="5"/>
  <c r="I220" i="5"/>
  <c r="J220" i="5"/>
  <c r="K220" i="5"/>
  <c r="L220" i="5"/>
  <c r="M220" i="5"/>
  <c r="N220" i="5"/>
  <c r="N76" i="5"/>
  <c r="L76" i="5"/>
  <c r="M76" i="5"/>
  <c r="O76" i="5"/>
  <c r="I76" i="5"/>
  <c r="J76" i="5"/>
  <c r="K76" i="5"/>
  <c r="I4" i="5"/>
  <c r="J4" i="5"/>
  <c r="K4" i="5"/>
  <c r="N4" i="5"/>
  <c r="O4" i="5"/>
  <c r="L4" i="5"/>
  <c r="M4" i="5"/>
  <c r="I138" i="5"/>
  <c r="L138" i="5"/>
  <c r="M138" i="5"/>
  <c r="N138" i="5"/>
  <c r="J138" i="5"/>
  <c r="K138" i="5"/>
  <c r="O138" i="5"/>
  <c r="I19" i="5"/>
  <c r="L19" i="5"/>
  <c r="M19" i="5"/>
  <c r="N19" i="5"/>
  <c r="O19" i="5"/>
  <c r="J19" i="5"/>
  <c r="K19" i="5"/>
  <c r="M205" i="5"/>
  <c r="I205" i="5"/>
  <c r="J205" i="5"/>
  <c r="N205" i="5"/>
  <c r="O205" i="5"/>
  <c r="K205" i="5"/>
  <c r="L205" i="5"/>
  <c r="K61" i="5"/>
  <c r="M61" i="5"/>
  <c r="N61" i="5"/>
  <c r="O61" i="5"/>
  <c r="I61" i="5"/>
  <c r="J61" i="5"/>
  <c r="L61" i="5"/>
  <c r="K123" i="5"/>
  <c r="L123" i="5"/>
  <c r="M123" i="5"/>
  <c r="I123" i="5"/>
  <c r="J123" i="5"/>
  <c r="N123" i="5"/>
  <c r="O123" i="5"/>
  <c r="I103" i="5"/>
  <c r="J103" i="5"/>
  <c r="K103" i="5"/>
  <c r="L103" i="5"/>
  <c r="N103" i="5"/>
  <c r="O103" i="5"/>
  <c r="M103" i="5"/>
  <c r="J165" i="5"/>
  <c r="N165" i="5"/>
  <c r="O165" i="5"/>
  <c r="K165" i="5"/>
  <c r="L165" i="5"/>
  <c r="M165" i="5"/>
  <c r="I165" i="5"/>
  <c r="O164" i="5"/>
  <c r="J164" i="5"/>
  <c r="K164" i="5"/>
  <c r="L164" i="5"/>
  <c r="I164" i="5"/>
  <c r="M164" i="5"/>
  <c r="N164" i="5"/>
  <c r="J92" i="5"/>
  <c r="I92" i="5"/>
  <c r="K92" i="5"/>
  <c r="L92" i="5"/>
  <c r="M92" i="5"/>
  <c r="O92" i="5"/>
  <c r="N92" i="5"/>
  <c r="L20" i="5"/>
  <c r="N20" i="5"/>
  <c r="O20" i="5"/>
  <c r="I20" i="5"/>
  <c r="J20" i="5"/>
  <c r="K20" i="5"/>
  <c r="M20" i="5"/>
  <c r="I226" i="5"/>
  <c r="J226" i="5"/>
  <c r="K226" i="5"/>
  <c r="L226" i="5"/>
  <c r="M226" i="5"/>
  <c r="N226" i="5"/>
  <c r="O226" i="5"/>
  <c r="N82" i="5"/>
  <c r="M82" i="5"/>
  <c r="O82" i="5"/>
  <c r="I82" i="5"/>
  <c r="J82" i="5"/>
  <c r="K82" i="5"/>
  <c r="L82" i="5"/>
  <c r="O10" i="5"/>
  <c r="I10" i="5"/>
  <c r="J10" i="5"/>
  <c r="K10" i="5"/>
  <c r="L10" i="5"/>
  <c r="M10" i="5"/>
  <c r="N10" i="5"/>
  <c r="J144" i="5"/>
  <c r="K144" i="5"/>
  <c r="L144" i="5"/>
  <c r="I144" i="5"/>
  <c r="M144" i="5"/>
  <c r="N144" i="5"/>
  <c r="O144" i="5"/>
  <c r="K278" i="5"/>
  <c r="I278" i="5"/>
  <c r="J278" i="5"/>
  <c r="L278" i="5"/>
  <c r="M278" i="5"/>
  <c r="N278" i="5"/>
  <c r="O278" i="5"/>
  <c r="L206" i="5"/>
  <c r="M206" i="5"/>
  <c r="N206" i="5"/>
  <c r="K206" i="5"/>
  <c r="O206" i="5"/>
  <c r="I206" i="5"/>
  <c r="J206" i="5"/>
  <c r="L134" i="5"/>
  <c r="M134" i="5"/>
  <c r="N134" i="5"/>
  <c r="O134" i="5"/>
  <c r="J134" i="5"/>
  <c r="K134" i="5"/>
  <c r="I134" i="5"/>
  <c r="N62" i="5"/>
  <c r="I62" i="5"/>
  <c r="J62" i="5"/>
  <c r="K62" i="5"/>
  <c r="L62" i="5"/>
  <c r="M62" i="5"/>
  <c r="O62" i="5"/>
  <c r="O268" i="5"/>
  <c r="L268" i="5"/>
  <c r="M268" i="5"/>
  <c r="N268" i="5"/>
  <c r="I268" i="5"/>
  <c r="J268" i="5"/>
  <c r="K268" i="5"/>
  <c r="J124" i="5"/>
  <c r="K124" i="5"/>
  <c r="L124" i="5"/>
  <c r="M124" i="5"/>
  <c r="O124" i="5"/>
  <c r="I124" i="5"/>
  <c r="N124" i="5"/>
  <c r="J42" i="5"/>
  <c r="I42" i="5"/>
  <c r="O42" i="5"/>
  <c r="K42" i="5"/>
  <c r="L42" i="5"/>
  <c r="M42" i="5"/>
  <c r="N42" i="5"/>
  <c r="I176" i="5"/>
  <c r="O176" i="5"/>
  <c r="J176" i="5"/>
  <c r="K176" i="5"/>
  <c r="L176" i="5"/>
  <c r="M176" i="5"/>
  <c r="N176" i="5"/>
  <c r="L104" i="5"/>
  <c r="N104" i="5"/>
  <c r="O104" i="5"/>
  <c r="K104" i="5"/>
  <c r="M104" i="5"/>
  <c r="I104" i="5"/>
  <c r="J104" i="5"/>
  <c r="N32" i="5"/>
  <c r="J32" i="5"/>
  <c r="K32" i="5"/>
  <c r="L32" i="5"/>
  <c r="I32" i="5"/>
  <c r="M32" i="5"/>
  <c r="O32" i="5"/>
  <c r="M166" i="5"/>
  <c r="I166" i="5"/>
  <c r="J166" i="5"/>
  <c r="K166" i="5"/>
  <c r="O166" i="5"/>
  <c r="L166" i="5"/>
  <c r="N166" i="5"/>
  <c r="I94" i="5"/>
  <c r="J94" i="5"/>
  <c r="K94" i="5"/>
  <c r="L94" i="5"/>
  <c r="M94" i="5"/>
  <c r="N94" i="5"/>
  <c r="O94" i="5"/>
  <c r="J22" i="5"/>
  <c r="M22" i="5"/>
  <c r="N22" i="5"/>
  <c r="O22" i="5"/>
  <c r="I22" i="5"/>
  <c r="K22" i="5"/>
  <c r="L22" i="5"/>
  <c r="L84" i="5"/>
  <c r="J84" i="5"/>
  <c r="K84" i="5"/>
  <c r="M84" i="5"/>
  <c r="O84" i="5"/>
  <c r="I84" i="5"/>
  <c r="N84" i="5"/>
  <c r="N12" i="5"/>
  <c r="I12" i="5"/>
  <c r="L12" i="5"/>
  <c r="M12" i="5"/>
  <c r="O12" i="5"/>
  <c r="J12" i="5"/>
  <c r="K12" i="5"/>
  <c r="I83" i="5"/>
  <c r="O83" i="5"/>
  <c r="N83" i="5"/>
  <c r="J83" i="5"/>
  <c r="K83" i="5"/>
  <c r="L83" i="5"/>
  <c r="M83" i="5"/>
  <c r="K11" i="5"/>
  <c r="L11" i="5"/>
  <c r="M11" i="5"/>
  <c r="N11" i="5"/>
  <c r="O11" i="5"/>
  <c r="I11" i="5"/>
  <c r="J11" i="5"/>
  <c r="J280" i="5"/>
  <c r="L280" i="5"/>
  <c r="M280" i="5"/>
  <c r="N280" i="5"/>
  <c r="O280" i="5"/>
  <c r="I280" i="5"/>
  <c r="K280" i="5"/>
  <c r="M64" i="5"/>
  <c r="K64" i="5"/>
  <c r="L64" i="5"/>
  <c r="N64" i="5"/>
  <c r="O64" i="5"/>
  <c r="I64" i="5"/>
  <c r="J64" i="5"/>
  <c r="L178" i="5"/>
  <c r="N178" i="5"/>
  <c r="O178" i="5"/>
  <c r="I178" i="5"/>
  <c r="J178" i="5"/>
  <c r="K178" i="5"/>
  <c r="M178" i="5"/>
  <c r="M2" i="5"/>
  <c r="J2" i="5"/>
  <c r="I2" i="5"/>
  <c r="O2" i="5"/>
  <c r="N2" i="5"/>
  <c r="L2" i="5"/>
  <c r="K2" i="5"/>
  <c r="N137" i="5"/>
  <c r="I137" i="5"/>
  <c r="J137" i="5"/>
  <c r="K137" i="5"/>
  <c r="L137" i="5"/>
  <c r="M137" i="5"/>
  <c r="O137" i="5"/>
  <c r="I271" i="5"/>
  <c r="J271" i="5"/>
  <c r="K271" i="5"/>
  <c r="L271" i="5"/>
  <c r="M271" i="5"/>
  <c r="N271" i="5"/>
  <c r="O271" i="5"/>
  <c r="J127" i="5"/>
  <c r="M127" i="5"/>
  <c r="N127" i="5"/>
  <c r="O127" i="5"/>
  <c r="I127" i="5"/>
  <c r="K127" i="5"/>
  <c r="L127" i="5"/>
  <c r="K45" i="5"/>
  <c r="L45" i="5"/>
  <c r="M45" i="5"/>
  <c r="O45" i="5"/>
  <c r="I45" i="5"/>
  <c r="J45" i="5"/>
  <c r="N45" i="5"/>
  <c r="O179" i="5"/>
  <c r="J179" i="5"/>
  <c r="K179" i="5"/>
  <c r="L179" i="5"/>
  <c r="I179" i="5"/>
  <c r="M179" i="5"/>
  <c r="N179" i="5"/>
  <c r="J107" i="5"/>
  <c r="I107" i="5"/>
  <c r="K107" i="5"/>
  <c r="L107" i="5"/>
  <c r="M107" i="5"/>
  <c r="N107" i="5"/>
  <c r="O107" i="5"/>
  <c r="L35" i="5"/>
  <c r="N35" i="5"/>
  <c r="O35" i="5"/>
  <c r="I35" i="5"/>
  <c r="J35" i="5"/>
  <c r="K35" i="5"/>
  <c r="M35" i="5"/>
  <c r="K169" i="5"/>
  <c r="M169" i="5"/>
  <c r="J169" i="5"/>
  <c r="L169" i="5"/>
  <c r="N169" i="5"/>
  <c r="I169" i="5"/>
  <c r="O169" i="5"/>
  <c r="N97" i="5"/>
  <c r="M97" i="5"/>
  <c r="O97" i="5"/>
  <c r="K97" i="5"/>
  <c r="L97" i="5"/>
  <c r="I97" i="5"/>
  <c r="J97" i="5"/>
  <c r="K25" i="5"/>
  <c r="I25" i="5"/>
  <c r="M25" i="5"/>
  <c r="N25" i="5"/>
  <c r="O25" i="5"/>
  <c r="J25" i="5"/>
  <c r="L25" i="5"/>
  <c r="M87" i="5"/>
  <c r="N87" i="5"/>
  <c r="O87" i="5"/>
  <c r="J87" i="5"/>
  <c r="K87" i="5"/>
  <c r="L87" i="5"/>
  <c r="I87" i="5"/>
  <c r="O15" i="5"/>
  <c r="J15" i="5"/>
  <c r="K15" i="5"/>
  <c r="L15" i="5"/>
  <c r="I15" i="5"/>
  <c r="M15" i="5"/>
  <c r="N15" i="5"/>
  <c r="K221" i="5"/>
  <c r="J221" i="5"/>
  <c r="L221" i="5"/>
  <c r="M221" i="5"/>
  <c r="I221" i="5"/>
  <c r="N221" i="5"/>
  <c r="O221" i="5"/>
  <c r="I77" i="5"/>
  <c r="J77" i="5"/>
  <c r="K77" i="5"/>
  <c r="L77" i="5"/>
  <c r="M77" i="5"/>
  <c r="N77" i="5"/>
  <c r="O77" i="5"/>
  <c r="K5" i="5"/>
  <c r="M5" i="5"/>
  <c r="N5" i="5"/>
  <c r="O5" i="5"/>
  <c r="I5" i="5"/>
  <c r="J5" i="5"/>
  <c r="L5" i="5"/>
  <c r="L139" i="5"/>
  <c r="I139" i="5"/>
  <c r="J139" i="5"/>
  <c r="K139" i="5"/>
  <c r="M139" i="5"/>
  <c r="N139" i="5"/>
  <c r="O139" i="5"/>
  <c r="O273" i="5"/>
  <c r="I273" i="5"/>
  <c r="K273" i="5"/>
  <c r="L273" i="5"/>
  <c r="M273" i="5"/>
  <c r="J273" i="5"/>
  <c r="N273" i="5"/>
  <c r="L201" i="5"/>
  <c r="I201" i="5"/>
  <c r="J201" i="5"/>
  <c r="K201" i="5"/>
  <c r="M201" i="5"/>
  <c r="N201" i="5"/>
  <c r="O201" i="5"/>
  <c r="J129" i="5"/>
  <c r="K129" i="5"/>
  <c r="L129" i="5"/>
  <c r="O129" i="5"/>
  <c r="I129" i="5"/>
  <c r="M129" i="5"/>
  <c r="N129" i="5"/>
  <c r="J57" i="5"/>
  <c r="O57" i="5"/>
  <c r="M57" i="5"/>
  <c r="N57" i="5"/>
  <c r="I57" i="5"/>
  <c r="K57" i="5"/>
  <c r="L57" i="5"/>
  <c r="J154" i="5"/>
  <c r="M244" i="5"/>
  <c r="N262" i="5"/>
  <c r="N48" i="5"/>
  <c r="I262" i="5"/>
  <c r="O244" i="5"/>
  <c r="N235" i="5"/>
  <c r="O253" i="5"/>
  <c r="N244" i="5"/>
  <c r="M235" i="5"/>
  <c r="K217" i="5"/>
  <c r="I199" i="5"/>
  <c r="M163" i="5"/>
  <c r="L154" i="5"/>
  <c r="K73" i="5"/>
  <c r="O261" i="5"/>
  <c r="M243" i="5"/>
  <c r="K198" i="5"/>
  <c r="N153" i="5"/>
  <c r="K260" i="5"/>
  <c r="I242" i="5"/>
  <c r="K197" i="5"/>
  <c r="L152" i="5"/>
  <c r="K116" i="5"/>
  <c r="K71" i="5"/>
  <c r="K259" i="5"/>
  <c r="I241" i="5"/>
  <c r="J196" i="5"/>
  <c r="K151" i="5"/>
  <c r="K115" i="5"/>
  <c r="L70" i="5"/>
  <c r="I249" i="5"/>
  <c r="J114" i="5"/>
  <c r="J248" i="5"/>
  <c r="J238" i="5"/>
  <c r="K237" i="5"/>
  <c r="N192" i="5"/>
  <c r="J156" i="5"/>
  <c r="K227" i="5"/>
  <c r="I209" i="5"/>
  <c r="O191" i="5"/>
  <c r="K155" i="5"/>
  <c r="O262" i="5"/>
  <c r="J217" i="5"/>
  <c r="O190" i="5"/>
  <c r="L163" i="5"/>
  <c r="K154" i="5"/>
  <c r="O118" i="5"/>
  <c r="I73" i="5"/>
  <c r="O55" i="5"/>
  <c r="M261" i="5"/>
  <c r="K243" i="5"/>
  <c r="J198" i="5"/>
  <c r="M153" i="5"/>
  <c r="O117" i="5"/>
  <c r="M72" i="5"/>
  <c r="J260" i="5"/>
  <c r="O233" i="5"/>
  <c r="I197" i="5"/>
  <c r="J152" i="5"/>
  <c r="J116" i="5"/>
  <c r="I71" i="5"/>
  <c r="O53" i="5"/>
  <c r="I259" i="5"/>
  <c r="N232" i="5"/>
  <c r="O187" i="5"/>
  <c r="I115" i="5"/>
  <c r="J70" i="5"/>
  <c r="M52" i="5"/>
  <c r="O231" i="5"/>
  <c r="M213" i="5"/>
  <c r="K195" i="5"/>
  <c r="O159" i="5"/>
  <c r="I239" i="5"/>
  <c r="N212" i="5"/>
  <c r="L194" i="5"/>
  <c r="O149" i="5"/>
  <c r="I229" i="5"/>
  <c r="O211" i="5"/>
  <c r="M193" i="5"/>
  <c r="I157" i="5"/>
  <c r="J228" i="5"/>
  <c r="M183" i="5"/>
  <c r="I147" i="5"/>
  <c r="N182" i="5"/>
  <c r="J146" i="5"/>
  <c r="L244" i="5"/>
  <c r="J261" i="5"/>
  <c r="O234" i="5"/>
  <c r="O189" i="5"/>
  <c r="K153" i="5"/>
  <c r="M117" i="5"/>
  <c r="L72" i="5"/>
  <c r="O251" i="5"/>
  <c r="M233" i="5"/>
  <c r="N188" i="5"/>
  <c r="L53" i="5"/>
  <c r="N250" i="5"/>
  <c r="L232" i="5"/>
  <c r="L187" i="5"/>
  <c r="L52" i="5"/>
  <c r="J186" i="5"/>
  <c r="N150" i="5"/>
  <c r="K185" i="5"/>
  <c r="L184" i="5"/>
  <c r="M253" i="5"/>
  <c r="N190" i="5"/>
  <c r="N55" i="5"/>
  <c r="M262" i="5"/>
  <c r="L253" i="5"/>
  <c r="K244" i="5"/>
  <c r="J235" i="5"/>
  <c r="N199" i="5"/>
  <c r="M190" i="5"/>
  <c r="J163" i="5"/>
  <c r="I154" i="5"/>
  <c r="M118" i="5"/>
  <c r="M55" i="5"/>
  <c r="I261" i="5"/>
  <c r="N234" i="5"/>
  <c r="M189" i="5"/>
  <c r="I153" i="5"/>
  <c r="J117" i="5"/>
  <c r="J72" i="5"/>
  <c r="N54" i="5"/>
  <c r="M251" i="5"/>
  <c r="K233" i="5"/>
  <c r="N215" i="5"/>
  <c r="K188" i="5"/>
  <c r="O161" i="5"/>
  <c r="K53" i="5"/>
  <c r="K250" i="5"/>
  <c r="I232" i="5"/>
  <c r="O214" i="5"/>
  <c r="K187" i="5"/>
  <c r="N160" i="5"/>
  <c r="J52" i="5"/>
  <c r="O199" i="5"/>
  <c r="N118" i="5"/>
  <c r="M47" i="5"/>
  <c r="O65" i="5"/>
  <c r="L110" i="5"/>
  <c r="I155" i="5"/>
  <c r="L182" i="5"/>
  <c r="M191" i="5"/>
  <c r="O209" i="5"/>
  <c r="I227" i="5"/>
  <c r="J236" i="5"/>
  <c r="K245" i="5"/>
  <c r="L254" i="5"/>
  <c r="L48" i="5"/>
  <c r="N66" i="5"/>
  <c r="K111" i="5"/>
  <c r="O147" i="5"/>
  <c r="K183" i="5"/>
  <c r="L192" i="5"/>
  <c r="N210" i="5"/>
  <c r="I237" i="5"/>
  <c r="J246" i="5"/>
  <c r="K255" i="5"/>
  <c r="K49" i="5"/>
  <c r="M67" i="5"/>
  <c r="J112" i="5"/>
  <c r="N148" i="5"/>
  <c r="O157" i="5"/>
  <c r="J184" i="5"/>
  <c r="K193" i="5"/>
  <c r="M211" i="5"/>
  <c r="O229" i="5"/>
  <c r="I247" i="5"/>
  <c r="J256" i="5"/>
  <c r="J50" i="5"/>
  <c r="L68" i="5"/>
  <c r="I113" i="5"/>
  <c r="M149" i="5"/>
  <c r="N158" i="5"/>
  <c r="I185" i="5"/>
  <c r="J194" i="5"/>
  <c r="L212" i="5"/>
  <c r="N230" i="5"/>
  <c r="O239" i="5"/>
  <c r="I257" i="5"/>
  <c r="I51" i="5"/>
  <c r="K69" i="5"/>
  <c r="L150" i="5"/>
  <c r="M159" i="5"/>
  <c r="I195" i="5"/>
  <c r="K213" i="5"/>
  <c r="M231" i="5"/>
  <c r="N240" i="5"/>
  <c r="O249" i="5"/>
  <c r="N47" i="5"/>
  <c r="M110" i="5"/>
  <c r="I146" i="5"/>
  <c r="J155" i="5"/>
  <c r="M182" i="5"/>
  <c r="N191" i="5"/>
  <c r="J227" i="5"/>
  <c r="K236" i="5"/>
  <c r="L245" i="5"/>
  <c r="M254" i="5"/>
  <c r="M48" i="5"/>
  <c r="O66" i="5"/>
  <c r="L111" i="5"/>
  <c r="I156" i="5"/>
  <c r="L183" i="5"/>
  <c r="M192" i="5"/>
  <c r="O210" i="5"/>
  <c r="I228" i="5"/>
  <c r="J237" i="5"/>
  <c r="K246" i="5"/>
  <c r="L255" i="5"/>
  <c r="L49" i="5"/>
  <c r="N67" i="5"/>
  <c r="K112" i="5"/>
  <c r="O148" i="5"/>
  <c r="K184" i="5"/>
  <c r="L193" i="5"/>
  <c r="N211" i="5"/>
  <c r="I238" i="5"/>
  <c r="J247" i="5"/>
  <c r="K256" i="5"/>
  <c r="K50" i="5"/>
  <c r="M68" i="5"/>
  <c r="J113" i="5"/>
  <c r="N149" i="5"/>
  <c r="O158" i="5"/>
  <c r="J185" i="5"/>
  <c r="K194" i="5"/>
  <c r="M212" i="5"/>
  <c r="O230" i="5"/>
  <c r="I248" i="5"/>
  <c r="J257" i="5"/>
  <c r="J51" i="5"/>
  <c r="L69" i="5"/>
  <c r="I114" i="5"/>
  <c r="M150" i="5"/>
  <c r="N159" i="5"/>
  <c r="I186" i="5"/>
  <c r="J195" i="5"/>
  <c r="L213" i="5"/>
  <c r="N231" i="5"/>
  <c r="O240" i="5"/>
  <c r="I258" i="5"/>
  <c r="I52" i="5"/>
  <c r="K70" i="5"/>
  <c r="L151" i="5"/>
  <c r="M160" i="5"/>
  <c r="I196" i="5"/>
  <c r="K214" i="5"/>
  <c r="M232" i="5"/>
  <c r="N241" i="5"/>
  <c r="O250" i="5"/>
  <c r="J71" i="5"/>
  <c r="O116" i="5"/>
  <c r="K152" i="5"/>
  <c r="L161" i="5"/>
  <c r="O188" i="5"/>
  <c r="J215" i="5"/>
  <c r="L233" i="5"/>
  <c r="M242" i="5"/>
  <c r="N251" i="5"/>
  <c r="O260" i="5"/>
  <c r="O54" i="5"/>
  <c r="I72" i="5"/>
  <c r="N117" i="5"/>
  <c r="J153" i="5"/>
  <c r="K162" i="5"/>
  <c r="N189" i="5"/>
  <c r="O198" i="5"/>
  <c r="I216" i="5"/>
  <c r="K234" i="5"/>
  <c r="L243" i="5"/>
  <c r="M252" i="5"/>
  <c r="N261" i="5"/>
  <c r="O47" i="5"/>
  <c r="J65" i="5"/>
  <c r="O110" i="5"/>
  <c r="K146" i="5"/>
  <c r="L155" i="5"/>
  <c r="O182" i="5"/>
  <c r="J209" i="5"/>
  <c r="L227" i="5"/>
  <c r="M236" i="5"/>
  <c r="N245" i="5"/>
  <c r="O254" i="5"/>
  <c r="O48" i="5"/>
  <c r="I66" i="5"/>
  <c r="N111" i="5"/>
  <c r="J147" i="5"/>
  <c r="K156" i="5"/>
  <c r="N183" i="5"/>
  <c r="O192" i="5"/>
  <c r="I210" i="5"/>
  <c r="K228" i="5"/>
  <c r="L237" i="5"/>
  <c r="M246" i="5"/>
  <c r="N255" i="5"/>
  <c r="N49" i="5"/>
  <c r="M112" i="5"/>
  <c r="I148" i="5"/>
  <c r="J157" i="5"/>
  <c r="M184" i="5"/>
  <c r="N193" i="5"/>
  <c r="J229" i="5"/>
  <c r="K238" i="5"/>
  <c r="L247" i="5"/>
  <c r="M256" i="5"/>
  <c r="M50" i="5"/>
  <c r="O68" i="5"/>
  <c r="L113" i="5"/>
  <c r="I158" i="5"/>
  <c r="L185" i="5"/>
  <c r="M194" i="5"/>
  <c r="O212" i="5"/>
  <c r="I230" i="5"/>
  <c r="J239" i="5"/>
  <c r="K248" i="5"/>
  <c r="L257" i="5"/>
  <c r="L51" i="5"/>
  <c r="N69" i="5"/>
  <c r="K114" i="5"/>
  <c r="O150" i="5"/>
  <c r="K186" i="5"/>
  <c r="L195" i="5"/>
  <c r="N213" i="5"/>
  <c r="I240" i="5"/>
  <c r="J249" i="5"/>
  <c r="K258" i="5"/>
  <c r="K52" i="5"/>
  <c r="M70" i="5"/>
  <c r="J115" i="5"/>
  <c r="N151" i="5"/>
  <c r="O160" i="5"/>
  <c r="J187" i="5"/>
  <c r="K196" i="5"/>
  <c r="M214" i="5"/>
  <c r="O232" i="5"/>
  <c r="I250" i="5"/>
  <c r="J259" i="5"/>
  <c r="J53" i="5"/>
  <c r="L71" i="5"/>
  <c r="I116" i="5"/>
  <c r="M152" i="5"/>
  <c r="N161" i="5"/>
  <c r="I188" i="5"/>
  <c r="J197" i="5"/>
  <c r="L215" i="5"/>
  <c r="N233" i="5"/>
  <c r="O242" i="5"/>
  <c r="I260" i="5"/>
  <c r="I54" i="5"/>
  <c r="K72" i="5"/>
  <c r="L153" i="5"/>
  <c r="M162" i="5"/>
  <c r="I198" i="5"/>
  <c r="K216" i="5"/>
  <c r="M234" i="5"/>
  <c r="N243" i="5"/>
  <c r="O252" i="5"/>
  <c r="J73" i="5"/>
  <c r="I47" i="5"/>
  <c r="K65" i="5"/>
  <c r="L146" i="5"/>
  <c r="M155" i="5"/>
  <c r="I191" i="5"/>
  <c r="K209" i="5"/>
  <c r="M227" i="5"/>
  <c r="N236" i="5"/>
  <c r="O245" i="5"/>
  <c r="J66" i="5"/>
  <c r="O111" i="5"/>
  <c r="K147" i="5"/>
  <c r="L156" i="5"/>
  <c r="O183" i="5"/>
  <c r="J210" i="5"/>
  <c r="L228" i="5"/>
  <c r="M237" i="5"/>
  <c r="N246" i="5"/>
  <c r="O255" i="5"/>
  <c r="O49" i="5"/>
  <c r="I67" i="5"/>
  <c r="N112" i="5"/>
  <c r="J148" i="5"/>
  <c r="K157" i="5"/>
  <c r="N184" i="5"/>
  <c r="O193" i="5"/>
  <c r="I211" i="5"/>
  <c r="K229" i="5"/>
  <c r="L238" i="5"/>
  <c r="M247" i="5"/>
  <c r="N256" i="5"/>
  <c r="N50" i="5"/>
  <c r="M113" i="5"/>
  <c r="I149" i="5"/>
  <c r="J158" i="5"/>
  <c r="M185" i="5"/>
  <c r="N194" i="5"/>
  <c r="J230" i="5"/>
  <c r="K239" i="5"/>
  <c r="L248" i="5"/>
  <c r="M257" i="5"/>
  <c r="M51" i="5"/>
  <c r="O69" i="5"/>
  <c r="L114" i="5"/>
  <c r="I159" i="5"/>
  <c r="L186" i="5"/>
  <c r="M195" i="5"/>
  <c r="O213" i="5"/>
  <c r="I231" i="5"/>
  <c r="J240" i="5"/>
  <c r="K249" i="5"/>
  <c r="J47" i="5"/>
  <c r="L65" i="5"/>
  <c r="I110" i="5"/>
  <c r="M146" i="5"/>
  <c r="N155" i="5"/>
  <c r="I182" i="5"/>
  <c r="J191" i="5"/>
  <c r="L209" i="5"/>
  <c r="N227" i="5"/>
  <c r="O236" i="5"/>
  <c r="I254" i="5"/>
  <c r="I48" i="5"/>
  <c r="K66" i="5"/>
  <c r="L147" i="5"/>
  <c r="M156" i="5"/>
  <c r="I192" i="5"/>
  <c r="K210" i="5"/>
  <c r="M228" i="5"/>
  <c r="N237" i="5"/>
  <c r="O246" i="5"/>
  <c r="J67" i="5"/>
  <c r="O112" i="5"/>
  <c r="K148" i="5"/>
  <c r="L157" i="5"/>
  <c r="O184" i="5"/>
  <c r="J211" i="5"/>
  <c r="L229" i="5"/>
  <c r="M238" i="5"/>
  <c r="N247" i="5"/>
  <c r="O256" i="5"/>
  <c r="O50" i="5"/>
  <c r="I68" i="5"/>
  <c r="N113" i="5"/>
  <c r="J149" i="5"/>
  <c r="K158" i="5"/>
  <c r="N185" i="5"/>
  <c r="O194" i="5"/>
  <c r="I212" i="5"/>
  <c r="K230" i="5"/>
  <c r="L239" i="5"/>
  <c r="M248" i="5"/>
  <c r="N257" i="5"/>
  <c r="N51" i="5"/>
  <c r="M114" i="5"/>
  <c r="I150" i="5"/>
  <c r="J159" i="5"/>
  <c r="M186" i="5"/>
  <c r="N195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I245" i="5"/>
  <c r="J254" i="5"/>
  <c r="J48" i="5"/>
  <c r="L66" i="5"/>
  <c r="I111" i="5"/>
  <c r="M147" i="5"/>
  <c r="N156" i="5"/>
  <c r="I183" i="5"/>
  <c r="J192" i="5"/>
  <c r="L210" i="5"/>
  <c r="N228" i="5"/>
  <c r="O237" i="5"/>
  <c r="I255" i="5"/>
  <c r="I49" i="5"/>
  <c r="K67" i="5"/>
  <c r="L148" i="5"/>
  <c r="M157" i="5"/>
  <c r="I193" i="5"/>
  <c r="K211" i="5"/>
  <c r="M229" i="5"/>
  <c r="N238" i="5"/>
  <c r="O247" i="5"/>
  <c r="J68" i="5"/>
  <c r="O113" i="5"/>
  <c r="K149" i="5"/>
  <c r="L158" i="5"/>
  <c r="O185" i="5"/>
  <c r="J212" i="5"/>
  <c r="L230" i="5"/>
  <c r="M239" i="5"/>
  <c r="N248" i="5"/>
  <c r="O257" i="5"/>
  <c r="O51" i="5"/>
  <c r="I69" i="5"/>
  <c r="N114" i="5"/>
  <c r="J150" i="5"/>
  <c r="K159" i="5"/>
  <c r="N186" i="5"/>
  <c r="O195" i="5"/>
  <c r="I213" i="5"/>
  <c r="K231" i="5"/>
  <c r="L240" i="5"/>
  <c r="M249" i="5"/>
  <c r="N258" i="5"/>
  <c r="N52" i="5"/>
  <c r="M115" i="5"/>
  <c r="I151" i="5"/>
  <c r="J160" i="5"/>
  <c r="M187" i="5"/>
  <c r="N196" i="5"/>
  <c r="J232" i="5"/>
  <c r="K241" i="5"/>
  <c r="L250" i="5"/>
  <c r="M259" i="5"/>
  <c r="M53" i="5"/>
  <c r="O71" i="5"/>
  <c r="L116" i="5"/>
  <c r="I161" i="5"/>
  <c r="L188" i="5"/>
  <c r="M197" i="5"/>
  <c r="O215" i="5"/>
  <c r="I233" i="5"/>
  <c r="J242" i="5"/>
  <c r="K251" i="5"/>
  <c r="L260" i="5"/>
  <c r="L54" i="5"/>
  <c r="N72" i="5"/>
  <c r="K117" i="5"/>
  <c r="O153" i="5"/>
  <c r="K189" i="5"/>
  <c r="L198" i="5"/>
  <c r="N216" i="5"/>
  <c r="I243" i="5"/>
  <c r="J252" i="5"/>
  <c r="K261" i="5"/>
  <c r="K55" i="5"/>
  <c r="L47" i="5"/>
  <c r="N65" i="5"/>
  <c r="K110" i="5"/>
  <c r="O146" i="5"/>
  <c r="K182" i="5"/>
  <c r="L191" i="5"/>
  <c r="N209" i="5"/>
  <c r="I236" i="5"/>
  <c r="J245" i="5"/>
  <c r="K254" i="5"/>
  <c r="K48" i="5"/>
  <c r="M66" i="5"/>
  <c r="J111" i="5"/>
  <c r="N147" i="5"/>
  <c r="O156" i="5"/>
  <c r="J183" i="5"/>
  <c r="K192" i="5"/>
  <c r="M210" i="5"/>
  <c r="O228" i="5"/>
  <c r="I246" i="5"/>
  <c r="J255" i="5"/>
  <c r="J49" i="5"/>
  <c r="L67" i="5"/>
  <c r="I112" i="5"/>
  <c r="M148" i="5"/>
  <c r="N157" i="5"/>
  <c r="I184" i="5"/>
  <c r="J193" i="5"/>
  <c r="L211" i="5"/>
  <c r="N229" i="5"/>
  <c r="O238" i="5"/>
  <c r="I256" i="5"/>
  <c r="I50" i="5"/>
  <c r="K68" i="5"/>
  <c r="L149" i="5"/>
  <c r="M158" i="5"/>
  <c r="I194" i="5"/>
  <c r="K212" i="5"/>
  <c r="M230" i="5"/>
  <c r="N239" i="5"/>
  <c r="O248" i="5"/>
  <c r="J69" i="5"/>
  <c r="O114" i="5"/>
  <c r="K150" i="5"/>
  <c r="L159" i="5"/>
  <c r="O186" i="5"/>
  <c r="J213" i="5"/>
  <c r="L231" i="5"/>
  <c r="M240" i="5"/>
  <c r="N249" i="5"/>
  <c r="O258" i="5"/>
  <c r="O52" i="5"/>
  <c r="I70" i="5"/>
  <c r="N115" i="5"/>
  <c r="J151" i="5"/>
  <c r="K160" i="5"/>
  <c r="N187" i="5"/>
  <c r="O196" i="5"/>
  <c r="I214" i="5"/>
  <c r="K232" i="5"/>
  <c r="L241" i="5"/>
  <c r="M250" i="5"/>
  <c r="N259" i="5"/>
  <c r="N53" i="5"/>
  <c r="M116" i="5"/>
  <c r="I152" i="5"/>
  <c r="J161" i="5"/>
  <c r="M188" i="5"/>
  <c r="N197" i="5"/>
  <c r="J233" i="5"/>
  <c r="K242" i="5"/>
  <c r="L251" i="5"/>
  <c r="M260" i="5"/>
  <c r="M54" i="5"/>
  <c r="O72" i="5"/>
  <c r="L117" i="5"/>
  <c r="I162" i="5"/>
  <c r="L189" i="5"/>
  <c r="M198" i="5"/>
  <c r="O216" i="5"/>
  <c r="I234" i="5"/>
  <c r="J243" i="5"/>
  <c r="K252" i="5"/>
  <c r="L261" i="5"/>
  <c r="L262" i="5"/>
  <c r="K253" i="5"/>
  <c r="J244" i="5"/>
  <c r="I235" i="5"/>
  <c r="O217" i="5"/>
  <c r="M199" i="5"/>
  <c r="L190" i="5"/>
  <c r="I163" i="5"/>
  <c r="L118" i="5"/>
  <c r="O73" i="5"/>
  <c r="L55" i="5"/>
  <c r="N252" i="5"/>
  <c r="L234" i="5"/>
  <c r="J189" i="5"/>
  <c r="O162" i="5"/>
  <c r="I117" i="5"/>
  <c r="K54" i="5"/>
  <c r="J251" i="5"/>
  <c r="M215" i="5"/>
  <c r="J188" i="5"/>
  <c r="M161" i="5"/>
  <c r="I53" i="5"/>
  <c r="J250" i="5"/>
  <c r="N214" i="5"/>
  <c r="I187" i="5"/>
  <c r="L160" i="5"/>
  <c r="N68" i="5"/>
  <c r="L50" i="5"/>
  <c r="O67" i="5"/>
  <c r="M49" i="5"/>
  <c r="I65" i="5"/>
  <c r="K235" i="5"/>
  <c r="K163" i="5"/>
  <c r="K262" i="5"/>
  <c r="J253" i="5"/>
  <c r="I244" i="5"/>
  <c r="N217" i="5"/>
  <c r="L199" i="5"/>
  <c r="K190" i="5"/>
  <c r="O154" i="5"/>
  <c r="K118" i="5"/>
  <c r="N73" i="5"/>
  <c r="J55" i="5"/>
  <c r="L252" i="5"/>
  <c r="J234" i="5"/>
  <c r="M216" i="5"/>
  <c r="I189" i="5"/>
  <c r="N162" i="5"/>
  <c r="J54" i="5"/>
  <c r="I251" i="5"/>
  <c r="K215" i="5"/>
  <c r="K161" i="5"/>
  <c r="O241" i="5"/>
  <c r="L214" i="5"/>
  <c r="I160" i="5"/>
  <c r="M258" i="5"/>
  <c r="M69" i="5"/>
  <c r="K51" i="5"/>
  <c r="N254" i="5"/>
  <c r="I217" i="5"/>
  <c r="J262" i="5"/>
  <c r="I253" i="5"/>
  <c r="O235" i="5"/>
  <c r="M217" i="5"/>
  <c r="K199" i="5"/>
  <c r="J190" i="5"/>
  <c r="O163" i="5"/>
  <c r="N154" i="5"/>
  <c r="J118" i="5"/>
  <c r="M73" i="5"/>
  <c r="I55" i="5"/>
  <c r="I252" i="5"/>
  <c r="L216" i="5"/>
  <c r="L162" i="5"/>
  <c r="N242" i="5"/>
  <c r="I215" i="5"/>
  <c r="O197" i="5"/>
  <c r="O152" i="5"/>
  <c r="N71" i="5"/>
  <c r="O259" i="5"/>
  <c r="M241" i="5"/>
  <c r="J214" i="5"/>
  <c r="M196" i="5"/>
  <c r="O151" i="5"/>
  <c r="O115" i="5"/>
  <c r="O70" i="5"/>
  <c r="L258" i="5"/>
  <c r="L256" i="5"/>
  <c r="M255" i="5"/>
  <c r="M245" i="5"/>
  <c r="J199" i="5"/>
  <c r="I190" i="5"/>
  <c r="N163" i="5"/>
  <c r="M154" i="5"/>
  <c r="I118" i="5"/>
  <c r="L73" i="5"/>
  <c r="O243" i="5"/>
  <c r="J216" i="5"/>
  <c r="N198" i="5"/>
  <c r="J162" i="5"/>
  <c r="N260" i="5"/>
  <c r="L242" i="5"/>
  <c r="L197" i="5"/>
  <c r="N152" i="5"/>
  <c r="N116" i="5"/>
  <c r="M71" i="5"/>
  <c r="L259" i="5"/>
  <c r="J241" i="5"/>
  <c r="L196" i="5"/>
  <c r="M151" i="5"/>
  <c r="L115" i="5"/>
  <c r="N70" i="5"/>
  <c r="J258" i="5"/>
  <c r="K257" i="5"/>
  <c r="K113" i="5"/>
  <c r="K247" i="5"/>
  <c r="L112" i="5"/>
  <c r="L246" i="5"/>
  <c r="M111" i="5"/>
  <c r="L236" i="5"/>
  <c r="N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A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H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<sst xmlns="http://schemas.openxmlformats.org/spreadsheetml/2006/main" count="743" uniqueCount="137">
  <si>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</si>
  <si>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</si>
  <si>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</si>
  <si>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</si>
  <si>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</si>
  <si>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</si>
  <si>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</si>
  <si>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</si>
  <si>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</si>
  <si>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</si>
  <si>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</si>
  <si>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</si>
  <si>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</si>
  <si>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</si>
  <si>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</si>
  <si>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</si>
  <si>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</si>
  <si>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</si>
  <si>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</si>
  <si>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</si>
  <si>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</si>
  <si>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</si>
  <si>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</si>
  <si>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</si>
  <si>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</si>
  <si>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</si>
  <si>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</si>
  <si>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</si>
  <si>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</si>
  <si>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</si>
  <si>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</si>
  <si>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</si>
  <si>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</si>
  <si>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</si>
  <si>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</si>
  <si>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</si>
  <si>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</si>
  <si>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</si>
  <si>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provname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</si>
  <si>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</si>
  <si>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</si>
  <si>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</si>
  <si>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</si>
  <si>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</si>
  <si>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</si>
  <si>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</si>
  <si>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</si>
  <si>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</si>
  <si>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</si>
  <si>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</si>
  <si>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</si>
  <si>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</si>
  <si>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</si>
  <si>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</si>
  <si>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</si>
  <si>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</si>
  <si>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</si>
  <si>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</si>
  <si>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</si>
  <si>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</si>
  <si>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</si>
  <si>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</si>
  <si>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</si>
  <si>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</si>
  <si>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>常住人口（万人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</si>
  <si>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</si>
  <si>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</si>
  <si>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</si>
  <si>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</si>
  <si>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</si>
  <si>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</si>
  <si>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</si>
  <si>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</si>
  <si>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</si>
  <si>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</si>
  <si>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</si>
  <si>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</si>
  <si>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</si>
  <si>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</si>
  <si>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</si>
  <si>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</si>
  <si>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</si>
  <si>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</si>
  <si>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</si>
  <si>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</si>
  <si>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</si>
  <si>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</si>
  <si>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</si>
  <si>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</si>
  <si>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</si>
  <si>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</si>
  <si>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</si>
  <si>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</si>
  <si>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</si>
  <si>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</si>
  <si>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</si>
  <si>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</si>
  <si>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</si>
  <si>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</si>
  <si>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</si>
  <si>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</si>
  <si>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</si>
  <si>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</si>
  <si>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</si>
  <si>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自然灾害受灾人口（万人）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</si>
  <si>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</si>
  <si>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</si>
  <si>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</si>
  <si>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</si>
  <si>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</si>
  <si>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</si>
  <si>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</si>
  <si>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</si>
  <si>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</si>
  <si>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</si>
  <si>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</si>
  <si>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</si>
  <si>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</si>
  <si>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</si>
  <si>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</si>
  <si>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</si>
  <si>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</si>
  <si>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</si>
  <si>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</si>
  <si>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</si>
  <si>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</si>
  <si>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</si>
  <si>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</si>
  <si>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</si>
  <si>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</si>
  <si>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</si>
  <si>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</si>
  <si>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</si>
  <si>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</si>
  <si>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</si>
  <si>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工资</t>
    <phoneticPr fontId="1" type="noConversion"/>
  </si>
  <si>
    <t>房价指数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</si>
</sst>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theme" Target="theme/theme1.xml"/><Relationship Id="rId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O280"/>
  <sheetViews>
    <sheetView tabSelected="1" zoomScale="139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O5" sqref="O5"/>
    </sheetView>
  </sheetViews>
  <sheetFormatPr baseColWidth="10" defaultRowHeight="15"/>
  <cols>
    <col min="4" max="4" width="21.33203125" bestFit="1" customWidth="1"/>
  </cols>
  <sheetData>
    <row r="1" spans="1:41" s="2" customFormat="1" ht="64">
      <c r="A1" s="2" t="s">
        <v>0</v>
      </c>
      <c r="B1" s="2" t="s">
        <v>38</v>
      </c>
      <c r="C1" s="2" t="s">
        <v>40</v>
      </c>
      <c r="D1" s="2" t="s">
        <v>126</v>
      </c>
      <c r="E1" s="2" t="s">
        <v>39</v>
      </c>
      <c r="F1" s="2" t="s">
        <v>64</v>
      </c>
      <c r="G1" s="3" t="s">
        <v>65</v>
      </c>
      <c r="H1" s="1" t="s">
        <v>104</v>
      </c>
      <c r="I1" s="18" t="s">
        <v>128</v>
      </c>
      <c r="J1" s="18" t="s">
        <v>129</v>
      </c>
      <c r="K1" s="18" t="s">
        <v>130</v>
      </c>
      <c r="L1" s="18" t="s">
        <v>131</v>
      </c>
      <c r="M1" s="18" t="s">
        <v>132</v>
      </c>
      <c r="N1" s="18" t="s">
        <v>133</v>
      </c>
      <c r="O1" s="18" t="s">
        <v>134</v>
      </c>
      <c r="P1" s="11" t="s">
        <v>66</v>
      </c>
      <c r="Q1" s="11" t="s">
        <v>136</v>
      </c>
      <c r="R1" s="2" t="s">
        <v>135</v>
      </c>
      <c r="S1" s="12" t="s">
        <v>69</v>
      </c>
      <c r="T1" s="13" t="s">
        <v>109</v>
      </c>
      <c r="U1" s="14" t="s">
        <v>42</v>
      </c>
      <c r="V1" s="13" t="s">
        <v>107</v>
      </c>
      <c r="W1" s="8" t="s">
        <v>45</v>
      </c>
      <c r="X1" s="13" t="s">
        <v>108</v>
      </c>
      <c r="Y1" s="10" t="s">
        <v>46</v>
      </c>
      <c r="Z1" s="10" t="s">
        <v>44</v>
      </c>
      <c r="AA1" s="10" t="s">
        <v>43</v>
      </c>
      <c r="AB1" s="15" t="s">
        <v>111</v>
      </c>
      <c r="AC1" s="10" t="s">
        <v>106</v>
      </c>
      <c r="AD1" s="15" t="s">
        <v>110</v>
      </c>
      <c r="AE1" s="9" t="s">
        <v>60</v>
      </c>
      <c r="AF1" s="9" t="s">
        <v>61</v>
      </c>
      <c r="AG1" s="16" t="s">
        <v>62</v>
      </c>
      <c r="AH1" s="16" t="s">
        <v>63</v>
      </c>
      <c r="AI1" s="2" t="s">
        <v>105</v>
      </c>
      <c r="AJ1" s="4" t="s">
        <v>41</v>
      </c>
      <c r="AK1" s="17" t="s">
        <v>127</v>
      </c>
      <c r="AL1" s="17" t="s">
        <v>100</v>
      </c>
      <c r="AM1" s="17" t="s">
        <v>102</v>
      </c>
      <c r="AN1" s="17" t="s">
        <v>101</v>
      </c>
      <c r="AO1" s="17" t="s">
        <v>103</v>
      </c>
    </row>
    <row r="2" spans="1:41">
      <c r="A2">
        <v>11</v>
      </c>
      <c r="B2" t="s">
        <v>1</v>
      </c>
      <c r="C2">
        <v>2010</v>
      </c>
      <c r="D2" t="str">
        <f>CONCATENATE(B2,C2)</f>
        <v>北京市2010</v>
      </c>
      <c r="E2" t="s">
        <v>32</v>
      </c>
      <c r="F2" cm="1">
        <f t="array" ref="F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G2" cm="1">
        <f t="array" ref="G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H2" cm="1">
        <f t="array" ref="H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I2">
        <f>VLOOKUP($D2,[24]Sheet1!$C$1:$J$65536,2,FALSE)</f>
        <v>120.14424896240234</v>
      </c>
      <c r="J2">
        <f>VLOOKUP($D2,[24]Sheet1!$C$1:$J$65536,3,FALSE)</f>
        <v>14.288623809814453</v>
      </c>
      <c r="K2">
        <f>VLOOKUP($D2,[24]Sheet1!$C$1:$J$65536,4,FALSE)</f>
        <v>10161.2001953125</v>
      </c>
      <c r="L2">
        <f>VLOOKUP($D2,[24]Sheet1!$C$1:$J$65536,5,FALSE)</f>
        <v>177.4072265625</v>
      </c>
      <c r="M2">
        <f>VLOOKUP($D2,[24]Sheet1!$C$1:$J$65536,6,FALSE)</f>
        <v>28.964260101318359</v>
      </c>
      <c r="N2">
        <f>VLOOKUP($D2,[24]Sheet1!$C$1:$J$65536,7,FALSE)</f>
        <v>3.1921768188476562</v>
      </c>
      <c r="O2">
        <f>VLOOKUP($D2,[24]Sheet1!$C$1:$J$65536,8,FALSE)</f>
        <v>30.796195983886719</v>
      </c>
      <c r="P2" cm="1">
        <f t="array" ref="P2">_xlfn.IFS(
$C2=2010,
VLOOKUP($B2,[25]各省年均房价!$A$1:$T$32,11,FALSE),
$C2=2011,
VLOOKUP($B2,[25]各省年均房价!$A$1:$T$32,12,FALSE),
$C2=2012,
VLOOKUP($B2,[25]各省年均房价!$A$1:$T$32,13,FALSE),
$C2=2013,
VLOOKUP($B2,[25]各省年均房价!$A$1:$T$32,14,FALSE),
$C2=2014,
VLOOKUP($B2,[25]各省年均房价!$A$1:$T$32,15,FALSE),
$C2=2015,
VLOOKUP($B2,[25]各省年均房价!$A$1:$T$32,16,FALSE),
$C2=2016,
VLOOKUP($B2,[25]各省年均房价!$A$1:$T$32,17,FALSE),
$C2=2017,
VLOOKUP($B2,[25]各省年均房价!$A$1:$T$32,18,FALSE),
$C2=2018,
VLOOKUP($B2,[25]各省年均房价!$A$1:$T$32,19,FALSE)
)</f>
        <v>16845.8</v>
      </c>
      <c r="Q2">
        <f>P2/G2</f>
        <v>0.5763582865745176</v>
      </c>
      <c r="S2" t="str">
        <f>VLOOKUP(B2,方言分布!A:B,2,FALSE)</f>
        <v>北京官话</v>
      </c>
      <c r="T2" cm="1">
        <f t="array" ref="T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9411</v>
      </c>
      <c r="U2" cm="1">
        <f t="array" ref="U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9.2799999999999994</v>
      </c>
      <c r="V2" cm="1">
        <f t="array" ref="V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136</v>
      </c>
      <c r="W2" cm="1">
        <f t="array" ref="W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16.18</v>
      </c>
      <c r="X2" cm="1">
        <f t="array" ref="X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186.82</v>
      </c>
      <c r="Y2" cm="1">
        <f t="array" ref="Y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10.11</v>
      </c>
      <c r="Z2" cm="1">
        <f t="array" ref="Z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10.24</v>
      </c>
      <c r="AA2" cm="1">
        <f t="array" ref="AA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13.2</v>
      </c>
      <c r="AC2" cm="1">
        <f t="array" ref="AC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6134448</v>
      </c>
      <c r="AD2" cm="1">
        <f t="array" ref="AD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450.22</v>
      </c>
      <c r="AE2" cm="1">
        <f t="array" ref="AE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2316</v>
      </c>
      <c r="AF2" cm="1">
        <f t="array" ref="AF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6340.3</v>
      </c>
      <c r="AI2" cm="1">
        <f t="array" ref="AI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4279</v>
      </c>
      <c r="AJ2" cm="1">
        <f t="array" ref="AJ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18743</v>
      </c>
      <c r="AK2" cm="1">
        <f t="array" ref="AK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174.92</v>
      </c>
      <c r="AL2" cm="1">
        <f t="array" ref="AL2">_xlfn.IFS(
$C2=2010,
VLOOKUP($B2,[5]分省年度数据!$A$1:$T$32,15,FALSE),
$C2=2011,
VLOOKUP($B2,[5]分省年度数据!$A$1:$T$32,14,FALSE),
$C2=2012,
VLOOKUP($B2,[5]分省年度数据!$A$1:$T$32,13,FALSE),
$C2=2013,
VLOOKUP($B2,[5]分省年度数据!$A$1:$T$32,12,FALSE),
$C2=2014,
VLOOKUP($B2,[5]分省年度数据!$A$1:$T$32,11,FALSE),
$C2=2015,
VLOOKUP($B2,[5]分省年度数据!$A$1:$T$32,10,FALSE),
$C2=2016,
VLOOKUP($B2,[5]分省年度数据!$A$1:$T$32,9,FALSE),
$C2=2017,
VLOOKUP($B2,[5]分省年度数据!$A$1:$T$32,8,FALSE),
$C2=2018,
VLOOKUP($B2,[5]分省年度数据!$A$1:$T$32,7,FALSE)
)</f>
        <v>100</v>
      </c>
      <c r="AM2" cm="1">
        <f t="array" ref="AM2">_xlfn.IFS(
$C2=2010,
VLOOKUP($B2,[6]分省年度数据!$A$1:$T$32,15,FALSE),
$C2=2011,
VLOOKUP($B2,[6]分省年度数据!$A$1:$T$32,14,FALSE),
$C2=2012,
VLOOKUP($B2,[6]分省年度数据!$A$1:$T$32,13,FALSE),
$C2=2013,
VLOOKUP($B2,[6]分省年度数据!$A$1:$T$32,12,FALSE),
$C2=2014,
VLOOKUP($B2,[6]分省年度数据!$A$1:$T$32,11,FALSE),
$C2=2015,
VLOOKUP($B2,[6]分省年度数据!$A$1:$T$32,10,FALSE),
$C2=2016,
VLOOKUP($B2,[6]分省年度数据!$A$1:$T$32,9,FALSE),
$C2=2017,
VLOOKUP($B2,[6]分省年度数据!$A$1:$T$32,8,FALSE),
$C2=2018,
VLOOKUP($B2,[6]分省年度数据!$A$1:$T$32,7,FALSE)
)</f>
        <v>14.24</v>
      </c>
      <c r="AN2" cm="1">
        <f t="array" ref="AN2">_xlfn.IFS(
$C2=2010,
VLOOKUP($B2,[7]分省年度数据!$A$1:$T$32,15,FALSE),
$C2=2011,
VLOOKUP($B2,[7]分省年度数据!$A$1:$T$32,14,FALSE),
$C2=2012,
VLOOKUP($B2,[7]分省年度数据!$A$1:$T$32,13,FALSE),
$C2=2013,
VLOOKUP($B2,[7]分省年度数据!$A$1:$T$32,12,FALSE),
$C2=2014,
VLOOKUP($B2,[7]分省年度数据!$A$1:$T$32,11,FALSE),
$C2=2015,
VLOOKUP($B2,[7]分省年度数据!$A$1:$T$32,10,FALSE),
$C2=2016,
VLOOKUP($B2,[7]分省年度数据!$A$1:$T$32,9,FALSE),
$C2=2017,
VLOOKUP($B2,[7]分省年度数据!$A$1:$T$32,8,FALSE),
$C2=2018,
VLOOKUP($B2,[7]分省年度数据!$A$1:$T$32,7,FALSE)
)</f>
        <v>3.54</v>
      </c>
      <c r="AO2" cm="1">
        <f t="array" ref="AO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11.28</v>
      </c>
    </row>
    <row r="3" spans="1:41">
      <c r="A3">
        <v>11</v>
      </c>
      <c r="B3" t="s">
        <v>1</v>
      </c>
      <c r="C3">
        <v>2011</v>
      </c>
      <c r="D3" t="str">
        <f>CONCATENATE(B3,C3)</f>
        <v>北京市2011</v>
      </c>
      <c r="E3" t="s">
        <v>32</v>
      </c>
      <c r="F3" cm="1">
        <f t="array" ref="F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G3" cm="1">
        <f t="array" ref="G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H3" cm="1">
        <f t="array" ref="H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I3">
        <f>VLOOKUP($D3,[24]Sheet1!$C$1:$J$65536,2,FALSE)</f>
        <v>128.77601623535156</v>
      </c>
      <c r="J3">
        <f>VLOOKUP($D3,[24]Sheet1!$C$1:$J$65536,3,FALSE)</f>
        <v>17.751712799072266</v>
      </c>
      <c r="K3">
        <f>VLOOKUP($D3,[24]Sheet1!$C$1:$J$65536,4,FALSE)</f>
        <v>10170.677734375</v>
      </c>
      <c r="L3">
        <f>VLOOKUP($D3,[24]Sheet1!$C$1:$J$65536,5,FALSE)</f>
        <v>180.09934997558594</v>
      </c>
      <c r="M3">
        <f>VLOOKUP($D3,[24]Sheet1!$C$1:$J$65536,6,FALSE)</f>
        <v>28.299211502075195</v>
      </c>
      <c r="N3">
        <f>VLOOKUP($D3,[24]Sheet1!$C$1:$J$65536,7,FALSE)</f>
        <v>2.8539953231811523</v>
      </c>
      <c r="O3">
        <f>VLOOKUP($D3,[24]Sheet1!$C$1:$J$65536,8,FALSE)</f>
        <v>36.740634918212891</v>
      </c>
      <c r="P3" cm="1">
        <f t="array" ref="P3">_xlfn.IFS(
$C3=2010,
VLOOKUP($B3,[25]各省年均房价!$A$1:$T$32,11,FALSE),
$C3=2011,
VLOOKUP($B3,[25]各省年均房价!$A$1:$T$32,12,FALSE),
$C3=2012,
VLOOKUP($B3,[25]各省年均房价!$A$1:$T$32,13,FALSE),
$C3=2013,
VLOOKUP($B3,[25]各省年均房价!$A$1:$T$32,14,FALSE),
$C3=2014,
VLOOKUP($B3,[25]各省年均房价!$A$1:$T$32,15,FALSE),
$C3=2015,
VLOOKUP($B3,[25]各省年均房价!$A$1:$T$32,16,FALSE),
$C3=2016,
VLOOKUP($B3,[25]各省年均房价!$A$1:$T$32,17,FALSE),
$C3=2017,
VLOOKUP($B3,[25]各省年均房价!$A$1:$T$32,18,FALSE),
$C3=2018,
VLOOKUP($B3,[25]各省年均房价!$A$1:$T$32,19,FALSE)
)</f>
        <v>17021.599999999999</v>
      </c>
      <c r="Q3">
        <f t="shared" ref="Q3:Q66" si="0">P3/G3</f>
        <v>0.51306968893175786</v>
      </c>
      <c r="S3" t="str">
        <f>VLOOKUP(B3,方言分布!A:B,2,FALSE)</f>
        <v>北京官话</v>
      </c>
      <c r="T3" cm="1">
        <f t="array" ref="T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9495</v>
      </c>
      <c r="U3" cm="1">
        <f t="array" ref="U3">_xlfn.IFS(
$C3=2010,
VLOOKUP($B3,[20]分省年度数据!$A$1:$T$32,15,FALSE),
$C3=2011,
VLOOKUP($B3,[20]分省年度数据!$A$1:$T$32,14,FALSE),
$C3=2012,
VLOOKUP($B3,[20]分省年度数据!$A$1:$T$32,13,FALSE),
$C3=2013,
VLOOKUP($B3,[20]分省年度数据!$A$1:$T$32,12,FALSE),
$C3=2014,
VLOOKUP($B3,[20]分省年度数据!$A$1:$T$32,11,FALSE),
$C3=2015,
VLOOKUP($B3,[20]分省年度数据!$A$1:$T$32,10,FALSE),
$C3=2016,
VLOOKUP($B3,[20]分省年度数据!$A$1:$T$32,9,FALSE),
$C3=2017,
VLOOKUP($B3,[20]分省年度数据!$A$1:$T$32,8,FALSE),
$C3=2018,
VLOOKUP($B3,[20]分省年度数据!$A$1:$T$32,7,FALSE)
)</f>
        <v>9.4700000000000006</v>
      </c>
      <c r="V3" cm="1">
        <f t="array" ref="V3">_xlfn.IFS(
$C3=2010,
VLOOKUP($B3,[21]分省年度数据!$A$1:$T$32,15,FALSE),
$C3=2011,
VLOOKUP($B3,[21]分省年度数据!$A$1:$T$32,14,FALSE),
$C3=2012,
VLOOKUP($B3,[21]分省年度数据!$A$1:$T$32,13,FALSE),
$C3=2013,
VLOOKUP($B3,[21]分省年度数据!$A$1:$T$32,12,FALSE),
$C3=2014,
VLOOKUP($B3,[21]分省年度数据!$A$1:$T$32,11,FALSE),
$C3=2015,
VLOOKUP($B3,[21]分省年度数据!$A$1:$T$32,10,FALSE),
$C3=2016,
VLOOKUP($B3,[21]分省年度数据!$A$1:$T$32,9,FALSE),
$C3=2017,
VLOOKUP($B3,[21]分省年度数据!$A$1:$T$32,8,FALSE),
$C3=2018,
VLOOKUP($B3,[21]分省年度数据!$A$1:$T$32,7,FALSE)
)</f>
        <v>142</v>
      </c>
      <c r="W3" cm="1">
        <f t="array" ref="W3">_xlfn.IFS(
$C3=2010,
VLOOKUP($B3,[22]分省年度数据!$A$1:$T$32,15,FALSE),
$C3=2011,
VLOOKUP($B3,[22]分省年度数据!$A$1:$T$32,14,FALSE),
$C3=2012,
VLOOKUP($B3,[22]分省年度数据!$A$1:$T$32,13,FALSE),
$C3=2013,
VLOOKUP($B3,[22]分省年度数据!$A$1:$T$32,12,FALSE),
$C3=2014,
VLOOKUP($B3,[22]分省年度数据!$A$1:$T$32,11,FALSE),
$C3=2015,
VLOOKUP($B3,[22]分省年度数据!$A$1:$T$32,10,FALSE),
$C3=2016,
VLOOKUP($B3,[22]分省年度数据!$A$1:$T$32,9,FALSE),
$C3=2017,
VLOOKUP($B3,[22]分省年度数据!$A$1:$T$32,8,FALSE),
$C3=2018,
VLOOKUP($B3,[22]分省年度数据!$A$1:$T$32,7,FALSE)
)</f>
        <v>14.51</v>
      </c>
      <c r="X3" cm="1">
        <f t="array" ref="X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225.49</v>
      </c>
      <c r="Y3" cm="1">
        <f t="array" ref="Y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9.6</v>
      </c>
      <c r="Z3" cm="1">
        <f t="array" ref="Z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9.9</v>
      </c>
      <c r="AA3" cm="1">
        <f t="array" ref="AA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13.38</v>
      </c>
      <c r="AC3" cm="1">
        <f t="array" ref="AC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7373843</v>
      </c>
      <c r="AD3" cm="1">
        <f t="array" ref="AD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520.08000000000004</v>
      </c>
      <c r="AE3" cm="1">
        <f t="array" ref="AE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2776</v>
      </c>
      <c r="AF3" cm="1">
        <f t="array" ref="AF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7222.2</v>
      </c>
      <c r="AI3" cm="1">
        <f t="array" ref="AI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3934</v>
      </c>
      <c r="AJ3" cm="1">
        <f t="array" ref="AJ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19460</v>
      </c>
      <c r="AK3" cm="1">
        <f t="array" ref="AK3">_xlfn.IFS(
$C3=2010,
VLOOKUP($B3,[4]分省年度数据!$A$1:$T$32,15,FALSE),
$C3=2011,
VLOOKUP($B3,[4]分省年度数据!$A$1:$T$32,14,FALSE),
$C3=2012,
VLOOKUP($B3,[4]分省年度数据!$A$1:$T$32,13,FALSE),
$C3=2013,
VLOOKUP($B3,[4]分省年度数据!$A$1:$T$32,12,FALSE),
$C3=2014,
VLOOKUP($B3,[4]分省年度数据!$A$1:$T$32,11,FALSE),
$C3=2015,
VLOOKUP($B3,[4]分省年度数据!$A$1:$T$32,10,FALSE),
$C3=2016,
VLOOKUP($B3,[4]分省年度数据!$A$1:$T$32,9,FALSE),
$C3=2017,
VLOOKUP($B3,[4]分省年度数据!$A$1:$T$32,8,FALSE),
$C3=2018,
VLOOKUP($B3,[4]分省年度数据!$A$1:$T$32,7,FALSE)
)</f>
        <v>100</v>
      </c>
      <c r="AL3" cm="1">
        <f t="array" ref="AL3">_xlfn.IFS(
$C3=2010,
VLOOKUP($B3,[5]分省年度数据!$A$1:$T$32,15,FALSE),
$C3=2011,
VLOOKUP($B3,[5]分省年度数据!$A$1:$T$32,14,FALSE),
$C3=2012,
VLOOKUP($B3,[5]分省年度数据!$A$1:$T$32,13,FALSE),
$C3=2013,
VLOOKUP($B3,[5]分省年度数据!$A$1:$T$32,12,FALSE),
$C3=2014,
VLOOKUP($B3,[5]分省年度数据!$A$1:$T$32,11,FALSE),
$C3=2015,
VLOOKUP($B3,[5]分省年度数据!$A$1:$T$32,10,FALSE),
$C3=2016,
VLOOKUP($B3,[5]分省年度数据!$A$1:$T$32,9,FALSE),
$C3=2017,
VLOOKUP($B3,[5]分省年度数据!$A$1:$T$32,8,FALSE),
$C3=2018,
VLOOKUP($B3,[5]分省年度数据!$A$1:$T$32,7,FALSE)
)</f>
        <v>100</v>
      </c>
      <c r="AM3" cm="1">
        <f t="array" ref="AM3">_xlfn.IFS(
$C3=2010,
VLOOKUP($B3,[6]分省年度数据!$A$1:$T$32,15,FALSE),
$C3=2011,
VLOOKUP($B3,[6]分省年度数据!$A$1:$T$32,14,FALSE),
$C3=2012,
VLOOKUP($B3,[6]分省年度数据!$A$1:$T$32,13,FALSE),
$C3=2013,
VLOOKUP($B3,[6]分省年度数据!$A$1:$T$32,12,FALSE),
$C3=2014,
VLOOKUP($B3,[6]分省年度数据!$A$1:$T$32,11,FALSE),
$C3=2015,
VLOOKUP($B3,[6]分省年度数据!$A$1:$T$32,10,FALSE),
$C3=2016,
VLOOKUP($B3,[6]分省年度数据!$A$1:$T$32,9,FALSE),
$C3=2017,
VLOOKUP($B3,[6]分省年度数据!$A$1:$T$32,8,FALSE),
$C3=2018,
VLOOKUP($B3,[6]分省年度数据!$A$1:$T$32,7,FALSE)
)</f>
        <v>22.38</v>
      </c>
      <c r="AN3" cm="1">
        <f t="array" ref="AN3">_xlfn.IFS(
$C3=2010,
VLOOKUP($B3,[7]分省年度数据!$A$1:$T$32,15,FALSE),
$C3=2011,
VLOOKUP($B3,[7]分省年度数据!$A$1:$T$32,14,FALSE),
$C3=2012,
VLOOKUP($B3,[7]分省年度数据!$A$1:$T$32,13,FALSE),
$C3=2013,
VLOOKUP($B3,[7]分省年度数据!$A$1:$T$32,12,FALSE),
$C3=2014,
VLOOKUP($B3,[7]分省年度数据!$A$1:$T$32,11,FALSE),
$C3=2015,
VLOOKUP($B3,[7]分省年度数据!$A$1:$T$32,10,FALSE),
$C3=2016,
VLOOKUP($B3,[7]分省年度数据!$A$1:$T$32,9,FALSE),
$C3=2017,
VLOOKUP($B3,[7]分省年度数据!$A$1:$T$32,8,FALSE),
$C3=2018,
VLOOKUP($B3,[7]分省年度数据!$A$1:$T$32,7,FALSE)
)</f>
        <v>3.36</v>
      </c>
      <c r="AO3" cm="1">
        <f t="array" ref="AO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11.33</v>
      </c>
    </row>
    <row r="4" spans="1:41">
      <c r="A4">
        <v>11</v>
      </c>
      <c r="B4" t="s">
        <v>1</v>
      </c>
      <c r="C4">
        <v>2012</v>
      </c>
      <c r="D4" t="str">
        <f>CONCATENATE(B4,C4)</f>
        <v>北京市2012</v>
      </c>
      <c r="E4" t="s">
        <v>32</v>
      </c>
      <c r="F4" cm="1">
        <f t="array" ref="F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G4" cm="1">
        <f t="array" ref="G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H4" cm="1">
        <f t="array" ref="H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I4">
        <f>VLOOKUP($D4,[24]Sheet1!$C$1:$J$65536,2,FALSE)</f>
        <v>122.8233642578125</v>
      </c>
      <c r="J4">
        <f>VLOOKUP($D4,[24]Sheet1!$C$1:$J$65536,3,FALSE)</f>
        <v>16.683858871459961</v>
      </c>
      <c r="K4">
        <f>VLOOKUP($D4,[24]Sheet1!$C$1:$J$65536,4,FALSE)</f>
        <v>10160.5205078125</v>
      </c>
      <c r="L4">
        <f>VLOOKUP($D4,[24]Sheet1!$C$1:$J$65536,5,FALSE)</f>
        <v>171.57414245605469</v>
      </c>
      <c r="M4">
        <f>VLOOKUP($D4,[24]Sheet1!$C$1:$J$65536,6,FALSE)</f>
        <v>27.985773086547852</v>
      </c>
      <c r="N4">
        <f>VLOOKUP($D4,[24]Sheet1!$C$1:$J$65536,7,FALSE)</f>
        <v>2.8265931606292725</v>
      </c>
      <c r="O4">
        <f>VLOOKUP($D4,[24]Sheet1!$C$1:$J$65536,8,FALSE)</f>
        <v>36.672100067138672</v>
      </c>
      <c r="P4" cm="1">
        <f t="array" ref="P4">_xlfn.IFS(
$C4=2010,
VLOOKUP($B4,[25]各省年均房价!$A$1:$T$32,11,FALSE),
$C4=2011,
VLOOKUP($B4,[25]各省年均房价!$A$1:$T$32,12,FALSE),
$C4=2012,
VLOOKUP($B4,[25]各省年均房价!$A$1:$T$32,13,FALSE),
$C4=2013,
VLOOKUP($B4,[25]各省年均房价!$A$1:$T$32,14,FALSE),
$C4=2014,
VLOOKUP($B4,[25]各省年均房价!$A$1:$T$32,15,FALSE),
$C4=2015,
VLOOKUP($B4,[25]各省年均房价!$A$1:$T$32,16,FALSE),
$C4=2016,
VLOOKUP($B4,[25]各省年均房价!$A$1:$T$32,17,FALSE),
$C4=2017,
VLOOKUP($B4,[25]各省年均房价!$A$1:$T$32,18,FALSE),
$C4=2018,
VLOOKUP($B4,[25]各省年均房价!$A$1:$T$32,19,FALSE)
)</f>
        <v>18552.900000000001</v>
      </c>
      <c r="Q4">
        <f t="shared" si="0"/>
        <v>0.50392210120324854</v>
      </c>
      <c r="S4" t="str">
        <f>VLOOKUP(B4,方言分布!A:B,2,FALSE)</f>
        <v>北京官话</v>
      </c>
      <c r="T4" cm="1">
        <f t="array" ref="T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9632</v>
      </c>
      <c r="U4" cm="1">
        <f t="array" ref="U4">_xlfn.IFS(
$C4=2010,
VLOOKUP($B4,[20]分省年度数据!$A$1:$T$32,15,FALSE),
$C4=2011,
VLOOKUP($B4,[20]分省年度数据!$A$1:$T$32,14,FALSE),
$C4=2012,
VLOOKUP($B4,[20]分省年度数据!$A$1:$T$32,13,FALSE),
$C4=2013,
VLOOKUP($B4,[20]分省年度数据!$A$1:$T$32,12,FALSE),
$C4=2014,
VLOOKUP($B4,[20]分省年度数据!$A$1:$T$32,11,FALSE),
$C4=2015,
VLOOKUP($B4,[20]分省年度数据!$A$1:$T$32,10,FALSE),
$C4=2016,
VLOOKUP($B4,[20]分省年度数据!$A$1:$T$32,9,FALSE),
$C4=2017,
VLOOKUP($B4,[20]分省年度数据!$A$1:$T$32,8,FALSE),
$C4=2018,
VLOOKUP($B4,[20]分省年度数据!$A$1:$T$32,7,FALSE)
)</f>
        <v>10.02</v>
      </c>
      <c r="V4" cm="1">
        <f t="array" ref="V4">_xlfn.IFS(
$C4=2010,
VLOOKUP($B4,[21]分省年度数据!$A$1:$T$32,15,FALSE),
$C4=2011,
VLOOKUP($B4,[21]分省年度数据!$A$1:$T$32,14,FALSE),
$C4=2012,
VLOOKUP($B4,[21]分省年度数据!$A$1:$T$32,13,FALSE),
$C4=2013,
VLOOKUP($B4,[21]分省年度数据!$A$1:$T$32,12,FALSE),
$C4=2014,
VLOOKUP($B4,[21]分省年度数据!$A$1:$T$32,11,FALSE),
$C4=2015,
VLOOKUP($B4,[21]分省年度数据!$A$1:$T$32,10,FALSE),
$C4=2016,
VLOOKUP($B4,[21]分省年度数据!$A$1:$T$32,9,FALSE),
$C4=2017,
VLOOKUP($B4,[21]分省年度数据!$A$1:$T$32,8,FALSE),
$C4=2018,
VLOOKUP($B4,[21]分省年度数据!$A$1:$T$32,7,FALSE)
)</f>
        <v>95</v>
      </c>
      <c r="W4" cm="1">
        <f t="array" ref="W4">_xlfn.IFS(
$C4=2010,
VLOOKUP($B4,[22]分省年度数据!$A$1:$T$32,15,FALSE),
$C4=2011,
VLOOKUP($B4,[22]分省年度数据!$A$1:$T$32,14,FALSE),
$C4=2012,
VLOOKUP($B4,[22]分省年度数据!$A$1:$T$32,13,FALSE),
$C4=2013,
VLOOKUP($B4,[22]分省年度数据!$A$1:$T$32,12,FALSE),
$C4=2014,
VLOOKUP($B4,[22]分省年度数据!$A$1:$T$32,11,FALSE),
$C4=2015,
VLOOKUP($B4,[22]分省年度数据!$A$1:$T$32,10,FALSE),
$C4=2016,
VLOOKUP($B4,[22]分省年度数据!$A$1:$T$32,9,FALSE),
$C4=2017,
VLOOKUP($B4,[22]分省年度数据!$A$1:$T$32,8,FALSE),
$C4=2018,
VLOOKUP($B4,[22]分省年度数据!$A$1:$T$32,7,FALSE)
)</f>
        <v>12.83</v>
      </c>
      <c r="X4" cm="1">
        <f t="array" ref="X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256.06</v>
      </c>
      <c r="Y4" cm="1">
        <f t="array" ref="Y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>9.3800000000000008</v>
      </c>
      <c r="Z4" cm="1">
        <f t="array" ref="Z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>9.83</v>
      </c>
      <c r="AA4" cm="1">
        <f t="array" ref="AA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>13.7</v>
      </c>
      <c r="AC4" t="str" cm="1">
        <f t="array" ref="AC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/>
      </c>
      <c r="AD4" cm="1">
        <f t="array" ref="AD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628.65</v>
      </c>
      <c r="AE4" cm="1">
        <f t="array" ref="AE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3079</v>
      </c>
      <c r="AF4" cm="1">
        <f t="array" ref="AF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8123.5</v>
      </c>
      <c r="AI4" cm="1">
        <f t="array" ref="AI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3196</v>
      </c>
      <c r="AJ4" cm="1">
        <f t="array" ref="AJ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19547</v>
      </c>
      <c r="AK4" cm="1">
        <f t="array" ref="AK4">_xlfn.IFS(
$C4=2010,
VLOOKUP($B4,[4]分省年度数据!$A$1:$T$32,15,FALSE),
$C4=2011,
VLOOKUP($B4,[4]分省年度数据!$A$1:$T$32,14,FALSE),
$C4=2012,
VLOOKUP($B4,[4]分省年度数据!$A$1:$T$32,13,FALSE),
$C4=2013,
VLOOKUP($B4,[4]分省年度数据!$A$1:$T$32,12,FALSE),
$C4=2014,
VLOOKUP($B4,[4]分省年度数据!$A$1:$T$32,11,FALSE),
$C4=2015,
VLOOKUP($B4,[4]分省年度数据!$A$1:$T$32,10,FALSE),
$C4=2016,
VLOOKUP($B4,[4]分省年度数据!$A$1:$T$32,9,FALSE),
$C4=2017,
VLOOKUP($B4,[4]分省年度数据!$A$1:$T$32,8,FALSE),
$C4=2018,
VLOOKUP($B4,[4]分省年度数据!$A$1:$T$32,7,FALSE)
)</f>
        <v>100</v>
      </c>
      <c r="AL4" cm="1">
        <f t="array" ref="AL4">_xlfn.IFS(
$C4=2010,
VLOOKUP($B4,[5]分省年度数据!$A$1:$T$32,15,FALSE),
$C4=2011,
VLOOKUP($B4,[5]分省年度数据!$A$1:$T$32,14,FALSE),
$C4=2012,
VLOOKUP($B4,[5]分省年度数据!$A$1:$T$32,13,FALSE),
$C4=2013,
VLOOKUP($B4,[5]分省年度数据!$A$1:$T$32,12,FALSE),
$C4=2014,
VLOOKUP($B4,[5]分省年度数据!$A$1:$T$32,11,FALSE),
$C4=2015,
VLOOKUP($B4,[5]分省年度数据!$A$1:$T$32,10,FALSE),
$C4=2016,
VLOOKUP($B4,[5]分省年度数据!$A$1:$T$32,9,FALSE),
$C4=2017,
VLOOKUP($B4,[5]分省年度数据!$A$1:$T$32,8,FALSE),
$C4=2018,
VLOOKUP($B4,[5]分省年度数据!$A$1:$T$32,7,FALSE)
)</f>
        <v>100</v>
      </c>
      <c r="AM4" cm="1">
        <f t="array" ref="AM4">_xlfn.IFS(
$C4=2010,
VLOOKUP($B4,[6]分省年度数据!$A$1:$T$32,15,FALSE),
$C4=2011,
VLOOKUP($B4,[6]分省年度数据!$A$1:$T$32,14,FALSE),
$C4=2012,
VLOOKUP($B4,[6]分省年度数据!$A$1:$T$32,13,FALSE),
$C4=2013,
VLOOKUP($B4,[6]分省年度数据!$A$1:$T$32,12,FALSE),
$C4=2014,
VLOOKUP($B4,[6]分省年度数据!$A$1:$T$32,11,FALSE),
$C4=2015,
VLOOKUP($B4,[6]分省年度数据!$A$1:$T$32,10,FALSE),
$C4=2016,
VLOOKUP($B4,[6]分省年度数据!$A$1:$T$32,9,FALSE),
$C4=2017,
VLOOKUP($B4,[6]分省年度数据!$A$1:$T$32,8,FALSE),
$C4=2018,
VLOOKUP($B4,[6]分省年度数据!$A$1:$T$32,7,FALSE)
)</f>
        <v>23.43</v>
      </c>
      <c r="AN4" cm="1">
        <f t="array" ref="AN4">_xlfn.IFS(
$C4=2010,
VLOOKUP($B4,[7]分省年度数据!$A$1:$T$32,15,FALSE),
$C4=2011,
VLOOKUP($B4,[7]分省年度数据!$A$1:$T$32,14,FALSE),
$C4=2012,
VLOOKUP($B4,[7]分省年度数据!$A$1:$T$32,13,FALSE),
$C4=2013,
VLOOKUP($B4,[7]分省年度数据!$A$1:$T$32,12,FALSE),
$C4=2014,
VLOOKUP($B4,[7]分省年度数据!$A$1:$T$32,11,FALSE),
$C4=2015,
VLOOKUP($B4,[7]分省年度数据!$A$1:$T$32,10,FALSE),
$C4=2016,
VLOOKUP($B4,[7]分省年度数据!$A$1:$T$32,9,FALSE),
$C4=2017,
VLOOKUP($B4,[7]分省年度数据!$A$1:$T$32,8,FALSE),
$C4=2018,
VLOOKUP($B4,[7]分省年度数据!$A$1:$T$32,7,FALSE)
)</f>
        <v>3.24</v>
      </c>
      <c r="AO4" cm="1">
        <f t="array" ref="AO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11.87</v>
      </c>
    </row>
    <row r="5" spans="1:41">
      <c r="A5">
        <v>11</v>
      </c>
      <c r="B5" t="s">
        <v>1</v>
      </c>
      <c r="C5">
        <v>2013</v>
      </c>
      <c r="D5" t="str">
        <f>CONCATENATE(B5,C5)</f>
        <v>北京市2013</v>
      </c>
      <c r="E5" t="s">
        <v>32</v>
      </c>
      <c r="F5" cm="1">
        <f t="array" ref="F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G5" cm="1">
        <f t="array" ref="G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H5" cm="1">
        <f t="array" ref="H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I5">
        <f>VLOOKUP($D5,[24]Sheet1!$C$1:$J$65536,2,FALSE)</f>
        <v>125.87873840332031</v>
      </c>
      <c r="J5">
        <f>VLOOKUP($D5,[24]Sheet1!$C$1:$J$65536,3,FALSE)</f>
        <v>17.152933120727539</v>
      </c>
      <c r="K5">
        <f>VLOOKUP($D5,[24]Sheet1!$C$1:$J$65536,4,FALSE)</f>
        <v>10159.8291015625</v>
      </c>
      <c r="L5">
        <f>VLOOKUP($D5,[24]Sheet1!$C$1:$J$65536,5,FALSE)</f>
        <v>173.11729431152344</v>
      </c>
      <c r="M5">
        <f>VLOOKUP($D5,[24]Sheet1!$C$1:$J$65536,6,FALSE)</f>
        <v>26.799736022949219</v>
      </c>
      <c r="N5">
        <f>VLOOKUP($D5,[24]Sheet1!$C$1:$J$65536,7,FALSE)</f>
        <v>3.5768594741821289</v>
      </c>
      <c r="O5">
        <f>VLOOKUP($D5,[24]Sheet1!$C$1:$J$65536,8,FALSE)</f>
        <v>32.594165802001953</v>
      </c>
      <c r="P5" cm="1">
        <f t="array" ref="P5">_xlfn.IFS(
$C5=2010,
VLOOKUP($B5,[25]各省年均房价!$A$1:$T$32,11,FALSE),
$C5=2011,
VLOOKUP($B5,[25]各省年均房价!$A$1:$T$32,12,FALSE),
$C5=2012,
VLOOKUP($B5,[25]各省年均房价!$A$1:$T$32,13,FALSE),
$C5=2013,
VLOOKUP($B5,[25]各省年均房价!$A$1:$T$32,14,FALSE),
$C5=2014,
VLOOKUP($B5,[25]各省年均房价!$A$1:$T$32,15,FALSE),
$C5=2015,
VLOOKUP($B5,[25]各省年均房价!$A$1:$T$32,16,FALSE),
$C5=2016,
VLOOKUP($B5,[25]各省年均房价!$A$1:$T$32,17,FALSE),
$C5=2017,
VLOOKUP($B5,[25]各省年均房价!$A$1:$T$32,18,FALSE),
$C5=2018,
VLOOKUP($B5,[25]各省年均房价!$A$1:$T$32,19,FALSE)
)</f>
        <v>18833</v>
      </c>
      <c r="Q5">
        <f t="shared" si="0"/>
        <v>0.4612539799167279</v>
      </c>
      <c r="S5" t="str">
        <f>VLOOKUP(B5,方言分布!A:B,2,FALSE)</f>
        <v>北京官话</v>
      </c>
      <c r="T5" cm="1">
        <f t="array" ref="T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9683</v>
      </c>
      <c r="U5" cm="1">
        <f t="array" ref="U5">_xlfn.IFS(
$C5=2010,
VLOOKUP($B5,[20]分省年度数据!$A$1:$T$32,15,FALSE),
$C5=2011,
VLOOKUP($B5,[20]分省年度数据!$A$1:$T$32,14,FALSE),
$C5=2012,
VLOOKUP($B5,[20]分省年度数据!$A$1:$T$32,13,FALSE),
$C5=2013,
VLOOKUP($B5,[20]分省年度数据!$A$1:$T$32,12,FALSE),
$C5=2014,
VLOOKUP($B5,[20]分省年度数据!$A$1:$T$32,11,FALSE),
$C5=2015,
VLOOKUP($B5,[20]分省年度数据!$A$1:$T$32,10,FALSE),
$C5=2016,
VLOOKUP($B5,[20]分省年度数据!$A$1:$T$32,9,FALSE),
$C5=2017,
VLOOKUP($B5,[20]分省年度数据!$A$1:$T$32,8,FALSE),
$C5=2018,
VLOOKUP($B5,[20]分省年度数据!$A$1:$T$32,7,FALSE)
)</f>
        <v>10.4</v>
      </c>
      <c r="V5" cm="1">
        <f t="array" ref="V5">_xlfn.IFS(
$C5=2010,
VLOOKUP($B5,[21]分省年度数据!$A$1:$T$32,15,FALSE),
$C5=2011,
VLOOKUP($B5,[21]分省年度数据!$A$1:$T$32,14,FALSE),
$C5=2012,
VLOOKUP($B5,[21]分省年度数据!$A$1:$T$32,13,FALSE),
$C5=2013,
VLOOKUP($B5,[21]分省年度数据!$A$1:$T$32,12,FALSE),
$C5=2014,
VLOOKUP($B5,[21]分省年度数据!$A$1:$T$32,11,FALSE),
$C5=2015,
VLOOKUP($B5,[21]分省年度数据!$A$1:$T$32,10,FALSE),
$C5=2016,
VLOOKUP($B5,[21]分省年度数据!$A$1:$T$32,9,FALSE),
$C5=2017,
VLOOKUP($B5,[21]分省年度数据!$A$1:$T$32,8,FALSE),
$C5=2018,
VLOOKUP($B5,[21]分省年度数据!$A$1:$T$32,7,FALSE)
)</f>
        <v>155</v>
      </c>
      <c r="W5" cm="1">
        <f t="array" ref="W5">_xlfn.IFS(
$C5=2010,
VLOOKUP($B5,[22]分省年度数据!$A$1:$T$32,15,FALSE),
$C5=2011,
VLOOKUP($B5,[22]分省年度数据!$A$1:$T$32,14,FALSE),
$C5=2012,
VLOOKUP($B5,[22]分省年度数据!$A$1:$T$32,13,FALSE),
$C5=2013,
VLOOKUP($B5,[22]分省年度数据!$A$1:$T$32,12,FALSE),
$C5=2014,
VLOOKUP($B5,[22]分省年度数据!$A$1:$T$32,11,FALSE),
$C5=2015,
VLOOKUP($B5,[22]分省年度数据!$A$1:$T$32,10,FALSE),
$C5=2016,
VLOOKUP($B5,[22]分省年度数据!$A$1:$T$32,9,FALSE),
$C5=2017,
VLOOKUP($B5,[22]分省年度数据!$A$1:$T$32,8,FALSE),
$C5=2018,
VLOOKUP($B5,[22]分省年度数据!$A$1:$T$32,7,FALSE)
)</f>
        <v>11.9</v>
      </c>
      <c r="X5" cm="1">
        <f t="array" ref="X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276.13</v>
      </c>
      <c r="Y5" cm="1">
        <f t="array" ref="Y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9</v>
      </c>
      <c r="Z5" cm="1">
        <f t="array" ref="Z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9.75</v>
      </c>
      <c r="AA5" cm="1">
        <f t="array" ref="AA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14.36</v>
      </c>
      <c r="AC5" cm="1">
        <f t="array" ref="AC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9998366</v>
      </c>
      <c r="AD5" cm="1">
        <f t="array" ref="AD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681.18</v>
      </c>
      <c r="AE5" cm="1">
        <f t="array" ref="AE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3596</v>
      </c>
      <c r="AF5" cm="1">
        <f t="array" ref="AF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8872.1</v>
      </c>
      <c r="AI5" cm="1">
        <f t="array" ref="AI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3063</v>
      </c>
      <c r="AJ5" cm="1">
        <f t="array" ref="AJ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19688</v>
      </c>
      <c r="AK5" cm="1">
        <f t="array" ref="AK5">_xlfn.IFS(
$C5=2010,
VLOOKUP($B5,[4]分省年度数据!$A$1:$T$32,15,FALSE),
$C5=2011,
VLOOKUP($B5,[4]分省年度数据!$A$1:$T$32,14,FALSE),
$C5=2012,
VLOOKUP($B5,[4]分省年度数据!$A$1:$T$32,13,FALSE),
$C5=2013,
VLOOKUP($B5,[4]分省年度数据!$A$1:$T$32,12,FALSE),
$C5=2014,
VLOOKUP($B5,[4]分省年度数据!$A$1:$T$32,11,FALSE),
$C5=2015,
VLOOKUP($B5,[4]分省年度数据!$A$1:$T$32,10,FALSE),
$C5=2016,
VLOOKUP($B5,[4]分省年度数据!$A$1:$T$32,9,FALSE),
$C5=2017,
VLOOKUP($B5,[4]分省年度数据!$A$1:$T$32,8,FALSE),
$C5=2018,
VLOOKUP($B5,[4]分省年度数据!$A$1:$T$32,7,FALSE)
)</f>
        <v>100</v>
      </c>
      <c r="AL5" cm="1">
        <f t="array" ref="AL5">_xlfn.IFS(
$C5=2010,
VLOOKUP($B5,[5]分省年度数据!$A$1:$T$32,15,FALSE),
$C5=2011,
VLOOKUP($B5,[5]分省年度数据!$A$1:$T$32,14,FALSE),
$C5=2012,
VLOOKUP($B5,[5]分省年度数据!$A$1:$T$32,13,FALSE),
$C5=2013,
VLOOKUP($B5,[5]分省年度数据!$A$1:$T$32,12,FALSE),
$C5=2014,
VLOOKUP($B5,[5]分省年度数据!$A$1:$T$32,11,FALSE),
$C5=2015,
VLOOKUP($B5,[5]分省年度数据!$A$1:$T$32,10,FALSE),
$C5=2016,
VLOOKUP($B5,[5]分省年度数据!$A$1:$T$32,9,FALSE),
$C5=2017,
VLOOKUP($B5,[5]分省年度数据!$A$1:$T$32,8,FALSE),
$C5=2018,
VLOOKUP($B5,[5]分省年度数据!$A$1:$T$32,7,FALSE)
)</f>
        <v>100</v>
      </c>
      <c r="AM5" cm="1">
        <f t="array" ref="AM5">_xlfn.IFS(
$C5=2010,
VLOOKUP($B5,[6]分省年度数据!$A$1:$T$32,15,FALSE),
$C5=2011,
VLOOKUP($B5,[6]分省年度数据!$A$1:$T$32,14,FALSE),
$C5=2012,
VLOOKUP($B5,[6]分省年度数据!$A$1:$T$32,13,FALSE),
$C5=2013,
VLOOKUP($B5,[6]分省年度数据!$A$1:$T$32,12,FALSE),
$C5=2014,
VLOOKUP($B5,[6]分省年度数据!$A$1:$T$32,11,FALSE),
$C5=2015,
VLOOKUP($B5,[6]分省年度数据!$A$1:$T$32,10,FALSE),
$C5=2016,
VLOOKUP($B5,[6]分省年度数据!$A$1:$T$32,9,FALSE),
$C5=2017,
VLOOKUP($B5,[6]分省年度数据!$A$1:$T$32,8,FALSE),
$C5=2018,
VLOOKUP($B5,[6]分省年度数据!$A$1:$T$32,7,FALSE)
)</f>
        <v>24.39</v>
      </c>
      <c r="AN5" cm="1">
        <f t="array" ref="AN5">_xlfn.IFS(
$C5=2010,
VLOOKUP($B5,[7]分省年度数据!$A$1:$T$32,15,FALSE),
$C5=2011,
VLOOKUP($B5,[7]分省年度数据!$A$1:$T$32,14,FALSE),
$C5=2012,
VLOOKUP($B5,[7]分省年度数据!$A$1:$T$32,13,FALSE),
$C5=2013,
VLOOKUP($B5,[7]分省年度数据!$A$1:$T$32,12,FALSE),
$C5=2014,
VLOOKUP($B5,[7]分省年度数据!$A$1:$T$32,11,FALSE),
$C5=2015,
VLOOKUP($B5,[7]分省年度数据!$A$1:$T$32,10,FALSE),
$C5=2016,
VLOOKUP($B5,[7]分省年度数据!$A$1:$T$32,9,FALSE),
$C5=2017,
VLOOKUP($B5,[7]分省年度数据!$A$1:$T$32,8,FALSE),
$C5=2018,
VLOOKUP($B5,[7]分省年度数据!$A$1:$T$32,7,FALSE)
)</f>
        <v>3.05</v>
      </c>
      <c r="AO5" cm="1">
        <f t="array" ref="AO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12.72</v>
      </c>
    </row>
    <row r="6" spans="1:41">
      <c r="A6">
        <v>11</v>
      </c>
      <c r="B6" t="s">
        <v>1</v>
      </c>
      <c r="C6">
        <v>2014</v>
      </c>
      <c r="D6" t="str">
        <f>CONCATENATE(B6,C6)</f>
        <v>北京市2014</v>
      </c>
      <c r="E6" t="s">
        <v>32</v>
      </c>
      <c r="F6" cm="1">
        <f t="array" ref="F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G6" cm="1">
        <f t="array" ref="G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H6" cm="1">
        <f t="array" ref="H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I6">
        <f>VLOOKUP($D6,[24]Sheet1!$C$1:$J$65536,2,FALSE)</f>
        <v>138.47283935546875</v>
      </c>
      <c r="J6">
        <f>VLOOKUP($D6,[24]Sheet1!$C$1:$J$65536,3,FALSE)</f>
        <v>21.84967041015625</v>
      </c>
      <c r="K6">
        <f>VLOOKUP($D6,[24]Sheet1!$C$1:$J$65536,4,FALSE)</f>
        <v>10167.9599609375</v>
      </c>
      <c r="L6">
        <f>VLOOKUP($D6,[24]Sheet1!$C$1:$J$65536,5,FALSE)</f>
        <v>169.9949951171875</v>
      </c>
      <c r="M6">
        <f>VLOOKUP($D6,[24]Sheet1!$C$1:$J$65536,6,FALSE)</f>
        <v>26.029458999633789</v>
      </c>
      <c r="N6">
        <f>VLOOKUP($D6,[24]Sheet1!$C$1:$J$65536,7,FALSE)</f>
        <v>4.181450366973877</v>
      </c>
      <c r="O6">
        <f>VLOOKUP($D6,[24]Sheet1!$C$1:$J$65536,8,FALSE)</f>
        <v>48.076087951660156</v>
      </c>
      <c r="P6" cm="1">
        <f t="array" ref="P6">_xlfn.IFS(
$C6=2010,
VLOOKUP($B6,[25]各省年均房价!$A$1:$T$32,11,FALSE),
$C6=2011,
VLOOKUP($B6,[25]各省年均房价!$A$1:$T$32,12,FALSE),
$C6=2012,
VLOOKUP($B6,[25]各省年均房价!$A$1:$T$32,13,FALSE),
$C6=2013,
VLOOKUP($B6,[25]各省年均房价!$A$1:$T$32,14,FALSE),
$C6=2014,
VLOOKUP($B6,[25]各省年均房价!$A$1:$T$32,15,FALSE),
$C6=2015,
VLOOKUP($B6,[25]各省年均房价!$A$1:$T$32,16,FALSE),
$C6=2016,
VLOOKUP($B6,[25]各省年均房价!$A$1:$T$32,17,FALSE),
$C6=2017,
VLOOKUP($B6,[25]各省年均房价!$A$1:$T$32,18,FALSE),
$C6=2018,
VLOOKUP($B6,[25]各省年均房价!$A$1:$T$32,19,FALSE)
)</f>
        <v>22632.5</v>
      </c>
      <c r="Q6">
        <f t="shared" si="0"/>
        <v>0.50872125693991777</v>
      </c>
      <c r="S6" t="str">
        <f>VLOOKUP(B6,方言分布!A:B,2,FALSE)</f>
        <v>北京官话</v>
      </c>
      <c r="T6" cm="1">
        <f t="array" ref="T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9638</v>
      </c>
      <c r="U6" cm="1">
        <f t="array" ref="U6">_xlfn.IFS(
$C6=2010,
VLOOKUP($B6,[20]分省年度数据!$A$1:$T$32,15,FALSE),
$C6=2011,
VLOOKUP($B6,[20]分省年度数据!$A$1:$T$32,14,FALSE),
$C6=2012,
VLOOKUP($B6,[20]分省年度数据!$A$1:$T$32,13,FALSE),
$C6=2013,
VLOOKUP($B6,[20]分省年度数据!$A$1:$T$32,12,FALSE),
$C6=2014,
VLOOKUP($B6,[20]分省年度数据!$A$1:$T$32,11,FALSE),
$C6=2015,
VLOOKUP($B6,[20]分省年度数据!$A$1:$T$32,10,FALSE),
$C6=2016,
VLOOKUP($B6,[20]分省年度数据!$A$1:$T$32,9,FALSE),
$C6=2017,
VLOOKUP($B6,[20]分省年度数据!$A$1:$T$32,8,FALSE),
$C6=2018,
VLOOKUP($B6,[20]分省年度数据!$A$1:$T$32,7,FALSE)
)</f>
        <v>10.98</v>
      </c>
      <c r="V6" cm="1">
        <f t="array" ref="V6">_xlfn.IFS(
$C6=2010,
VLOOKUP($B6,[21]分省年度数据!$A$1:$T$32,15,FALSE),
$C6=2011,
VLOOKUP($B6,[21]分省年度数据!$A$1:$T$32,14,FALSE),
$C6=2012,
VLOOKUP($B6,[21]分省年度数据!$A$1:$T$32,13,FALSE),
$C6=2013,
VLOOKUP($B6,[21]分省年度数据!$A$1:$T$32,12,FALSE),
$C6=2014,
VLOOKUP($B6,[21]分省年度数据!$A$1:$T$32,11,FALSE),
$C6=2015,
VLOOKUP($B6,[21]分省年度数据!$A$1:$T$32,10,FALSE),
$C6=2016,
VLOOKUP($B6,[21]分省年度数据!$A$1:$T$32,9,FALSE),
$C6=2017,
VLOOKUP($B6,[21]分省年度数据!$A$1:$T$32,8,FALSE),
$C6=2018,
VLOOKUP($B6,[21]分省年度数据!$A$1:$T$32,7,FALSE)
)</f>
        <v>99</v>
      </c>
      <c r="W6" cm="1">
        <f t="array" ref="W6">_xlfn.IFS(
$C6=2010,
VLOOKUP($B6,[22]分省年度数据!$A$1:$T$32,15,FALSE),
$C6=2011,
VLOOKUP($B6,[22]分省年度数据!$A$1:$T$32,14,FALSE),
$C6=2012,
VLOOKUP($B6,[22]分省年度数据!$A$1:$T$32,13,FALSE),
$C6=2013,
VLOOKUP($B6,[22]分省年度数据!$A$1:$T$32,12,FALSE),
$C6=2014,
VLOOKUP($B6,[22]分省年度数据!$A$1:$T$32,11,FALSE),
$C6=2015,
VLOOKUP($B6,[22]分省年度数据!$A$1:$T$32,10,FALSE),
$C6=2016,
VLOOKUP($B6,[22]分省年度数据!$A$1:$T$32,9,FALSE),
$C6=2017,
VLOOKUP($B6,[22]分省年度数据!$A$1:$T$32,8,FALSE),
$C6=2018,
VLOOKUP($B6,[22]分省年度数据!$A$1:$T$32,7,FALSE)
)</f>
        <v>10.99</v>
      </c>
      <c r="X6" cm="1">
        <f t="array" ref="X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322.29000000000002</v>
      </c>
      <c r="Y6" cm="1">
        <f t="array" ref="Y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8.41</v>
      </c>
      <c r="Z6" cm="1">
        <f t="array" ref="Z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9.44</v>
      </c>
      <c r="AA6" cm="1">
        <f t="array" ref="AA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14.44</v>
      </c>
      <c r="AC6" cm="1">
        <f t="array" ref="AC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10937374</v>
      </c>
      <c r="AD6" cm="1">
        <f t="array" ref="AD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742.05</v>
      </c>
      <c r="AE6" cm="1">
        <f t="array" ref="AE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3871</v>
      </c>
      <c r="AF6" cm="1">
        <f t="array" ref="AF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9638</v>
      </c>
      <c r="AI6" cm="1">
        <f t="array" ref="AI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3196</v>
      </c>
      <c r="AJ6" cm="1">
        <f t="array" ref="AJ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20249</v>
      </c>
      <c r="AK6" cm="1">
        <f t="array" ref="AK6">_xlfn.IFS(
$C6=2010,
VLOOKUP($B6,[4]分省年度数据!$A$1:$T$32,15,FALSE),
$C6=2011,
VLOOKUP($B6,[4]分省年度数据!$A$1:$T$32,14,FALSE),
$C6=2012,
VLOOKUP($B6,[4]分省年度数据!$A$1:$T$32,13,FALSE),
$C6=2013,
VLOOKUP($B6,[4]分省年度数据!$A$1:$T$32,12,FALSE),
$C6=2014,
VLOOKUP($B6,[4]分省年度数据!$A$1:$T$32,11,FALSE),
$C6=2015,
VLOOKUP($B6,[4]分省年度数据!$A$1:$T$32,10,FALSE),
$C6=2016,
VLOOKUP($B6,[4]分省年度数据!$A$1:$T$32,9,FALSE),
$C6=2017,
VLOOKUP($B6,[4]分省年度数据!$A$1:$T$32,8,FALSE),
$C6=2018,
VLOOKUP($B6,[4]分省年度数据!$A$1:$T$32,7,FALSE)
)</f>
        <v>100</v>
      </c>
      <c r="AL6" cm="1">
        <f t="array" ref="AL6">_xlfn.IFS(
$C6=2010,
VLOOKUP($B6,[5]分省年度数据!$A$1:$T$32,15,FALSE),
$C6=2011,
VLOOKUP($B6,[5]分省年度数据!$A$1:$T$32,14,FALSE),
$C6=2012,
VLOOKUP($B6,[5]分省年度数据!$A$1:$T$32,13,FALSE),
$C6=2013,
VLOOKUP($B6,[5]分省年度数据!$A$1:$T$32,12,FALSE),
$C6=2014,
VLOOKUP($B6,[5]分省年度数据!$A$1:$T$32,11,FALSE),
$C6=2015,
VLOOKUP($B6,[5]分省年度数据!$A$1:$T$32,10,FALSE),
$C6=2016,
VLOOKUP($B6,[5]分省年度数据!$A$1:$T$32,9,FALSE),
$C6=2017,
VLOOKUP($B6,[5]分省年度数据!$A$1:$T$32,8,FALSE),
$C6=2018,
VLOOKUP($B6,[5]分省年度数据!$A$1:$T$32,7,FALSE)
)</f>
        <v>100</v>
      </c>
      <c r="AM6" cm="1">
        <f t="array" ref="AM6">_xlfn.IFS(
$C6=2010,
VLOOKUP($B6,[6]分省年度数据!$A$1:$T$32,15,FALSE),
$C6=2011,
VLOOKUP($B6,[6]分省年度数据!$A$1:$T$32,14,FALSE),
$C6=2012,
VLOOKUP($B6,[6]分省年度数据!$A$1:$T$32,13,FALSE),
$C6=2013,
VLOOKUP($B6,[6]分省年度数据!$A$1:$T$32,12,FALSE),
$C6=2014,
VLOOKUP($B6,[6]分省年度数据!$A$1:$T$32,11,FALSE),
$C6=2015,
VLOOKUP($B6,[6]分省年度数据!$A$1:$T$32,10,FALSE),
$C6=2016,
VLOOKUP($B6,[6]分省年度数据!$A$1:$T$32,9,FALSE),
$C6=2017,
VLOOKUP($B6,[6]分省年度数据!$A$1:$T$32,8,FALSE),
$C6=2018,
VLOOKUP($B6,[6]分省年度数据!$A$1:$T$32,7,FALSE)
)</f>
        <v>24.84</v>
      </c>
      <c r="AN6" cm="1">
        <f t="array" ref="AN6">_xlfn.IFS(
$C6=2010,
VLOOKUP($B6,[7]分省年度数据!$A$1:$T$32,15,FALSE),
$C6=2011,
VLOOKUP($B6,[7]分省年度数据!$A$1:$T$32,14,FALSE),
$C6=2012,
VLOOKUP($B6,[7]分省年度数据!$A$1:$T$32,13,FALSE),
$C6=2013,
VLOOKUP($B6,[7]分省年度数据!$A$1:$T$32,12,FALSE),
$C6=2014,
VLOOKUP($B6,[7]分省年度数据!$A$1:$T$32,11,FALSE),
$C6=2015,
VLOOKUP($B6,[7]分省年度数据!$A$1:$T$32,10,FALSE),
$C6=2016,
VLOOKUP($B6,[7]分省年度数据!$A$1:$T$32,9,FALSE),
$C6=2017,
VLOOKUP($B6,[7]分省年度数据!$A$1:$T$32,8,FALSE),
$C6=2018,
VLOOKUP($B6,[7]分省年度数据!$A$1:$T$32,7,FALSE)
)</f>
        <v>2.92</v>
      </c>
      <c r="AO6" cm="1">
        <f t="array" ref="AO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15.94</v>
      </c>
    </row>
    <row r="7" spans="1:41">
      <c r="A7">
        <v>11</v>
      </c>
      <c r="B7" t="s">
        <v>1</v>
      </c>
      <c r="C7">
        <v>2015</v>
      </c>
      <c r="D7" t="str">
        <f>CONCATENATE(B7,C7)</f>
        <v>北京市2015</v>
      </c>
      <c r="E7" t="s">
        <v>32</v>
      </c>
      <c r="F7" cm="1">
        <f t="array" ref="F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G7" cm="1">
        <f t="array" ref="G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H7" cm="1">
        <f t="array" ref="H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I7">
        <f>VLOOKUP($D7,[24]Sheet1!$C$1:$J$65536,2,FALSE)</f>
        <v>132.45362854003906</v>
      </c>
      <c r="J7">
        <f>VLOOKUP($D7,[24]Sheet1!$C$1:$J$65536,3,FALSE)</f>
        <v>32.889442443847656</v>
      </c>
      <c r="K7">
        <f>VLOOKUP($D7,[24]Sheet1!$C$1:$J$65536,4,FALSE)</f>
        <v>10172.1376953125</v>
      </c>
      <c r="L7">
        <f>VLOOKUP($D7,[24]Sheet1!$C$1:$J$65536,5,FALSE)</f>
        <v>173.16522216796875</v>
      </c>
      <c r="M7">
        <f>VLOOKUP($D7,[24]Sheet1!$C$1:$J$65536,6,FALSE)</f>
        <v>26.086166381835938</v>
      </c>
      <c r="N7">
        <f>VLOOKUP($D7,[24]Sheet1!$C$1:$J$65536,7,FALSE)</f>
        <v>4.5107274055480957</v>
      </c>
      <c r="O7">
        <f>VLOOKUP($D7,[24]Sheet1!$C$1:$J$65536,8,FALSE)</f>
        <v>20.615833282470703</v>
      </c>
      <c r="P7" cm="1">
        <f t="array" ref="P7">_xlfn.IFS(
$C7=2010,
VLOOKUP($B7,[25]各省年均房价!$A$1:$T$32,11,FALSE),
$C7=2011,
VLOOKUP($B7,[25]各省年均房价!$A$1:$T$32,12,FALSE),
$C7=2012,
VLOOKUP($B7,[25]各省年均房价!$A$1:$T$32,13,FALSE),
$C7=2013,
VLOOKUP($B7,[25]各省年均房价!$A$1:$T$32,14,FALSE),
$C7=2014,
VLOOKUP($B7,[25]各省年均房价!$A$1:$T$32,15,FALSE),
$C7=2015,
VLOOKUP($B7,[25]各省年均房价!$A$1:$T$32,16,FALSE),
$C7=2016,
VLOOKUP($B7,[25]各省年均房价!$A$1:$T$32,17,FALSE),
$C7=2017,
VLOOKUP($B7,[25]各省年均房价!$A$1:$T$32,18,FALSE),
$C7=2018,
VLOOKUP($B7,[25]各省年均房价!$A$1:$T$32,19,FALSE)
)</f>
        <v>27497.200000000001</v>
      </c>
      <c r="Q7">
        <f t="shared" si="0"/>
        <v>0.56744397209955011</v>
      </c>
      <c r="S7" t="str">
        <f>VLOOKUP(B7,方言分布!A:B,2,FALSE)</f>
        <v>北京官话</v>
      </c>
      <c r="T7" cm="1">
        <f t="array" ref="T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9771</v>
      </c>
      <c r="U7" cm="1">
        <f t="array" ref="U7">_xlfn.IFS(
$C7=2010,
VLOOKUP($B7,[20]分省年度数据!$A$1:$T$32,15,FALSE),
$C7=2011,
VLOOKUP($B7,[20]分省年度数据!$A$1:$T$32,14,FALSE),
$C7=2012,
VLOOKUP($B7,[20]分省年度数据!$A$1:$T$32,13,FALSE),
$C7=2013,
VLOOKUP($B7,[20]分省年度数据!$A$1:$T$32,12,FALSE),
$C7=2014,
VLOOKUP($B7,[20]分省年度数据!$A$1:$T$32,11,FALSE),
$C7=2015,
VLOOKUP($B7,[20]分省年度数据!$A$1:$T$32,10,FALSE),
$C7=2016,
VLOOKUP($B7,[20]分省年度数据!$A$1:$T$32,9,FALSE),
$C7=2017,
VLOOKUP($B7,[20]分省年度数据!$A$1:$T$32,8,FALSE),
$C7=2018,
VLOOKUP($B7,[20]分省年度数据!$A$1:$T$32,7,FALSE)
)</f>
        <v>11.16</v>
      </c>
      <c r="V7" cm="1">
        <f t="array" ref="V7">_xlfn.IFS(
$C7=2010,
VLOOKUP($B7,[21]分省年度数据!$A$1:$T$32,15,FALSE),
$C7=2011,
VLOOKUP($B7,[21]分省年度数据!$A$1:$T$32,14,FALSE),
$C7=2012,
VLOOKUP($B7,[21]分省年度数据!$A$1:$T$32,13,FALSE),
$C7=2013,
VLOOKUP($B7,[21]分省年度数据!$A$1:$T$32,12,FALSE),
$C7=2014,
VLOOKUP($B7,[21]分省年度数据!$A$1:$T$32,11,FALSE),
$C7=2015,
VLOOKUP($B7,[21]分省年度数据!$A$1:$T$32,10,FALSE),
$C7=2016,
VLOOKUP($B7,[21]分省年度数据!$A$1:$T$32,9,FALSE),
$C7=2017,
VLOOKUP($B7,[21]分省年度数据!$A$1:$T$32,8,FALSE),
$C7=2018,
VLOOKUP($B7,[21]分省年度数据!$A$1:$T$32,7,FALSE)
)</f>
        <v>104</v>
      </c>
      <c r="W7" cm="1">
        <f t="array" ref="W7">_xlfn.IFS(
$C7=2010,
VLOOKUP($B7,[22]分省年度数据!$A$1:$T$32,15,FALSE),
$C7=2011,
VLOOKUP($B7,[22]分省年度数据!$A$1:$T$32,14,FALSE),
$C7=2012,
VLOOKUP($B7,[22]分省年度数据!$A$1:$T$32,13,FALSE),
$C7=2013,
VLOOKUP($B7,[22]分省年度数据!$A$1:$T$32,12,FALSE),
$C7=2014,
VLOOKUP($B7,[22]分省年度数据!$A$1:$T$32,11,FALSE),
$C7=2015,
VLOOKUP($B7,[22]分省年度数据!$A$1:$T$32,10,FALSE),
$C7=2016,
VLOOKUP($B7,[22]分省年度数据!$A$1:$T$32,9,FALSE),
$C7=2017,
VLOOKUP($B7,[22]分省年度数据!$A$1:$T$32,8,FALSE),
$C7=2018,
VLOOKUP($B7,[22]分省年度数据!$A$1:$T$32,7,FALSE)
)</f>
        <v>10.9</v>
      </c>
      <c r="X7" cm="1">
        <f t="array" ref="X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370.52</v>
      </c>
      <c r="Y7" cm="1">
        <f t="array" ref="Y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7.95</v>
      </c>
      <c r="Z7" cm="1">
        <f t="array" ref="Z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8.6199999999999992</v>
      </c>
      <c r="AA7" cm="1">
        <f t="array" ref="AA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14.35</v>
      </c>
      <c r="AC7" cm="1">
        <f t="array" ref="AC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11171250</v>
      </c>
      <c r="AD7" cm="1">
        <f t="array" ref="AD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855.67</v>
      </c>
      <c r="AE7" cm="1">
        <f t="array" ref="AE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4239</v>
      </c>
      <c r="AF7" cm="1">
        <f t="array" ref="AF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12271.9</v>
      </c>
      <c r="AI7" cm="1">
        <f t="array" ref="AI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2637</v>
      </c>
      <c r="AJ7" cm="1">
        <f t="array" ref="AJ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20186</v>
      </c>
      <c r="AK7" cm="1">
        <f t="array" ref="AK7">_xlfn.IFS(
$C7=2010,
VLOOKUP($B7,[4]分省年度数据!$A$1:$T$32,15,FALSE),
$C7=2011,
VLOOKUP($B7,[4]分省年度数据!$A$1:$T$32,14,FALSE),
$C7=2012,
VLOOKUP($B7,[4]分省年度数据!$A$1:$T$32,13,FALSE),
$C7=2013,
VLOOKUP($B7,[4]分省年度数据!$A$1:$T$32,12,FALSE),
$C7=2014,
VLOOKUP($B7,[4]分省年度数据!$A$1:$T$32,11,FALSE),
$C7=2015,
VLOOKUP($B7,[4]分省年度数据!$A$1:$T$32,10,FALSE),
$C7=2016,
VLOOKUP($B7,[4]分省年度数据!$A$1:$T$32,9,FALSE),
$C7=2017,
VLOOKUP($B7,[4]分省年度数据!$A$1:$T$32,8,FALSE),
$C7=2018,
VLOOKUP($B7,[4]分省年度数据!$A$1:$T$32,7,FALSE)
)</f>
        <v>100</v>
      </c>
      <c r="AL7" cm="1">
        <f t="array" ref="AL7">_xlfn.IFS(
$C7=2010,
VLOOKUP($B7,[5]分省年度数据!$A$1:$T$32,15,FALSE),
$C7=2011,
VLOOKUP($B7,[5]分省年度数据!$A$1:$T$32,14,FALSE),
$C7=2012,
VLOOKUP($B7,[5]分省年度数据!$A$1:$T$32,13,FALSE),
$C7=2013,
VLOOKUP($B7,[5]分省年度数据!$A$1:$T$32,12,FALSE),
$C7=2014,
VLOOKUP($B7,[5]分省年度数据!$A$1:$T$32,11,FALSE),
$C7=2015,
VLOOKUP($B7,[5]分省年度数据!$A$1:$T$32,10,FALSE),
$C7=2016,
VLOOKUP($B7,[5]分省年度数据!$A$1:$T$32,9,FALSE),
$C7=2017,
VLOOKUP($B7,[5]分省年度数据!$A$1:$T$32,8,FALSE),
$C7=2018,
VLOOKUP($B7,[5]分省年度数据!$A$1:$T$32,7,FALSE)
)</f>
        <v>100</v>
      </c>
      <c r="AM7" cm="1">
        <f t="array" ref="AM7">_xlfn.IFS(
$C7=2010,
VLOOKUP($B7,[6]分省年度数据!$A$1:$T$32,15,FALSE),
$C7=2011,
VLOOKUP($B7,[6]分省年度数据!$A$1:$T$32,14,FALSE),
$C7=2012,
VLOOKUP($B7,[6]分省年度数据!$A$1:$T$32,13,FALSE),
$C7=2013,
VLOOKUP($B7,[6]分省年度数据!$A$1:$T$32,12,FALSE),
$C7=2014,
VLOOKUP($B7,[6]分省年度数据!$A$1:$T$32,11,FALSE),
$C7=2015,
VLOOKUP($B7,[6]分省年度数据!$A$1:$T$32,10,FALSE),
$C7=2016,
VLOOKUP($B7,[6]分省年度数据!$A$1:$T$32,9,FALSE),
$C7=2017,
VLOOKUP($B7,[6]分省年度数据!$A$1:$T$32,8,FALSE),
$C7=2018,
VLOOKUP($B7,[6]分省年度数据!$A$1:$T$32,7,FALSE)
)</f>
        <v>24.58</v>
      </c>
      <c r="AN7" cm="1">
        <f t="array" ref="AN7">_xlfn.IFS(
$C7=2010,
VLOOKUP($B7,[7]分省年度数据!$A$1:$T$32,15,FALSE),
$C7=2011,
VLOOKUP($B7,[7]分省年度数据!$A$1:$T$32,14,FALSE),
$C7=2012,
VLOOKUP($B7,[7]分省年度数据!$A$1:$T$32,13,FALSE),
$C7=2013,
VLOOKUP($B7,[7]分省年度数据!$A$1:$T$32,12,FALSE),
$C7=2014,
VLOOKUP($B7,[7]分省年度数据!$A$1:$T$32,11,FALSE),
$C7=2015,
VLOOKUP($B7,[7]分省年度数据!$A$1:$T$32,10,FALSE),
$C7=2016,
VLOOKUP($B7,[7]分省年度数据!$A$1:$T$32,9,FALSE),
$C7=2017,
VLOOKUP($B7,[7]分省年度数据!$A$1:$T$32,8,FALSE),
$C7=2018,
VLOOKUP($B7,[7]分省年度数据!$A$1:$T$32,7,FALSE)
)</f>
        <v>2.88</v>
      </c>
      <c r="AO7" cm="1">
        <f t="array" ref="AO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16</v>
      </c>
    </row>
    <row r="8" spans="1:41">
      <c r="A8">
        <v>11</v>
      </c>
      <c r="B8" t="s">
        <v>1</v>
      </c>
      <c r="C8">
        <v>2016</v>
      </c>
      <c r="D8" t="str">
        <f>CONCATENATE(B8,C8)</f>
        <v>北京市2016</v>
      </c>
      <c r="E8" t="s">
        <v>32</v>
      </c>
      <c r="F8" cm="1">
        <f t="array" ref="F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G8" cm="1">
        <f t="array" ref="G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H8" cm="1">
        <f t="array" ref="H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I8">
        <f>VLOOKUP($D8,[24]Sheet1!$C$1:$J$65536,2,FALSE)</f>
        <v>134.31593322753906</v>
      </c>
      <c r="J8">
        <f>VLOOKUP($D8,[24]Sheet1!$C$1:$J$65536,3,FALSE)</f>
        <v>26.654733657836914</v>
      </c>
      <c r="K8">
        <f>VLOOKUP($D8,[24]Sheet1!$C$1:$J$65536,4,FALSE)</f>
        <v>10169.5849609375</v>
      </c>
      <c r="L8">
        <f>VLOOKUP($D8,[24]Sheet1!$C$1:$J$65536,5,FALSE)</f>
        <v>175.81236267089844</v>
      </c>
      <c r="M8">
        <f>VLOOKUP($D8,[24]Sheet1!$C$1:$J$65536,6,FALSE)</f>
        <v>27.235750198364258</v>
      </c>
      <c r="N8">
        <f>VLOOKUP($D8,[24]Sheet1!$C$1:$J$65536,7,FALSE)</f>
        <v>4.7148585319519043</v>
      </c>
      <c r="O8">
        <f>VLOOKUP($D8,[24]Sheet1!$C$1:$J$65536,8,FALSE)</f>
        <v>32.483936309814453</v>
      </c>
      <c r="P8" cm="1">
        <f t="array" ref="P8">_xlfn.IFS(
$C8=2010,
VLOOKUP($B8,[25]各省年均房价!$A$1:$T$32,11,FALSE),
$C8=2011,
VLOOKUP($B8,[25]各省年均房价!$A$1:$T$32,12,FALSE),
$C8=2012,
VLOOKUP($B8,[25]各省年均房价!$A$1:$T$32,13,FALSE),
$C8=2013,
VLOOKUP($B8,[25]各省年均房价!$A$1:$T$32,14,FALSE),
$C8=2014,
VLOOKUP($B8,[25]各省年均房价!$A$1:$T$32,15,FALSE),
$C8=2015,
VLOOKUP($B8,[25]各省年均房价!$A$1:$T$32,16,FALSE),
$C8=2016,
VLOOKUP($B8,[25]各省年均房价!$A$1:$T$32,17,FALSE),
$C8=2017,
VLOOKUP($B8,[25]各省年均房价!$A$1:$T$32,18,FALSE),
$C8=2018,
VLOOKUP($B8,[25]各省年均房价!$A$1:$T$32,19,FALSE)
)</f>
        <v>25064.9</v>
      </c>
      <c r="Q8">
        <f t="shared" si="0"/>
        <v>0.47715400723396156</v>
      </c>
      <c r="S8" t="str">
        <f>VLOOKUP(B8,方言分布!A:B,2,FALSE)</f>
        <v>北京官话</v>
      </c>
      <c r="T8" cm="1">
        <f t="array" ref="T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9773</v>
      </c>
      <c r="U8" cm="1">
        <f t="array" ref="U8">_xlfn.IFS(
$C8=2010,
VLOOKUP($B8,[20]分省年度数据!$A$1:$T$32,15,FALSE),
$C8=2011,
VLOOKUP($B8,[20]分省年度数据!$A$1:$T$32,14,FALSE),
$C8=2012,
VLOOKUP($B8,[20]分省年度数据!$A$1:$T$32,13,FALSE),
$C8=2013,
VLOOKUP($B8,[20]分省年度数据!$A$1:$T$32,12,FALSE),
$C8=2014,
VLOOKUP($B8,[20]分省年度数据!$A$1:$T$32,11,FALSE),
$C8=2015,
VLOOKUP($B8,[20]分省年度数据!$A$1:$T$32,10,FALSE),
$C8=2016,
VLOOKUP($B8,[20]分省年度数据!$A$1:$T$32,9,FALSE),
$C8=2017,
VLOOKUP($B8,[20]分省年度数据!$A$1:$T$32,8,FALSE),
$C8=2018,
VLOOKUP($B8,[20]分省年度数据!$A$1:$T$32,7,FALSE)
)</f>
        <v>11.7</v>
      </c>
      <c r="V8" cm="1">
        <f t="array" ref="V8">_xlfn.IFS(
$C8=2010,
VLOOKUP($B8,[21]分省年度数据!$A$1:$T$32,15,FALSE),
$C8=2011,
VLOOKUP($B8,[21]分省年度数据!$A$1:$T$32,14,FALSE),
$C8=2012,
VLOOKUP($B8,[21]分省年度数据!$A$1:$T$32,13,FALSE),
$C8=2013,
VLOOKUP($B8,[21]分省年度数据!$A$1:$T$32,12,FALSE),
$C8=2014,
VLOOKUP($B8,[21]分省年度数据!$A$1:$T$32,11,FALSE),
$C8=2015,
VLOOKUP($B8,[21]分省年度数据!$A$1:$T$32,10,FALSE),
$C8=2016,
VLOOKUP($B8,[21]分省年度数据!$A$1:$T$32,9,FALSE),
$C8=2017,
VLOOKUP($B8,[21]分省年度数据!$A$1:$T$32,8,FALSE),
$C8=2018,
VLOOKUP($B8,[21]分省年度数据!$A$1:$T$32,7,FALSE)
)</f>
        <v>108</v>
      </c>
      <c r="W8" cm="1">
        <f t="array" ref="W8">_xlfn.IFS(
$C8=2010,
VLOOKUP($B8,[22]分省年度数据!$A$1:$T$32,15,FALSE),
$C8=2011,
VLOOKUP($B8,[22]分省年度数据!$A$1:$T$32,14,FALSE),
$C8=2012,
VLOOKUP($B8,[22]分省年度数据!$A$1:$T$32,13,FALSE),
$C8=2013,
VLOOKUP($B8,[22]分省年度数据!$A$1:$T$32,12,FALSE),
$C8=2014,
VLOOKUP($B8,[22]分省年度数据!$A$1:$T$32,11,FALSE),
$C8=2015,
VLOOKUP($B8,[22]分省年度数据!$A$1:$T$32,10,FALSE),
$C8=2016,
VLOOKUP($B8,[22]分省年度数据!$A$1:$T$32,9,FALSE),
$C8=2017,
VLOOKUP($B8,[22]分省年度数据!$A$1:$T$32,8,FALSE),
$C8=2018,
VLOOKUP($B8,[22]分省年度数据!$A$1:$T$32,7,FALSE)
)</f>
        <v>10.49</v>
      </c>
      <c r="X8" cm="1">
        <f t="array" ref="X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397.95</v>
      </c>
      <c r="Y8" cm="1">
        <f t="array" ref="Y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7.75</v>
      </c>
      <c r="Z8" cm="1">
        <f t="array" ref="Z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8.02</v>
      </c>
      <c r="AA8" cm="1">
        <f t="array" ref="AA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14.05</v>
      </c>
      <c r="AC8" cm="1">
        <f t="array" ref="AC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11934724</v>
      </c>
      <c r="AD8" cm="1">
        <f t="array" ref="AD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887.37</v>
      </c>
      <c r="AE8" cm="1">
        <f t="array" ref="AE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4734</v>
      </c>
      <c r="AF8" cm="1">
        <f t="array" ref="AF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13134.9</v>
      </c>
      <c r="AI8" cm="1">
        <f t="array" ref="AI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3163</v>
      </c>
      <c r="AJ8" cm="1">
        <f t="array" ref="AJ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19818</v>
      </c>
      <c r="AK8" cm="1">
        <f t="array" ref="AK8">_xlfn.IFS(
$C8=2010,
VLOOKUP($B8,[4]分省年度数据!$A$1:$T$32,15,FALSE),
$C8=2011,
VLOOKUP($B8,[4]分省年度数据!$A$1:$T$32,14,FALSE),
$C8=2012,
VLOOKUP($B8,[4]分省年度数据!$A$1:$T$32,13,FALSE),
$C8=2013,
VLOOKUP($B8,[4]分省年度数据!$A$1:$T$32,12,FALSE),
$C8=2014,
VLOOKUP($B8,[4]分省年度数据!$A$1:$T$32,11,FALSE),
$C8=2015,
VLOOKUP($B8,[4]分省年度数据!$A$1:$T$32,10,FALSE),
$C8=2016,
VLOOKUP($B8,[4]分省年度数据!$A$1:$T$32,9,FALSE),
$C8=2017,
VLOOKUP($B8,[4]分省年度数据!$A$1:$T$32,8,FALSE),
$C8=2018,
VLOOKUP($B8,[4]分省年度数据!$A$1:$T$32,7,FALSE)
)</f>
        <v>100</v>
      </c>
      <c r="AL8" cm="1">
        <f t="array" ref="AL8">_xlfn.IFS(
$C8=2010,
VLOOKUP($B8,[5]分省年度数据!$A$1:$T$32,15,FALSE),
$C8=2011,
VLOOKUP($B8,[5]分省年度数据!$A$1:$T$32,14,FALSE),
$C8=2012,
VLOOKUP($B8,[5]分省年度数据!$A$1:$T$32,13,FALSE),
$C8=2013,
VLOOKUP($B8,[5]分省年度数据!$A$1:$T$32,12,FALSE),
$C8=2014,
VLOOKUP($B8,[5]分省年度数据!$A$1:$T$32,11,FALSE),
$C8=2015,
VLOOKUP($B8,[5]分省年度数据!$A$1:$T$32,10,FALSE),
$C8=2016,
VLOOKUP($B8,[5]分省年度数据!$A$1:$T$32,9,FALSE),
$C8=2017,
VLOOKUP($B8,[5]分省年度数据!$A$1:$T$32,8,FALSE),
$C8=2018,
VLOOKUP($B8,[5]分省年度数据!$A$1:$T$32,7,FALSE)
)</f>
        <v>100</v>
      </c>
      <c r="AM8" cm="1">
        <f t="array" ref="AM8">_xlfn.IFS(
$C8=2010,
VLOOKUP($B8,[6]分省年度数据!$A$1:$T$32,15,FALSE),
$C8=2011,
VLOOKUP($B8,[6]分省年度数据!$A$1:$T$32,14,FALSE),
$C8=2012,
VLOOKUP($B8,[6]分省年度数据!$A$1:$T$32,13,FALSE),
$C8=2013,
VLOOKUP($B8,[6]分省年度数据!$A$1:$T$32,12,FALSE),
$C8=2014,
VLOOKUP($B8,[6]分省年度数据!$A$1:$T$32,11,FALSE),
$C8=2015,
VLOOKUP($B8,[6]分省年度数据!$A$1:$T$32,10,FALSE),
$C8=2016,
VLOOKUP($B8,[6]分省年度数据!$A$1:$T$32,9,FALSE),
$C8=2017,
VLOOKUP($B8,[6]分省年度数据!$A$1:$T$32,8,FALSE),
$C8=2018,
VLOOKUP($B8,[6]分省年度数据!$A$1:$T$32,7,FALSE)
)</f>
        <v>24.31</v>
      </c>
      <c r="AN8" cm="1">
        <f t="array" ref="AN8">_xlfn.IFS(
$C8=2010,
VLOOKUP($B8,[7]分省年度数据!$A$1:$T$32,15,FALSE),
$C8=2011,
VLOOKUP($B8,[7]分省年度数据!$A$1:$T$32,14,FALSE),
$C8=2012,
VLOOKUP($B8,[7]分省年度数据!$A$1:$T$32,13,FALSE),
$C8=2013,
VLOOKUP($B8,[7]分省年度数据!$A$1:$T$32,12,FALSE),
$C8=2014,
VLOOKUP($B8,[7]分省年度数据!$A$1:$T$32,11,FALSE),
$C8=2015,
VLOOKUP($B8,[7]分省年度数据!$A$1:$T$32,10,FALSE),
$C8=2016,
VLOOKUP($B8,[7]分省年度数据!$A$1:$T$32,9,FALSE),
$C8=2017,
VLOOKUP($B8,[7]分省年度数据!$A$1:$T$32,8,FALSE),
$C8=2018,
VLOOKUP($B8,[7]分省年度数据!$A$1:$T$32,7,FALSE)
)</f>
        <v>2.87</v>
      </c>
      <c r="AO8" cm="1">
        <f t="array" ref="AO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16.010000000000002</v>
      </c>
    </row>
    <row r="9" spans="1:41">
      <c r="A9">
        <v>11</v>
      </c>
      <c r="B9" t="s">
        <v>1</v>
      </c>
      <c r="C9">
        <v>2017</v>
      </c>
      <c r="D9" t="str">
        <f>CONCATENATE(B9,C9)</f>
        <v>北京市2017</v>
      </c>
      <c r="E9" t="s">
        <v>32</v>
      </c>
      <c r="F9" cm="1">
        <f t="array" ref="F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G9" cm="1">
        <f t="array" ref="G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H9" cm="1">
        <f t="array" ref="H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I9">
        <f>VLOOKUP($D9,[24]Sheet1!$C$1:$J$65536,2,FALSE)</f>
        <v>137.9293212890625</v>
      </c>
      <c r="J9">
        <f>VLOOKUP($D9,[24]Sheet1!$C$1:$J$65536,3,FALSE)</f>
        <v>23.37530517578125</v>
      </c>
      <c r="K9">
        <f>VLOOKUP($D9,[24]Sheet1!$C$1:$J$65536,4,FALSE)</f>
        <v>10169.861328125</v>
      </c>
      <c r="L9">
        <f>VLOOKUP($D9,[24]Sheet1!$C$1:$J$65536,5,FALSE)</f>
        <v>177.23403930664062</v>
      </c>
      <c r="M9">
        <f>VLOOKUP($D9,[24]Sheet1!$C$1:$J$65536,6,FALSE)</f>
        <v>27.162677764892578</v>
      </c>
      <c r="N9">
        <f>VLOOKUP($D9,[24]Sheet1!$C$1:$J$65536,7,FALSE)</f>
        <v>4.8250956535339355</v>
      </c>
      <c r="O9">
        <f>VLOOKUP($D9,[24]Sheet1!$C$1:$J$65536,8,FALSE)</f>
        <v>33.146766662597656</v>
      </c>
      <c r="P9" cm="1">
        <f t="array" ref="P9">_xlfn.IFS(
$C9=2010,
VLOOKUP($B9,[25]各省年均房价!$A$1:$T$32,11,FALSE),
$C9=2011,
VLOOKUP($B9,[25]各省年均房价!$A$1:$T$32,12,FALSE),
$C9=2012,
VLOOKUP($B9,[25]各省年均房价!$A$1:$T$32,13,FALSE),
$C9=2013,
VLOOKUP($B9,[25]各省年均房价!$A$1:$T$32,14,FALSE),
$C9=2014,
VLOOKUP($B9,[25]各省年均房价!$A$1:$T$32,15,FALSE),
$C9=2015,
VLOOKUP($B9,[25]各省年均房价!$A$1:$T$32,16,FALSE),
$C9=2016,
VLOOKUP($B9,[25]各省年均房价!$A$1:$T$32,17,FALSE),
$C9=2017,
VLOOKUP($B9,[25]各省年均房价!$A$1:$T$32,18,FALSE),
$C9=2018,
VLOOKUP($B9,[25]各省年均房价!$A$1:$T$32,19,FALSE)
)</f>
        <v>47167.833333333299</v>
      </c>
      <c r="Q9">
        <f t="shared" si="0"/>
        <v>0.82418020851534679</v>
      </c>
      <c r="S9" t="str">
        <f>VLOOKUP(B9,方言分布!A:B,2,FALSE)</f>
        <v>北京官话</v>
      </c>
      <c r="T9" cm="1">
        <f t="array" ref="T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9976</v>
      </c>
      <c r="U9" cm="1">
        <f t="array" ref="U9">_xlfn.IFS(
$C9=2010,
VLOOKUP($B9,[20]分省年度数据!$A$1:$T$32,15,FALSE),
$C9=2011,
VLOOKUP($B9,[20]分省年度数据!$A$1:$T$32,14,FALSE),
$C9=2012,
VLOOKUP($B9,[20]分省年度数据!$A$1:$T$32,13,FALSE),
$C9=2013,
VLOOKUP($B9,[20]分省年度数据!$A$1:$T$32,12,FALSE),
$C9=2014,
VLOOKUP($B9,[20]分省年度数据!$A$1:$T$32,11,FALSE),
$C9=2015,
VLOOKUP($B9,[20]分省年度数据!$A$1:$T$32,10,FALSE),
$C9=2016,
VLOOKUP($B9,[20]分省年度数据!$A$1:$T$32,9,FALSE),
$C9=2017,
VLOOKUP($B9,[20]分省年度数据!$A$1:$T$32,8,FALSE),
$C9=2018,
VLOOKUP($B9,[20]分省年度数据!$A$1:$T$32,7,FALSE)
)</f>
        <v>12.06</v>
      </c>
      <c r="V9" cm="1">
        <f t="array" ref="V9">_xlfn.IFS(
$C9=2010,
VLOOKUP($B9,[21]分省年度数据!$A$1:$T$32,15,FALSE),
$C9=2011,
VLOOKUP($B9,[21]分省年度数据!$A$1:$T$32,14,FALSE),
$C9=2012,
VLOOKUP($B9,[21]分省年度数据!$A$1:$T$32,13,FALSE),
$C9=2013,
VLOOKUP($B9,[21]分省年度数据!$A$1:$T$32,12,FALSE),
$C9=2014,
VLOOKUP($B9,[21]分省年度数据!$A$1:$T$32,11,FALSE),
$C9=2015,
VLOOKUP($B9,[21]分省年度数据!$A$1:$T$32,10,FALSE),
$C9=2016,
VLOOKUP($B9,[21]分省年度数据!$A$1:$T$32,9,FALSE),
$C9=2017,
VLOOKUP($B9,[21]分省年度数据!$A$1:$T$32,8,FALSE),
$C9=2018,
VLOOKUP($B9,[21]分省年度数据!$A$1:$T$32,7,FALSE)
)</f>
        <v>113</v>
      </c>
      <c r="W9" cm="1">
        <f t="array" ref="W9">_xlfn.IFS(
$C9=2010,
VLOOKUP($B9,[22]分省年度数据!$A$1:$T$32,15,FALSE),
$C9=2011,
VLOOKUP($B9,[22]分省年度数据!$A$1:$T$32,14,FALSE),
$C9=2012,
VLOOKUP($B9,[22]分省年度数据!$A$1:$T$32,13,FALSE),
$C9=2013,
VLOOKUP($B9,[22]分省年度数据!$A$1:$T$32,12,FALSE),
$C9=2014,
VLOOKUP($B9,[22]分省年度数据!$A$1:$T$32,11,FALSE),
$C9=2015,
VLOOKUP($B9,[22]分省年度数据!$A$1:$T$32,10,FALSE),
$C9=2016,
VLOOKUP($B9,[22]分省年度数据!$A$1:$T$32,9,FALSE),
$C9=2017,
VLOOKUP($B9,[22]分省年度数据!$A$1:$T$32,8,FALSE),
$C9=2018,
VLOOKUP($B9,[22]分省年度数据!$A$1:$T$32,7,FALSE)
)</f>
        <v>10.08</v>
      </c>
      <c r="X9" cm="1">
        <f t="array" ref="X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427.87</v>
      </c>
      <c r="Y9" cm="1">
        <f t="array" ref="Y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7.64</v>
      </c>
      <c r="Z9" cm="1">
        <f t="array" ref="Z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7.73</v>
      </c>
      <c r="AA9" cm="1">
        <f t="array" ref="AA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13.58</v>
      </c>
      <c r="AC9" cm="1">
        <f t="array" ref="AC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12512746</v>
      </c>
      <c r="AD9" cm="1">
        <f t="array" ref="AD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964.62</v>
      </c>
      <c r="AE9" cm="1">
        <f t="array" ref="AE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5133</v>
      </c>
      <c r="AF9" cm="1">
        <f t="array" ref="AF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13933.7</v>
      </c>
      <c r="AI9" cm="1">
        <f t="array" ref="AI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3223</v>
      </c>
      <c r="AJ9" cm="1">
        <f t="array" ref="AJ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19290</v>
      </c>
      <c r="AK9" cm="1">
        <f t="array" ref="AK9">_xlfn.IFS(
$C9=2010,
VLOOKUP($B9,[4]分省年度数据!$A$1:$T$32,15,FALSE),
$C9=2011,
VLOOKUP($B9,[4]分省年度数据!$A$1:$T$32,14,FALSE),
$C9=2012,
VLOOKUP($B9,[4]分省年度数据!$A$1:$T$32,13,FALSE),
$C9=2013,
VLOOKUP($B9,[4]分省年度数据!$A$1:$T$32,12,FALSE),
$C9=2014,
VLOOKUP($B9,[4]分省年度数据!$A$1:$T$32,11,FALSE),
$C9=2015,
VLOOKUP($B9,[4]分省年度数据!$A$1:$T$32,10,FALSE),
$C9=2016,
VLOOKUP($B9,[4]分省年度数据!$A$1:$T$32,9,FALSE),
$C9=2017,
VLOOKUP($B9,[4]分省年度数据!$A$1:$T$32,8,FALSE),
$C9=2018,
VLOOKUP($B9,[4]分省年度数据!$A$1:$T$32,7,FALSE)
)</f>
        <v>100</v>
      </c>
      <c r="AL9" cm="1">
        <f t="array" ref="AL9">_xlfn.IFS(
$C9=2010,
VLOOKUP($B9,[5]分省年度数据!$A$1:$T$32,15,FALSE),
$C9=2011,
VLOOKUP($B9,[5]分省年度数据!$A$1:$T$32,14,FALSE),
$C9=2012,
VLOOKUP($B9,[5]分省年度数据!$A$1:$T$32,13,FALSE),
$C9=2013,
VLOOKUP($B9,[5]分省年度数据!$A$1:$T$32,12,FALSE),
$C9=2014,
VLOOKUP($B9,[5]分省年度数据!$A$1:$T$32,11,FALSE),
$C9=2015,
VLOOKUP($B9,[5]分省年度数据!$A$1:$T$32,10,FALSE),
$C9=2016,
VLOOKUP($B9,[5]分省年度数据!$A$1:$T$32,9,FALSE),
$C9=2017,
VLOOKUP($B9,[5]分省年度数据!$A$1:$T$32,8,FALSE),
$C9=2018,
VLOOKUP($B9,[5]分省年度数据!$A$1:$T$32,7,FALSE)
)</f>
        <v>100</v>
      </c>
      <c r="AM9" cm="1">
        <f t="array" ref="AM9">_xlfn.IFS(
$C9=2010,
VLOOKUP($B9,[6]分省年度数据!$A$1:$T$32,15,FALSE),
$C9=2011,
VLOOKUP($B9,[6]分省年度数据!$A$1:$T$32,14,FALSE),
$C9=2012,
VLOOKUP($B9,[6]分省年度数据!$A$1:$T$32,13,FALSE),
$C9=2013,
VLOOKUP($B9,[6]分省年度数据!$A$1:$T$32,12,FALSE),
$C9=2014,
VLOOKUP($B9,[6]分省年度数据!$A$1:$T$32,11,FALSE),
$C9=2015,
VLOOKUP($B9,[6]分省年度数据!$A$1:$T$32,10,FALSE),
$C9=2016,
VLOOKUP($B9,[6]分省年度数据!$A$1:$T$32,9,FALSE),
$C9=2017,
VLOOKUP($B9,[6]分省年度数据!$A$1:$T$32,8,FALSE),
$C9=2018,
VLOOKUP($B9,[6]分省年度数据!$A$1:$T$32,7,FALSE)
)</f>
        <v>26.55</v>
      </c>
      <c r="AN9" cm="1">
        <f t="array" ref="AN9">_xlfn.IFS(
$C9=2010,
VLOOKUP($B9,[7]分省年度数据!$A$1:$T$32,15,FALSE),
$C9=2011,
VLOOKUP($B9,[7]分省年度数据!$A$1:$T$32,14,FALSE),
$C9=2012,
VLOOKUP($B9,[7]分省年度数据!$A$1:$T$32,13,FALSE),
$C9=2013,
VLOOKUP($B9,[7]分省年度数据!$A$1:$T$32,12,FALSE),
$C9=2014,
VLOOKUP($B9,[7]分省年度数据!$A$1:$T$32,11,FALSE),
$C9=2015,
VLOOKUP($B9,[7]分省年度数据!$A$1:$T$32,10,FALSE),
$C9=2016,
VLOOKUP($B9,[7]分省年度数据!$A$1:$T$32,9,FALSE),
$C9=2017,
VLOOKUP($B9,[7]分省年度数据!$A$1:$T$32,8,FALSE),
$C9=2018,
VLOOKUP($B9,[7]分省年度数据!$A$1:$T$32,7,FALSE)
)</f>
        <v>2.81</v>
      </c>
      <c r="AO9" cm="1">
        <f t="array" ref="AO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16.2</v>
      </c>
    </row>
    <row r="10" spans="1:41">
      <c r="A10">
        <v>11</v>
      </c>
      <c r="B10" t="s">
        <v>1</v>
      </c>
      <c r="C10">
        <v>2018</v>
      </c>
      <c r="D10" t="str">
        <f>CONCATENATE(B10,C10)</f>
        <v>北京市2018</v>
      </c>
      <c r="E10" t="s">
        <v>32</v>
      </c>
      <c r="F10" cm="1">
        <f t="array" ref="F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G10" cm="1">
        <f t="array" ref="G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H10" cm="1">
        <f t="array" ref="H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I10">
        <f>VLOOKUP($D10,[24]Sheet1!$C$1:$J$65536,2,FALSE)</f>
        <v>133.57136535644531</v>
      </c>
      <c r="J10">
        <f>VLOOKUP($D10,[24]Sheet1!$C$1:$J$65536,3,FALSE)</f>
        <v>18.112873077392578</v>
      </c>
      <c r="K10">
        <f>VLOOKUP($D10,[24]Sheet1!$C$1:$J$65536,4,FALSE)</f>
        <v>10168.8955078125</v>
      </c>
      <c r="L10">
        <f>VLOOKUP($D10,[24]Sheet1!$C$1:$J$65536,5,FALSE)</f>
        <v>178.19364929199219</v>
      </c>
      <c r="M10">
        <f>VLOOKUP($D10,[24]Sheet1!$C$1:$J$65536,6,FALSE)</f>
        <v>27.026037216186523</v>
      </c>
      <c r="N10">
        <f>VLOOKUP($D10,[24]Sheet1!$C$1:$J$65536,7,FALSE)</f>
        <v>5.3069601058959961</v>
      </c>
      <c r="O10">
        <f>VLOOKUP($D10,[24]Sheet1!$C$1:$J$65536,8,FALSE)</f>
        <v>39.793651580810547</v>
      </c>
      <c r="P10" cm="1">
        <f t="array" ref="P10">_xlfn.IFS(
$C10=2010,
VLOOKUP($B10,[25]各省年均房价!$A$1:$T$32,11,FALSE),
$C10=2011,
VLOOKUP($B10,[25]各省年均房价!$A$1:$T$32,12,FALSE),
$C10=2012,
VLOOKUP($B10,[25]各省年均房价!$A$1:$T$32,13,FALSE),
$C10=2013,
VLOOKUP($B10,[25]各省年均房价!$A$1:$T$32,14,FALSE),
$C10=2014,
VLOOKUP($B10,[25]各省年均房价!$A$1:$T$32,15,FALSE),
$C10=2015,
VLOOKUP($B10,[25]各省年均房价!$A$1:$T$32,16,FALSE),
$C10=2016,
VLOOKUP($B10,[25]各省年均房价!$A$1:$T$32,17,FALSE),
$C10=2017,
VLOOKUP($B10,[25]各省年均房价!$A$1:$T$32,18,FALSE),
$C10=2018,
VLOOKUP($B10,[25]各省年均房价!$A$1:$T$32,19,FALSE)
)</f>
        <v>56321.416666666701</v>
      </c>
      <c r="Q10">
        <f t="shared" si="0"/>
        <v>0.90315127510249515</v>
      </c>
      <c r="S10" t="str">
        <f>VLOOKUP(B10,方言分布!A:B,2,FALSE)</f>
        <v>北京官话</v>
      </c>
      <c r="T10" cm="1">
        <f t="array" ref="T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10058</v>
      </c>
      <c r="U10" cm="1">
        <f t="array" ref="U10">_xlfn.IFS(
$C10=2010,
VLOOKUP($B10,[20]分省年度数据!$A$1:$T$32,15,FALSE),
$C10=2011,
VLOOKUP($B10,[20]分省年度数据!$A$1:$T$32,14,FALSE),
$C10=2012,
VLOOKUP($B10,[20]分省年度数据!$A$1:$T$32,13,FALSE),
$C10=2013,
VLOOKUP($B10,[20]分省年度数据!$A$1:$T$32,12,FALSE),
$C10=2014,
VLOOKUP($B10,[20]分省年度数据!$A$1:$T$32,11,FALSE),
$C10=2015,
VLOOKUP($B10,[20]分省年度数据!$A$1:$T$32,10,FALSE),
$C10=2016,
VLOOKUP($B10,[20]分省年度数据!$A$1:$T$32,9,FALSE),
$C10=2017,
VLOOKUP($B10,[20]分省年度数据!$A$1:$T$32,8,FALSE),
$C10=2018,
VLOOKUP($B10,[20]分省年度数据!$A$1:$T$32,7,FALSE)
)</f>
        <v>12.36</v>
      </c>
      <c r="V10" cm="1">
        <f t="array" ref="V10">_xlfn.IFS(
$C10=2010,
VLOOKUP($B10,[21]分省年度数据!$A$1:$T$32,15,FALSE),
$C10=2011,
VLOOKUP($B10,[21]分省年度数据!$A$1:$T$32,14,FALSE),
$C10=2012,
VLOOKUP($B10,[21]分省年度数据!$A$1:$T$32,13,FALSE),
$C10=2013,
VLOOKUP($B10,[21]分省年度数据!$A$1:$T$32,12,FALSE),
$C10=2014,
VLOOKUP($B10,[21]分省年度数据!$A$1:$T$32,11,FALSE),
$C10=2015,
VLOOKUP($B10,[21]分省年度数据!$A$1:$T$32,10,FALSE),
$C10=2016,
VLOOKUP($B10,[21]分省年度数据!$A$1:$T$32,9,FALSE),
$C10=2017,
VLOOKUP($B10,[21]分省年度数据!$A$1:$T$32,8,FALSE),
$C10=2018,
VLOOKUP($B10,[21]分省年度数据!$A$1:$T$32,7,FALSE)
)</f>
        <v>119</v>
      </c>
      <c r="W10" cm="1">
        <f t="array" ref="W10">_xlfn.IFS(
$C10=2010,
VLOOKUP($B10,[22]分省年度数据!$A$1:$T$32,15,FALSE),
$C10=2011,
VLOOKUP($B10,[22]分省年度数据!$A$1:$T$32,14,FALSE),
$C10=2012,
VLOOKUP($B10,[22]分省年度数据!$A$1:$T$32,13,FALSE),
$C10=2013,
VLOOKUP($B10,[22]分省年度数据!$A$1:$T$32,12,FALSE),
$C10=2014,
VLOOKUP($B10,[22]分省年度数据!$A$1:$T$32,11,FALSE),
$C10=2015,
VLOOKUP($B10,[22]分省年度数据!$A$1:$T$32,10,FALSE),
$C10=2016,
VLOOKUP($B10,[22]分省年度数据!$A$1:$T$32,9,FALSE),
$C10=2017,
VLOOKUP($B10,[22]分省年度数据!$A$1:$T$32,8,FALSE),
$C10=2018,
VLOOKUP($B10,[22]分省年度数据!$A$1:$T$32,7,FALSE)
)</f>
        <v>10.1</v>
      </c>
      <c r="X10" cm="1">
        <f t="array" ref="X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490.09</v>
      </c>
      <c r="Y10" cm="1">
        <f t="array" ref="Y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7.44</v>
      </c>
      <c r="Z10" cm="1">
        <f t="array" ref="Z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7.83</v>
      </c>
      <c r="AA10" cm="1">
        <f t="array" ref="AA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13.65</v>
      </c>
      <c r="AC10" cm="1">
        <f t="array" ref="AC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13525400</v>
      </c>
      <c r="AD10" cm="1">
        <f t="array" ref="AD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1025.51</v>
      </c>
      <c r="AE10" cm="1">
        <f t="array" ref="AE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5624</v>
      </c>
      <c r="AF10" cm="1">
        <f t="array" ref="AF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14422.3</v>
      </c>
      <c r="AI10" cm="1">
        <f t="array" ref="AI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3242</v>
      </c>
      <c r="AJ10" cm="1">
        <f t="array" ref="AJ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19245</v>
      </c>
      <c r="AK10" cm="1">
        <f t="array" ref="AK10">_xlfn.IFS(
$C10=2010,
VLOOKUP($B10,[4]分省年度数据!$A$1:$T$32,15,FALSE),
$C10=2011,
VLOOKUP($B10,[4]分省年度数据!$A$1:$T$32,14,FALSE),
$C10=2012,
VLOOKUP($B10,[4]分省年度数据!$A$1:$T$32,13,FALSE),
$C10=2013,
VLOOKUP($B10,[4]分省年度数据!$A$1:$T$32,12,FALSE),
$C10=2014,
VLOOKUP($B10,[4]分省年度数据!$A$1:$T$32,11,FALSE),
$C10=2015,
VLOOKUP($B10,[4]分省年度数据!$A$1:$T$32,10,FALSE),
$C10=2016,
VLOOKUP($B10,[4]分省年度数据!$A$1:$T$32,9,FALSE),
$C10=2017,
VLOOKUP($B10,[4]分省年度数据!$A$1:$T$32,8,FALSE),
$C10=2018,
VLOOKUP($B10,[4]分省年度数据!$A$1:$T$32,7,FALSE)
)</f>
        <v>100</v>
      </c>
      <c r="AL10" cm="1">
        <f t="array" ref="AL10">_xlfn.IFS(
$C10=2010,
VLOOKUP($B10,[5]分省年度数据!$A$1:$T$32,15,FALSE),
$C10=2011,
VLOOKUP($B10,[5]分省年度数据!$A$1:$T$32,14,FALSE),
$C10=2012,
VLOOKUP($B10,[5]分省年度数据!$A$1:$T$32,13,FALSE),
$C10=2013,
VLOOKUP($B10,[5]分省年度数据!$A$1:$T$32,12,FALSE),
$C10=2014,
VLOOKUP($B10,[5]分省年度数据!$A$1:$T$32,11,FALSE),
$C10=2015,
VLOOKUP($B10,[5]分省年度数据!$A$1:$T$32,10,FALSE),
$C10=2016,
VLOOKUP($B10,[5]分省年度数据!$A$1:$T$32,9,FALSE),
$C10=2017,
VLOOKUP($B10,[5]分省年度数据!$A$1:$T$32,8,FALSE),
$C10=2018,
VLOOKUP($B10,[5]分省年度数据!$A$1:$T$32,7,FALSE)
)</f>
        <v>100</v>
      </c>
      <c r="AM10" cm="1">
        <f t="array" ref="AM10">_xlfn.IFS(
$C10=2010,
VLOOKUP($B10,[6]分省年度数据!$A$1:$T$32,15,FALSE),
$C10=2011,
VLOOKUP($B10,[6]分省年度数据!$A$1:$T$32,14,FALSE),
$C10=2012,
VLOOKUP($B10,[6]分省年度数据!$A$1:$T$32,13,FALSE),
$C10=2013,
VLOOKUP($B10,[6]分省年度数据!$A$1:$T$32,12,FALSE),
$C10=2014,
VLOOKUP($B10,[6]分省年度数据!$A$1:$T$32,11,FALSE),
$C10=2015,
VLOOKUP($B10,[6]分省年度数据!$A$1:$T$32,10,FALSE),
$C10=2016,
VLOOKUP($B10,[6]分省年度数据!$A$1:$T$32,9,FALSE),
$C10=2017,
VLOOKUP($B10,[6]分省年度数据!$A$1:$T$32,8,FALSE),
$C10=2018,
VLOOKUP($B10,[6]分省年度数据!$A$1:$T$32,7,FALSE)
)</f>
        <v>18.239999999999998</v>
      </c>
      <c r="AN10" cm="1">
        <f t="array" ref="AN10">_xlfn.IFS(
$C10=2010,
VLOOKUP($B10,[7]分省年度数据!$A$1:$T$32,15,FALSE),
$C10=2011,
VLOOKUP($B10,[7]分省年度数据!$A$1:$T$32,14,FALSE),
$C10=2012,
VLOOKUP($B10,[7]分省年度数据!$A$1:$T$32,13,FALSE),
$C10=2013,
VLOOKUP($B10,[7]分省年度数据!$A$1:$T$32,12,FALSE),
$C10=2014,
VLOOKUP($B10,[7]分省年度数据!$A$1:$T$32,11,FALSE),
$C10=2015,
VLOOKUP($B10,[7]分省年度数据!$A$1:$T$32,10,FALSE),
$C10=2016,
VLOOKUP($B10,[7]分省年度数据!$A$1:$T$32,9,FALSE),
$C10=2017,
VLOOKUP($B10,[7]分省年度数据!$A$1:$T$32,8,FALSE),
$C10=2018,
VLOOKUP($B10,[7]分省年度数据!$A$1:$T$32,7,FALSE)
)</f>
        <v>2.83</v>
      </c>
      <c r="AO10" cm="1">
        <f t="array" ref="AO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16.3</v>
      </c>
    </row>
    <row r="11" spans="1:41">
      <c r="A11">
        <v>12</v>
      </c>
      <c r="B11" t="s">
        <v>2</v>
      </c>
      <c r="C11">
        <v>2010</v>
      </c>
      <c r="D11" t="str">
        <f>CONCATENATE(B11,C11)</f>
        <v>天津市2010</v>
      </c>
      <c r="E11" t="s">
        <v>32</v>
      </c>
      <c r="F11" cm="1">
        <f t="array" ref="F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G11" cm="1">
        <f t="array" ref="G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H11" cm="1">
        <f t="array" ref="H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I11">
        <f>VLOOKUP($D11,[24]Sheet1!$C$1:$J$65536,2,FALSE)</f>
        <v>125.41584014892578</v>
      </c>
      <c r="J11">
        <f>VLOOKUP($D11,[24]Sheet1!$C$1:$J$65536,3,FALSE)</f>
        <v>31.131826400756836</v>
      </c>
      <c r="K11">
        <f>VLOOKUP($D11,[24]Sheet1!$C$1:$J$65536,4,FALSE)</f>
        <v>10167.953125</v>
      </c>
      <c r="L11">
        <f>VLOOKUP($D11,[24]Sheet1!$C$1:$J$65536,5,FALSE)</f>
        <v>195.854736328125</v>
      </c>
      <c r="M11">
        <f>VLOOKUP($D11,[24]Sheet1!$C$1:$J$65536,6,FALSE)</f>
        <v>31.489889144897461</v>
      </c>
      <c r="N11">
        <f>VLOOKUP($D11,[24]Sheet1!$C$1:$J$65536,7,FALSE)</f>
        <v>3.695009708404541</v>
      </c>
      <c r="O11">
        <f>VLOOKUP($D11,[24]Sheet1!$C$1:$J$65536,8,FALSE)</f>
        <v>23.626712799072266</v>
      </c>
      <c r="P11" cm="1">
        <f t="array" ref="P11">_xlfn.IFS(
$C11=2010,
VLOOKUP($B11,[25]各省年均房价!$A$1:$T$32,11,FALSE),
$C11=2011,
VLOOKUP($B11,[25]各省年均房价!$A$1:$T$32,12,FALSE),
$C11=2012,
VLOOKUP($B11,[25]各省年均房价!$A$1:$T$32,13,FALSE),
$C11=2013,
VLOOKUP($B11,[25]各省年均房价!$A$1:$T$32,14,FALSE),
$C11=2014,
VLOOKUP($B11,[25]各省年均房价!$A$1:$T$32,15,FALSE),
$C11=2015,
VLOOKUP($B11,[25]各省年均房价!$A$1:$T$32,16,FALSE),
$C11=2016,
VLOOKUP($B11,[25]各省年均房价!$A$1:$T$32,17,FALSE),
$C11=2017,
VLOOKUP($B11,[25]各省年均房价!$A$1:$T$32,18,FALSE),
$C11=2018,
VLOOKUP($B11,[25]各省年均房价!$A$1:$T$32,19,FALSE)
)</f>
        <v>9238.31</v>
      </c>
      <c r="Q11">
        <f t="shared" si="0"/>
        <v>0.47951365099138377</v>
      </c>
      <c r="S11" t="str">
        <f>VLOOKUP(B11,方言分布!A:B,2,FALSE)</f>
        <v>冀鲁官话</v>
      </c>
      <c r="T11" cm="1">
        <f t="array" ref="T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4542</v>
      </c>
      <c r="U11" cm="1">
        <f t="array" ref="U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4.88</v>
      </c>
      <c r="V11" cm="1">
        <f t="array" ref="V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71</v>
      </c>
      <c r="W11" cm="1">
        <f t="array" ref="W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12.56</v>
      </c>
      <c r="X11" cm="1">
        <f t="array" ref="X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70.069999999999993</v>
      </c>
      <c r="Y11" cm="1">
        <f t="array" ref="Y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12.49</v>
      </c>
      <c r="Z11" cm="1">
        <f t="array" ref="Z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10.56</v>
      </c>
      <c r="AA11" cm="1">
        <f t="array" ref="AA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13.56</v>
      </c>
      <c r="AC11" cm="1">
        <f t="array" ref="AC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2920970</v>
      </c>
      <c r="AD11" cm="1">
        <f t="array" ref="AD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229.56</v>
      </c>
      <c r="AE11" cm="1">
        <f t="array" ref="AE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307</v>
      </c>
      <c r="AF11" cm="1">
        <f t="array" ref="AF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2860.2</v>
      </c>
      <c r="AI11" cm="1">
        <f t="array" ref="AI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3165</v>
      </c>
      <c r="AJ11" cm="1">
        <f t="array" ref="AJ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12240</v>
      </c>
      <c r="AK11" cm="1">
        <f t="array" ref="AK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132.04</v>
      </c>
      <c r="AL11" cm="1">
        <f t="array" ref="AL11">_xlfn.IFS(
$C11=2010,
VLOOKUP($B11,[5]分省年度数据!$A$1:$T$32,15,FALSE),
$C11=2011,
VLOOKUP($B11,[5]分省年度数据!$A$1:$T$32,14,FALSE),
$C11=2012,
VLOOKUP($B11,[5]分省年度数据!$A$1:$T$32,13,FALSE),
$C11=2013,
VLOOKUP($B11,[5]分省年度数据!$A$1:$T$32,12,FALSE),
$C11=2014,
VLOOKUP($B11,[5]分省年度数据!$A$1:$T$32,11,FALSE),
$C11=2015,
VLOOKUP($B11,[5]分省年度数据!$A$1:$T$32,10,FALSE),
$C11=2016,
VLOOKUP($B11,[5]分省年度数据!$A$1:$T$32,9,FALSE),
$C11=2017,
VLOOKUP($B11,[5]分省年度数据!$A$1:$T$32,8,FALSE),
$C11=2018,
VLOOKUP($B11,[5]分省年度数据!$A$1:$T$32,7,FALSE)
)</f>
        <v>100</v>
      </c>
      <c r="AM11" cm="1">
        <f t="array" ref="AM11">_xlfn.IFS(
$C11=2010,
VLOOKUP($B11,[6]分省年度数据!$A$1:$T$32,15,FALSE),
$C11=2011,
VLOOKUP($B11,[6]分省年度数据!$A$1:$T$32,14,FALSE),
$C11=2012,
VLOOKUP($B11,[6]分省年度数据!$A$1:$T$32,13,FALSE),
$C11=2013,
VLOOKUP($B11,[6]分省年度数据!$A$1:$T$32,12,FALSE),
$C11=2014,
VLOOKUP($B11,[6]分省年度数据!$A$1:$T$32,11,FALSE),
$C11=2015,
VLOOKUP($B11,[6]分省年度数据!$A$1:$T$32,10,FALSE),
$C11=2016,
VLOOKUP($B11,[6]分省年度数据!$A$1:$T$32,9,FALSE),
$C11=2017,
VLOOKUP($B11,[6]分省年度数据!$A$1:$T$32,8,FALSE),
$C11=2018,
VLOOKUP($B11,[6]分省年度数据!$A$1:$T$32,7,FALSE)
)</f>
        <v>12.05</v>
      </c>
      <c r="AN11" cm="1">
        <f t="array" ref="AN11">_xlfn.IFS(
$C11=2010,
VLOOKUP($B11,[7]分省年度数据!$A$1:$T$32,15,FALSE),
$C11=2011,
VLOOKUP($B11,[7]分省年度数据!$A$1:$T$32,14,FALSE),
$C11=2012,
VLOOKUP($B11,[7]分省年度数据!$A$1:$T$32,13,FALSE),
$C11=2013,
VLOOKUP($B11,[7]分省年度数据!$A$1:$T$32,12,FALSE),
$C11=2014,
VLOOKUP($B11,[7]分省年度数据!$A$1:$T$32,11,FALSE),
$C11=2015,
VLOOKUP($B11,[7]分省年度数据!$A$1:$T$32,10,FALSE),
$C11=2016,
VLOOKUP($B11,[7]分省年度数据!$A$1:$T$32,9,FALSE),
$C11=2017,
VLOOKUP($B11,[7]分省年度数据!$A$1:$T$32,8,FALSE),
$C11=2018,
VLOOKUP($B11,[7]分省年度数据!$A$1:$T$32,7,FALSE)
)</f>
        <v>2.0099999999999998</v>
      </c>
      <c r="AO11" cm="1">
        <f t="array" ref="AO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8.56</v>
      </c>
    </row>
    <row r="12" spans="1:41">
      <c r="A12">
        <v>12</v>
      </c>
      <c r="B12" t="s">
        <v>2</v>
      </c>
      <c r="C12">
        <v>2011</v>
      </c>
      <c r="D12" t="str">
        <f>CONCATENATE(B12,C12)</f>
        <v>天津市2011</v>
      </c>
      <c r="E12" t="s">
        <v>32</v>
      </c>
      <c r="F12" cm="1">
        <f t="array" ref="F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G12" cm="1">
        <f t="array" ref="G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H12" cm="1">
        <f t="array" ref="H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I12">
        <f>VLOOKUP($D12,[24]Sheet1!$C$1:$J$65536,2,FALSE)</f>
        <v>133.37051391601562</v>
      </c>
      <c r="J12">
        <f>VLOOKUP($D12,[24]Sheet1!$C$1:$J$65536,3,FALSE)</f>
        <v>20.022890090942383</v>
      </c>
      <c r="K12">
        <f>VLOOKUP($D12,[24]Sheet1!$C$1:$J$65536,4,FALSE)</f>
        <v>10178.4794921875</v>
      </c>
      <c r="L12">
        <f>VLOOKUP($D12,[24]Sheet1!$C$1:$J$65536,5,FALSE)</f>
        <v>207.76869201660156</v>
      </c>
      <c r="M12">
        <f>VLOOKUP($D12,[24]Sheet1!$C$1:$J$65536,6,FALSE)</f>
        <v>31.311220169067383</v>
      </c>
      <c r="N12">
        <f>VLOOKUP($D12,[24]Sheet1!$C$1:$J$65536,7,FALSE)</f>
        <v>3.7115328311920166</v>
      </c>
      <c r="O12">
        <f>VLOOKUP($D12,[24]Sheet1!$C$1:$J$65536,8,FALSE)</f>
        <v>36.935810089111328</v>
      </c>
      <c r="P12" cm="1">
        <f t="array" ref="P12">_xlfn.IFS(
$C12=2010,
VLOOKUP($B12,[25]各省年均房价!$A$1:$T$32,11,FALSE),
$C12=2011,
VLOOKUP($B12,[25]各省年均房价!$A$1:$T$32,12,FALSE),
$C12=2012,
VLOOKUP($B12,[25]各省年均房价!$A$1:$T$32,13,FALSE),
$C12=2013,
VLOOKUP($B12,[25]各省年均房价!$A$1:$T$32,14,FALSE),
$C12=2014,
VLOOKUP($B12,[25]各省年均房价!$A$1:$T$32,15,FALSE),
$C12=2015,
VLOOKUP($B12,[25]各省年均房价!$A$1:$T$32,16,FALSE),
$C12=2016,
VLOOKUP($B12,[25]各省年均房价!$A$1:$T$32,17,FALSE),
$C12=2017,
VLOOKUP($B12,[25]各省年均房价!$A$1:$T$32,18,FALSE),
$C12=2018,
VLOOKUP($B12,[25]各省年均房价!$A$1:$T$32,19,FALSE)
)</f>
        <v>8217.69</v>
      </c>
      <c r="Q12">
        <f t="shared" si="0"/>
        <v>0.3784512296214424</v>
      </c>
      <c r="S12" t="str">
        <f>VLOOKUP(B12,方言分布!A:B,2,FALSE)</f>
        <v>冀鲁官话</v>
      </c>
      <c r="T12" cm="1">
        <f t="array" ref="T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4428</v>
      </c>
      <c r="U12" cm="1">
        <f t="array" ref="U12">_xlfn.IFS(
$C12=2010,
VLOOKUP($B12,[20]分省年度数据!$A$1:$T$32,15,FALSE),
$C12=2011,
VLOOKUP($B12,[20]分省年度数据!$A$1:$T$32,14,FALSE),
$C12=2012,
VLOOKUP($B12,[20]分省年度数据!$A$1:$T$32,13,FALSE),
$C12=2013,
VLOOKUP($B12,[20]分省年度数据!$A$1:$T$32,12,FALSE),
$C12=2014,
VLOOKUP($B12,[20]分省年度数据!$A$1:$T$32,11,FALSE),
$C12=2015,
VLOOKUP($B12,[20]分省年度数据!$A$1:$T$32,10,FALSE),
$C12=2016,
VLOOKUP($B12,[20]分省年度数据!$A$1:$T$32,9,FALSE),
$C12=2017,
VLOOKUP($B12,[20]分省年度数据!$A$1:$T$32,8,FALSE),
$C12=2018,
VLOOKUP($B12,[20]分省年度数据!$A$1:$T$32,7,FALSE)
)</f>
        <v>4.9400000000000004</v>
      </c>
      <c r="V12" cm="1">
        <f t="array" ref="V12">_xlfn.IFS(
$C12=2010,
VLOOKUP($B12,[21]分省年度数据!$A$1:$T$32,15,FALSE),
$C12=2011,
VLOOKUP($B12,[21]分省年度数据!$A$1:$T$32,14,FALSE),
$C12=2012,
VLOOKUP($B12,[21]分省年度数据!$A$1:$T$32,13,FALSE),
$C12=2013,
VLOOKUP($B12,[21]分省年度数据!$A$1:$T$32,12,FALSE),
$C12=2014,
VLOOKUP($B12,[21]分省年度数据!$A$1:$T$32,11,FALSE),
$C12=2015,
VLOOKUP($B12,[21]分省年度数据!$A$1:$T$32,10,FALSE),
$C12=2016,
VLOOKUP($B12,[21]分省年度数据!$A$1:$T$32,9,FALSE),
$C12=2017,
VLOOKUP($B12,[21]分省年度数据!$A$1:$T$32,8,FALSE),
$C12=2018,
VLOOKUP($B12,[21]分省年度数据!$A$1:$T$32,7,FALSE)
)</f>
        <v>73</v>
      </c>
      <c r="W12" cm="1">
        <f t="array" ref="W12">_xlfn.IFS(
$C12=2010,
VLOOKUP($B12,[22]分省年度数据!$A$1:$T$32,15,FALSE),
$C12=2011,
VLOOKUP($B12,[22]分省年度数据!$A$1:$T$32,14,FALSE),
$C12=2012,
VLOOKUP($B12,[22]分省年度数据!$A$1:$T$32,13,FALSE),
$C12=2013,
VLOOKUP($B12,[22]分省年度数据!$A$1:$T$32,12,FALSE),
$C12=2014,
VLOOKUP($B12,[22]分省年度数据!$A$1:$T$32,11,FALSE),
$C12=2015,
VLOOKUP($B12,[22]分省年度数据!$A$1:$T$32,10,FALSE),
$C12=2016,
VLOOKUP($B12,[22]分省年度数据!$A$1:$T$32,9,FALSE),
$C12=2017,
VLOOKUP($B12,[22]分省年度数据!$A$1:$T$32,8,FALSE),
$C12=2018,
VLOOKUP($B12,[22]分省年度数据!$A$1:$T$32,7,FALSE)
)</f>
        <v>11.83</v>
      </c>
      <c r="X12" cm="1">
        <f t="array" ref="X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90.53</v>
      </c>
      <c r="Y12" cm="1">
        <f t="array" ref="Y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12.23</v>
      </c>
      <c r="Z12" cm="1">
        <f t="array" ref="Z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10.130000000000001</v>
      </c>
      <c r="AA12" cm="1">
        <f t="array" ref="AA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13.84</v>
      </c>
      <c r="AC12" cm="1">
        <f t="array" ref="AC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4136097</v>
      </c>
      <c r="AD12" cm="1">
        <f t="array" ref="AD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302.32</v>
      </c>
      <c r="AE12" cm="1">
        <f t="array" ref="AE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331</v>
      </c>
      <c r="AF12" cm="1">
        <f t="array" ref="AF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3395.1</v>
      </c>
      <c r="AI12" cm="1">
        <f t="array" ref="AI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2600</v>
      </c>
      <c r="AJ12" cm="1">
        <f t="array" ref="AJ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12606</v>
      </c>
      <c r="AK12" cm="1">
        <f t="array" ref="AK12">_xlfn.IFS(
$C12=2010,
VLOOKUP($B12,[4]分省年度数据!$A$1:$T$32,15,FALSE),
$C12=2011,
VLOOKUP($B12,[4]分省年度数据!$A$1:$T$32,14,FALSE),
$C12=2012,
VLOOKUP($B12,[4]分省年度数据!$A$1:$T$32,13,FALSE),
$C12=2013,
VLOOKUP($B12,[4]分省年度数据!$A$1:$T$32,12,FALSE),
$C12=2014,
VLOOKUP($B12,[4]分省年度数据!$A$1:$T$32,11,FALSE),
$C12=2015,
VLOOKUP($B12,[4]分省年度数据!$A$1:$T$32,10,FALSE),
$C12=2016,
VLOOKUP($B12,[4]分省年度数据!$A$1:$T$32,9,FALSE),
$C12=2017,
VLOOKUP($B12,[4]分省年度数据!$A$1:$T$32,8,FALSE),
$C12=2018,
VLOOKUP($B12,[4]分省年度数据!$A$1:$T$32,7,FALSE)
)</f>
        <v>100</v>
      </c>
      <c r="AL12" cm="1">
        <f t="array" ref="AL12">_xlfn.IFS(
$C12=2010,
VLOOKUP($B12,[5]分省年度数据!$A$1:$T$32,15,FALSE),
$C12=2011,
VLOOKUP($B12,[5]分省年度数据!$A$1:$T$32,14,FALSE),
$C12=2012,
VLOOKUP($B12,[5]分省年度数据!$A$1:$T$32,13,FALSE),
$C12=2013,
VLOOKUP($B12,[5]分省年度数据!$A$1:$T$32,12,FALSE),
$C12=2014,
VLOOKUP($B12,[5]分省年度数据!$A$1:$T$32,11,FALSE),
$C12=2015,
VLOOKUP($B12,[5]分省年度数据!$A$1:$T$32,10,FALSE),
$C12=2016,
VLOOKUP($B12,[5]分省年度数据!$A$1:$T$32,9,FALSE),
$C12=2017,
VLOOKUP($B12,[5]分省年度数据!$A$1:$T$32,8,FALSE),
$C12=2018,
VLOOKUP($B12,[5]分省年度数据!$A$1:$T$32,7,FALSE)
)</f>
        <v>100</v>
      </c>
      <c r="AM12" cm="1">
        <f t="array" ref="AM12">_xlfn.IFS(
$C12=2010,
VLOOKUP($B12,[6]分省年度数据!$A$1:$T$32,15,FALSE),
$C12=2011,
VLOOKUP($B12,[6]分省年度数据!$A$1:$T$32,14,FALSE),
$C12=2012,
VLOOKUP($B12,[6]分省年度数据!$A$1:$T$32,13,FALSE),
$C12=2013,
VLOOKUP($B12,[6]分省年度数据!$A$1:$T$32,12,FALSE),
$C12=2014,
VLOOKUP($B12,[6]分省年度数据!$A$1:$T$32,11,FALSE),
$C12=2015,
VLOOKUP($B12,[6]分省年度数据!$A$1:$T$32,10,FALSE),
$C12=2016,
VLOOKUP($B12,[6]分省年度数据!$A$1:$T$32,9,FALSE),
$C12=2017,
VLOOKUP($B12,[6]分省年度数据!$A$1:$T$32,8,FALSE),
$C12=2018,
VLOOKUP($B12,[6]分省年度数据!$A$1:$T$32,7,FALSE)
)</f>
        <v>15.19</v>
      </c>
      <c r="AN12" cm="1">
        <f t="array" ref="AN12">_xlfn.IFS(
$C12=2010,
VLOOKUP($B12,[7]分省年度数据!$A$1:$T$32,15,FALSE),
$C12=2011,
VLOOKUP($B12,[7]分省年度数据!$A$1:$T$32,14,FALSE),
$C12=2012,
VLOOKUP($B12,[7]分省年度数据!$A$1:$T$32,13,FALSE),
$C12=2013,
VLOOKUP($B12,[7]分省年度数据!$A$1:$T$32,12,FALSE),
$C12=2014,
VLOOKUP($B12,[7]分省年度数据!$A$1:$T$32,11,FALSE),
$C12=2015,
VLOOKUP($B12,[7]分省年度数据!$A$1:$T$32,10,FALSE),
$C12=2016,
VLOOKUP($B12,[7]分省年度数据!$A$1:$T$32,9,FALSE),
$C12=2017,
VLOOKUP($B12,[7]分省年度数据!$A$1:$T$32,8,FALSE),
$C12=2018,
VLOOKUP($B12,[7]分省年度数据!$A$1:$T$32,7,FALSE)
)</f>
        <v>2</v>
      </c>
      <c r="AO12" cm="1">
        <f t="array" ref="AO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10.3</v>
      </c>
    </row>
    <row r="13" spans="1:41">
      <c r="A13">
        <v>12</v>
      </c>
      <c r="B13" t="s">
        <v>2</v>
      </c>
      <c r="C13">
        <v>2012</v>
      </c>
      <c r="D13" t="str">
        <f>CONCATENATE(B13,C13)</f>
        <v>天津市2012</v>
      </c>
      <c r="E13" t="s">
        <v>32</v>
      </c>
      <c r="F13" cm="1">
        <f t="array" ref="F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G13" cm="1">
        <f t="array" ref="G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H13" cm="1">
        <f t="array" ref="H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I13">
        <f>VLOOKUP($D13,[24]Sheet1!$C$1:$J$65536,2,FALSE)</f>
        <v>128.72117614746094</v>
      </c>
      <c r="J13">
        <f>VLOOKUP($D13,[24]Sheet1!$C$1:$J$65536,3,FALSE)</f>
        <v>27.273906707763672</v>
      </c>
      <c r="K13">
        <f>VLOOKUP($D13,[24]Sheet1!$C$1:$J$65536,4,FALSE)</f>
        <v>10165.2802734375</v>
      </c>
      <c r="L13">
        <f>VLOOKUP($D13,[24]Sheet1!$C$1:$J$65536,5,FALSE)</f>
        <v>195.44593811035156</v>
      </c>
      <c r="M13">
        <f>VLOOKUP($D13,[24]Sheet1!$C$1:$J$65536,6,FALSE)</f>
        <v>29.777517318725586</v>
      </c>
      <c r="N13">
        <f>VLOOKUP($D13,[24]Sheet1!$C$1:$J$65536,7,FALSE)</f>
        <v>3.8538577556610107</v>
      </c>
      <c r="O13">
        <f>VLOOKUP($D13,[24]Sheet1!$C$1:$J$65536,8,FALSE)</f>
        <v>40.828125</v>
      </c>
      <c r="P13" cm="1">
        <f t="array" ref="P13">_xlfn.IFS(
$C13=2010,
VLOOKUP($B13,[25]各省年均房价!$A$1:$T$32,11,FALSE),
$C13=2011,
VLOOKUP($B13,[25]各省年均房价!$A$1:$T$32,12,FALSE),
$C13=2012,
VLOOKUP($B13,[25]各省年均房价!$A$1:$T$32,13,FALSE),
$C13=2013,
VLOOKUP($B13,[25]各省年均房价!$A$1:$T$32,14,FALSE),
$C13=2014,
VLOOKUP($B13,[25]各省年均房价!$A$1:$T$32,15,FALSE),
$C13=2015,
VLOOKUP($B13,[25]各省年均房价!$A$1:$T$32,16,FALSE),
$C13=2016,
VLOOKUP($B13,[25]各省年均房价!$A$1:$T$32,17,FALSE),
$C13=2017,
VLOOKUP($B13,[25]各省年均房价!$A$1:$T$32,18,FALSE),
$C13=2018,
VLOOKUP($B13,[25]各省年均房价!$A$1:$T$32,19,FALSE)
)</f>
        <v>8745.92</v>
      </c>
      <c r="Q13">
        <f t="shared" si="0"/>
        <v>0.36395838535164377</v>
      </c>
      <c r="S13" t="str">
        <f>VLOOKUP(B13,方言分布!A:B,2,FALSE)</f>
        <v>冀鲁官话</v>
      </c>
      <c r="T13" cm="1">
        <f t="array" ref="T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4551</v>
      </c>
      <c r="U13" cm="1">
        <f t="array" ref="U13">_xlfn.IFS(
$C13=2010,
VLOOKUP($B13,[20]分省年度数据!$A$1:$T$32,15,FALSE),
$C13=2011,
VLOOKUP($B13,[20]分省年度数据!$A$1:$T$32,14,FALSE),
$C13=2012,
VLOOKUP($B13,[20]分省年度数据!$A$1:$T$32,13,FALSE),
$C13=2013,
VLOOKUP($B13,[20]分省年度数据!$A$1:$T$32,12,FALSE),
$C13=2014,
VLOOKUP($B13,[20]分省年度数据!$A$1:$T$32,11,FALSE),
$C13=2015,
VLOOKUP($B13,[20]分省年度数据!$A$1:$T$32,10,FALSE),
$C13=2016,
VLOOKUP($B13,[20]分省年度数据!$A$1:$T$32,9,FALSE),
$C13=2017,
VLOOKUP($B13,[20]分省年度数据!$A$1:$T$32,8,FALSE),
$C13=2018,
VLOOKUP($B13,[20]分省年度数据!$A$1:$T$32,7,FALSE)
)</f>
        <v>5.35</v>
      </c>
      <c r="V13" cm="1">
        <f t="array" ref="V13">_xlfn.IFS(
$C13=2010,
VLOOKUP($B13,[21]分省年度数据!$A$1:$T$32,15,FALSE),
$C13=2011,
VLOOKUP($B13,[21]分省年度数据!$A$1:$T$32,14,FALSE),
$C13=2012,
VLOOKUP($B13,[21]分省年度数据!$A$1:$T$32,13,FALSE),
$C13=2013,
VLOOKUP($B13,[21]分省年度数据!$A$1:$T$32,12,FALSE),
$C13=2014,
VLOOKUP($B13,[21]分省年度数据!$A$1:$T$32,11,FALSE),
$C13=2015,
VLOOKUP($B13,[21]分省年度数据!$A$1:$T$32,10,FALSE),
$C13=2016,
VLOOKUP($B13,[21]分省年度数据!$A$1:$T$32,9,FALSE),
$C13=2017,
VLOOKUP($B13,[21]分省年度数据!$A$1:$T$32,8,FALSE),
$C13=2018,
VLOOKUP($B13,[21]分省年度数据!$A$1:$T$32,7,FALSE)
)</f>
        <v>55</v>
      </c>
      <c r="W13" cm="1">
        <f t="array" ref="W13">_xlfn.IFS(
$C13=2010,
VLOOKUP($B13,[22]分省年度数据!$A$1:$T$32,15,FALSE),
$C13=2011,
VLOOKUP($B13,[22]分省年度数据!$A$1:$T$32,14,FALSE),
$C13=2012,
VLOOKUP($B13,[22]分省年度数据!$A$1:$T$32,13,FALSE),
$C13=2013,
VLOOKUP($B13,[22]分省年度数据!$A$1:$T$32,12,FALSE),
$C13=2014,
VLOOKUP($B13,[22]分省年度数据!$A$1:$T$32,11,FALSE),
$C13=2015,
VLOOKUP($B13,[22]分省年度数据!$A$1:$T$32,10,FALSE),
$C13=2016,
VLOOKUP($B13,[22]分省年度数据!$A$1:$T$32,9,FALSE),
$C13=2017,
VLOOKUP($B13,[22]分省年度数据!$A$1:$T$32,8,FALSE),
$C13=2018,
VLOOKUP($B13,[22]分省年度数据!$A$1:$T$32,7,FALSE)
)</f>
        <v>11.02</v>
      </c>
      <c r="X13" cm="1">
        <f t="array" ref="X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105.91</v>
      </c>
      <c r="Y13" cm="1">
        <f t="array" ref="Y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>11.74</v>
      </c>
      <c r="Z13" cm="1">
        <f t="array" ref="Z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>9.85</v>
      </c>
      <c r="AA13" cm="1">
        <f t="array" ref="AA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>14.09</v>
      </c>
      <c r="AC13" t="str" cm="1">
        <f t="array" ref="AC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/>
      </c>
      <c r="AD13" cm="1">
        <f t="array" ref="AD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378.75</v>
      </c>
      <c r="AE13" cm="1">
        <f t="array" ref="AE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458</v>
      </c>
      <c r="AF13" cm="1">
        <f t="array" ref="AF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3921.4</v>
      </c>
      <c r="AI13" cm="1">
        <f t="array" ref="AI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3101</v>
      </c>
      <c r="AJ13" cm="1">
        <f t="array" ref="AJ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12732</v>
      </c>
      <c r="AK13" cm="1">
        <f t="array" ref="AK13">_xlfn.IFS(
$C13=2010,
VLOOKUP($B13,[4]分省年度数据!$A$1:$T$32,15,FALSE),
$C13=2011,
VLOOKUP($B13,[4]分省年度数据!$A$1:$T$32,14,FALSE),
$C13=2012,
VLOOKUP($B13,[4]分省年度数据!$A$1:$T$32,13,FALSE),
$C13=2013,
VLOOKUP($B13,[4]分省年度数据!$A$1:$T$32,12,FALSE),
$C13=2014,
VLOOKUP($B13,[4]分省年度数据!$A$1:$T$32,11,FALSE),
$C13=2015,
VLOOKUP($B13,[4]分省年度数据!$A$1:$T$32,10,FALSE),
$C13=2016,
VLOOKUP($B13,[4]分省年度数据!$A$1:$T$32,9,FALSE),
$C13=2017,
VLOOKUP($B13,[4]分省年度数据!$A$1:$T$32,8,FALSE),
$C13=2018,
VLOOKUP($B13,[4]分省年度数据!$A$1:$T$32,7,FALSE)
)</f>
        <v>100</v>
      </c>
      <c r="AL13" cm="1">
        <f t="array" ref="AL13">_xlfn.IFS(
$C13=2010,
VLOOKUP($B13,[5]分省年度数据!$A$1:$T$32,15,FALSE),
$C13=2011,
VLOOKUP($B13,[5]分省年度数据!$A$1:$T$32,14,FALSE),
$C13=2012,
VLOOKUP($B13,[5]分省年度数据!$A$1:$T$32,13,FALSE),
$C13=2013,
VLOOKUP($B13,[5]分省年度数据!$A$1:$T$32,12,FALSE),
$C13=2014,
VLOOKUP($B13,[5]分省年度数据!$A$1:$T$32,11,FALSE),
$C13=2015,
VLOOKUP($B13,[5]分省年度数据!$A$1:$T$32,10,FALSE),
$C13=2016,
VLOOKUP($B13,[5]分省年度数据!$A$1:$T$32,9,FALSE),
$C13=2017,
VLOOKUP($B13,[5]分省年度数据!$A$1:$T$32,8,FALSE),
$C13=2018,
VLOOKUP($B13,[5]分省年度数据!$A$1:$T$32,7,FALSE)
)</f>
        <v>100</v>
      </c>
      <c r="AM13" cm="1">
        <f t="array" ref="AM13">_xlfn.IFS(
$C13=2010,
VLOOKUP($B13,[6]分省年度数据!$A$1:$T$32,15,FALSE),
$C13=2011,
VLOOKUP($B13,[6]分省年度数据!$A$1:$T$32,14,FALSE),
$C13=2012,
VLOOKUP($B13,[6]分省年度数据!$A$1:$T$32,13,FALSE),
$C13=2013,
VLOOKUP($B13,[6]分省年度数据!$A$1:$T$32,12,FALSE),
$C13=2014,
VLOOKUP($B13,[6]分省年度数据!$A$1:$T$32,11,FALSE),
$C13=2015,
VLOOKUP($B13,[6]分省年度数据!$A$1:$T$32,10,FALSE),
$C13=2016,
VLOOKUP($B13,[6]分省年度数据!$A$1:$T$32,9,FALSE),
$C13=2017,
VLOOKUP($B13,[6]分省年度数据!$A$1:$T$32,8,FALSE),
$C13=2018,
VLOOKUP($B13,[6]分省年度数据!$A$1:$T$32,7,FALSE)
)</f>
        <v>17.34</v>
      </c>
      <c r="AN13" cm="1">
        <f t="array" ref="AN13">_xlfn.IFS(
$C13=2010,
VLOOKUP($B13,[7]分省年度数据!$A$1:$T$32,15,FALSE),
$C13=2011,
VLOOKUP($B13,[7]分省年度数据!$A$1:$T$32,14,FALSE),
$C13=2012,
VLOOKUP($B13,[7]分省年度数据!$A$1:$T$32,13,FALSE),
$C13=2013,
VLOOKUP($B13,[7]分省年度数据!$A$1:$T$32,12,FALSE),
$C13=2014,
VLOOKUP($B13,[7]分省年度数据!$A$1:$T$32,11,FALSE),
$C13=2015,
VLOOKUP($B13,[7]分省年度数据!$A$1:$T$32,10,FALSE),
$C13=2016,
VLOOKUP($B13,[7]分省年度数据!$A$1:$T$32,9,FALSE),
$C13=2017,
VLOOKUP($B13,[7]分省年度数据!$A$1:$T$32,8,FALSE),
$C13=2018,
VLOOKUP($B13,[7]分省年度数据!$A$1:$T$32,7,FALSE)
)</f>
        <v>1.84</v>
      </c>
      <c r="AO13" cm="1">
        <f t="array" ref="AO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10.54</v>
      </c>
    </row>
    <row r="14" spans="1:41">
      <c r="A14">
        <v>12</v>
      </c>
      <c r="B14" t="s">
        <v>2</v>
      </c>
      <c r="C14">
        <v>2013</v>
      </c>
      <c r="D14" t="str">
        <f>CONCATENATE(B14,C14)</f>
        <v>天津市2013</v>
      </c>
      <c r="E14" t="s">
        <v>32</v>
      </c>
      <c r="F14" cm="1">
        <f t="array" ref="F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G14" cm="1">
        <f t="array" ref="G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H14" cm="1">
        <f t="array" ref="H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I14">
        <f>VLOOKUP($D14,[24]Sheet1!$C$1:$J$65536,2,FALSE)</f>
        <v>132.08113098144531</v>
      </c>
      <c r="J14">
        <f>VLOOKUP($D14,[24]Sheet1!$C$1:$J$65536,3,FALSE)</f>
        <v>35.532257080078125</v>
      </c>
      <c r="K14">
        <f>VLOOKUP($D14,[24]Sheet1!$C$1:$J$65536,4,FALSE)</f>
        <v>10164.09375</v>
      </c>
      <c r="L14">
        <f>VLOOKUP($D14,[24]Sheet1!$C$1:$J$65536,5,FALSE)</f>
        <v>198.82127380371094</v>
      </c>
      <c r="M14">
        <f>VLOOKUP($D14,[24]Sheet1!$C$1:$J$65536,6,FALSE)</f>
        <v>29.83946418762207</v>
      </c>
      <c r="N14">
        <f>VLOOKUP($D14,[24]Sheet1!$C$1:$J$65536,7,FALSE)</f>
        <v>4.7940101623535156</v>
      </c>
      <c r="O14">
        <f>VLOOKUP($D14,[24]Sheet1!$C$1:$J$65536,8,FALSE)</f>
        <v>25.071941375732422</v>
      </c>
      <c r="P14" cm="1">
        <f t="array" ref="P14">_xlfn.IFS(
$C14=2010,
VLOOKUP($B14,[25]各省年均房价!$A$1:$T$32,11,FALSE),
$C14=2011,
VLOOKUP($B14,[25]各省年均房价!$A$1:$T$32,12,FALSE),
$C14=2012,
VLOOKUP($B14,[25]各省年均房价!$A$1:$T$32,13,FALSE),
$C14=2013,
VLOOKUP($B14,[25]各省年均房价!$A$1:$T$32,14,FALSE),
$C14=2014,
VLOOKUP($B14,[25]各省年均房价!$A$1:$T$32,15,FALSE),
$C14=2015,
VLOOKUP($B14,[25]各省年均房价!$A$1:$T$32,16,FALSE),
$C14=2016,
VLOOKUP($B14,[25]各省年均房价!$A$1:$T$32,17,FALSE),
$C14=2017,
VLOOKUP($B14,[25]各省年均房价!$A$1:$T$32,18,FALSE),
$C14=2018,
VLOOKUP($B14,[25]各省年均房价!$A$1:$T$32,19,FALSE)
)</f>
        <v>9218.59</v>
      </c>
      <c r="Q14">
        <f t="shared" si="0"/>
        <v>0.34973215979361888</v>
      </c>
      <c r="S14" t="str">
        <f>VLOOKUP(B14,方言分布!A:B,2,FALSE)</f>
        <v>冀鲁官话</v>
      </c>
      <c r="T14" cm="1">
        <f t="array" ref="T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4689</v>
      </c>
      <c r="U14" cm="1">
        <f t="array" ref="U14">_xlfn.IFS(
$C14=2010,
VLOOKUP($B14,[20]分省年度数据!$A$1:$T$32,15,FALSE),
$C14=2011,
VLOOKUP($B14,[20]分省年度数据!$A$1:$T$32,14,FALSE),
$C14=2012,
VLOOKUP($B14,[20]分省年度数据!$A$1:$T$32,13,FALSE),
$C14=2013,
VLOOKUP($B14,[20]分省年度数据!$A$1:$T$32,12,FALSE),
$C14=2014,
VLOOKUP($B14,[20]分省年度数据!$A$1:$T$32,11,FALSE),
$C14=2015,
VLOOKUP($B14,[20]分省年度数据!$A$1:$T$32,10,FALSE),
$C14=2016,
VLOOKUP($B14,[20]分省年度数据!$A$1:$T$32,9,FALSE),
$C14=2017,
VLOOKUP($B14,[20]分省年度数据!$A$1:$T$32,8,FALSE),
$C14=2018,
VLOOKUP($B14,[20]分省年度数据!$A$1:$T$32,7,FALSE)
)</f>
        <v>5.77</v>
      </c>
      <c r="V14" cm="1">
        <f t="array" ref="V14">_xlfn.IFS(
$C14=2010,
VLOOKUP($B14,[21]分省年度数据!$A$1:$T$32,15,FALSE),
$C14=2011,
VLOOKUP($B14,[21]分省年度数据!$A$1:$T$32,14,FALSE),
$C14=2012,
VLOOKUP($B14,[21]分省年度数据!$A$1:$T$32,13,FALSE),
$C14=2013,
VLOOKUP($B14,[21]分省年度数据!$A$1:$T$32,12,FALSE),
$C14=2014,
VLOOKUP($B14,[21]分省年度数据!$A$1:$T$32,11,FALSE),
$C14=2015,
VLOOKUP($B14,[21]分省年度数据!$A$1:$T$32,10,FALSE),
$C14=2016,
VLOOKUP($B14,[21]分省年度数据!$A$1:$T$32,9,FALSE),
$C14=2017,
VLOOKUP($B14,[21]分省年度数据!$A$1:$T$32,8,FALSE),
$C14=2018,
VLOOKUP($B14,[21]分省年度数据!$A$1:$T$32,7,FALSE)
)</f>
        <v>81</v>
      </c>
      <c r="W14" cm="1">
        <f t="array" ref="W14">_xlfn.IFS(
$C14=2010,
VLOOKUP($B14,[22]分省年度数据!$A$1:$T$32,15,FALSE),
$C14=2011,
VLOOKUP($B14,[22]分省年度数据!$A$1:$T$32,14,FALSE),
$C14=2012,
VLOOKUP($B14,[22]分省年度数据!$A$1:$T$32,13,FALSE),
$C14=2013,
VLOOKUP($B14,[22]分省年度数据!$A$1:$T$32,12,FALSE),
$C14=2014,
VLOOKUP($B14,[22]分省年度数据!$A$1:$T$32,11,FALSE),
$C14=2015,
VLOOKUP($B14,[22]分省年度数据!$A$1:$T$32,10,FALSE),
$C14=2016,
VLOOKUP($B14,[22]分省年度数据!$A$1:$T$32,9,FALSE),
$C14=2017,
VLOOKUP($B14,[22]分省年度数据!$A$1:$T$32,8,FALSE),
$C14=2018,
VLOOKUP($B14,[22]分省年度数据!$A$1:$T$32,7,FALSE)
)</f>
        <v>11.23</v>
      </c>
      <c r="X14" cm="1">
        <f t="array" ref="X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128.94</v>
      </c>
      <c r="Y14" cm="1">
        <f t="array" ref="Y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11.24</v>
      </c>
      <c r="Z14" cm="1">
        <f t="array" ref="Z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10.039999999999999</v>
      </c>
      <c r="AA14" cm="1">
        <f t="array" ref="AA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14.42</v>
      </c>
      <c r="AC14" cm="1">
        <f t="array" ref="AC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5699615</v>
      </c>
      <c r="AD14" cm="1">
        <f t="array" ref="AD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461.36</v>
      </c>
      <c r="AE14" cm="1">
        <f t="array" ref="AE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491</v>
      </c>
      <c r="AF14" cm="1">
        <f t="array" ref="AF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4470.3999999999996</v>
      </c>
      <c r="AI14" cm="1">
        <f t="array" ref="AI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4313</v>
      </c>
      <c r="AJ14" cm="1">
        <f t="array" ref="AJ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13460</v>
      </c>
      <c r="AK14" cm="1">
        <f t="array" ref="AK14">_xlfn.IFS(
$C14=2010,
VLOOKUP($B14,[4]分省年度数据!$A$1:$T$32,15,FALSE),
$C14=2011,
VLOOKUP($B14,[4]分省年度数据!$A$1:$T$32,14,FALSE),
$C14=2012,
VLOOKUP($B14,[4]分省年度数据!$A$1:$T$32,13,FALSE),
$C14=2013,
VLOOKUP($B14,[4]分省年度数据!$A$1:$T$32,12,FALSE),
$C14=2014,
VLOOKUP($B14,[4]分省年度数据!$A$1:$T$32,11,FALSE),
$C14=2015,
VLOOKUP($B14,[4]分省年度数据!$A$1:$T$32,10,FALSE),
$C14=2016,
VLOOKUP($B14,[4]分省年度数据!$A$1:$T$32,9,FALSE),
$C14=2017,
VLOOKUP($B14,[4]分省年度数据!$A$1:$T$32,8,FALSE),
$C14=2018,
VLOOKUP($B14,[4]分省年度数据!$A$1:$T$32,7,FALSE)
)</f>
        <v>100</v>
      </c>
      <c r="AL14" cm="1">
        <f t="array" ref="AL14">_xlfn.IFS(
$C14=2010,
VLOOKUP($B14,[5]分省年度数据!$A$1:$T$32,15,FALSE),
$C14=2011,
VLOOKUP($B14,[5]分省年度数据!$A$1:$T$32,14,FALSE),
$C14=2012,
VLOOKUP($B14,[5]分省年度数据!$A$1:$T$32,13,FALSE),
$C14=2013,
VLOOKUP($B14,[5]分省年度数据!$A$1:$T$32,12,FALSE),
$C14=2014,
VLOOKUP($B14,[5]分省年度数据!$A$1:$T$32,11,FALSE),
$C14=2015,
VLOOKUP($B14,[5]分省年度数据!$A$1:$T$32,10,FALSE),
$C14=2016,
VLOOKUP($B14,[5]分省年度数据!$A$1:$T$32,9,FALSE),
$C14=2017,
VLOOKUP($B14,[5]分省年度数据!$A$1:$T$32,8,FALSE),
$C14=2018,
VLOOKUP($B14,[5]分省年度数据!$A$1:$T$32,7,FALSE)
)</f>
        <v>100</v>
      </c>
      <c r="AM14" cm="1">
        <f t="array" ref="AM14">_xlfn.IFS(
$C14=2010,
VLOOKUP($B14,[6]分省年度数据!$A$1:$T$32,15,FALSE),
$C14=2011,
VLOOKUP($B14,[6]分省年度数据!$A$1:$T$32,14,FALSE),
$C14=2012,
VLOOKUP($B14,[6]分省年度数据!$A$1:$T$32,13,FALSE),
$C14=2013,
VLOOKUP($B14,[6]分省年度数据!$A$1:$T$32,12,FALSE),
$C14=2014,
VLOOKUP($B14,[6]分省年度数据!$A$1:$T$32,11,FALSE),
$C14=2015,
VLOOKUP($B14,[6]分省年度数据!$A$1:$T$32,10,FALSE),
$C14=2016,
VLOOKUP($B14,[6]分省年度数据!$A$1:$T$32,9,FALSE),
$C14=2017,
VLOOKUP($B14,[6]分省年度数据!$A$1:$T$32,8,FALSE),
$C14=2018,
VLOOKUP($B14,[6]分省年度数据!$A$1:$T$32,7,FALSE)
)</f>
        <v>18.989999999999998</v>
      </c>
      <c r="AN14" cm="1">
        <f t="array" ref="AN14">_xlfn.IFS(
$C14=2010,
VLOOKUP($B14,[7]分省年度数据!$A$1:$T$32,15,FALSE),
$C14=2011,
VLOOKUP($B14,[7]分省年度数据!$A$1:$T$32,14,FALSE),
$C14=2012,
VLOOKUP($B14,[7]分省年度数据!$A$1:$T$32,13,FALSE),
$C14=2013,
VLOOKUP($B14,[7]分省年度数据!$A$1:$T$32,12,FALSE),
$C14=2014,
VLOOKUP($B14,[7]分省年度数据!$A$1:$T$32,11,FALSE),
$C14=2015,
VLOOKUP($B14,[7]分省年度数据!$A$1:$T$32,10,FALSE),
$C14=2016,
VLOOKUP($B14,[7]分省年度数据!$A$1:$T$32,9,FALSE),
$C14=2017,
VLOOKUP($B14,[7]分省年度数据!$A$1:$T$32,8,FALSE),
$C14=2018,
VLOOKUP($B14,[7]分省年度数据!$A$1:$T$32,7,FALSE)
)</f>
        <v>1.8</v>
      </c>
      <c r="AO14" cm="1">
        <f t="array" ref="AO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10.97</v>
      </c>
    </row>
    <row r="15" spans="1:41">
      <c r="A15">
        <v>12</v>
      </c>
      <c r="B15" t="s">
        <v>2</v>
      </c>
      <c r="C15">
        <v>2014</v>
      </c>
      <c r="D15" t="str">
        <f>CONCATENATE(B15,C15)</f>
        <v>天津市2014</v>
      </c>
      <c r="E15" t="s">
        <v>32</v>
      </c>
      <c r="F15" cm="1">
        <f t="array" ref="F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G15" cm="1">
        <f t="array" ref="G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H15" cm="1">
        <f t="array" ref="H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I15">
        <f>VLOOKUP($D15,[24]Sheet1!$C$1:$J$65536,2,FALSE)</f>
        <v>144.27560424804688</v>
      </c>
      <c r="J15">
        <f>VLOOKUP($D15,[24]Sheet1!$C$1:$J$65536,3,FALSE)</f>
        <v>46.030017852783203</v>
      </c>
      <c r="K15">
        <f>VLOOKUP($D15,[24]Sheet1!$C$1:$J$65536,4,FALSE)</f>
        <v>10170.8701171875</v>
      </c>
      <c r="L15">
        <f>VLOOKUP($D15,[24]Sheet1!$C$1:$J$65536,5,FALSE)</f>
        <v>206.34220886230469</v>
      </c>
      <c r="M15">
        <f>VLOOKUP($D15,[24]Sheet1!$C$1:$J$65536,6,FALSE)</f>
        <v>27.74383544921875</v>
      </c>
      <c r="N15">
        <f>VLOOKUP($D15,[24]Sheet1!$C$1:$J$65536,7,FALSE)</f>
        <v>5.3748207092285156</v>
      </c>
      <c r="O15">
        <f>VLOOKUP($D15,[24]Sheet1!$C$1:$J$65536,8,FALSE)</f>
        <v>50.305557250976562</v>
      </c>
      <c r="P15" cm="1">
        <f t="array" ref="P15">_xlfn.IFS(
$C15=2010,
VLOOKUP($B15,[25]各省年均房价!$A$1:$T$32,11,FALSE),
$C15=2011,
VLOOKUP($B15,[25]各省年均房价!$A$1:$T$32,12,FALSE),
$C15=2012,
VLOOKUP($B15,[25]各省年均房价!$A$1:$T$32,13,FALSE),
$C15=2013,
VLOOKUP($B15,[25]各省年均房价!$A$1:$T$32,14,FALSE),
$C15=2014,
VLOOKUP($B15,[25]各省年均房价!$A$1:$T$32,15,FALSE),
$C15=2015,
VLOOKUP($B15,[25]各省年均房价!$A$1:$T$32,16,FALSE),
$C15=2016,
VLOOKUP($B15,[25]各省年均房价!$A$1:$T$32,17,FALSE),
$C15=2017,
VLOOKUP($B15,[25]各省年均房价!$A$1:$T$32,18,FALSE),
$C15=2018,
VLOOKUP($B15,[25]各省年均房价!$A$1:$T$32,19,FALSE)
)</f>
        <v>10106.9</v>
      </c>
      <c r="Q15">
        <f t="shared" si="0"/>
        <v>0.35054453385127637</v>
      </c>
      <c r="S15" t="str">
        <f>VLOOKUP(B15,方言分布!A:B,2,FALSE)</f>
        <v>冀鲁官话</v>
      </c>
      <c r="T15" cm="1">
        <f t="array" ref="T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4990</v>
      </c>
      <c r="U15" cm="1">
        <f t="array" ref="U15">_xlfn.IFS(
$C15=2010,
VLOOKUP($B15,[20]分省年度数据!$A$1:$T$32,15,FALSE),
$C15=2011,
VLOOKUP($B15,[20]分省年度数据!$A$1:$T$32,14,FALSE),
$C15=2012,
VLOOKUP($B15,[20]分省年度数据!$A$1:$T$32,13,FALSE),
$C15=2013,
VLOOKUP($B15,[20]分省年度数据!$A$1:$T$32,12,FALSE),
$C15=2014,
VLOOKUP($B15,[20]分省年度数据!$A$1:$T$32,11,FALSE),
$C15=2015,
VLOOKUP($B15,[20]分省年度数据!$A$1:$T$32,10,FALSE),
$C15=2016,
VLOOKUP($B15,[20]分省年度数据!$A$1:$T$32,9,FALSE),
$C15=2017,
VLOOKUP($B15,[20]分省年度数据!$A$1:$T$32,8,FALSE),
$C15=2018,
VLOOKUP($B15,[20]分省年度数据!$A$1:$T$32,7,FALSE)
)</f>
        <v>6.09</v>
      </c>
      <c r="V15" cm="1">
        <f t="array" ref="V15">_xlfn.IFS(
$C15=2010,
VLOOKUP($B15,[21]分省年度数据!$A$1:$T$32,15,FALSE),
$C15=2011,
VLOOKUP($B15,[21]分省年度数据!$A$1:$T$32,14,FALSE),
$C15=2012,
VLOOKUP($B15,[21]分省年度数据!$A$1:$T$32,13,FALSE),
$C15=2013,
VLOOKUP($B15,[21]分省年度数据!$A$1:$T$32,12,FALSE),
$C15=2014,
VLOOKUP($B15,[21]分省年度数据!$A$1:$T$32,11,FALSE),
$C15=2015,
VLOOKUP($B15,[21]分省年度数据!$A$1:$T$32,10,FALSE),
$C15=2016,
VLOOKUP($B15,[21]分省年度数据!$A$1:$T$32,9,FALSE),
$C15=2017,
VLOOKUP($B15,[21]分省年度数据!$A$1:$T$32,8,FALSE),
$C15=2018,
VLOOKUP($B15,[21]分省年度数据!$A$1:$T$32,7,FALSE)
)</f>
        <v>56</v>
      </c>
      <c r="W15" cm="1">
        <f t="array" ref="W15">_xlfn.IFS(
$C15=2010,
VLOOKUP($B15,[22]分省年度数据!$A$1:$T$32,15,FALSE),
$C15=2011,
VLOOKUP($B15,[22]分省年度数据!$A$1:$T$32,14,FALSE),
$C15=2012,
VLOOKUP($B15,[22]分省年度数据!$A$1:$T$32,13,FALSE),
$C15=2013,
VLOOKUP($B15,[22]分省年度数据!$A$1:$T$32,12,FALSE),
$C15=2014,
VLOOKUP($B15,[22]分省年度数据!$A$1:$T$32,11,FALSE),
$C15=2015,
VLOOKUP($B15,[22]分省年度数据!$A$1:$T$32,10,FALSE),
$C15=2016,
VLOOKUP($B15,[22]分省年度数据!$A$1:$T$32,9,FALSE),
$C15=2017,
VLOOKUP($B15,[22]分省年度数据!$A$1:$T$32,8,FALSE),
$C15=2018,
VLOOKUP($B15,[22]分省年度数据!$A$1:$T$32,7,FALSE)
)</f>
        <v>10.87</v>
      </c>
      <c r="X15" cm="1">
        <f t="array" ref="X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161.33000000000001</v>
      </c>
      <c r="Y15" cm="1">
        <f t="array" ref="Y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10.62</v>
      </c>
      <c r="Z15" cm="1">
        <f t="array" ref="Z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10.210000000000001</v>
      </c>
      <c r="AA15" cm="1">
        <f t="array" ref="AA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14.71</v>
      </c>
      <c r="AC15" cm="1">
        <f t="array" ref="AC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6326265</v>
      </c>
      <c r="AD15" cm="1">
        <f t="array" ref="AD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517.01</v>
      </c>
      <c r="AE15" cm="1">
        <f t="array" ref="AE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503</v>
      </c>
      <c r="AF15" cm="1">
        <f t="array" ref="AF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4738.7</v>
      </c>
      <c r="AI15" cm="1">
        <f t="array" ref="AI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5322</v>
      </c>
      <c r="AJ15" cm="1">
        <f t="array" ref="AJ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14881</v>
      </c>
      <c r="AK15" cm="1">
        <f t="array" ref="AK15">_xlfn.IFS(
$C15=2010,
VLOOKUP($B15,[4]分省年度数据!$A$1:$T$32,15,FALSE),
$C15=2011,
VLOOKUP($B15,[4]分省年度数据!$A$1:$T$32,14,FALSE),
$C15=2012,
VLOOKUP($B15,[4]分省年度数据!$A$1:$T$32,13,FALSE),
$C15=2013,
VLOOKUP($B15,[4]分省年度数据!$A$1:$T$32,12,FALSE),
$C15=2014,
VLOOKUP($B15,[4]分省年度数据!$A$1:$T$32,11,FALSE),
$C15=2015,
VLOOKUP($B15,[4]分省年度数据!$A$1:$T$32,10,FALSE),
$C15=2016,
VLOOKUP($B15,[4]分省年度数据!$A$1:$T$32,9,FALSE),
$C15=2017,
VLOOKUP($B15,[4]分省年度数据!$A$1:$T$32,8,FALSE),
$C15=2018,
VLOOKUP($B15,[4]分省年度数据!$A$1:$T$32,7,FALSE)
)</f>
        <v>100</v>
      </c>
      <c r="AL15" cm="1">
        <f t="array" ref="AL15">_xlfn.IFS(
$C15=2010,
VLOOKUP($B15,[5]分省年度数据!$A$1:$T$32,15,FALSE),
$C15=2011,
VLOOKUP($B15,[5]分省年度数据!$A$1:$T$32,14,FALSE),
$C15=2012,
VLOOKUP($B15,[5]分省年度数据!$A$1:$T$32,13,FALSE),
$C15=2013,
VLOOKUP($B15,[5]分省年度数据!$A$1:$T$32,12,FALSE),
$C15=2014,
VLOOKUP($B15,[5]分省年度数据!$A$1:$T$32,11,FALSE),
$C15=2015,
VLOOKUP($B15,[5]分省年度数据!$A$1:$T$32,10,FALSE),
$C15=2016,
VLOOKUP($B15,[5]分省年度数据!$A$1:$T$32,9,FALSE),
$C15=2017,
VLOOKUP($B15,[5]分省年度数据!$A$1:$T$32,8,FALSE),
$C15=2018,
VLOOKUP($B15,[5]分省年度数据!$A$1:$T$32,7,FALSE)
)</f>
        <v>100</v>
      </c>
      <c r="AM15" cm="1">
        <f t="array" ref="AM15">_xlfn.IFS(
$C15=2010,
VLOOKUP($B15,[6]分省年度数据!$A$1:$T$32,15,FALSE),
$C15=2011,
VLOOKUP($B15,[6]分省年度数据!$A$1:$T$32,14,FALSE),
$C15=2012,
VLOOKUP($B15,[6]分省年度数据!$A$1:$T$32,13,FALSE),
$C15=2013,
VLOOKUP($B15,[6]分省年度数据!$A$1:$T$32,12,FALSE),
$C15=2014,
VLOOKUP($B15,[6]分省年度数据!$A$1:$T$32,11,FALSE),
$C15=2015,
VLOOKUP($B15,[6]分省年度数据!$A$1:$T$32,10,FALSE),
$C15=2016,
VLOOKUP($B15,[6]分省年度数据!$A$1:$T$32,9,FALSE),
$C15=2017,
VLOOKUP($B15,[6]分省年度数据!$A$1:$T$32,8,FALSE),
$C15=2018,
VLOOKUP($B15,[6]分省年度数据!$A$1:$T$32,7,FALSE)
)</f>
        <v>18.14</v>
      </c>
      <c r="AN15" cm="1">
        <f t="array" ref="AN15">_xlfn.IFS(
$C15=2010,
VLOOKUP($B15,[7]分省年度数据!$A$1:$T$32,15,FALSE),
$C15=2011,
VLOOKUP($B15,[7]分省年度数据!$A$1:$T$32,14,FALSE),
$C15=2012,
VLOOKUP($B15,[7]分省年度数据!$A$1:$T$32,13,FALSE),
$C15=2013,
VLOOKUP($B15,[7]分省年度数据!$A$1:$T$32,12,FALSE),
$C15=2014,
VLOOKUP($B15,[7]分省年度数据!$A$1:$T$32,11,FALSE),
$C15=2015,
VLOOKUP($B15,[7]分省年度数据!$A$1:$T$32,10,FALSE),
$C15=2016,
VLOOKUP($B15,[7]分省年度数据!$A$1:$T$32,9,FALSE),
$C15=2017,
VLOOKUP($B15,[7]分省年度数据!$A$1:$T$32,8,FALSE),
$C15=2018,
VLOOKUP($B15,[7]分省年度数据!$A$1:$T$32,7,FALSE)
)</f>
        <v>1.53</v>
      </c>
      <c r="AO15" cm="1">
        <f t="array" ref="AO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9.73</v>
      </c>
    </row>
    <row r="16" spans="1:41">
      <c r="A16">
        <v>12</v>
      </c>
      <c r="B16" t="s">
        <v>2</v>
      </c>
      <c r="C16">
        <v>2015</v>
      </c>
      <c r="D16" t="str">
        <f>CONCATENATE(B16,C16)</f>
        <v>天津市2015</v>
      </c>
      <c r="E16" t="s">
        <v>32</v>
      </c>
      <c r="F16" cm="1">
        <f t="array" ref="F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G16" cm="1">
        <f t="array" ref="G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H16" t="str" cm="1">
        <f t="array" ref="H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I16">
        <f>VLOOKUP($D16,[24]Sheet1!$C$1:$J$65536,2,FALSE)</f>
        <v>138.94697570800781</v>
      </c>
      <c r="J16">
        <f>VLOOKUP($D16,[24]Sheet1!$C$1:$J$65536,3,FALSE)</f>
        <v>42.773948669433594</v>
      </c>
      <c r="K16">
        <f>VLOOKUP($D16,[24]Sheet1!$C$1:$J$65536,4,FALSE)</f>
        <v>10173.9677734375</v>
      </c>
      <c r="L16">
        <f>VLOOKUP($D16,[24]Sheet1!$C$1:$J$65536,5,FALSE)</f>
        <v>199.38330078125</v>
      </c>
      <c r="M16">
        <f>VLOOKUP($D16,[24]Sheet1!$C$1:$J$65536,6,FALSE)</f>
        <v>27.945322036743164</v>
      </c>
      <c r="N16">
        <f>VLOOKUP($D16,[24]Sheet1!$C$1:$J$65536,7,FALSE)</f>
        <v>5.4037928581237793</v>
      </c>
      <c r="O16">
        <f>VLOOKUP($D16,[24]Sheet1!$C$1:$J$65536,8,FALSE)</f>
        <v>33.091564178466797</v>
      </c>
      <c r="P16" cm="1">
        <f t="array" ref="P16">_xlfn.IFS(
$C16=2010,
VLOOKUP($B16,[25]各省年均房价!$A$1:$T$32,11,FALSE),
$C16=2011,
VLOOKUP($B16,[25]各省年均房价!$A$1:$T$32,12,FALSE),
$C16=2012,
VLOOKUP($B16,[25]各省年均房价!$A$1:$T$32,13,FALSE),
$C16=2013,
VLOOKUP($B16,[25]各省年均房价!$A$1:$T$32,14,FALSE),
$C16=2014,
VLOOKUP($B16,[25]各省年均房价!$A$1:$T$32,15,FALSE),
$C16=2015,
VLOOKUP($B16,[25]各省年均房价!$A$1:$T$32,16,FALSE),
$C16=2016,
VLOOKUP($B16,[25]各省年均房价!$A$1:$T$32,17,FALSE),
$C16=2017,
VLOOKUP($B16,[25]各省年均房价!$A$1:$T$32,18,FALSE),
$C16=2018,
VLOOKUP($B16,[25]各省年均房价!$A$1:$T$32,19,FALSE)
)</f>
        <v>12829.6</v>
      </c>
      <c r="Q16">
        <f t="shared" si="0"/>
        <v>0.41000926784059316</v>
      </c>
      <c r="S16" t="str">
        <f>VLOOKUP(B16,方言分布!A:B,2,FALSE)</f>
        <v>冀鲁官话</v>
      </c>
      <c r="T16" cm="1">
        <f t="array" ref="T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5223</v>
      </c>
      <c r="U16" cm="1">
        <f t="array" ref="U16">_xlfn.IFS(
$C16=2010,
VLOOKUP($B16,[20]分省年度数据!$A$1:$T$32,15,FALSE),
$C16=2011,
VLOOKUP($B16,[20]分省年度数据!$A$1:$T$32,14,FALSE),
$C16=2012,
VLOOKUP($B16,[20]分省年度数据!$A$1:$T$32,13,FALSE),
$C16=2013,
VLOOKUP($B16,[20]分省年度数据!$A$1:$T$32,12,FALSE),
$C16=2014,
VLOOKUP($B16,[20]分省年度数据!$A$1:$T$32,11,FALSE),
$C16=2015,
VLOOKUP($B16,[20]分省年度数据!$A$1:$T$32,10,FALSE),
$C16=2016,
VLOOKUP($B16,[20]分省年度数据!$A$1:$T$32,9,FALSE),
$C16=2017,
VLOOKUP($B16,[20]分省年度数据!$A$1:$T$32,8,FALSE),
$C16=2018,
VLOOKUP($B16,[20]分省年度数据!$A$1:$T$32,7,FALSE)
)</f>
        <v>6.37</v>
      </c>
      <c r="V16" cm="1">
        <f t="array" ref="V16">_xlfn.IFS(
$C16=2010,
VLOOKUP($B16,[21]分省年度数据!$A$1:$T$32,15,FALSE),
$C16=2011,
VLOOKUP($B16,[21]分省年度数据!$A$1:$T$32,14,FALSE),
$C16=2012,
VLOOKUP($B16,[21]分省年度数据!$A$1:$T$32,13,FALSE),
$C16=2013,
VLOOKUP($B16,[21]分省年度数据!$A$1:$T$32,12,FALSE),
$C16=2014,
VLOOKUP($B16,[21]分省年度数据!$A$1:$T$32,11,FALSE),
$C16=2015,
VLOOKUP($B16,[21]分省年度数据!$A$1:$T$32,10,FALSE),
$C16=2016,
VLOOKUP($B16,[21]分省年度数据!$A$1:$T$32,9,FALSE),
$C16=2017,
VLOOKUP($B16,[21]分省年度数据!$A$1:$T$32,8,FALSE),
$C16=2018,
VLOOKUP($B16,[21]分省年度数据!$A$1:$T$32,7,FALSE)
)</f>
        <v>59</v>
      </c>
      <c r="W16" cm="1">
        <f t="array" ref="W16">_xlfn.IFS(
$C16=2010,
VLOOKUP($B16,[22]分省年度数据!$A$1:$T$32,15,FALSE),
$C16=2011,
VLOOKUP($B16,[22]分省年度数据!$A$1:$T$32,14,FALSE),
$C16=2012,
VLOOKUP($B16,[22]分省年度数据!$A$1:$T$32,13,FALSE),
$C16=2013,
VLOOKUP($B16,[22]分省年度数据!$A$1:$T$32,12,FALSE),
$C16=2014,
VLOOKUP($B16,[22]分省年度数据!$A$1:$T$32,11,FALSE),
$C16=2015,
VLOOKUP($B16,[22]分省年度数据!$A$1:$T$32,10,FALSE),
$C16=2016,
VLOOKUP($B16,[22]分省年度数据!$A$1:$T$32,9,FALSE),
$C16=2017,
VLOOKUP($B16,[22]分省年度数据!$A$1:$T$32,8,FALSE),
$C16=2018,
VLOOKUP($B16,[22]分省年度数据!$A$1:$T$32,7,FALSE)
)</f>
        <v>10.9</v>
      </c>
      <c r="X16" cm="1">
        <f t="array" ref="X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195.02</v>
      </c>
      <c r="Y16" cm="1">
        <f t="array" ref="Y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10.24</v>
      </c>
      <c r="Z16" cm="1">
        <f t="array" ref="Z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9.92</v>
      </c>
      <c r="AA16" cm="1">
        <f t="array" ref="AA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14.98</v>
      </c>
      <c r="AC16" cm="1">
        <f t="array" ref="AC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5605736</v>
      </c>
      <c r="AD16" cm="1">
        <f t="array" ref="AD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507.44</v>
      </c>
      <c r="AE16" cm="1">
        <f t="array" ref="AE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497</v>
      </c>
      <c r="AF16" cm="1">
        <f t="array" ref="AF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3963.2</v>
      </c>
      <c r="AI16" cm="1">
        <f t="array" ref="AI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5358</v>
      </c>
      <c r="AJ16" cm="1">
        <f t="array" ref="AJ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15866</v>
      </c>
      <c r="AK16" cm="1">
        <f t="array" ref="AK16">_xlfn.IFS(
$C16=2010,
VLOOKUP($B16,[4]分省年度数据!$A$1:$T$32,15,FALSE),
$C16=2011,
VLOOKUP($B16,[4]分省年度数据!$A$1:$T$32,14,FALSE),
$C16=2012,
VLOOKUP($B16,[4]分省年度数据!$A$1:$T$32,13,FALSE),
$C16=2013,
VLOOKUP($B16,[4]分省年度数据!$A$1:$T$32,12,FALSE),
$C16=2014,
VLOOKUP($B16,[4]分省年度数据!$A$1:$T$32,11,FALSE),
$C16=2015,
VLOOKUP($B16,[4]分省年度数据!$A$1:$T$32,10,FALSE),
$C16=2016,
VLOOKUP($B16,[4]分省年度数据!$A$1:$T$32,9,FALSE),
$C16=2017,
VLOOKUP($B16,[4]分省年度数据!$A$1:$T$32,8,FALSE),
$C16=2018,
VLOOKUP($B16,[4]分省年度数据!$A$1:$T$32,7,FALSE)
)</f>
        <v>100</v>
      </c>
      <c r="AL16" cm="1">
        <f t="array" ref="AL16">_xlfn.IFS(
$C16=2010,
VLOOKUP($B16,[5]分省年度数据!$A$1:$T$32,15,FALSE),
$C16=2011,
VLOOKUP($B16,[5]分省年度数据!$A$1:$T$32,14,FALSE),
$C16=2012,
VLOOKUP($B16,[5]分省年度数据!$A$1:$T$32,13,FALSE),
$C16=2013,
VLOOKUP($B16,[5]分省年度数据!$A$1:$T$32,12,FALSE),
$C16=2014,
VLOOKUP($B16,[5]分省年度数据!$A$1:$T$32,11,FALSE),
$C16=2015,
VLOOKUP($B16,[5]分省年度数据!$A$1:$T$32,10,FALSE),
$C16=2016,
VLOOKUP($B16,[5]分省年度数据!$A$1:$T$32,9,FALSE),
$C16=2017,
VLOOKUP($B16,[5]分省年度数据!$A$1:$T$32,8,FALSE),
$C16=2018,
VLOOKUP($B16,[5]分省年度数据!$A$1:$T$32,7,FALSE)
)</f>
        <v>100</v>
      </c>
      <c r="AM16" cm="1">
        <f t="array" ref="AM16">_xlfn.IFS(
$C16=2010,
VLOOKUP($B16,[6]分省年度数据!$A$1:$T$32,15,FALSE),
$C16=2011,
VLOOKUP($B16,[6]分省年度数据!$A$1:$T$32,14,FALSE),
$C16=2012,
VLOOKUP($B16,[6]分省年度数据!$A$1:$T$32,13,FALSE),
$C16=2013,
VLOOKUP($B16,[6]分省年度数据!$A$1:$T$32,12,FALSE),
$C16=2014,
VLOOKUP($B16,[6]分省年度数据!$A$1:$T$32,11,FALSE),
$C16=2015,
VLOOKUP($B16,[6]分省年度数据!$A$1:$T$32,10,FALSE),
$C16=2016,
VLOOKUP($B16,[6]分省年度数据!$A$1:$T$32,9,FALSE),
$C16=2017,
VLOOKUP($B16,[6]分省年度数据!$A$1:$T$32,8,FALSE),
$C16=2018,
VLOOKUP($B16,[6]分省年度数据!$A$1:$T$32,7,FALSE)
)</f>
        <v>16.3</v>
      </c>
      <c r="AN16" cm="1">
        <f t="array" ref="AN16">_xlfn.IFS(
$C16=2010,
VLOOKUP($B16,[7]分省年度数据!$A$1:$T$32,15,FALSE),
$C16=2011,
VLOOKUP($B16,[7]分省年度数据!$A$1:$T$32,14,FALSE),
$C16=2012,
VLOOKUP($B16,[7]分省年度数据!$A$1:$T$32,13,FALSE),
$C16=2013,
VLOOKUP($B16,[7]分省年度数据!$A$1:$T$32,12,FALSE),
$C16=2014,
VLOOKUP($B16,[7]分省年度数据!$A$1:$T$32,11,FALSE),
$C16=2015,
VLOOKUP($B16,[7]分省年度数据!$A$1:$T$32,10,FALSE),
$C16=2016,
VLOOKUP($B16,[7]分省年度数据!$A$1:$T$32,9,FALSE),
$C16=2017,
VLOOKUP($B16,[7]分省年度数据!$A$1:$T$32,8,FALSE),
$C16=2018,
VLOOKUP($B16,[7]分省年度数据!$A$1:$T$32,7,FALSE)
)</f>
        <v>1.52</v>
      </c>
      <c r="AO16" cm="1">
        <f t="array" ref="AO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10.130000000000001</v>
      </c>
    </row>
    <row r="17" spans="1:41">
      <c r="A17">
        <v>12</v>
      </c>
      <c r="B17" t="s">
        <v>2</v>
      </c>
      <c r="C17">
        <v>2016</v>
      </c>
      <c r="D17" t="str">
        <f>CONCATENATE(B17,C17)</f>
        <v>天津市2016</v>
      </c>
      <c r="E17" t="s">
        <v>32</v>
      </c>
      <c r="F17" cm="1">
        <f t="array" ref="F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G17" cm="1">
        <f t="array" ref="G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H17" cm="1">
        <f t="array" ref="H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I17">
        <f>VLOOKUP($D17,[24]Sheet1!$C$1:$J$65536,2,FALSE)</f>
        <v>141.06919860839844</v>
      </c>
      <c r="J17">
        <f>VLOOKUP($D17,[24]Sheet1!$C$1:$J$65536,3,FALSE)</f>
        <v>41.528518676757812</v>
      </c>
      <c r="K17">
        <f>VLOOKUP($D17,[24]Sheet1!$C$1:$J$65536,4,FALSE)</f>
        <v>10170.869140625</v>
      </c>
      <c r="L17">
        <f>VLOOKUP($D17,[24]Sheet1!$C$1:$J$65536,5,FALSE)</f>
        <v>197.06277465820312</v>
      </c>
      <c r="M17">
        <f>VLOOKUP($D17,[24]Sheet1!$C$1:$J$65536,6,FALSE)</f>
        <v>28.73594856262207</v>
      </c>
      <c r="N17">
        <f>VLOOKUP($D17,[24]Sheet1!$C$1:$J$65536,7,FALSE)</f>
        <v>5.3141231536865234</v>
      </c>
      <c r="O17">
        <f>VLOOKUP($D17,[24]Sheet1!$C$1:$J$65536,8,FALSE)</f>
        <v>35.249031066894531</v>
      </c>
      <c r="P17" cm="1">
        <f t="array" ref="P17">_xlfn.IFS(
$C17=2010,
VLOOKUP($B17,[25]各省年均房价!$A$1:$T$32,11,FALSE),
$C17=2011,
VLOOKUP($B17,[25]各省年均房价!$A$1:$T$32,12,FALSE),
$C17=2012,
VLOOKUP($B17,[25]各省年均房价!$A$1:$T$32,13,FALSE),
$C17=2013,
VLOOKUP($B17,[25]各省年均房价!$A$1:$T$32,14,FALSE),
$C17=2014,
VLOOKUP($B17,[25]各省年均房价!$A$1:$T$32,15,FALSE),
$C17=2015,
VLOOKUP($B17,[25]各省年均房价!$A$1:$T$32,16,FALSE),
$C17=2016,
VLOOKUP($B17,[25]各省年均房价!$A$1:$T$32,17,FALSE),
$C17=2017,
VLOOKUP($B17,[25]各省年均房价!$A$1:$T$32,18,FALSE),
$C17=2018,
VLOOKUP($B17,[25]各省年均房价!$A$1:$T$32,19,FALSE)
)</f>
        <v>15331.4</v>
      </c>
      <c r="Q17">
        <f t="shared" si="0"/>
        <v>0.44994423900921521</v>
      </c>
      <c r="S17" t="str">
        <f>VLOOKUP(B17,方言分布!A:B,2,FALSE)</f>
        <v>冀鲁官话</v>
      </c>
      <c r="T17" cm="1">
        <f t="array" ref="T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5443</v>
      </c>
      <c r="U17" cm="1">
        <f t="array" ref="U17">_xlfn.IFS(
$C17=2010,
VLOOKUP($B17,[20]分省年度数据!$A$1:$T$32,15,FALSE),
$C17=2011,
VLOOKUP($B17,[20]分省年度数据!$A$1:$T$32,14,FALSE),
$C17=2012,
VLOOKUP($B17,[20]分省年度数据!$A$1:$T$32,13,FALSE),
$C17=2013,
VLOOKUP($B17,[20]分省年度数据!$A$1:$T$32,12,FALSE),
$C17=2014,
VLOOKUP($B17,[20]分省年度数据!$A$1:$T$32,11,FALSE),
$C17=2015,
VLOOKUP($B17,[20]分省年度数据!$A$1:$T$32,10,FALSE),
$C17=2016,
VLOOKUP($B17,[20]分省年度数据!$A$1:$T$32,9,FALSE),
$C17=2017,
VLOOKUP($B17,[20]分省年度数据!$A$1:$T$32,8,FALSE),
$C17=2018,
VLOOKUP($B17,[20]分省年度数据!$A$1:$T$32,7,FALSE)
)</f>
        <v>6.58</v>
      </c>
      <c r="V17" cm="1">
        <f t="array" ref="V17">_xlfn.IFS(
$C17=2010,
VLOOKUP($B17,[21]分省年度数据!$A$1:$T$32,15,FALSE),
$C17=2011,
VLOOKUP($B17,[21]分省年度数据!$A$1:$T$32,14,FALSE),
$C17=2012,
VLOOKUP($B17,[21]分省年度数据!$A$1:$T$32,13,FALSE),
$C17=2013,
VLOOKUP($B17,[21]分省年度数据!$A$1:$T$32,12,FALSE),
$C17=2014,
VLOOKUP($B17,[21]分省年度数据!$A$1:$T$32,11,FALSE),
$C17=2015,
VLOOKUP($B17,[21]分省年度数据!$A$1:$T$32,10,FALSE),
$C17=2016,
VLOOKUP($B17,[21]分省年度数据!$A$1:$T$32,9,FALSE),
$C17=2017,
VLOOKUP($B17,[21]分省年度数据!$A$1:$T$32,8,FALSE),
$C17=2018,
VLOOKUP($B17,[21]分省年度数据!$A$1:$T$32,7,FALSE)
)</f>
        <v>61</v>
      </c>
      <c r="W17" cm="1">
        <f t="array" ref="W17">_xlfn.IFS(
$C17=2010,
VLOOKUP($B17,[22]分省年度数据!$A$1:$T$32,15,FALSE),
$C17=2011,
VLOOKUP($B17,[22]分省年度数据!$A$1:$T$32,14,FALSE),
$C17=2012,
VLOOKUP($B17,[22]分省年度数据!$A$1:$T$32,13,FALSE),
$C17=2013,
VLOOKUP($B17,[22]分省年度数据!$A$1:$T$32,12,FALSE),
$C17=2014,
VLOOKUP($B17,[22]分省年度数据!$A$1:$T$32,11,FALSE),
$C17=2015,
VLOOKUP($B17,[22]分省年度数据!$A$1:$T$32,10,FALSE),
$C17=2016,
VLOOKUP($B17,[22]分省年度数据!$A$1:$T$32,9,FALSE),
$C17=2017,
VLOOKUP($B17,[22]分省年度数据!$A$1:$T$32,8,FALSE),
$C17=2018,
VLOOKUP($B17,[22]分省年度数据!$A$1:$T$32,7,FALSE)
)</f>
        <v>10.28</v>
      </c>
      <c r="X17" cm="1">
        <f t="array" ref="X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203.23</v>
      </c>
      <c r="Y17" cm="1">
        <f t="array" ref="Y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10</v>
      </c>
      <c r="Z17" cm="1">
        <f t="array" ref="Z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9.6300000000000008</v>
      </c>
      <c r="AA17" cm="1">
        <f t="array" ref="AA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15.19</v>
      </c>
      <c r="AC17" cm="1">
        <f t="array" ref="AC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5365129</v>
      </c>
      <c r="AD17" cm="1">
        <f t="array" ref="AD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502.49</v>
      </c>
      <c r="AE17" cm="1">
        <f t="array" ref="AE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517</v>
      </c>
      <c r="AF17" cm="1">
        <f t="array" ref="AF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4188.1000000000004</v>
      </c>
      <c r="AI17" cm="1">
        <f t="array" ref="AI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5912</v>
      </c>
      <c r="AJ17" cm="1">
        <f t="array" ref="AJ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17757</v>
      </c>
      <c r="AK17" cm="1">
        <f t="array" ref="AK17">_xlfn.IFS(
$C17=2010,
VLOOKUP($B17,[4]分省年度数据!$A$1:$T$32,15,FALSE),
$C17=2011,
VLOOKUP($B17,[4]分省年度数据!$A$1:$T$32,14,FALSE),
$C17=2012,
VLOOKUP($B17,[4]分省年度数据!$A$1:$T$32,13,FALSE),
$C17=2013,
VLOOKUP($B17,[4]分省年度数据!$A$1:$T$32,12,FALSE),
$C17=2014,
VLOOKUP($B17,[4]分省年度数据!$A$1:$T$32,11,FALSE),
$C17=2015,
VLOOKUP($B17,[4]分省年度数据!$A$1:$T$32,10,FALSE),
$C17=2016,
VLOOKUP($B17,[4]分省年度数据!$A$1:$T$32,9,FALSE),
$C17=2017,
VLOOKUP($B17,[4]分省年度数据!$A$1:$T$32,8,FALSE),
$C17=2018,
VLOOKUP($B17,[4]分省年度数据!$A$1:$T$32,7,FALSE)
)</f>
        <v>100</v>
      </c>
      <c r="AL17" cm="1">
        <f t="array" ref="AL17">_xlfn.IFS(
$C17=2010,
VLOOKUP($B17,[5]分省年度数据!$A$1:$T$32,15,FALSE),
$C17=2011,
VLOOKUP($B17,[5]分省年度数据!$A$1:$T$32,14,FALSE),
$C17=2012,
VLOOKUP($B17,[5]分省年度数据!$A$1:$T$32,13,FALSE),
$C17=2013,
VLOOKUP($B17,[5]分省年度数据!$A$1:$T$32,12,FALSE),
$C17=2014,
VLOOKUP($B17,[5]分省年度数据!$A$1:$T$32,11,FALSE),
$C17=2015,
VLOOKUP($B17,[5]分省年度数据!$A$1:$T$32,10,FALSE),
$C17=2016,
VLOOKUP($B17,[5]分省年度数据!$A$1:$T$32,9,FALSE),
$C17=2017,
VLOOKUP($B17,[5]分省年度数据!$A$1:$T$32,8,FALSE),
$C17=2018,
VLOOKUP($B17,[5]分省年度数据!$A$1:$T$32,7,FALSE)
)</f>
        <v>100</v>
      </c>
      <c r="AM17" cm="1">
        <f t="array" ref="AM17">_xlfn.IFS(
$C17=2010,
VLOOKUP($B17,[6]分省年度数据!$A$1:$T$32,15,FALSE),
$C17=2011,
VLOOKUP($B17,[6]分省年度数据!$A$1:$T$32,14,FALSE),
$C17=2012,
VLOOKUP($B17,[6]分省年度数据!$A$1:$T$32,13,FALSE),
$C17=2013,
VLOOKUP($B17,[6]分省年度数据!$A$1:$T$32,12,FALSE),
$C17=2014,
VLOOKUP($B17,[6]分省年度数据!$A$1:$T$32,11,FALSE),
$C17=2015,
VLOOKUP($B17,[6]分省年度数据!$A$1:$T$32,10,FALSE),
$C17=2016,
VLOOKUP($B17,[6]分省年度数据!$A$1:$T$32,9,FALSE),
$C17=2017,
VLOOKUP($B17,[6]分省年度数据!$A$1:$T$32,8,FALSE),
$C17=2018,
VLOOKUP($B17,[6]分省年度数据!$A$1:$T$32,7,FALSE)
)</f>
        <v>18.09</v>
      </c>
      <c r="AN17" cm="1">
        <f t="array" ref="AN17">_xlfn.IFS(
$C17=2010,
VLOOKUP($B17,[7]分省年度数据!$A$1:$T$32,15,FALSE),
$C17=2011,
VLOOKUP($B17,[7]分省年度数据!$A$1:$T$32,14,FALSE),
$C17=2012,
VLOOKUP($B17,[7]分省年度数据!$A$1:$T$32,13,FALSE),
$C17=2013,
VLOOKUP($B17,[7]分省年度数据!$A$1:$T$32,12,FALSE),
$C17=2014,
VLOOKUP($B17,[7]分省年度数据!$A$1:$T$32,11,FALSE),
$C17=2015,
VLOOKUP($B17,[7]分省年度数据!$A$1:$T$32,10,FALSE),
$C17=2016,
VLOOKUP($B17,[7]分省年度数据!$A$1:$T$32,9,FALSE),
$C17=2017,
VLOOKUP($B17,[7]分省年度数据!$A$1:$T$32,8,FALSE),
$C17=2018,
VLOOKUP($B17,[7]分省年度数据!$A$1:$T$32,7,FALSE)
)</f>
        <v>1.44</v>
      </c>
      <c r="AO17" cm="1">
        <f t="array" ref="AO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10.59</v>
      </c>
    </row>
    <row r="18" spans="1:41">
      <c r="A18">
        <v>12</v>
      </c>
      <c r="B18" t="s">
        <v>2</v>
      </c>
      <c r="C18">
        <v>2017</v>
      </c>
      <c r="D18" t="str">
        <f>CONCATENATE(B18,C18)</f>
        <v>天津市2017</v>
      </c>
      <c r="E18" t="s">
        <v>32</v>
      </c>
      <c r="F18" cm="1">
        <f t="array" ref="F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G18" cm="1">
        <f t="array" ref="G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H18" t="str" cm="1">
        <f t="array" ref="H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I18">
        <f>VLOOKUP($D18,[24]Sheet1!$C$1:$J$65536,2,FALSE)</f>
        <v>146.18460083007812</v>
      </c>
      <c r="J18">
        <f>VLOOKUP($D18,[24]Sheet1!$C$1:$J$65536,3,FALSE)</f>
        <v>35.318004608154297</v>
      </c>
      <c r="K18">
        <f>VLOOKUP($D18,[24]Sheet1!$C$1:$J$65536,4,FALSE)</f>
        <v>10169.404296875</v>
      </c>
      <c r="L18">
        <f>VLOOKUP($D18,[24]Sheet1!$C$1:$J$65536,5,FALSE)</f>
        <v>205.61122131347656</v>
      </c>
      <c r="M18">
        <f>VLOOKUP($D18,[24]Sheet1!$C$1:$J$65536,6,FALSE)</f>
        <v>28.647748947143555</v>
      </c>
      <c r="N18">
        <f>VLOOKUP($D18,[24]Sheet1!$C$1:$J$65536,7,FALSE)</f>
        <v>4.9326286315917969</v>
      </c>
      <c r="O18">
        <f>VLOOKUP($D18,[24]Sheet1!$C$1:$J$65536,8,FALSE)</f>
        <v>44.806495666503906</v>
      </c>
      <c r="P18" cm="1">
        <f t="array" ref="P18">_xlfn.IFS(
$C18=2010,
VLOOKUP($B18,[25]各省年均房价!$A$1:$T$32,11,FALSE),
$C18=2011,
VLOOKUP($B18,[25]各省年均房价!$A$1:$T$32,12,FALSE),
$C18=2012,
VLOOKUP($B18,[25]各省年均房价!$A$1:$T$32,13,FALSE),
$C18=2013,
VLOOKUP($B18,[25]各省年均房价!$A$1:$T$32,14,FALSE),
$C18=2014,
VLOOKUP($B18,[25]各省年均房价!$A$1:$T$32,15,FALSE),
$C18=2015,
VLOOKUP($B18,[25]各省年均房价!$A$1:$T$32,16,FALSE),
$C18=2016,
VLOOKUP($B18,[25]各省年均房价!$A$1:$T$32,17,FALSE),
$C18=2017,
VLOOKUP($B18,[25]各省年均房价!$A$1:$T$32,18,FALSE),
$C18=2018,
VLOOKUP($B18,[25]各省年均房价!$A$1:$T$32,19,FALSE)
)</f>
        <v>18674.083333333299</v>
      </c>
      <c r="Q18">
        <f t="shared" si="0"/>
        <v>0.50440503844560802</v>
      </c>
      <c r="S18" t="str">
        <f>VLOOKUP(B18,方言分布!A:B,2,FALSE)</f>
        <v>冀鲁官话</v>
      </c>
      <c r="T18" cm="1">
        <f t="array" ref="T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5539</v>
      </c>
      <c r="U18" cm="1">
        <f t="array" ref="U18">_xlfn.IFS(
$C18=2010,
VLOOKUP($B18,[20]分省年度数据!$A$1:$T$32,15,FALSE),
$C18=2011,
VLOOKUP($B18,[20]分省年度数据!$A$1:$T$32,14,FALSE),
$C18=2012,
VLOOKUP($B18,[20]分省年度数据!$A$1:$T$32,13,FALSE),
$C18=2013,
VLOOKUP($B18,[20]分省年度数据!$A$1:$T$32,12,FALSE),
$C18=2014,
VLOOKUP($B18,[20]分省年度数据!$A$1:$T$32,11,FALSE),
$C18=2015,
VLOOKUP($B18,[20]分省年度数据!$A$1:$T$32,10,FALSE),
$C18=2016,
VLOOKUP($B18,[20]分省年度数据!$A$1:$T$32,9,FALSE),
$C18=2017,
VLOOKUP($B18,[20]分省年度数据!$A$1:$T$32,8,FALSE),
$C18=2018,
VLOOKUP($B18,[20]分省年度数据!$A$1:$T$32,7,FALSE)
)</f>
        <v>6.84</v>
      </c>
      <c r="V18" cm="1">
        <f t="array" ref="V18">_xlfn.IFS(
$C18=2010,
VLOOKUP($B18,[21]分省年度数据!$A$1:$T$32,15,FALSE),
$C18=2011,
VLOOKUP($B18,[21]分省年度数据!$A$1:$T$32,14,FALSE),
$C18=2012,
VLOOKUP($B18,[21]分省年度数据!$A$1:$T$32,13,FALSE),
$C18=2013,
VLOOKUP($B18,[21]分省年度数据!$A$1:$T$32,12,FALSE),
$C18=2014,
VLOOKUP($B18,[21]分省年度数据!$A$1:$T$32,11,FALSE),
$C18=2015,
VLOOKUP($B18,[21]分省年度数据!$A$1:$T$32,10,FALSE),
$C18=2016,
VLOOKUP($B18,[21]分省年度数据!$A$1:$T$32,9,FALSE),
$C18=2017,
VLOOKUP($B18,[21]分省年度数据!$A$1:$T$32,8,FALSE),
$C18=2018,
VLOOKUP($B18,[21]分省年度数据!$A$1:$T$32,7,FALSE)
)</f>
        <v>65</v>
      </c>
      <c r="W18" cm="1">
        <f t="array" ref="W18">_xlfn.IFS(
$C18=2010,
VLOOKUP($B18,[22]分省年度数据!$A$1:$T$32,15,FALSE),
$C18=2011,
VLOOKUP($B18,[22]分省年度数据!$A$1:$T$32,14,FALSE),
$C18=2012,
VLOOKUP($B18,[22]分省年度数据!$A$1:$T$32,13,FALSE),
$C18=2013,
VLOOKUP($B18,[22]分省年度数据!$A$1:$T$32,12,FALSE),
$C18=2014,
VLOOKUP($B18,[22]分省年度数据!$A$1:$T$32,11,FALSE),
$C18=2015,
VLOOKUP($B18,[22]分省年度数据!$A$1:$T$32,10,FALSE),
$C18=2016,
VLOOKUP($B18,[22]分省年度数据!$A$1:$T$32,9,FALSE),
$C18=2017,
VLOOKUP($B18,[22]分省年度数据!$A$1:$T$32,8,FALSE),
$C18=2018,
VLOOKUP($B18,[22]分省年度数据!$A$1:$T$32,7,FALSE)
)</f>
        <v>10.06</v>
      </c>
      <c r="X18" cm="1">
        <f t="array" ref="X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182.1</v>
      </c>
      <c r="Y18" cm="1">
        <f t="array" ref="Y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9.91</v>
      </c>
      <c r="Z18" cm="1">
        <f t="array" ref="Z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9.76</v>
      </c>
      <c r="AA18" cm="1">
        <f t="array" ref="AA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15.06</v>
      </c>
      <c r="AC18" cm="1">
        <f t="array" ref="AC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5850624</v>
      </c>
      <c r="AD18" cm="1">
        <f t="array" ref="AD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434.59</v>
      </c>
      <c r="AE18" cm="1">
        <f t="array" ref="AE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573</v>
      </c>
      <c r="AF18" cm="1">
        <f t="array" ref="AF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4210.3999999999996</v>
      </c>
      <c r="AI18" cm="1">
        <f t="array" ref="AI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5564</v>
      </c>
      <c r="AJ18" cm="1">
        <f t="array" ref="AJ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18883</v>
      </c>
      <c r="AK18" cm="1">
        <f t="array" ref="AK18">_xlfn.IFS(
$C18=2010,
VLOOKUP($B18,[4]分省年度数据!$A$1:$T$32,15,FALSE),
$C18=2011,
VLOOKUP($B18,[4]分省年度数据!$A$1:$T$32,14,FALSE),
$C18=2012,
VLOOKUP($B18,[4]分省年度数据!$A$1:$T$32,13,FALSE),
$C18=2013,
VLOOKUP($B18,[4]分省年度数据!$A$1:$T$32,12,FALSE),
$C18=2014,
VLOOKUP($B18,[4]分省年度数据!$A$1:$T$32,11,FALSE),
$C18=2015,
VLOOKUP($B18,[4]分省年度数据!$A$1:$T$32,10,FALSE),
$C18=2016,
VLOOKUP($B18,[4]分省年度数据!$A$1:$T$32,9,FALSE),
$C18=2017,
VLOOKUP($B18,[4]分省年度数据!$A$1:$T$32,8,FALSE),
$C18=2018,
VLOOKUP($B18,[4]分省年度数据!$A$1:$T$32,7,FALSE)
)</f>
        <v>100</v>
      </c>
      <c r="AL18" cm="1">
        <f t="array" ref="AL18">_xlfn.IFS(
$C18=2010,
VLOOKUP($B18,[5]分省年度数据!$A$1:$T$32,15,FALSE),
$C18=2011,
VLOOKUP($B18,[5]分省年度数据!$A$1:$T$32,14,FALSE),
$C18=2012,
VLOOKUP($B18,[5]分省年度数据!$A$1:$T$32,13,FALSE),
$C18=2013,
VLOOKUP($B18,[5]分省年度数据!$A$1:$T$32,12,FALSE),
$C18=2014,
VLOOKUP($B18,[5]分省年度数据!$A$1:$T$32,11,FALSE),
$C18=2015,
VLOOKUP($B18,[5]分省年度数据!$A$1:$T$32,10,FALSE),
$C18=2016,
VLOOKUP($B18,[5]分省年度数据!$A$1:$T$32,9,FALSE),
$C18=2017,
VLOOKUP($B18,[5]分省年度数据!$A$1:$T$32,8,FALSE),
$C18=2018,
VLOOKUP($B18,[5]分省年度数据!$A$1:$T$32,7,FALSE)
)</f>
        <v>100</v>
      </c>
      <c r="AM18" cm="1">
        <f t="array" ref="AM18">_xlfn.IFS(
$C18=2010,
VLOOKUP($B18,[6]分省年度数据!$A$1:$T$32,15,FALSE),
$C18=2011,
VLOOKUP($B18,[6]分省年度数据!$A$1:$T$32,14,FALSE),
$C18=2012,
VLOOKUP($B18,[6]分省年度数据!$A$1:$T$32,13,FALSE),
$C18=2013,
VLOOKUP($B18,[6]分省年度数据!$A$1:$T$32,12,FALSE),
$C18=2014,
VLOOKUP($B18,[6]分省年度数据!$A$1:$T$32,11,FALSE),
$C18=2015,
VLOOKUP($B18,[6]分省年度数据!$A$1:$T$32,10,FALSE),
$C18=2016,
VLOOKUP($B18,[6]分省年度数据!$A$1:$T$32,9,FALSE),
$C18=2017,
VLOOKUP($B18,[6]分省年度数据!$A$1:$T$32,8,FALSE),
$C18=2018,
VLOOKUP($B18,[6]分省年度数据!$A$1:$T$32,7,FALSE)
)</f>
        <v>19.64</v>
      </c>
      <c r="AN18" cm="1">
        <f t="array" ref="AN18">_xlfn.IFS(
$C18=2010,
VLOOKUP($B18,[7]分省年度数据!$A$1:$T$32,15,FALSE),
$C18=2011,
VLOOKUP($B18,[7]分省年度数据!$A$1:$T$32,14,FALSE),
$C18=2012,
VLOOKUP($B18,[7]分省年度数据!$A$1:$T$32,13,FALSE),
$C18=2013,
VLOOKUP($B18,[7]分省年度数据!$A$1:$T$32,12,FALSE),
$C18=2014,
VLOOKUP($B18,[7]分省年度数据!$A$1:$T$32,11,FALSE),
$C18=2015,
VLOOKUP($B18,[7]分省年度数据!$A$1:$T$32,10,FALSE),
$C18=2016,
VLOOKUP($B18,[7]分省年度数据!$A$1:$T$32,9,FALSE),
$C18=2017,
VLOOKUP($B18,[7]分省年度数据!$A$1:$T$32,8,FALSE),
$C18=2018,
VLOOKUP($B18,[7]分省年度数据!$A$1:$T$32,7,FALSE)
)</f>
        <v>1.74</v>
      </c>
      <c r="AO18" cm="1">
        <f t="array" ref="AO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14.15</v>
      </c>
    </row>
    <row r="19" spans="1:41">
      <c r="A19">
        <v>12</v>
      </c>
      <c r="B19" t="s">
        <v>2</v>
      </c>
      <c r="C19">
        <v>2018</v>
      </c>
      <c r="D19" t="str">
        <f>CONCATENATE(B19,C19)</f>
        <v>天津市2018</v>
      </c>
      <c r="E19" t="s">
        <v>32</v>
      </c>
      <c r="F19" cm="1">
        <f t="array" ref="F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G19" cm="1">
        <f t="array" ref="G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H19" cm="1">
        <f t="array" ref="H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I19">
        <f>VLOOKUP($D19,[24]Sheet1!$C$1:$J$65536,2,FALSE)</f>
        <v>143.09417724609375</v>
      </c>
      <c r="J19">
        <f>VLOOKUP($D19,[24]Sheet1!$C$1:$J$65536,3,FALSE)</f>
        <v>36.726448059082031</v>
      </c>
      <c r="K19">
        <f>VLOOKUP($D19,[24]Sheet1!$C$1:$J$65536,4,FALSE)</f>
        <v>10167.9501953125</v>
      </c>
      <c r="L19">
        <f>VLOOKUP($D19,[24]Sheet1!$C$1:$J$65536,5,FALSE)</f>
        <v>202.64810180664062</v>
      </c>
      <c r="M19">
        <f>VLOOKUP($D19,[24]Sheet1!$C$1:$J$65536,6,FALSE)</f>
        <v>28.887783050537109</v>
      </c>
      <c r="N19">
        <f>VLOOKUP($D19,[24]Sheet1!$C$1:$J$65536,7,FALSE)</f>
        <v>5.2588939666748047</v>
      </c>
      <c r="O19">
        <f>VLOOKUP($D19,[24]Sheet1!$C$1:$J$65536,8,FALSE)</f>
        <v>48.963542938232422</v>
      </c>
      <c r="P19" cm="1">
        <f t="array" ref="P19">_xlfn.IFS(
$C19=2010,
VLOOKUP($B19,[25]各省年均房价!$A$1:$T$32,11,FALSE),
$C19=2011,
VLOOKUP($B19,[25]各省年均房价!$A$1:$T$32,12,FALSE),
$C19=2012,
VLOOKUP($B19,[25]各省年均房价!$A$1:$T$32,13,FALSE),
$C19=2013,
VLOOKUP($B19,[25]各省年均房价!$A$1:$T$32,14,FALSE),
$C19=2014,
VLOOKUP($B19,[25]各省年均房价!$A$1:$T$32,15,FALSE),
$C19=2015,
VLOOKUP($B19,[25]各省年均房价!$A$1:$T$32,16,FALSE),
$C19=2016,
VLOOKUP($B19,[25]各省年均房价!$A$1:$T$32,17,FALSE),
$C19=2017,
VLOOKUP($B19,[25]各省年均房价!$A$1:$T$32,18,FALSE),
$C19=2018,
VLOOKUP($B19,[25]各省年均房价!$A$1:$T$32,19,FALSE)
)</f>
        <v>23973.333333333299</v>
      </c>
      <c r="Q19">
        <f t="shared" si="0"/>
        <v>0.60682765487098922</v>
      </c>
      <c r="S19" t="str">
        <f>VLOOKUP(B19,方言分布!A:B,2,FALSE)</f>
        <v>冀鲁官话</v>
      </c>
      <c r="T19" cm="1">
        <f t="array" ref="T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5686</v>
      </c>
      <c r="U19" cm="1">
        <f t="array" ref="U19">_xlfn.IFS(
$C19=2010,
VLOOKUP($B19,[20]分省年度数据!$A$1:$T$32,15,FALSE),
$C19=2011,
VLOOKUP($B19,[20]分省年度数据!$A$1:$T$32,14,FALSE),
$C19=2012,
VLOOKUP($B19,[20]分省年度数据!$A$1:$T$32,13,FALSE),
$C19=2013,
VLOOKUP($B19,[20]分省年度数据!$A$1:$T$32,12,FALSE),
$C19=2014,
VLOOKUP($B19,[20]分省年度数据!$A$1:$T$32,11,FALSE),
$C19=2015,
VLOOKUP($B19,[20]分省年度数据!$A$1:$T$32,10,FALSE),
$C19=2016,
VLOOKUP($B19,[20]分省年度数据!$A$1:$T$32,9,FALSE),
$C19=2017,
VLOOKUP($B19,[20]分省年度数据!$A$1:$T$32,8,FALSE),
$C19=2018,
VLOOKUP($B19,[20]分省年度数据!$A$1:$T$32,7,FALSE)
)</f>
        <v>6.82</v>
      </c>
      <c r="V19" cm="1">
        <f t="array" ref="V19">_xlfn.IFS(
$C19=2010,
VLOOKUP($B19,[21]分省年度数据!$A$1:$T$32,15,FALSE),
$C19=2011,
VLOOKUP($B19,[21]分省年度数据!$A$1:$T$32,14,FALSE),
$C19=2012,
VLOOKUP($B19,[21]分省年度数据!$A$1:$T$32,13,FALSE),
$C19=2013,
VLOOKUP($B19,[21]分省年度数据!$A$1:$T$32,12,FALSE),
$C19=2014,
VLOOKUP($B19,[21]分省年度数据!$A$1:$T$32,11,FALSE),
$C19=2015,
VLOOKUP($B19,[21]分省年度数据!$A$1:$T$32,10,FALSE),
$C19=2016,
VLOOKUP($B19,[21]分省年度数据!$A$1:$T$32,9,FALSE),
$C19=2017,
VLOOKUP($B19,[21]分省年度数据!$A$1:$T$32,8,FALSE),
$C19=2018,
VLOOKUP($B19,[21]分省年度数据!$A$1:$T$32,7,FALSE)
)</f>
        <v>67</v>
      </c>
      <c r="W19" cm="1">
        <f t="array" ref="W19">_xlfn.IFS(
$C19=2010,
VLOOKUP($B19,[22]分省年度数据!$A$1:$T$32,15,FALSE),
$C19=2011,
VLOOKUP($B19,[22]分省年度数据!$A$1:$T$32,14,FALSE),
$C19=2012,
VLOOKUP($B19,[22]分省年度数据!$A$1:$T$32,13,FALSE),
$C19=2013,
VLOOKUP($B19,[22]分省年度数据!$A$1:$T$32,12,FALSE),
$C19=2014,
VLOOKUP($B19,[22]分省年度数据!$A$1:$T$32,11,FALSE),
$C19=2015,
VLOOKUP($B19,[22]分省年度数据!$A$1:$T$32,10,FALSE),
$C19=2016,
VLOOKUP($B19,[22]分省年度数据!$A$1:$T$32,9,FALSE),
$C19=2017,
VLOOKUP($B19,[22]分省年度数据!$A$1:$T$32,8,FALSE),
$C19=2018,
VLOOKUP($B19,[22]分省年度数据!$A$1:$T$32,7,FALSE)
)</f>
        <v>9.1999999999999993</v>
      </c>
      <c r="X19" cm="1">
        <f t="array" ref="X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192.76</v>
      </c>
      <c r="Y19" cm="1">
        <f t="array" ref="Y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9.6300000000000008</v>
      </c>
      <c r="Z19" cm="1">
        <f t="array" ref="Z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10.199999999999999</v>
      </c>
      <c r="AA19" cm="1">
        <f t="array" ref="AA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15.03</v>
      </c>
      <c r="AC19" cm="1">
        <f t="array" ref="AC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6351712</v>
      </c>
      <c r="AD19" cm="1">
        <f t="array" ref="AD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448.19</v>
      </c>
      <c r="AE19" cm="1">
        <f t="array" ref="AE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595</v>
      </c>
      <c r="AF19" cm="1">
        <f t="array" ref="AF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4231.2</v>
      </c>
      <c r="AI19" cm="1">
        <f t="array" ref="AI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6223</v>
      </c>
      <c r="AJ19" cm="1">
        <f t="array" ref="AJ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23920</v>
      </c>
      <c r="AK19" cm="1">
        <f t="array" ref="AK19">_xlfn.IFS(
$C19=2010,
VLOOKUP($B19,[4]分省年度数据!$A$1:$T$32,15,FALSE),
$C19=2011,
VLOOKUP($B19,[4]分省年度数据!$A$1:$T$32,14,FALSE),
$C19=2012,
VLOOKUP($B19,[4]分省年度数据!$A$1:$T$32,13,FALSE),
$C19=2013,
VLOOKUP($B19,[4]分省年度数据!$A$1:$T$32,12,FALSE),
$C19=2014,
VLOOKUP($B19,[4]分省年度数据!$A$1:$T$32,11,FALSE),
$C19=2015,
VLOOKUP($B19,[4]分省年度数据!$A$1:$T$32,10,FALSE),
$C19=2016,
VLOOKUP($B19,[4]分省年度数据!$A$1:$T$32,9,FALSE),
$C19=2017,
VLOOKUP($B19,[4]分省年度数据!$A$1:$T$32,8,FALSE),
$C19=2018,
VLOOKUP($B19,[4]分省年度数据!$A$1:$T$32,7,FALSE)
)</f>
        <v>100</v>
      </c>
      <c r="AL19" cm="1">
        <f t="array" ref="AL19">_xlfn.IFS(
$C19=2010,
VLOOKUP($B19,[5]分省年度数据!$A$1:$T$32,15,FALSE),
$C19=2011,
VLOOKUP($B19,[5]分省年度数据!$A$1:$T$32,14,FALSE),
$C19=2012,
VLOOKUP($B19,[5]分省年度数据!$A$1:$T$32,13,FALSE),
$C19=2013,
VLOOKUP($B19,[5]分省年度数据!$A$1:$T$32,12,FALSE),
$C19=2014,
VLOOKUP($B19,[5]分省年度数据!$A$1:$T$32,11,FALSE),
$C19=2015,
VLOOKUP($B19,[5]分省年度数据!$A$1:$T$32,10,FALSE),
$C19=2016,
VLOOKUP($B19,[5]分省年度数据!$A$1:$T$32,9,FALSE),
$C19=2017,
VLOOKUP($B19,[5]分省年度数据!$A$1:$T$32,8,FALSE),
$C19=2018,
VLOOKUP($B19,[5]分省年度数据!$A$1:$T$32,7,FALSE)
)</f>
        <v>100</v>
      </c>
      <c r="AM19" cm="1">
        <f t="array" ref="AM19">_xlfn.IFS(
$C19=2010,
VLOOKUP($B19,[6]分省年度数据!$A$1:$T$32,15,FALSE),
$C19=2011,
VLOOKUP($B19,[6]分省年度数据!$A$1:$T$32,14,FALSE),
$C19=2012,
VLOOKUP($B19,[6]分省年度数据!$A$1:$T$32,13,FALSE),
$C19=2013,
VLOOKUP($B19,[6]分省年度数据!$A$1:$T$32,12,FALSE),
$C19=2014,
VLOOKUP($B19,[6]分省年度数据!$A$1:$T$32,11,FALSE),
$C19=2015,
VLOOKUP($B19,[6]分省年度数据!$A$1:$T$32,10,FALSE),
$C19=2016,
VLOOKUP($B19,[6]分省年度数据!$A$1:$T$32,9,FALSE),
$C19=2017,
VLOOKUP($B19,[6]分省年度数据!$A$1:$T$32,8,FALSE),
$C19=2018,
VLOOKUP($B19,[6]分省年度数据!$A$1:$T$32,7,FALSE)
)</f>
        <v>11.93</v>
      </c>
      <c r="AN19" cm="1">
        <f t="array" ref="AN19">_xlfn.IFS(
$C19=2010,
VLOOKUP($B19,[7]分省年度数据!$A$1:$T$32,15,FALSE),
$C19=2011,
VLOOKUP($B19,[7]分省年度数据!$A$1:$T$32,14,FALSE),
$C19=2012,
VLOOKUP($B19,[7]分省年度数据!$A$1:$T$32,13,FALSE),
$C19=2013,
VLOOKUP($B19,[7]分省年度数据!$A$1:$T$32,12,FALSE),
$C19=2014,
VLOOKUP($B19,[7]分省年度数据!$A$1:$T$32,11,FALSE),
$C19=2015,
VLOOKUP($B19,[7]分省年度数据!$A$1:$T$32,10,FALSE),
$C19=2016,
VLOOKUP($B19,[7]分省年度数据!$A$1:$T$32,9,FALSE),
$C19=2017,
VLOOKUP($B19,[7]分省年度数据!$A$1:$T$32,8,FALSE),
$C19=2018,
VLOOKUP($B19,[7]分省年度数据!$A$1:$T$32,7,FALSE)
)</f>
        <v>1.07</v>
      </c>
      <c r="AO19" cm="1">
        <f t="array" ref="AO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9.3800000000000008</v>
      </c>
    </row>
    <row r="20" spans="1:41">
      <c r="A20">
        <v>13</v>
      </c>
      <c r="B20" t="s">
        <v>3</v>
      </c>
      <c r="C20">
        <v>2010</v>
      </c>
      <c r="D20" t="str">
        <f>CONCATENATE(B20,C20)</f>
        <v>河北省2010</v>
      </c>
      <c r="E20" t="s">
        <v>32</v>
      </c>
      <c r="F20" cm="1">
        <f t="array" ref="F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G20" cm="1">
        <f t="array" ref="G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H20" cm="1">
        <f t="array" ref="H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I20">
        <f>VLOOKUP($D20,[24]Sheet1!$C$1:$J$65536,2,FALSE)</f>
        <v>98.5196533203125</v>
      </c>
      <c r="J20">
        <f>VLOOKUP($D20,[24]Sheet1!$C$1:$J$65536,3,FALSE)</f>
        <v>1.7553683519363403</v>
      </c>
      <c r="K20">
        <f>VLOOKUP($D20,[24]Sheet1!$C$1:$J$65536,4,FALSE)</f>
        <v>10171.162109375</v>
      </c>
      <c r="L20">
        <f>VLOOKUP($D20,[24]Sheet1!$C$1:$J$65536,5,FALSE)</f>
        <v>190.06088256835938</v>
      </c>
      <c r="M20">
        <f>VLOOKUP($D20,[24]Sheet1!$C$1:$J$65536,6,FALSE)</f>
        <v>24.562318801879883</v>
      </c>
      <c r="N20">
        <f>VLOOKUP($D20,[24]Sheet1!$C$1:$J$65536,7,FALSE)</f>
        <v>4.0539464950561523</v>
      </c>
      <c r="O20">
        <f>VLOOKUP($D20,[24]Sheet1!$C$1:$J$65536,8,FALSE)</f>
        <v>29.893442153930664</v>
      </c>
      <c r="P20" cm="1">
        <f t="array" ref="P20">_xlfn.IFS(
$C20=2010,
VLOOKUP($B20,[25]各省年均房价!$A$1:$T$32,11,FALSE),
$C20=2011,
VLOOKUP($B20,[25]各省年均房价!$A$1:$T$32,12,FALSE),
$C20=2012,
VLOOKUP($B20,[25]各省年均房价!$A$1:$T$32,13,FALSE),
$C20=2013,
VLOOKUP($B20,[25]各省年均房价!$A$1:$T$32,14,FALSE),
$C20=2014,
VLOOKUP($B20,[25]各省年均房价!$A$1:$T$32,15,FALSE),
$C20=2015,
VLOOKUP($B20,[25]各省年均房价!$A$1:$T$32,16,FALSE),
$C20=2016,
VLOOKUP($B20,[25]各省年均房价!$A$1:$T$32,17,FALSE),
$C20=2017,
VLOOKUP($B20,[25]各省年均房价!$A$1:$T$32,18,FALSE),
$C20=2018,
VLOOKUP($B20,[25]各省年均房价!$A$1:$T$32,19,FALSE)
)</f>
        <v>3823.2436363636371</v>
      </c>
      <c r="Q20">
        <f t="shared" si="0"/>
        <v>0.36663249293859196</v>
      </c>
      <c r="S20" t="str">
        <f>VLOOKUP(B20,方言分布!A:B,2,FALSE)</f>
        <v>冀鲁官话</v>
      </c>
      <c r="T20" cm="1">
        <f t="array" ref="T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81403</v>
      </c>
      <c r="U20" cm="1">
        <f t="array" ref="U20">_xlfn.IFS(
$C20=2010,
VLOOKUP($B20,[20]分省年度数据!$A$1:$T$32,15,FALSE),
$C20=2011,
VLOOKUP($B20,[20]分省年度数据!$A$1:$T$32,14,FALSE),
$C20=2012,
VLOOKUP($B20,[20]分省年度数据!$A$1:$T$32,13,FALSE),
$C20=2013,
VLOOKUP($B20,[20]分省年度数据!$A$1:$T$32,12,FALSE),
$C20=2014,
VLOOKUP($B20,[20]分省年度数据!$A$1:$T$32,11,FALSE),
$C20=2015,
VLOOKUP($B20,[20]分省年度数据!$A$1:$T$32,10,FALSE),
$C20=2016,
VLOOKUP($B20,[20]分省年度数据!$A$1:$T$32,9,FALSE),
$C20=2017,
VLOOKUP($B20,[20]分省年度数据!$A$1:$T$32,8,FALSE),
$C20=2018,
VLOOKUP($B20,[20]分省年度数据!$A$1:$T$32,7,FALSE)
)</f>
        <v>24.97</v>
      </c>
      <c r="V20" cm="1">
        <f t="array" ref="V20">_xlfn.IFS(
$C20=2010,
VLOOKUP($B20,[21]分省年度数据!$A$1:$T$32,15,FALSE),
$C20=2011,
VLOOKUP($B20,[21]分省年度数据!$A$1:$T$32,14,FALSE),
$C20=2012,
VLOOKUP($B20,[21]分省年度数据!$A$1:$T$32,13,FALSE),
$C20=2013,
VLOOKUP($B20,[21]分省年度数据!$A$1:$T$32,12,FALSE),
$C20=2014,
VLOOKUP($B20,[21]分省年度数据!$A$1:$T$32,11,FALSE),
$C20=2015,
VLOOKUP($B20,[21]分省年度数据!$A$1:$T$32,10,FALSE),
$C20=2016,
VLOOKUP($B20,[21]分省年度数据!$A$1:$T$32,9,FALSE),
$C20=2017,
VLOOKUP($B20,[21]分省年度数据!$A$1:$T$32,8,FALSE),
$C20=2018,
VLOOKUP($B20,[21]分省年度数据!$A$1:$T$32,7,FALSE)
)</f>
        <v>40</v>
      </c>
      <c r="W20" cm="1">
        <f t="array" ref="W20">_xlfn.IFS(
$C20=2010,
VLOOKUP($B20,[22]分省年度数据!$A$1:$T$32,15,FALSE),
$C20=2011,
VLOOKUP($B20,[22]分省年度数据!$A$1:$T$32,14,FALSE),
$C20=2012,
VLOOKUP($B20,[22]分省年度数据!$A$1:$T$32,13,FALSE),
$C20=2013,
VLOOKUP($B20,[22]分省年度数据!$A$1:$T$32,12,FALSE),
$C20=2014,
VLOOKUP($B20,[22]分省年度数据!$A$1:$T$32,11,FALSE),
$C20=2015,
VLOOKUP($B20,[22]分省年度数据!$A$1:$T$32,10,FALSE),
$C20=2016,
VLOOKUP($B20,[22]分省年度数据!$A$1:$T$32,9,FALSE),
$C20=2017,
VLOOKUP($B20,[22]分省年度数据!$A$1:$T$32,8,FALSE),
$C20=2018,
VLOOKUP($B20,[22]分省年度数据!$A$1:$T$32,7,FALSE)
)</f>
        <v>9.36</v>
      </c>
      <c r="X20" cm="1">
        <f t="array" ref="X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235.48</v>
      </c>
      <c r="Y20" cm="1">
        <f t="array" ref="Y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15.37</v>
      </c>
      <c r="Z20" cm="1">
        <f t="array" ref="Z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12.45</v>
      </c>
      <c r="AA20" cm="1">
        <f t="array" ref="AA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16.04</v>
      </c>
      <c r="AC20" cm="1">
        <f t="array" ref="AC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7192734</v>
      </c>
      <c r="AD20" cm="1">
        <f t="array" ref="AD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514.29999999999995</v>
      </c>
      <c r="AE20" cm="1">
        <f t="array" ref="AE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7</v>
      </c>
      <c r="AF20" cm="1">
        <f t="array" ref="AF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6821.8</v>
      </c>
      <c r="AI20" cm="1">
        <f t="array" ref="AI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5959</v>
      </c>
      <c r="AJ20" cm="1">
        <f t="array" ref="AJ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14869</v>
      </c>
      <c r="AK20" cm="1">
        <f t="array" ref="AK20">_xlfn.IFS(
$C20=2010,
VLOOKUP($B20,[4]分省年度数据!$A$1:$T$32,15,FALSE),
$C20=2011,
VLOOKUP($B20,[4]分省年度数据!$A$1:$T$32,14,FALSE),
$C20=2012,
VLOOKUP($B20,[4]分省年度数据!$A$1:$T$32,13,FALSE),
$C20=2013,
VLOOKUP($B20,[4]分省年度数据!$A$1:$T$32,12,FALSE),
$C20=2014,
VLOOKUP($B20,[4]分省年度数据!$A$1:$T$32,11,FALSE),
$C20=2015,
VLOOKUP($B20,[4]分省年度数据!$A$1:$T$32,10,FALSE),
$C20=2016,
VLOOKUP($B20,[4]分省年度数据!$A$1:$T$32,9,FALSE),
$C20=2017,
VLOOKUP($B20,[4]分省年度数据!$A$1:$T$32,8,FALSE),
$C20=2018,
VLOOKUP($B20,[4]分省年度数据!$A$1:$T$32,7,FALSE)
)</f>
        <v>99.97</v>
      </c>
      <c r="AL20" cm="1">
        <f t="array" ref="AL20">_xlfn.IFS(
$C20=2010,
VLOOKUP($B20,[5]分省年度数据!$A$1:$T$32,15,FALSE),
$C20=2011,
VLOOKUP($B20,[5]分省年度数据!$A$1:$T$32,14,FALSE),
$C20=2012,
VLOOKUP($B20,[5]分省年度数据!$A$1:$T$32,13,FALSE),
$C20=2013,
VLOOKUP($B20,[5]分省年度数据!$A$1:$T$32,12,FALSE),
$C20=2014,
VLOOKUP($B20,[5]分省年度数据!$A$1:$T$32,11,FALSE),
$C20=2015,
VLOOKUP($B20,[5]分省年度数据!$A$1:$T$32,10,FALSE),
$C20=2016,
VLOOKUP($B20,[5]分省年度数据!$A$1:$T$32,9,FALSE),
$C20=2017,
VLOOKUP($B20,[5]分省年度数据!$A$1:$T$32,8,FALSE),
$C20=2018,
VLOOKUP($B20,[5]分省年度数据!$A$1:$T$32,7,FALSE)
)</f>
        <v>99.07</v>
      </c>
      <c r="AM20" cm="1">
        <f t="array" ref="AM20">_xlfn.IFS(
$C20=2010,
VLOOKUP($B20,[6]分省年度数据!$A$1:$T$32,15,FALSE),
$C20=2011,
VLOOKUP($B20,[6]分省年度数据!$A$1:$T$32,14,FALSE),
$C20=2012,
VLOOKUP($B20,[6]分省年度数据!$A$1:$T$32,13,FALSE),
$C20=2013,
VLOOKUP($B20,[6]分省年度数据!$A$1:$T$32,12,FALSE),
$C20=2014,
VLOOKUP($B20,[6]分省年度数据!$A$1:$T$32,11,FALSE),
$C20=2015,
VLOOKUP($B20,[6]分省年度数据!$A$1:$T$32,10,FALSE),
$C20=2016,
VLOOKUP($B20,[6]分省年度数据!$A$1:$T$32,9,FALSE),
$C20=2017,
VLOOKUP($B20,[6]分省年度数据!$A$1:$T$32,8,FALSE),
$C20=2018,
VLOOKUP($B20,[6]分省年度数据!$A$1:$T$32,7,FALSE)
)</f>
        <v>9.5299999999999994</v>
      </c>
      <c r="AN20" cm="1">
        <f t="array" ref="AN20">_xlfn.IFS(
$C20=2010,
VLOOKUP($B20,[7]分省年度数据!$A$1:$T$32,15,FALSE),
$C20=2011,
VLOOKUP($B20,[7]分省年度数据!$A$1:$T$32,14,FALSE),
$C20=2012,
VLOOKUP($B20,[7]分省年度数据!$A$1:$T$32,13,FALSE),
$C20=2013,
VLOOKUP($B20,[7]分省年度数据!$A$1:$T$32,12,FALSE),
$C20=2014,
VLOOKUP($B20,[7]分省年度数据!$A$1:$T$32,11,FALSE),
$C20=2015,
VLOOKUP($B20,[7]分省年度数据!$A$1:$T$32,10,FALSE),
$C20=2016,
VLOOKUP($B20,[7]分省年度数据!$A$1:$T$32,9,FALSE),
$C20=2017,
VLOOKUP($B20,[7]分省年度数据!$A$1:$T$32,8,FALSE),
$C20=2018,
VLOOKUP($B20,[7]分省年度数据!$A$1:$T$32,7,FALSE)
)</f>
        <v>4.22</v>
      </c>
      <c r="AO20" cm="1">
        <f t="array" ref="AO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14.23</v>
      </c>
    </row>
    <row r="21" spans="1:41">
      <c r="A21">
        <v>13</v>
      </c>
      <c r="B21" t="s">
        <v>3</v>
      </c>
      <c r="C21">
        <v>2011</v>
      </c>
      <c r="D21" t="str">
        <f>CONCATENATE(B21,C21)</f>
        <v>河北省2011</v>
      </c>
      <c r="E21" t="s">
        <v>32</v>
      </c>
      <c r="F21" cm="1">
        <f t="array" ref="F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G21" cm="1">
        <f t="array" ref="G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H21" cm="1">
        <f t="array" ref="H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I21">
        <f>VLOOKUP($D21,[24]Sheet1!$C$1:$J$65536,2,FALSE)</f>
        <v>103.44874572753906</v>
      </c>
      <c r="J21">
        <f>VLOOKUP($D21,[24]Sheet1!$C$1:$J$65536,3,FALSE)</f>
        <v>-1.051784873008728</v>
      </c>
      <c r="K21">
        <f>VLOOKUP($D21,[24]Sheet1!$C$1:$J$65536,4,FALSE)</f>
        <v>10182.1982421875</v>
      </c>
      <c r="L21">
        <f>VLOOKUP($D21,[24]Sheet1!$C$1:$J$65536,5,FALSE)</f>
        <v>196.24247741699219</v>
      </c>
      <c r="M21">
        <f>VLOOKUP($D21,[24]Sheet1!$C$1:$J$65536,6,FALSE)</f>
        <v>23.940073013305664</v>
      </c>
      <c r="N21">
        <f>VLOOKUP($D21,[24]Sheet1!$C$1:$J$65536,7,FALSE)</f>
        <v>3.9942123889923096</v>
      </c>
      <c r="O21">
        <f>VLOOKUP($D21,[24]Sheet1!$C$1:$J$65536,8,FALSE)</f>
        <v>30.721195220947266</v>
      </c>
      <c r="P21" cm="1">
        <f t="array" ref="P21">_xlfn.IFS(
$C21=2010,
VLOOKUP($B21,[25]各省年均房价!$A$1:$T$32,11,FALSE),
$C21=2011,
VLOOKUP($B21,[25]各省年均房价!$A$1:$T$32,12,FALSE),
$C21=2012,
VLOOKUP($B21,[25]各省年均房价!$A$1:$T$32,13,FALSE),
$C21=2013,
VLOOKUP($B21,[25]各省年均房价!$A$1:$T$32,14,FALSE),
$C21=2014,
VLOOKUP($B21,[25]各省年均房价!$A$1:$T$32,15,FALSE),
$C21=2015,
VLOOKUP($B21,[25]各省年均房价!$A$1:$T$32,16,FALSE),
$C21=2016,
VLOOKUP($B21,[25]各省年均房价!$A$1:$T$32,17,FALSE),
$C21=2017,
VLOOKUP($B21,[25]各省年均房价!$A$1:$T$32,18,FALSE),
$C21=2018,
VLOOKUP($B21,[25]各省年均房价!$A$1:$T$32,19,FALSE)
)</f>
        <v>4125.1527272727271</v>
      </c>
      <c r="Q21">
        <f t="shared" si="0"/>
        <v>0.34208082985925259</v>
      </c>
      <c r="S21" t="str">
        <f>VLOOKUP(B21,方言分布!A:B,2,FALSE)</f>
        <v>冀鲁官话</v>
      </c>
      <c r="T21" cm="1">
        <f t="array" ref="T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80185</v>
      </c>
      <c r="U21" cm="1">
        <f t="array" ref="U21">_xlfn.IFS(
$C21=2010,
VLOOKUP($B21,[20]分省年度数据!$A$1:$T$32,15,FALSE),
$C21=2011,
VLOOKUP($B21,[20]分省年度数据!$A$1:$T$32,14,FALSE),
$C21=2012,
VLOOKUP($B21,[20]分省年度数据!$A$1:$T$32,13,FALSE),
$C21=2013,
VLOOKUP($B21,[20]分省年度数据!$A$1:$T$32,12,FALSE),
$C21=2014,
VLOOKUP($B21,[20]分省年度数据!$A$1:$T$32,11,FALSE),
$C21=2015,
VLOOKUP($B21,[20]分省年度数据!$A$1:$T$32,10,FALSE),
$C21=2016,
VLOOKUP($B21,[20]分省年度数据!$A$1:$T$32,9,FALSE),
$C21=2017,
VLOOKUP($B21,[20]分省年度数据!$A$1:$T$32,8,FALSE),
$C21=2018,
VLOOKUP($B21,[20]分省年度数据!$A$1:$T$32,7,FALSE)
)</f>
        <v>26.65</v>
      </c>
      <c r="V21" cm="1">
        <f t="array" ref="V21">_xlfn.IFS(
$C21=2010,
VLOOKUP($B21,[21]分省年度数据!$A$1:$T$32,15,FALSE),
$C21=2011,
VLOOKUP($B21,[21]分省年度数据!$A$1:$T$32,14,FALSE),
$C21=2012,
VLOOKUP($B21,[21]分省年度数据!$A$1:$T$32,13,FALSE),
$C21=2013,
VLOOKUP($B21,[21]分省年度数据!$A$1:$T$32,12,FALSE),
$C21=2014,
VLOOKUP($B21,[21]分省年度数据!$A$1:$T$32,11,FALSE),
$C21=2015,
VLOOKUP($B21,[21]分省年度数据!$A$1:$T$32,10,FALSE),
$C21=2016,
VLOOKUP($B21,[21]分省年度数据!$A$1:$T$32,9,FALSE),
$C21=2017,
VLOOKUP($B21,[21]分省年度数据!$A$1:$T$32,8,FALSE),
$C21=2018,
VLOOKUP($B21,[21]分省年度数据!$A$1:$T$32,7,FALSE)
)</f>
        <v>41</v>
      </c>
      <c r="W21" cm="1">
        <f t="array" ref="W21">_xlfn.IFS(
$C21=2010,
VLOOKUP($B21,[22]分省年度数据!$A$1:$T$32,15,FALSE),
$C21=2011,
VLOOKUP($B21,[22]分省年度数据!$A$1:$T$32,14,FALSE),
$C21=2012,
VLOOKUP($B21,[22]分省年度数据!$A$1:$T$32,13,FALSE),
$C21=2013,
VLOOKUP($B21,[22]分省年度数据!$A$1:$T$32,12,FALSE),
$C21=2014,
VLOOKUP($B21,[22]分省年度数据!$A$1:$T$32,11,FALSE),
$C21=2015,
VLOOKUP($B21,[22]分省年度数据!$A$1:$T$32,10,FALSE),
$C21=2016,
VLOOKUP($B21,[22]分省年度数据!$A$1:$T$32,9,FALSE),
$C21=2017,
VLOOKUP($B21,[22]分省年度数据!$A$1:$T$32,8,FALSE),
$C21=2018,
VLOOKUP($B21,[22]分省年度数据!$A$1:$T$32,7,FALSE)
)</f>
        <v>9.2799999999999994</v>
      </c>
      <c r="X21" cm="1">
        <f t="array" ref="X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302.75</v>
      </c>
      <c r="Y21" cm="1">
        <f t="array" ref="Y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14.77</v>
      </c>
      <c r="Z21" cm="1">
        <f t="array" ref="Z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12.47</v>
      </c>
      <c r="AA21" cm="1">
        <f t="array" ref="AA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17.09</v>
      </c>
      <c r="AC21" cm="1">
        <f t="array" ref="AC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8447882</v>
      </c>
      <c r="AD21" cm="1">
        <f t="array" ref="AD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652.11</v>
      </c>
      <c r="AE21" cm="1">
        <f t="array" ref="AE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7</v>
      </c>
      <c r="AF21" cm="1">
        <f t="array" ref="AF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8035.5</v>
      </c>
      <c r="AI21" cm="1">
        <f t="array" ref="AI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5197</v>
      </c>
      <c r="AJ21" cm="1">
        <f t="array" ref="AJ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17512</v>
      </c>
      <c r="AK21" cm="1">
        <f t="array" ref="AK21">_xlfn.IFS(
$C21=2010,
VLOOKUP($B21,[4]分省年度数据!$A$1:$T$32,15,FALSE),
$C21=2011,
VLOOKUP($B21,[4]分省年度数据!$A$1:$T$32,14,FALSE),
$C21=2012,
VLOOKUP($B21,[4]分省年度数据!$A$1:$T$32,13,FALSE),
$C21=2013,
VLOOKUP($B21,[4]分省年度数据!$A$1:$T$32,12,FALSE),
$C21=2014,
VLOOKUP($B21,[4]分省年度数据!$A$1:$T$32,11,FALSE),
$C21=2015,
VLOOKUP($B21,[4]分省年度数据!$A$1:$T$32,10,FALSE),
$C21=2016,
VLOOKUP($B21,[4]分省年度数据!$A$1:$T$32,9,FALSE),
$C21=2017,
VLOOKUP($B21,[4]分省年度数据!$A$1:$T$32,8,FALSE),
$C21=2018,
VLOOKUP($B21,[4]分省年度数据!$A$1:$T$32,7,FALSE)
)</f>
        <v>100</v>
      </c>
      <c r="AL21" cm="1">
        <f t="array" ref="AL21">_xlfn.IFS(
$C21=2010,
VLOOKUP($B21,[5]分省年度数据!$A$1:$T$32,15,FALSE),
$C21=2011,
VLOOKUP($B21,[5]分省年度数据!$A$1:$T$32,14,FALSE),
$C21=2012,
VLOOKUP($B21,[5]分省年度数据!$A$1:$T$32,13,FALSE),
$C21=2013,
VLOOKUP($B21,[5]分省年度数据!$A$1:$T$32,12,FALSE),
$C21=2014,
VLOOKUP($B21,[5]分省年度数据!$A$1:$T$32,11,FALSE),
$C21=2015,
VLOOKUP($B21,[5]分省年度数据!$A$1:$T$32,10,FALSE),
$C21=2016,
VLOOKUP($B21,[5]分省年度数据!$A$1:$T$32,9,FALSE),
$C21=2017,
VLOOKUP($B21,[5]分省年度数据!$A$1:$T$32,8,FALSE),
$C21=2018,
VLOOKUP($B21,[5]分省年度数据!$A$1:$T$32,7,FALSE)
)</f>
        <v>99.86</v>
      </c>
      <c r="AM21" cm="1">
        <f t="array" ref="AM21">_xlfn.IFS(
$C21=2010,
VLOOKUP($B21,[6]分省年度数据!$A$1:$T$32,15,FALSE),
$C21=2011,
VLOOKUP($B21,[6]分省年度数据!$A$1:$T$32,14,FALSE),
$C21=2012,
VLOOKUP($B21,[6]分省年度数据!$A$1:$T$32,13,FALSE),
$C21=2013,
VLOOKUP($B21,[6]分省年度数据!$A$1:$T$32,12,FALSE),
$C21=2014,
VLOOKUP($B21,[6]分省年度数据!$A$1:$T$32,11,FALSE),
$C21=2015,
VLOOKUP($B21,[6]分省年度数据!$A$1:$T$32,10,FALSE),
$C21=2016,
VLOOKUP($B21,[6]分省年度数据!$A$1:$T$32,9,FALSE),
$C21=2017,
VLOOKUP($B21,[6]分省年度数据!$A$1:$T$32,8,FALSE),
$C21=2018,
VLOOKUP($B21,[6]分省年度数据!$A$1:$T$32,7,FALSE)
)</f>
        <v>10.44</v>
      </c>
      <c r="AN21" cm="1">
        <f t="array" ref="AN21">_xlfn.IFS(
$C21=2010,
VLOOKUP($B21,[7]分省年度数据!$A$1:$T$32,15,FALSE),
$C21=2011,
VLOOKUP($B21,[7]分省年度数据!$A$1:$T$32,14,FALSE),
$C21=2012,
VLOOKUP($B21,[7]分省年度数据!$A$1:$T$32,13,FALSE),
$C21=2013,
VLOOKUP($B21,[7]分省年度数据!$A$1:$T$32,12,FALSE),
$C21=2014,
VLOOKUP($B21,[7]分省年度数据!$A$1:$T$32,11,FALSE),
$C21=2015,
VLOOKUP($B21,[7]分省年度数据!$A$1:$T$32,10,FALSE),
$C21=2016,
VLOOKUP($B21,[7]分省年度数据!$A$1:$T$32,9,FALSE),
$C21=2017,
VLOOKUP($B21,[7]分省年度数据!$A$1:$T$32,8,FALSE),
$C21=2018,
VLOOKUP($B21,[7]分省年度数据!$A$1:$T$32,7,FALSE)
)</f>
        <v>4.2300000000000004</v>
      </c>
      <c r="AO21" cm="1">
        <f t="array" ref="AO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14.26</v>
      </c>
    </row>
    <row r="22" spans="1:41">
      <c r="A22">
        <v>13</v>
      </c>
      <c r="B22" t="s">
        <v>3</v>
      </c>
      <c r="C22">
        <v>2012</v>
      </c>
      <c r="D22" t="str">
        <f>CONCATENATE(B22,C22)</f>
        <v>河北省2012</v>
      </c>
      <c r="E22" t="s">
        <v>32</v>
      </c>
      <c r="F22" cm="1">
        <f t="array" ref="F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G22" cm="1">
        <f t="array" ref="G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H22" cm="1">
        <f t="array" ref="H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I22">
        <f>VLOOKUP($D22,[24]Sheet1!$C$1:$J$65536,2,FALSE)</f>
        <v>97.23028564453125</v>
      </c>
      <c r="J22">
        <f>VLOOKUP($D22,[24]Sheet1!$C$1:$J$65536,3,FALSE)</f>
        <v>-4.3261961936950684</v>
      </c>
      <c r="K22">
        <f>VLOOKUP($D22,[24]Sheet1!$C$1:$J$65536,4,FALSE)</f>
        <v>10171.2890625</v>
      </c>
      <c r="L22">
        <f>VLOOKUP($D22,[24]Sheet1!$C$1:$J$65536,5,FALSE)</f>
        <v>189.99577331542969</v>
      </c>
      <c r="M22">
        <f>VLOOKUP($D22,[24]Sheet1!$C$1:$J$65536,6,FALSE)</f>
        <v>25.005128860473633</v>
      </c>
      <c r="N22">
        <f>VLOOKUP($D22,[24]Sheet1!$C$1:$J$65536,7,FALSE)</f>
        <v>3.8969006538391113</v>
      </c>
      <c r="O22">
        <f>VLOOKUP($D22,[24]Sheet1!$C$1:$J$65536,8,FALSE)</f>
        <v>31.087226867675781</v>
      </c>
      <c r="P22" cm="1">
        <f t="array" ref="P22">_xlfn.IFS(
$C22=2010,
VLOOKUP($B22,[25]各省年均房价!$A$1:$T$32,11,FALSE),
$C22=2011,
VLOOKUP($B22,[25]各省年均房价!$A$1:$T$32,12,FALSE),
$C22=2012,
VLOOKUP($B22,[25]各省年均房价!$A$1:$T$32,13,FALSE),
$C22=2013,
VLOOKUP($B22,[25]各省年均房价!$A$1:$T$32,14,FALSE),
$C22=2014,
VLOOKUP($B22,[25]各省年均房价!$A$1:$T$32,15,FALSE),
$C22=2015,
VLOOKUP($B22,[25]各省年均房价!$A$1:$T$32,16,FALSE),
$C22=2016,
VLOOKUP($B22,[25]各省年均房价!$A$1:$T$32,17,FALSE),
$C22=2017,
VLOOKUP($B22,[25]各省年均房价!$A$1:$T$32,18,FALSE),
$C22=2018,
VLOOKUP($B22,[25]各省年均房价!$A$1:$T$32,19,FALSE)
)</f>
        <v>4611.7736363636368</v>
      </c>
      <c r="Q22">
        <f t="shared" si="0"/>
        <v>0.33793314547985909</v>
      </c>
      <c r="S22" t="str">
        <f>VLOOKUP(B22,方言分布!A:B,2,FALSE)</f>
        <v>冀鲁官话</v>
      </c>
      <c r="T22" cm="1">
        <f t="array" ref="T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79119</v>
      </c>
      <c r="U22" cm="1">
        <f t="array" ref="U22">_xlfn.IFS(
$C22=2010,
VLOOKUP($B22,[20]分省年度数据!$A$1:$T$32,15,FALSE),
$C22=2011,
VLOOKUP($B22,[20]分省年度数据!$A$1:$T$32,14,FALSE),
$C22=2012,
VLOOKUP($B22,[20]分省年度数据!$A$1:$T$32,13,FALSE),
$C22=2013,
VLOOKUP($B22,[20]分省年度数据!$A$1:$T$32,12,FALSE),
$C22=2014,
VLOOKUP($B22,[20]分省年度数据!$A$1:$T$32,11,FALSE),
$C22=2015,
VLOOKUP($B22,[20]分省年度数据!$A$1:$T$32,10,FALSE),
$C22=2016,
VLOOKUP($B22,[20]分省年度数据!$A$1:$T$32,9,FALSE),
$C22=2017,
VLOOKUP($B22,[20]分省年度数据!$A$1:$T$32,8,FALSE),
$C22=2018,
VLOOKUP($B22,[20]分省年度数据!$A$1:$T$32,7,FALSE)
)</f>
        <v>28.44</v>
      </c>
      <c r="V22" cm="1">
        <f t="array" ref="V22">_xlfn.IFS(
$C22=2010,
VLOOKUP($B22,[21]分省年度数据!$A$1:$T$32,15,FALSE),
$C22=2011,
VLOOKUP($B22,[21]分省年度数据!$A$1:$T$32,14,FALSE),
$C22=2012,
VLOOKUP($B22,[21]分省年度数据!$A$1:$T$32,13,FALSE),
$C22=2013,
VLOOKUP($B22,[21]分省年度数据!$A$1:$T$32,12,FALSE),
$C22=2014,
VLOOKUP($B22,[21]分省年度数据!$A$1:$T$32,11,FALSE),
$C22=2015,
VLOOKUP($B22,[21]分省年度数据!$A$1:$T$32,10,FALSE),
$C22=2016,
VLOOKUP($B22,[21]分省年度数据!$A$1:$T$32,9,FALSE),
$C22=2017,
VLOOKUP($B22,[21]分省年度数据!$A$1:$T$32,8,FALSE),
$C22=2018,
VLOOKUP($B22,[21]分省年度数据!$A$1:$T$32,7,FALSE)
)</f>
        <v>43</v>
      </c>
      <c r="W22" cm="1">
        <f t="array" ref="W22">_xlfn.IFS(
$C22=2010,
VLOOKUP($B22,[22]分省年度数据!$A$1:$T$32,15,FALSE),
$C22=2011,
VLOOKUP($B22,[22]分省年度数据!$A$1:$T$32,14,FALSE),
$C22=2012,
VLOOKUP($B22,[22]分省年度数据!$A$1:$T$32,13,FALSE),
$C22=2013,
VLOOKUP($B22,[22]分省年度数据!$A$1:$T$32,12,FALSE),
$C22=2014,
VLOOKUP($B22,[22]分省年度数据!$A$1:$T$32,11,FALSE),
$C22=2015,
VLOOKUP($B22,[22]分省年度数据!$A$1:$T$32,10,FALSE),
$C22=2016,
VLOOKUP($B22,[22]分省年度数据!$A$1:$T$32,9,FALSE),
$C22=2017,
VLOOKUP($B22,[22]分省年度数据!$A$1:$T$32,8,FALSE),
$C22=2018,
VLOOKUP($B22,[22]分省年度数据!$A$1:$T$32,7,FALSE)
)</f>
        <v>9.1</v>
      </c>
      <c r="X22" cm="1">
        <f t="array" ref="X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323.17</v>
      </c>
      <c r="Y22" cm="1">
        <f t="array" ref="Y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>14.19</v>
      </c>
      <c r="Z22" cm="1">
        <f t="array" ref="Z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>12.95</v>
      </c>
      <c r="AA22" cm="1">
        <f t="array" ref="AA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>17.739999999999998</v>
      </c>
      <c r="AC22" t="str" cm="1">
        <f t="array" ref="AC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/>
      </c>
      <c r="AD22" cm="1">
        <f t="array" ref="AD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865.54</v>
      </c>
      <c r="AE22" cm="1">
        <f t="array" ref="AE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7</v>
      </c>
      <c r="AF22" cm="1">
        <f t="array" ref="AF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9254</v>
      </c>
      <c r="AI22" cm="1">
        <f t="array" ref="AI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5285</v>
      </c>
      <c r="AJ22" cm="1">
        <f t="array" ref="AJ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18812</v>
      </c>
      <c r="AK22" cm="1">
        <f t="array" ref="AK22">_xlfn.IFS(
$C22=2010,
VLOOKUP($B22,[4]分省年度数据!$A$1:$T$32,15,FALSE),
$C22=2011,
VLOOKUP($B22,[4]分省年度数据!$A$1:$T$32,14,FALSE),
$C22=2012,
VLOOKUP($B22,[4]分省年度数据!$A$1:$T$32,13,FALSE),
$C22=2013,
VLOOKUP($B22,[4]分省年度数据!$A$1:$T$32,12,FALSE),
$C22=2014,
VLOOKUP($B22,[4]分省年度数据!$A$1:$T$32,11,FALSE),
$C22=2015,
VLOOKUP($B22,[4]分省年度数据!$A$1:$T$32,10,FALSE),
$C22=2016,
VLOOKUP($B22,[4]分省年度数据!$A$1:$T$32,9,FALSE),
$C22=2017,
VLOOKUP($B22,[4]分省年度数据!$A$1:$T$32,8,FALSE),
$C22=2018,
VLOOKUP($B22,[4]分省年度数据!$A$1:$T$32,7,FALSE)
)</f>
        <v>99.96</v>
      </c>
      <c r="AL22" cm="1">
        <f t="array" ref="AL22">_xlfn.IFS(
$C22=2010,
VLOOKUP($B22,[5]分省年度数据!$A$1:$T$32,15,FALSE),
$C22=2011,
VLOOKUP($B22,[5]分省年度数据!$A$1:$T$32,14,FALSE),
$C22=2012,
VLOOKUP($B22,[5]分省年度数据!$A$1:$T$32,13,FALSE),
$C22=2013,
VLOOKUP($B22,[5]分省年度数据!$A$1:$T$32,12,FALSE),
$C22=2014,
VLOOKUP($B22,[5]分省年度数据!$A$1:$T$32,11,FALSE),
$C22=2015,
VLOOKUP($B22,[5]分省年度数据!$A$1:$T$32,10,FALSE),
$C22=2016,
VLOOKUP($B22,[5]分省年度数据!$A$1:$T$32,9,FALSE),
$C22=2017,
VLOOKUP($B22,[5]分省年度数据!$A$1:$T$32,8,FALSE),
$C22=2018,
VLOOKUP($B22,[5]分省年度数据!$A$1:$T$32,7,FALSE)
)</f>
        <v>99.79</v>
      </c>
      <c r="AM22" cm="1">
        <f t="array" ref="AM22">_xlfn.IFS(
$C22=2010,
VLOOKUP($B22,[6]分省年度数据!$A$1:$T$32,15,FALSE),
$C22=2011,
VLOOKUP($B22,[6]分省年度数据!$A$1:$T$32,14,FALSE),
$C22=2012,
VLOOKUP($B22,[6]分省年度数据!$A$1:$T$32,13,FALSE),
$C22=2013,
VLOOKUP($B22,[6]分省年度数据!$A$1:$T$32,12,FALSE),
$C22=2014,
VLOOKUP($B22,[6]分省年度数据!$A$1:$T$32,11,FALSE),
$C22=2015,
VLOOKUP($B22,[6]分省年度数据!$A$1:$T$32,10,FALSE),
$C22=2016,
VLOOKUP($B22,[6]分省年度数据!$A$1:$T$32,9,FALSE),
$C22=2017,
VLOOKUP($B22,[6]分省年度数据!$A$1:$T$32,8,FALSE),
$C22=2018,
VLOOKUP($B22,[6]分省年度数据!$A$1:$T$32,7,FALSE)
)</f>
        <v>11.29</v>
      </c>
      <c r="AN22" cm="1">
        <f t="array" ref="AN22">_xlfn.IFS(
$C22=2010,
VLOOKUP($B22,[7]分省年度数据!$A$1:$T$32,15,FALSE),
$C22=2011,
VLOOKUP($B22,[7]分省年度数据!$A$1:$T$32,14,FALSE),
$C22=2012,
VLOOKUP($B22,[7]分省年度数据!$A$1:$T$32,13,FALSE),
$C22=2013,
VLOOKUP($B22,[7]分省年度数据!$A$1:$T$32,12,FALSE),
$C22=2014,
VLOOKUP($B22,[7]分省年度数据!$A$1:$T$32,11,FALSE),
$C22=2015,
VLOOKUP($B22,[7]分省年度数据!$A$1:$T$32,10,FALSE),
$C22=2016,
VLOOKUP($B22,[7]分省年度数据!$A$1:$T$32,9,FALSE),
$C22=2017,
VLOOKUP($B22,[7]分省年度数据!$A$1:$T$32,8,FALSE),
$C22=2018,
VLOOKUP($B22,[7]分省年度数据!$A$1:$T$32,7,FALSE)
)</f>
        <v>4.18</v>
      </c>
      <c r="AO22" cm="1">
        <f t="array" ref="AO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14</v>
      </c>
    </row>
    <row r="23" spans="1:41">
      <c r="A23">
        <v>13</v>
      </c>
      <c r="B23" t="s">
        <v>3</v>
      </c>
      <c r="C23">
        <v>2013</v>
      </c>
      <c r="D23" t="str">
        <f>CONCATENATE(B23,C23)</f>
        <v>河北省2013</v>
      </c>
      <c r="E23" t="s">
        <v>32</v>
      </c>
      <c r="F23" cm="1">
        <f t="array" ref="F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G23" cm="1">
        <f t="array" ref="G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H23" cm="1">
        <f t="array" ref="H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I23">
        <f>VLOOKUP($D23,[24]Sheet1!$C$1:$J$65536,2,FALSE)</f>
        <v>102.83846282958984</v>
      </c>
      <c r="J23">
        <f>VLOOKUP($D23,[24]Sheet1!$C$1:$J$65536,3,FALSE)</f>
        <v>8.0647745132446289</v>
      </c>
      <c r="K23">
        <f>VLOOKUP($D23,[24]Sheet1!$C$1:$J$65536,4,FALSE)</f>
        <v>10168.0263671875</v>
      </c>
      <c r="L23">
        <f>VLOOKUP($D23,[24]Sheet1!$C$1:$J$65536,5,FALSE)</f>
        <v>187.96812438964844</v>
      </c>
      <c r="M23">
        <f>VLOOKUP($D23,[24]Sheet1!$C$1:$J$65536,6,FALSE)</f>
        <v>24.96623420715332</v>
      </c>
      <c r="N23">
        <f>VLOOKUP($D23,[24]Sheet1!$C$1:$J$65536,7,FALSE)</f>
        <v>4.2914094924926758</v>
      </c>
      <c r="O23">
        <f>VLOOKUP($D23,[24]Sheet1!$C$1:$J$65536,8,FALSE)</f>
        <v>33.733478546142578</v>
      </c>
      <c r="P23" cm="1">
        <f t="array" ref="P23">_xlfn.IFS(
$C23=2010,
VLOOKUP($B23,[25]各省年均房价!$A$1:$T$32,11,FALSE),
$C23=2011,
VLOOKUP($B23,[25]各省年均房价!$A$1:$T$32,12,FALSE),
$C23=2012,
VLOOKUP($B23,[25]各省年均房价!$A$1:$T$32,13,FALSE),
$C23=2013,
VLOOKUP($B23,[25]各省年均房价!$A$1:$T$32,14,FALSE),
$C23=2014,
VLOOKUP($B23,[25]各省年均房价!$A$1:$T$32,15,FALSE),
$C23=2015,
VLOOKUP($B23,[25]各省年均房价!$A$1:$T$32,16,FALSE),
$C23=2016,
VLOOKUP($B23,[25]各省年均房价!$A$1:$T$32,17,FALSE),
$C23=2017,
VLOOKUP($B23,[25]各省年均房价!$A$1:$T$32,18,FALSE),
$C23=2018,
VLOOKUP($B23,[25]各省年均房价!$A$1:$T$32,19,FALSE)
)</f>
        <v>4763.545454545455</v>
      </c>
      <c r="Q23">
        <f t="shared" si="0"/>
        <v>0.31359746244538872</v>
      </c>
      <c r="S23" t="str">
        <f>VLOOKUP(B23,方言分布!A:B,2,FALSE)</f>
        <v>冀鲁官话</v>
      </c>
      <c r="T23" cm="1">
        <f t="array" ref="T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78485</v>
      </c>
      <c r="U23" cm="1">
        <f t="array" ref="U23">_xlfn.IFS(
$C23=2010,
VLOOKUP($B23,[20]分省年度数据!$A$1:$T$32,15,FALSE),
$C23=2011,
VLOOKUP($B23,[20]分省年度数据!$A$1:$T$32,14,FALSE),
$C23=2012,
VLOOKUP($B23,[20]分省年度数据!$A$1:$T$32,13,FALSE),
$C23=2013,
VLOOKUP($B23,[20]分省年度数据!$A$1:$T$32,12,FALSE),
$C23=2014,
VLOOKUP($B23,[20]分省年度数据!$A$1:$T$32,11,FALSE),
$C23=2015,
VLOOKUP($B23,[20]分省年度数据!$A$1:$T$32,10,FALSE),
$C23=2016,
VLOOKUP($B23,[20]分省年度数据!$A$1:$T$32,9,FALSE),
$C23=2017,
VLOOKUP($B23,[20]分省年度数据!$A$1:$T$32,8,FALSE),
$C23=2018,
VLOOKUP($B23,[20]分省年度数据!$A$1:$T$32,7,FALSE)
)</f>
        <v>30.35</v>
      </c>
      <c r="V23" cm="1">
        <f t="array" ref="V23">_xlfn.IFS(
$C23=2010,
VLOOKUP($B23,[21]分省年度数据!$A$1:$T$32,15,FALSE),
$C23=2011,
VLOOKUP($B23,[21]分省年度数据!$A$1:$T$32,14,FALSE),
$C23=2012,
VLOOKUP($B23,[21]分省年度数据!$A$1:$T$32,13,FALSE),
$C23=2013,
VLOOKUP($B23,[21]分省年度数据!$A$1:$T$32,12,FALSE),
$C23=2014,
VLOOKUP($B23,[21]分省年度数据!$A$1:$T$32,11,FALSE),
$C23=2015,
VLOOKUP($B23,[21]分省年度数据!$A$1:$T$32,10,FALSE),
$C23=2016,
VLOOKUP($B23,[21]分省年度数据!$A$1:$T$32,9,FALSE),
$C23=2017,
VLOOKUP($B23,[21]分省年度数据!$A$1:$T$32,8,FALSE),
$C23=2018,
VLOOKUP($B23,[21]分省年度数据!$A$1:$T$32,7,FALSE)
)</f>
        <v>44</v>
      </c>
      <c r="W23" cm="1">
        <f t="array" ref="W23">_xlfn.IFS(
$C23=2010,
VLOOKUP($B23,[22]分省年度数据!$A$1:$T$32,15,FALSE),
$C23=2011,
VLOOKUP($B23,[22]分省年度数据!$A$1:$T$32,14,FALSE),
$C23=2012,
VLOOKUP($B23,[22]分省年度数据!$A$1:$T$32,13,FALSE),
$C23=2013,
VLOOKUP($B23,[22]分省年度数据!$A$1:$T$32,12,FALSE),
$C23=2014,
VLOOKUP($B23,[22]分省年度数据!$A$1:$T$32,11,FALSE),
$C23=2015,
VLOOKUP($B23,[22]分省年度数据!$A$1:$T$32,10,FALSE),
$C23=2016,
VLOOKUP($B23,[22]分省年度数据!$A$1:$T$32,9,FALSE),
$C23=2017,
VLOOKUP($B23,[22]分省年度数据!$A$1:$T$32,8,FALSE),
$C23=2018,
VLOOKUP($B23,[22]分省年度数据!$A$1:$T$32,7,FALSE)
)</f>
        <v>9.25</v>
      </c>
      <c r="X23" cm="1">
        <f t="array" ref="X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380.75</v>
      </c>
      <c r="Y23" cm="1">
        <f t="array" ref="Y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13.28</v>
      </c>
      <c r="Z23" cm="1">
        <f t="array" ref="Z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12.67</v>
      </c>
      <c r="AA23" cm="1">
        <f t="array" ref="AA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17.13</v>
      </c>
      <c r="AC23" cm="1">
        <f t="array" ref="AC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10298143</v>
      </c>
      <c r="AD23" cm="1">
        <f t="array" ref="AD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837.63</v>
      </c>
      <c r="AE23" cm="1">
        <f t="array" ref="AE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6</v>
      </c>
      <c r="AF23" cm="1">
        <f t="array" ref="AF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10516.7</v>
      </c>
      <c r="AI23" cm="1">
        <f t="array" ref="AI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5204</v>
      </c>
      <c r="AJ23" cm="1">
        <f t="array" ref="AJ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19647</v>
      </c>
      <c r="AK23" cm="1">
        <f t="array" ref="AK23">_xlfn.IFS(
$C23=2010,
VLOOKUP($B23,[4]分省年度数据!$A$1:$T$32,15,FALSE),
$C23=2011,
VLOOKUP($B23,[4]分省年度数据!$A$1:$T$32,14,FALSE),
$C23=2012,
VLOOKUP($B23,[4]分省年度数据!$A$1:$T$32,13,FALSE),
$C23=2013,
VLOOKUP($B23,[4]分省年度数据!$A$1:$T$32,12,FALSE),
$C23=2014,
VLOOKUP($B23,[4]分省年度数据!$A$1:$T$32,11,FALSE),
$C23=2015,
VLOOKUP($B23,[4]分省年度数据!$A$1:$T$32,10,FALSE),
$C23=2016,
VLOOKUP($B23,[4]分省年度数据!$A$1:$T$32,9,FALSE),
$C23=2017,
VLOOKUP($B23,[4]分省年度数据!$A$1:$T$32,8,FALSE),
$C23=2018,
VLOOKUP($B23,[4]分省年度数据!$A$1:$T$32,7,FALSE)
)</f>
        <v>99.85</v>
      </c>
      <c r="AL23" cm="1">
        <f t="array" ref="AL23">_xlfn.IFS(
$C23=2010,
VLOOKUP($B23,[5]分省年度数据!$A$1:$T$32,15,FALSE),
$C23=2011,
VLOOKUP($B23,[5]分省年度数据!$A$1:$T$32,14,FALSE),
$C23=2012,
VLOOKUP($B23,[5]分省年度数据!$A$1:$T$32,13,FALSE),
$C23=2013,
VLOOKUP($B23,[5]分省年度数据!$A$1:$T$32,12,FALSE),
$C23=2014,
VLOOKUP($B23,[5]分省年度数据!$A$1:$T$32,11,FALSE),
$C23=2015,
VLOOKUP($B23,[5]分省年度数据!$A$1:$T$32,10,FALSE),
$C23=2016,
VLOOKUP($B23,[5]分省年度数据!$A$1:$T$32,9,FALSE),
$C23=2017,
VLOOKUP($B23,[5]分省年度数据!$A$1:$T$32,8,FALSE),
$C23=2018,
VLOOKUP($B23,[5]分省年度数据!$A$1:$T$32,7,FALSE)
)</f>
        <v>98.35</v>
      </c>
      <c r="AM23" cm="1">
        <f t="array" ref="AM23">_xlfn.IFS(
$C23=2010,
VLOOKUP($B23,[6]分省年度数据!$A$1:$T$32,15,FALSE),
$C23=2011,
VLOOKUP($B23,[6]分省年度数据!$A$1:$T$32,14,FALSE),
$C23=2012,
VLOOKUP($B23,[6]分省年度数据!$A$1:$T$32,13,FALSE),
$C23=2013,
VLOOKUP($B23,[6]分省年度数据!$A$1:$T$32,12,FALSE),
$C23=2014,
VLOOKUP($B23,[6]分省年度数据!$A$1:$T$32,11,FALSE),
$C23=2015,
VLOOKUP($B23,[6]分省年度数据!$A$1:$T$32,10,FALSE),
$C23=2016,
VLOOKUP($B23,[6]分省年度数据!$A$1:$T$32,9,FALSE),
$C23=2017,
VLOOKUP($B23,[6]分省年度数据!$A$1:$T$32,8,FALSE),
$C23=2018,
VLOOKUP($B23,[6]分省年度数据!$A$1:$T$32,7,FALSE)
)</f>
        <v>12.62</v>
      </c>
      <c r="AN23" cm="1">
        <f t="array" ref="AN23">_xlfn.IFS(
$C23=2010,
VLOOKUP($B23,[7]分省年度数据!$A$1:$T$32,15,FALSE),
$C23=2011,
VLOOKUP($B23,[7]分省年度数据!$A$1:$T$32,14,FALSE),
$C23=2012,
VLOOKUP($B23,[7]分省年度数据!$A$1:$T$32,13,FALSE),
$C23=2013,
VLOOKUP($B23,[7]分省年度数据!$A$1:$T$32,12,FALSE),
$C23=2014,
VLOOKUP($B23,[7]分省年度数据!$A$1:$T$32,11,FALSE),
$C23=2015,
VLOOKUP($B23,[7]分省年度数据!$A$1:$T$32,10,FALSE),
$C23=2016,
VLOOKUP($B23,[7]分省年度数据!$A$1:$T$32,9,FALSE),
$C23=2017,
VLOOKUP($B23,[7]分省年度数据!$A$1:$T$32,8,FALSE),
$C23=2018,
VLOOKUP($B23,[7]分省年度数据!$A$1:$T$32,7,FALSE)
)</f>
        <v>4.07</v>
      </c>
      <c r="AO23" cm="1">
        <f t="array" ref="AO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14.05</v>
      </c>
    </row>
    <row r="24" spans="1:41">
      <c r="A24">
        <v>13</v>
      </c>
      <c r="B24" t="s">
        <v>3</v>
      </c>
      <c r="C24">
        <v>2014</v>
      </c>
      <c r="D24" t="str">
        <f>CONCATENATE(B24,C24)</f>
        <v>河北省2014</v>
      </c>
      <c r="E24" t="s">
        <v>32</v>
      </c>
      <c r="F24" cm="1">
        <f t="array" ref="F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G24" cm="1">
        <f t="array" ref="G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H24" cm="1">
        <f t="array" ref="H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I24">
        <f>VLOOKUP($D24,[24]Sheet1!$C$1:$J$65536,2,FALSE)</f>
        <v>113.10823059082031</v>
      </c>
      <c r="J24">
        <f>VLOOKUP($D24,[24]Sheet1!$C$1:$J$65536,3,FALSE)</f>
        <v>11.629660606384277</v>
      </c>
      <c r="K24">
        <f>VLOOKUP($D24,[24]Sheet1!$C$1:$J$65536,4,FALSE)</f>
        <v>10174.8505859375</v>
      </c>
      <c r="L24">
        <f>VLOOKUP($D24,[24]Sheet1!$C$1:$J$65536,5,FALSE)</f>
        <v>178.74729919433594</v>
      </c>
      <c r="M24">
        <f>VLOOKUP($D24,[24]Sheet1!$C$1:$J$65536,6,FALSE)</f>
        <v>24.038095474243164</v>
      </c>
      <c r="N24">
        <f>VLOOKUP($D24,[24]Sheet1!$C$1:$J$65536,7,FALSE)</f>
        <v>5.8765296936035156</v>
      </c>
      <c r="O24">
        <f>VLOOKUP($D24,[24]Sheet1!$C$1:$J$65536,8,FALSE)</f>
        <v>30.028619766235352</v>
      </c>
      <c r="P24" cm="1">
        <f t="array" ref="P24">_xlfn.IFS(
$C24=2010,
VLOOKUP($B24,[25]各省年均房价!$A$1:$T$32,11,FALSE),
$C24=2011,
VLOOKUP($B24,[25]各省年均房价!$A$1:$T$32,12,FALSE),
$C24=2012,
VLOOKUP($B24,[25]各省年均房价!$A$1:$T$32,13,FALSE),
$C24=2013,
VLOOKUP($B24,[25]各省年均房价!$A$1:$T$32,14,FALSE),
$C24=2014,
VLOOKUP($B24,[25]各省年均房价!$A$1:$T$32,15,FALSE),
$C24=2015,
VLOOKUP($B24,[25]各省年均房价!$A$1:$T$32,16,FALSE),
$C24=2016,
VLOOKUP($B24,[25]各省年均房价!$A$1:$T$32,17,FALSE),
$C24=2017,
VLOOKUP($B24,[25]各省年均房价!$A$1:$T$32,18,FALSE),
$C24=2018,
VLOOKUP($B24,[25]各省年均房价!$A$1:$T$32,19,FALSE)
)</f>
        <v>5195.1663636363637</v>
      </c>
      <c r="Q24">
        <f t="shared" si="0"/>
        <v>0.31207823413446051</v>
      </c>
      <c r="S24" t="str">
        <f>VLOOKUP(B24,方言分布!A:B,2,FALSE)</f>
        <v>冀鲁官话</v>
      </c>
      <c r="T24" cm="1">
        <f t="array" ref="T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78895</v>
      </c>
      <c r="U24" cm="1">
        <f t="array" ref="U24">_xlfn.IFS(
$C24=2010,
VLOOKUP($B24,[20]分省年度数据!$A$1:$T$32,15,FALSE),
$C24=2011,
VLOOKUP($B24,[20]分省年度数据!$A$1:$T$32,14,FALSE),
$C24=2012,
VLOOKUP($B24,[20]分省年度数据!$A$1:$T$32,13,FALSE),
$C24=2013,
VLOOKUP($B24,[20]分省年度数据!$A$1:$T$32,12,FALSE),
$C24=2014,
VLOOKUP($B24,[20]分省年度数据!$A$1:$T$32,11,FALSE),
$C24=2015,
VLOOKUP($B24,[20]分省年度数据!$A$1:$T$32,10,FALSE),
$C24=2016,
VLOOKUP($B24,[20]分省年度数据!$A$1:$T$32,9,FALSE),
$C24=2017,
VLOOKUP($B24,[20]分省年度数据!$A$1:$T$32,8,FALSE),
$C24=2018,
VLOOKUP($B24,[20]分省年度数据!$A$1:$T$32,7,FALSE)
)</f>
        <v>32.29</v>
      </c>
      <c r="V24" cm="1">
        <f t="array" ref="V24">_xlfn.IFS(
$C24=2010,
VLOOKUP($B24,[21]分省年度数据!$A$1:$T$32,15,FALSE),
$C24=2011,
VLOOKUP($B24,[21]分省年度数据!$A$1:$T$32,14,FALSE),
$C24=2012,
VLOOKUP($B24,[21]分省年度数据!$A$1:$T$32,13,FALSE),
$C24=2013,
VLOOKUP($B24,[21]分省年度数据!$A$1:$T$32,12,FALSE),
$C24=2014,
VLOOKUP($B24,[21]分省年度数据!$A$1:$T$32,11,FALSE),
$C24=2015,
VLOOKUP($B24,[21]分省年度数据!$A$1:$T$32,10,FALSE),
$C24=2016,
VLOOKUP($B24,[21]分省年度数据!$A$1:$T$32,9,FALSE),
$C24=2017,
VLOOKUP($B24,[21]分省年度数据!$A$1:$T$32,8,FALSE),
$C24=2018,
VLOOKUP($B24,[21]分省年度数据!$A$1:$T$32,7,FALSE)
)</f>
        <v>48</v>
      </c>
      <c r="W24" cm="1">
        <f t="array" ref="W24">_xlfn.IFS(
$C24=2010,
VLOOKUP($B24,[22]分省年度数据!$A$1:$T$32,15,FALSE),
$C24=2011,
VLOOKUP($B24,[22]分省年度数据!$A$1:$T$32,14,FALSE),
$C24=2012,
VLOOKUP($B24,[22]分省年度数据!$A$1:$T$32,13,FALSE),
$C24=2013,
VLOOKUP($B24,[22]分省年度数据!$A$1:$T$32,12,FALSE),
$C24=2014,
VLOOKUP($B24,[22]分省年度数据!$A$1:$T$32,11,FALSE),
$C24=2015,
VLOOKUP($B24,[22]分省年度数据!$A$1:$T$32,10,FALSE),
$C24=2016,
VLOOKUP($B24,[22]分省年度数据!$A$1:$T$32,9,FALSE),
$C24=2017,
VLOOKUP($B24,[22]分省年度数据!$A$1:$T$32,8,FALSE),
$C24=2018,
VLOOKUP($B24,[22]分省年度数据!$A$1:$T$32,7,FALSE)
)</f>
        <v>9.0399999999999991</v>
      </c>
      <c r="X24" cm="1">
        <f t="array" ref="X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446.79</v>
      </c>
      <c r="Y24" cm="1">
        <f t="array" ref="Y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13.23</v>
      </c>
      <c r="Z24" cm="1">
        <f t="array" ref="Z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13.45</v>
      </c>
      <c r="AA24" cm="1">
        <f t="array" ref="AA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16.920000000000002</v>
      </c>
      <c r="AC24" cm="1">
        <f t="array" ref="AC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10861672</v>
      </c>
      <c r="AD24" cm="1">
        <f t="array" ref="AD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868.87</v>
      </c>
      <c r="AE24" cm="1">
        <f t="array" ref="AE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6</v>
      </c>
      <c r="AF24" cm="1">
        <f t="array" ref="AF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11820.5</v>
      </c>
      <c r="AI24" cm="1">
        <f t="array" ref="AI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5009</v>
      </c>
      <c r="AJ24" cm="1">
        <f t="array" ref="AJ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20305</v>
      </c>
      <c r="AK24" cm="1">
        <f t="array" ref="AK24">_xlfn.IFS(
$C24=2010,
VLOOKUP($B24,[4]分省年度数据!$A$1:$T$32,15,FALSE),
$C24=2011,
VLOOKUP($B24,[4]分省年度数据!$A$1:$T$32,14,FALSE),
$C24=2012,
VLOOKUP($B24,[4]分省年度数据!$A$1:$T$32,13,FALSE),
$C24=2013,
VLOOKUP($B24,[4]分省年度数据!$A$1:$T$32,12,FALSE),
$C24=2014,
VLOOKUP($B24,[4]分省年度数据!$A$1:$T$32,11,FALSE),
$C24=2015,
VLOOKUP($B24,[4]分省年度数据!$A$1:$T$32,10,FALSE),
$C24=2016,
VLOOKUP($B24,[4]分省年度数据!$A$1:$T$32,9,FALSE),
$C24=2017,
VLOOKUP($B24,[4]分省年度数据!$A$1:$T$32,8,FALSE),
$C24=2018,
VLOOKUP($B24,[4]分省年度数据!$A$1:$T$32,7,FALSE)
)</f>
        <v>99.29</v>
      </c>
      <c r="AL24" cm="1">
        <f t="array" ref="AL24">_xlfn.IFS(
$C24=2010,
VLOOKUP($B24,[5]分省年度数据!$A$1:$T$32,15,FALSE),
$C24=2011,
VLOOKUP($B24,[5]分省年度数据!$A$1:$T$32,14,FALSE),
$C24=2012,
VLOOKUP($B24,[5]分省年度数据!$A$1:$T$32,13,FALSE),
$C24=2013,
VLOOKUP($B24,[5]分省年度数据!$A$1:$T$32,12,FALSE),
$C24=2014,
VLOOKUP($B24,[5]分省年度数据!$A$1:$T$32,11,FALSE),
$C24=2015,
VLOOKUP($B24,[5]分省年度数据!$A$1:$T$32,10,FALSE),
$C24=2016,
VLOOKUP($B24,[5]分省年度数据!$A$1:$T$32,9,FALSE),
$C24=2017,
VLOOKUP($B24,[5]分省年度数据!$A$1:$T$32,8,FALSE),
$C24=2018,
VLOOKUP($B24,[5]分省年度数据!$A$1:$T$32,7,FALSE)
)</f>
        <v>94.26</v>
      </c>
      <c r="AM24" cm="1">
        <f t="array" ref="AM24">_xlfn.IFS(
$C24=2010,
VLOOKUP($B24,[6]分省年度数据!$A$1:$T$32,15,FALSE),
$C24=2011,
VLOOKUP($B24,[6]分省年度数据!$A$1:$T$32,14,FALSE),
$C24=2012,
VLOOKUP($B24,[6]分省年度数据!$A$1:$T$32,13,FALSE),
$C24=2013,
VLOOKUP($B24,[6]分省年度数据!$A$1:$T$32,12,FALSE),
$C24=2014,
VLOOKUP($B24,[6]分省年度数据!$A$1:$T$32,11,FALSE),
$C24=2015,
VLOOKUP($B24,[6]分省年度数据!$A$1:$T$32,10,FALSE),
$C24=2016,
VLOOKUP($B24,[6]分省年度数据!$A$1:$T$32,9,FALSE),
$C24=2017,
VLOOKUP($B24,[6]分省年度数据!$A$1:$T$32,8,FALSE),
$C24=2018,
VLOOKUP($B24,[6]分省年度数据!$A$1:$T$32,7,FALSE)
)</f>
        <v>11.34</v>
      </c>
      <c r="AN24" cm="1">
        <f t="array" ref="AN24">_xlfn.IFS(
$C24=2010,
VLOOKUP($B24,[7]分省年度数据!$A$1:$T$32,15,FALSE),
$C24=2011,
VLOOKUP($B24,[7]分省年度数据!$A$1:$T$32,14,FALSE),
$C24=2012,
VLOOKUP($B24,[7]分省年度数据!$A$1:$T$32,13,FALSE),
$C24=2013,
VLOOKUP($B24,[7]分省年度数据!$A$1:$T$32,12,FALSE),
$C24=2014,
VLOOKUP($B24,[7]分省年度数据!$A$1:$T$32,11,FALSE),
$C24=2015,
VLOOKUP($B24,[7]分省年度数据!$A$1:$T$32,10,FALSE),
$C24=2016,
VLOOKUP($B24,[7]分省年度数据!$A$1:$T$32,9,FALSE),
$C24=2017,
VLOOKUP($B24,[7]分省年度数据!$A$1:$T$32,8,FALSE),
$C24=2018,
VLOOKUP($B24,[7]分省年度数据!$A$1:$T$32,7,FALSE)
)</f>
        <v>3.92</v>
      </c>
      <c r="AO24" cm="1">
        <f t="array" ref="AO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14.45</v>
      </c>
    </row>
    <row r="25" spans="1:41">
      <c r="A25">
        <v>13</v>
      </c>
      <c r="B25" t="s">
        <v>3</v>
      </c>
      <c r="C25">
        <v>2015</v>
      </c>
      <c r="D25" t="str">
        <f>CONCATENATE(B25,C25)</f>
        <v>河北省2015</v>
      </c>
      <c r="E25" t="s">
        <v>32</v>
      </c>
      <c r="F25" cm="1">
        <f t="array" ref="F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G25" cm="1">
        <f t="array" ref="G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H25" cm="1">
        <f t="array" ref="H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I25">
        <f>VLOOKUP($D25,[24]Sheet1!$C$1:$J$65536,2,FALSE)</f>
        <v>107.23512268066406</v>
      </c>
      <c r="J25">
        <f>VLOOKUP($D25,[24]Sheet1!$C$1:$J$65536,3,FALSE)</f>
        <v>13.355587005615234</v>
      </c>
      <c r="K25">
        <f>VLOOKUP($D25,[24]Sheet1!$C$1:$J$65536,4,FALSE)</f>
        <v>10178.8779296875</v>
      </c>
      <c r="L25">
        <f>VLOOKUP($D25,[24]Sheet1!$C$1:$J$65536,5,FALSE)</f>
        <v>185.90933227539062</v>
      </c>
      <c r="M25">
        <f>VLOOKUP($D25,[24]Sheet1!$C$1:$J$65536,6,FALSE)</f>
        <v>25.359992980957031</v>
      </c>
      <c r="N25">
        <f>VLOOKUP($D25,[24]Sheet1!$C$1:$J$65536,7,FALSE)</f>
        <v>5.8605399131774902</v>
      </c>
      <c r="O25">
        <f>VLOOKUP($D25,[24]Sheet1!$C$1:$J$65536,8,FALSE)</f>
        <v>30.127098083496094</v>
      </c>
      <c r="P25" cm="1">
        <f t="array" ref="P25">_xlfn.IFS(
$C25=2010,
VLOOKUP($B25,[25]各省年均房价!$A$1:$T$32,11,FALSE),
$C25=2011,
VLOOKUP($B25,[25]各省年均房价!$A$1:$T$32,12,FALSE),
$C25=2012,
VLOOKUP($B25,[25]各省年均房价!$A$1:$T$32,13,FALSE),
$C25=2013,
VLOOKUP($B25,[25]各省年均房价!$A$1:$T$32,14,FALSE),
$C25=2014,
VLOOKUP($B25,[25]各省年均房价!$A$1:$T$32,15,FALSE),
$C25=2015,
VLOOKUP($B25,[25]各省年均房价!$A$1:$T$32,16,FALSE),
$C25=2016,
VLOOKUP($B25,[25]各省年均房价!$A$1:$T$32,17,FALSE),
$C25=2017,
VLOOKUP($B25,[25]各省年均房价!$A$1:$T$32,18,FALSE),
$C25=2018,
VLOOKUP($B25,[25]各省年均房价!$A$1:$T$32,19,FALSE)
)</f>
        <v>5699.6372727272728</v>
      </c>
      <c r="Q25">
        <f t="shared" si="0"/>
        <v>0.31458424068480367</v>
      </c>
      <c r="S25" t="str">
        <f>VLOOKUP(B25,方言分布!A:B,2,FALSE)</f>
        <v>冀鲁官话</v>
      </c>
      <c r="T25" cm="1">
        <f t="array" ref="T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78594</v>
      </c>
      <c r="U25" cm="1">
        <f t="array" ref="U25">_xlfn.IFS(
$C25=2010,
VLOOKUP($B25,[20]分省年度数据!$A$1:$T$32,15,FALSE),
$C25=2011,
VLOOKUP($B25,[20]分省年度数据!$A$1:$T$32,14,FALSE),
$C25=2012,
VLOOKUP($B25,[20]分省年度数据!$A$1:$T$32,13,FALSE),
$C25=2013,
VLOOKUP($B25,[20]分省年度数据!$A$1:$T$32,12,FALSE),
$C25=2014,
VLOOKUP($B25,[20]分省年度数据!$A$1:$T$32,11,FALSE),
$C25=2015,
VLOOKUP($B25,[20]分省年度数据!$A$1:$T$32,10,FALSE),
$C25=2016,
VLOOKUP($B25,[20]分省年度数据!$A$1:$T$32,9,FALSE),
$C25=2017,
VLOOKUP($B25,[20]分省年度数据!$A$1:$T$32,8,FALSE),
$C25=2018,
VLOOKUP($B25,[20]分省年度数据!$A$1:$T$32,7,FALSE)
)</f>
        <v>34.21</v>
      </c>
      <c r="V25" cm="1">
        <f t="array" ref="V25">_xlfn.IFS(
$C25=2010,
VLOOKUP($B25,[21]分省年度数据!$A$1:$T$32,15,FALSE),
$C25=2011,
VLOOKUP($B25,[21]分省年度数据!$A$1:$T$32,14,FALSE),
$C25=2012,
VLOOKUP($B25,[21]分省年度数据!$A$1:$T$32,13,FALSE),
$C25=2013,
VLOOKUP($B25,[21]分省年度数据!$A$1:$T$32,12,FALSE),
$C25=2014,
VLOOKUP($B25,[21]分省年度数据!$A$1:$T$32,11,FALSE),
$C25=2015,
VLOOKUP($B25,[21]分省年度数据!$A$1:$T$32,10,FALSE),
$C25=2016,
VLOOKUP($B25,[21]分省年度数据!$A$1:$T$32,9,FALSE),
$C25=2017,
VLOOKUP($B25,[21]分省年度数据!$A$1:$T$32,8,FALSE),
$C25=2018,
VLOOKUP($B25,[21]分省年度数据!$A$1:$T$32,7,FALSE)
)</f>
        <v>50</v>
      </c>
      <c r="W25" cm="1">
        <f t="array" ref="W25">_xlfn.IFS(
$C25=2010,
VLOOKUP($B25,[22]分省年度数据!$A$1:$T$32,15,FALSE),
$C25=2011,
VLOOKUP($B25,[22]分省年度数据!$A$1:$T$32,14,FALSE),
$C25=2012,
VLOOKUP($B25,[22]分省年度数据!$A$1:$T$32,13,FALSE),
$C25=2013,
VLOOKUP($B25,[22]分省年度数据!$A$1:$T$32,12,FALSE),
$C25=2014,
VLOOKUP($B25,[22]分省年度数据!$A$1:$T$32,11,FALSE),
$C25=2015,
VLOOKUP($B25,[22]分省年度数据!$A$1:$T$32,10,FALSE),
$C25=2016,
VLOOKUP($B25,[22]分省年度数据!$A$1:$T$32,9,FALSE),
$C25=2017,
VLOOKUP($B25,[22]分省年度数据!$A$1:$T$32,8,FALSE),
$C25=2018,
VLOOKUP($B25,[22]分省年度数据!$A$1:$T$32,7,FALSE)
)</f>
        <v>9.1</v>
      </c>
      <c r="X25" cm="1">
        <f t="array" ref="X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535.09</v>
      </c>
      <c r="Y25" cm="1">
        <f t="array" ref="Y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13.57</v>
      </c>
      <c r="Z25" cm="1">
        <f t="array" ref="Z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13.58</v>
      </c>
      <c r="AA25" cm="1">
        <f t="array" ref="AA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17.59</v>
      </c>
      <c r="AC25" cm="1">
        <f t="array" ref="AC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12861641</v>
      </c>
      <c r="AD25" cm="1">
        <f t="array" ref="AD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1041.1600000000001</v>
      </c>
      <c r="AE25" cm="1">
        <f t="array" ref="AE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6</v>
      </c>
      <c r="AF25" cm="1">
        <f t="array" ref="AF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9367.5</v>
      </c>
      <c r="AI25" cm="1">
        <f t="array" ref="AI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4852</v>
      </c>
      <c r="AJ25" cm="1">
        <f t="array" ref="AJ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22940</v>
      </c>
      <c r="AK25" cm="1">
        <f t="array" ref="AK25">_xlfn.IFS(
$C25=2010,
VLOOKUP($B25,[4]分省年度数据!$A$1:$T$32,15,FALSE),
$C25=2011,
VLOOKUP($B25,[4]分省年度数据!$A$1:$T$32,14,FALSE),
$C25=2012,
VLOOKUP($B25,[4]分省年度数据!$A$1:$T$32,13,FALSE),
$C25=2013,
VLOOKUP($B25,[4]分省年度数据!$A$1:$T$32,12,FALSE),
$C25=2014,
VLOOKUP($B25,[4]分省年度数据!$A$1:$T$32,11,FALSE),
$C25=2015,
VLOOKUP($B25,[4]分省年度数据!$A$1:$T$32,10,FALSE),
$C25=2016,
VLOOKUP($B25,[4]分省年度数据!$A$1:$T$32,9,FALSE),
$C25=2017,
VLOOKUP($B25,[4]分省年度数据!$A$1:$T$32,8,FALSE),
$C25=2018,
VLOOKUP($B25,[4]分省年度数据!$A$1:$T$32,7,FALSE)
)</f>
        <v>99.56</v>
      </c>
      <c r="AL25" cm="1">
        <f t="array" ref="AL25">_xlfn.IFS(
$C25=2010,
VLOOKUP($B25,[5]分省年度数据!$A$1:$T$32,15,FALSE),
$C25=2011,
VLOOKUP($B25,[5]分省年度数据!$A$1:$T$32,14,FALSE),
$C25=2012,
VLOOKUP($B25,[5]分省年度数据!$A$1:$T$32,13,FALSE),
$C25=2013,
VLOOKUP($B25,[5]分省年度数据!$A$1:$T$32,12,FALSE),
$C25=2014,
VLOOKUP($B25,[5]分省年度数据!$A$1:$T$32,11,FALSE),
$C25=2015,
VLOOKUP($B25,[5]分省年度数据!$A$1:$T$32,10,FALSE),
$C25=2016,
VLOOKUP($B25,[5]分省年度数据!$A$1:$T$32,9,FALSE),
$C25=2017,
VLOOKUP($B25,[5]分省年度数据!$A$1:$T$32,8,FALSE),
$C25=2018,
VLOOKUP($B25,[5]分省年度数据!$A$1:$T$32,7,FALSE)
)</f>
        <v>98.81</v>
      </c>
      <c r="AM25" cm="1">
        <f t="array" ref="AM25">_xlfn.IFS(
$C25=2010,
VLOOKUP($B25,[6]分省年度数据!$A$1:$T$32,15,FALSE),
$C25=2011,
VLOOKUP($B25,[6]分省年度数据!$A$1:$T$32,14,FALSE),
$C25=2012,
VLOOKUP($B25,[6]分省年度数据!$A$1:$T$32,13,FALSE),
$C25=2013,
VLOOKUP($B25,[6]分省年度数据!$A$1:$T$32,12,FALSE),
$C25=2014,
VLOOKUP($B25,[6]分省年度数据!$A$1:$T$32,11,FALSE),
$C25=2015,
VLOOKUP($B25,[6]分省年度数据!$A$1:$T$32,10,FALSE),
$C25=2016,
VLOOKUP($B25,[6]分省年度数据!$A$1:$T$32,9,FALSE),
$C25=2017,
VLOOKUP($B25,[6]分省年度数据!$A$1:$T$32,8,FALSE),
$C25=2018,
VLOOKUP($B25,[6]分省年度数据!$A$1:$T$32,7,FALSE)
)</f>
        <v>12.94</v>
      </c>
      <c r="AN25" cm="1">
        <f t="array" ref="AN25">_xlfn.IFS(
$C25=2010,
VLOOKUP($B25,[7]分省年度数据!$A$1:$T$32,15,FALSE),
$C25=2011,
VLOOKUP($B25,[7]分省年度数据!$A$1:$T$32,14,FALSE),
$C25=2012,
VLOOKUP($B25,[7]分省年度数据!$A$1:$T$32,13,FALSE),
$C25=2013,
VLOOKUP($B25,[7]分省年度数据!$A$1:$T$32,12,FALSE),
$C25=2014,
VLOOKUP($B25,[7]分省年度数据!$A$1:$T$32,11,FALSE),
$C25=2015,
VLOOKUP($B25,[7]分省年度数据!$A$1:$T$32,10,FALSE),
$C25=2016,
VLOOKUP($B25,[7]分省年度数据!$A$1:$T$32,9,FALSE),
$C25=2017,
VLOOKUP($B25,[7]分省年度数据!$A$1:$T$32,8,FALSE),
$C25=2018,
VLOOKUP($B25,[7]分省年度数据!$A$1:$T$32,7,FALSE)
)</f>
        <v>3.72</v>
      </c>
      <c r="AO25" cm="1">
        <f t="array" ref="AO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14.18</v>
      </c>
    </row>
    <row r="26" spans="1:41">
      <c r="A26">
        <v>13</v>
      </c>
      <c r="B26" t="s">
        <v>3</v>
      </c>
      <c r="C26">
        <v>2016</v>
      </c>
      <c r="D26" t="str">
        <f>CONCATENATE(B26,C26)</f>
        <v>河北省2016</v>
      </c>
      <c r="E26" t="s">
        <v>32</v>
      </c>
      <c r="F26" cm="1">
        <f t="array" ref="F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G26" cm="1">
        <f t="array" ref="G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H26" cm="1">
        <f t="array" ref="H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I26">
        <f>VLOOKUP($D26,[24]Sheet1!$C$1:$J$65536,2,FALSE)</f>
        <v>108.5128173828125</v>
      </c>
      <c r="J26">
        <f>VLOOKUP($D26,[24]Sheet1!$C$1:$J$65536,3,FALSE)</f>
        <v>13.561320304870605</v>
      </c>
      <c r="K26">
        <f>VLOOKUP($D26,[24]Sheet1!$C$1:$J$65536,4,FALSE)</f>
        <v>10176.537109375</v>
      </c>
      <c r="L26">
        <f>VLOOKUP($D26,[24]Sheet1!$C$1:$J$65536,5,FALSE)</f>
        <v>185.37086486816406</v>
      </c>
      <c r="M26">
        <f>VLOOKUP($D26,[24]Sheet1!$C$1:$J$65536,6,FALSE)</f>
        <v>26.279912948608398</v>
      </c>
      <c r="N26">
        <f>VLOOKUP($D26,[24]Sheet1!$C$1:$J$65536,7,FALSE)</f>
        <v>5.8212623596191406</v>
      </c>
      <c r="O26">
        <f>VLOOKUP($D26,[24]Sheet1!$C$1:$J$65536,8,FALSE)</f>
        <v>40.677993774414062</v>
      </c>
      <c r="P26" cm="1">
        <f t="array" ref="P26">_xlfn.IFS(
$C26=2010,
VLOOKUP($B26,[25]各省年均房价!$A$1:$T$32,11,FALSE),
$C26=2011,
VLOOKUP($B26,[25]各省年均房价!$A$1:$T$32,12,FALSE),
$C26=2012,
VLOOKUP($B26,[25]各省年均房价!$A$1:$T$32,13,FALSE),
$C26=2013,
VLOOKUP($B26,[25]各省年均房价!$A$1:$T$32,14,FALSE),
$C26=2014,
VLOOKUP($B26,[25]各省年均房价!$A$1:$T$32,15,FALSE),
$C26=2015,
VLOOKUP($B26,[25]各省年均房价!$A$1:$T$32,16,FALSE),
$C26=2016,
VLOOKUP($B26,[25]各省年均房价!$A$1:$T$32,17,FALSE),
$C26=2017,
VLOOKUP($B26,[25]各省年均房价!$A$1:$T$32,18,FALSE),
$C26=2018,
VLOOKUP($B26,[25]各省年均房价!$A$1:$T$32,19,FALSE)
)</f>
        <v>6655.613636363636</v>
      </c>
      <c r="Q26">
        <f t="shared" si="0"/>
        <v>0.33742020970157849</v>
      </c>
      <c r="S26" t="str">
        <f>VLOOKUP(B26,方言分布!A:B,2,FALSE)</f>
        <v>冀鲁官话</v>
      </c>
      <c r="T26" cm="1">
        <f t="array" ref="T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78795</v>
      </c>
      <c r="U26" cm="1">
        <f t="array" ref="U26">_xlfn.IFS(
$C26=2010,
VLOOKUP($B26,[20]分省年度数据!$A$1:$T$32,15,FALSE),
$C26=2011,
VLOOKUP($B26,[20]分省年度数据!$A$1:$T$32,14,FALSE),
$C26=2012,
VLOOKUP($B26,[20]分省年度数据!$A$1:$T$32,13,FALSE),
$C26=2013,
VLOOKUP($B26,[20]分省年度数据!$A$1:$T$32,12,FALSE),
$C26=2014,
VLOOKUP($B26,[20]分省年度数据!$A$1:$T$32,11,FALSE),
$C26=2015,
VLOOKUP($B26,[20]分省年度数据!$A$1:$T$32,10,FALSE),
$C26=2016,
VLOOKUP($B26,[20]分省年度数据!$A$1:$T$32,9,FALSE),
$C26=2017,
VLOOKUP($B26,[20]分省年度数据!$A$1:$T$32,8,FALSE),
$C26=2018,
VLOOKUP($B26,[20]分省年度数据!$A$1:$T$32,7,FALSE)
)</f>
        <v>36.049999999999997</v>
      </c>
      <c r="V26" cm="1">
        <f t="array" ref="V26">_xlfn.IFS(
$C26=2010,
VLOOKUP($B26,[21]分省年度数据!$A$1:$T$32,15,FALSE),
$C26=2011,
VLOOKUP($B26,[21]分省年度数据!$A$1:$T$32,14,FALSE),
$C26=2012,
VLOOKUP($B26,[21]分省年度数据!$A$1:$T$32,13,FALSE),
$C26=2013,
VLOOKUP($B26,[21]分省年度数据!$A$1:$T$32,12,FALSE),
$C26=2014,
VLOOKUP($B26,[21]分省年度数据!$A$1:$T$32,11,FALSE),
$C26=2015,
VLOOKUP($B26,[21]分省年度数据!$A$1:$T$32,10,FALSE),
$C26=2016,
VLOOKUP($B26,[21]分省年度数据!$A$1:$T$32,9,FALSE),
$C26=2017,
VLOOKUP($B26,[21]分省年度数据!$A$1:$T$32,8,FALSE),
$C26=2018,
VLOOKUP($B26,[21]分省年度数据!$A$1:$T$32,7,FALSE)
)</f>
        <v>53</v>
      </c>
      <c r="W26" cm="1">
        <f t="array" ref="W26">_xlfn.IFS(
$C26=2010,
VLOOKUP($B26,[22]分省年度数据!$A$1:$T$32,15,FALSE),
$C26=2011,
VLOOKUP($B26,[22]分省年度数据!$A$1:$T$32,14,FALSE),
$C26=2012,
VLOOKUP($B26,[22]分省年度数据!$A$1:$T$32,13,FALSE),
$C26=2013,
VLOOKUP($B26,[22]分省年度数据!$A$1:$T$32,12,FALSE),
$C26=2014,
VLOOKUP($B26,[22]分省年度数据!$A$1:$T$32,11,FALSE),
$C26=2015,
VLOOKUP($B26,[22]分省年度数据!$A$1:$T$32,10,FALSE),
$C26=2016,
VLOOKUP($B26,[22]分省年度数据!$A$1:$T$32,9,FALSE),
$C26=2017,
VLOOKUP($B26,[22]分省年度数据!$A$1:$T$32,8,FALSE),
$C26=2018,
VLOOKUP($B26,[22]分省年度数据!$A$1:$T$32,7,FALSE)
)</f>
        <v>8.7899999999999991</v>
      </c>
      <c r="X26" cm="1">
        <f t="array" ref="X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547.86</v>
      </c>
      <c r="Y26" cm="1">
        <f t="array" ref="Y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13.61</v>
      </c>
      <c r="Z26" cm="1">
        <f t="array" ref="Z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13.59</v>
      </c>
      <c r="AA26" cm="1">
        <f t="array" ref="AA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17.66</v>
      </c>
      <c r="AC26" cm="1">
        <f t="array" ref="AC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14203834</v>
      </c>
      <c r="AD26" cm="1">
        <f t="array" ref="AD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1134.9000000000001</v>
      </c>
      <c r="AE26" cm="1">
        <f t="array" ref="AE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6</v>
      </c>
      <c r="AF26" cm="1">
        <f t="array" ref="AF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10191.4</v>
      </c>
      <c r="AI26" cm="1">
        <f t="array" ref="AI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4919</v>
      </c>
      <c r="AJ26" cm="1">
        <f t="array" ref="AJ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26077</v>
      </c>
      <c r="AK26" cm="1">
        <f t="array" ref="AK26">_xlfn.IFS(
$C26=2010,
VLOOKUP($B26,[4]分省年度数据!$A$1:$T$32,15,FALSE),
$C26=2011,
VLOOKUP($B26,[4]分省年度数据!$A$1:$T$32,14,FALSE),
$C26=2012,
VLOOKUP($B26,[4]分省年度数据!$A$1:$T$32,13,FALSE),
$C26=2013,
VLOOKUP($B26,[4]分省年度数据!$A$1:$T$32,12,FALSE),
$C26=2014,
VLOOKUP($B26,[4]分省年度数据!$A$1:$T$32,11,FALSE),
$C26=2015,
VLOOKUP($B26,[4]分省年度数据!$A$1:$T$32,10,FALSE),
$C26=2016,
VLOOKUP($B26,[4]分省年度数据!$A$1:$T$32,9,FALSE),
$C26=2017,
VLOOKUP($B26,[4]分省年度数据!$A$1:$T$32,8,FALSE),
$C26=2018,
VLOOKUP($B26,[4]分省年度数据!$A$1:$T$32,7,FALSE)
)</f>
        <v>99.52</v>
      </c>
      <c r="AL26" cm="1">
        <f t="array" ref="AL26">_xlfn.IFS(
$C26=2010,
VLOOKUP($B26,[5]分省年度数据!$A$1:$T$32,15,FALSE),
$C26=2011,
VLOOKUP($B26,[5]分省年度数据!$A$1:$T$32,14,FALSE),
$C26=2012,
VLOOKUP($B26,[5]分省年度数据!$A$1:$T$32,13,FALSE),
$C26=2013,
VLOOKUP($B26,[5]分省年度数据!$A$1:$T$32,12,FALSE),
$C26=2014,
VLOOKUP($B26,[5]分省年度数据!$A$1:$T$32,11,FALSE),
$C26=2015,
VLOOKUP($B26,[5]分省年度数据!$A$1:$T$32,10,FALSE),
$C26=2016,
VLOOKUP($B26,[5]分省年度数据!$A$1:$T$32,9,FALSE),
$C26=2017,
VLOOKUP($B26,[5]分省年度数据!$A$1:$T$32,8,FALSE),
$C26=2018,
VLOOKUP($B26,[5]分省年度数据!$A$1:$T$32,7,FALSE)
)</f>
        <v>98.88</v>
      </c>
      <c r="AM26" cm="1">
        <f t="array" ref="AM26">_xlfn.IFS(
$C26=2010,
VLOOKUP($B26,[6]分省年度数据!$A$1:$T$32,15,FALSE),
$C26=2011,
VLOOKUP($B26,[6]分省年度数据!$A$1:$T$32,14,FALSE),
$C26=2012,
VLOOKUP($B26,[6]分省年度数据!$A$1:$T$32,13,FALSE),
$C26=2013,
VLOOKUP($B26,[6]分省年度数据!$A$1:$T$32,12,FALSE),
$C26=2014,
VLOOKUP($B26,[6]分省年度数据!$A$1:$T$32,11,FALSE),
$C26=2015,
VLOOKUP($B26,[6]分省年度数据!$A$1:$T$32,10,FALSE),
$C26=2016,
VLOOKUP($B26,[6]分省年度数据!$A$1:$T$32,9,FALSE),
$C26=2017,
VLOOKUP($B26,[6]分省年度数据!$A$1:$T$32,8,FALSE),
$C26=2018,
VLOOKUP($B26,[6]分省年度数据!$A$1:$T$32,7,FALSE)
)</f>
        <v>13.68</v>
      </c>
      <c r="AN26" cm="1">
        <f t="array" ref="AN26">_xlfn.IFS(
$C26=2010,
VLOOKUP($B26,[7]分省年度数据!$A$1:$T$32,15,FALSE),
$C26=2011,
VLOOKUP($B26,[7]分省年度数据!$A$1:$T$32,14,FALSE),
$C26=2012,
VLOOKUP($B26,[7]分省年度数据!$A$1:$T$32,13,FALSE),
$C26=2013,
VLOOKUP($B26,[7]分省年度数据!$A$1:$T$32,12,FALSE),
$C26=2014,
VLOOKUP($B26,[7]分省年度数据!$A$1:$T$32,11,FALSE),
$C26=2015,
VLOOKUP($B26,[7]分省年度数据!$A$1:$T$32,10,FALSE),
$C26=2016,
VLOOKUP($B26,[7]分省年度数据!$A$1:$T$32,9,FALSE),
$C26=2017,
VLOOKUP($B26,[7]分省年度数据!$A$1:$T$32,8,FALSE),
$C26=2018,
VLOOKUP($B26,[7]分省年度数据!$A$1:$T$32,7,FALSE)
)</f>
        <v>3.15</v>
      </c>
      <c r="AO26" cm="1">
        <f t="array" ref="AO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14.31</v>
      </c>
    </row>
    <row r="27" spans="1:41">
      <c r="A27">
        <v>13</v>
      </c>
      <c r="B27" t="s">
        <v>3</v>
      </c>
      <c r="C27">
        <v>2017</v>
      </c>
      <c r="D27" t="str">
        <f>CONCATENATE(B27,C27)</f>
        <v>河北省2017</v>
      </c>
      <c r="E27" t="s">
        <v>32</v>
      </c>
      <c r="F27" cm="1">
        <f t="array" ref="F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G27" cm="1">
        <f t="array" ref="G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H27" cm="1">
        <f t="array" ref="H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I27">
        <f>VLOOKUP($D27,[24]Sheet1!$C$1:$J$65536,2,FALSE)</f>
        <v>113.11674499511719</v>
      </c>
      <c r="J27">
        <f>VLOOKUP($D27,[24]Sheet1!$C$1:$J$65536,3,FALSE)</f>
        <v>7.2446484565734863</v>
      </c>
      <c r="K27">
        <f>VLOOKUP($D27,[24]Sheet1!$C$1:$J$65536,4,FALSE)</f>
        <v>10176.330078125</v>
      </c>
      <c r="L27">
        <f>VLOOKUP($D27,[24]Sheet1!$C$1:$J$65536,5,FALSE)</f>
        <v>192.03634643554688</v>
      </c>
      <c r="M27">
        <f>VLOOKUP($D27,[24]Sheet1!$C$1:$J$65536,6,FALSE)</f>
        <v>25.636241912841797</v>
      </c>
      <c r="N27">
        <f>VLOOKUP($D27,[24]Sheet1!$C$1:$J$65536,7,FALSE)</f>
        <v>5.5675997734069824</v>
      </c>
      <c r="O27">
        <f>VLOOKUP($D27,[24]Sheet1!$C$1:$J$65536,8,FALSE)</f>
        <v>39.8487548828125</v>
      </c>
      <c r="P27" cm="1">
        <f t="array" ref="P27">_xlfn.IFS(
$C27=2010,
VLOOKUP($B27,[25]各省年均房价!$A$1:$T$32,11,FALSE),
$C27=2011,
VLOOKUP($B27,[25]各省年均房价!$A$1:$T$32,12,FALSE),
$C27=2012,
VLOOKUP($B27,[25]各省年均房价!$A$1:$T$32,13,FALSE),
$C27=2013,
VLOOKUP($B27,[25]各省年均房价!$A$1:$T$32,14,FALSE),
$C27=2014,
VLOOKUP($B27,[25]各省年均房价!$A$1:$T$32,15,FALSE),
$C27=2015,
VLOOKUP($B27,[25]各省年均房价!$A$1:$T$32,16,FALSE),
$C27=2016,
VLOOKUP($B27,[25]各省年均房价!$A$1:$T$32,17,FALSE),
$C27=2017,
VLOOKUP($B27,[25]各省年均房价!$A$1:$T$32,18,FALSE),
$C27=2018,
VLOOKUP($B27,[25]各省年均房价!$A$1:$T$32,19,FALSE)
)</f>
        <v>7227.4318181818226</v>
      </c>
      <c r="Q27">
        <f t="shared" si="0"/>
        <v>0.33640997105668508</v>
      </c>
      <c r="S27" t="str">
        <f>VLOOKUP(B27,方言分布!A:B,2,FALSE)</f>
        <v>冀鲁官话</v>
      </c>
      <c r="T27" cm="1">
        <f t="array" ref="T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80912</v>
      </c>
      <c r="U27" cm="1">
        <f t="array" ref="U27">_xlfn.IFS(
$C27=2010,
VLOOKUP($B27,[20]分省年度数据!$A$1:$T$32,15,FALSE),
$C27=2011,
VLOOKUP($B27,[20]分省年度数据!$A$1:$T$32,14,FALSE),
$C27=2012,
VLOOKUP($B27,[20]分省年度数据!$A$1:$T$32,13,FALSE),
$C27=2013,
VLOOKUP($B27,[20]分省年度数据!$A$1:$T$32,12,FALSE),
$C27=2014,
VLOOKUP($B27,[20]分省年度数据!$A$1:$T$32,11,FALSE),
$C27=2015,
VLOOKUP($B27,[20]分省年度数据!$A$1:$T$32,10,FALSE),
$C27=2016,
VLOOKUP($B27,[20]分省年度数据!$A$1:$T$32,9,FALSE),
$C27=2017,
VLOOKUP($B27,[20]分省年度数据!$A$1:$T$32,8,FALSE),
$C27=2018,
VLOOKUP($B27,[20]分省年度数据!$A$1:$T$32,7,FALSE)
)</f>
        <v>39.5</v>
      </c>
      <c r="V27" cm="1">
        <f t="array" ref="V27">_xlfn.IFS(
$C27=2010,
VLOOKUP($B27,[21]分省年度数据!$A$1:$T$32,15,FALSE),
$C27=2011,
VLOOKUP($B27,[21]分省年度数据!$A$1:$T$32,14,FALSE),
$C27=2012,
VLOOKUP($B27,[21]分省年度数据!$A$1:$T$32,13,FALSE),
$C27=2013,
VLOOKUP($B27,[21]分省年度数据!$A$1:$T$32,12,FALSE),
$C27=2014,
VLOOKUP($B27,[21]分省年度数据!$A$1:$T$32,11,FALSE),
$C27=2015,
VLOOKUP($B27,[21]分省年度数据!$A$1:$T$32,10,FALSE),
$C27=2016,
VLOOKUP($B27,[21]分省年度数据!$A$1:$T$32,9,FALSE),
$C27=2017,
VLOOKUP($B27,[21]分省年度数据!$A$1:$T$32,8,FALSE),
$C27=2018,
VLOOKUP($B27,[21]分省年度数据!$A$1:$T$32,7,FALSE)
)</f>
        <v>57</v>
      </c>
      <c r="W27" cm="1">
        <f t="array" ref="W27">_xlfn.IFS(
$C27=2010,
VLOOKUP($B27,[22]分省年度数据!$A$1:$T$32,15,FALSE),
$C27=2011,
VLOOKUP($B27,[22]分省年度数据!$A$1:$T$32,14,FALSE),
$C27=2012,
VLOOKUP($B27,[22]分省年度数据!$A$1:$T$32,13,FALSE),
$C27=2013,
VLOOKUP($B27,[22]分省年度数据!$A$1:$T$32,12,FALSE),
$C27=2014,
VLOOKUP($B27,[22]分省年度数据!$A$1:$T$32,11,FALSE),
$C27=2015,
VLOOKUP($B27,[22]分省年度数据!$A$1:$T$32,10,FALSE),
$C27=2016,
VLOOKUP($B27,[22]分省年度数据!$A$1:$T$32,9,FALSE),
$C27=2017,
VLOOKUP($B27,[22]分省年度数据!$A$1:$T$32,8,FALSE),
$C27=2018,
VLOOKUP($B27,[22]分省年度数据!$A$1:$T$32,7,FALSE)
)</f>
        <v>8.7899999999999991</v>
      </c>
      <c r="X27" cm="1">
        <f t="array" ref="X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605.1</v>
      </c>
      <c r="Y27" cm="1">
        <f t="array" ref="Y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13.68</v>
      </c>
      <c r="Z27" cm="1">
        <f t="array" ref="Z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13.87</v>
      </c>
      <c r="AA27" cm="1">
        <f t="array" ref="AA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17.420000000000002</v>
      </c>
      <c r="AC27" cm="1">
        <f t="array" ref="AC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15938479</v>
      </c>
      <c r="AD27" cm="1">
        <f t="array" ref="AD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1276.55</v>
      </c>
      <c r="AE27" cm="1">
        <f t="array" ref="AE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18</v>
      </c>
      <c r="AF27" cm="1">
        <f t="array" ref="AF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11138.5</v>
      </c>
      <c r="AI27" cm="1">
        <f t="array" ref="AI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4848</v>
      </c>
      <c r="AJ27" cm="1">
        <f t="array" ref="AJ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37362</v>
      </c>
      <c r="AK27" cm="1">
        <f t="array" ref="AK27">_xlfn.IFS(
$C27=2010,
VLOOKUP($B27,[4]分省年度数据!$A$1:$T$32,15,FALSE),
$C27=2011,
VLOOKUP($B27,[4]分省年度数据!$A$1:$T$32,14,FALSE),
$C27=2012,
VLOOKUP($B27,[4]分省年度数据!$A$1:$T$32,13,FALSE),
$C27=2013,
VLOOKUP($B27,[4]分省年度数据!$A$1:$T$32,12,FALSE),
$C27=2014,
VLOOKUP($B27,[4]分省年度数据!$A$1:$T$32,11,FALSE),
$C27=2015,
VLOOKUP($B27,[4]分省年度数据!$A$1:$T$32,10,FALSE),
$C27=2016,
VLOOKUP($B27,[4]分省年度数据!$A$1:$T$32,9,FALSE),
$C27=2017,
VLOOKUP($B27,[4]分省年度数据!$A$1:$T$32,8,FALSE),
$C27=2018,
VLOOKUP($B27,[4]分省年度数据!$A$1:$T$32,7,FALSE)
)</f>
        <v>99.05</v>
      </c>
      <c r="AL27" cm="1">
        <f t="array" ref="AL27">_xlfn.IFS(
$C27=2010,
VLOOKUP($B27,[5]分省年度数据!$A$1:$T$32,15,FALSE),
$C27=2011,
VLOOKUP($B27,[5]分省年度数据!$A$1:$T$32,14,FALSE),
$C27=2012,
VLOOKUP($B27,[5]分省年度数据!$A$1:$T$32,13,FALSE),
$C27=2013,
VLOOKUP($B27,[5]分省年度数据!$A$1:$T$32,12,FALSE),
$C27=2014,
VLOOKUP($B27,[5]分省年度数据!$A$1:$T$32,11,FALSE),
$C27=2015,
VLOOKUP($B27,[5]分省年度数据!$A$1:$T$32,10,FALSE),
$C27=2016,
VLOOKUP($B27,[5]分省年度数据!$A$1:$T$32,9,FALSE),
$C27=2017,
VLOOKUP($B27,[5]分省年度数据!$A$1:$T$32,8,FALSE),
$C27=2018,
VLOOKUP($B27,[5]分省年度数据!$A$1:$T$32,7,FALSE)
)</f>
        <v>98.78</v>
      </c>
      <c r="AM27" cm="1">
        <f t="array" ref="AM27">_xlfn.IFS(
$C27=2010,
VLOOKUP($B27,[6]分省年度数据!$A$1:$T$32,15,FALSE),
$C27=2011,
VLOOKUP($B27,[6]分省年度数据!$A$1:$T$32,14,FALSE),
$C27=2012,
VLOOKUP($B27,[6]分省年度数据!$A$1:$T$32,13,FALSE),
$C27=2013,
VLOOKUP($B27,[6]分省年度数据!$A$1:$T$32,12,FALSE),
$C27=2014,
VLOOKUP($B27,[6]分省年度数据!$A$1:$T$32,11,FALSE),
$C27=2015,
VLOOKUP($B27,[6]分省年度数据!$A$1:$T$32,10,FALSE),
$C27=2016,
VLOOKUP($B27,[6]分省年度数据!$A$1:$T$32,9,FALSE),
$C27=2017,
VLOOKUP($B27,[6]分省年度数据!$A$1:$T$32,8,FALSE),
$C27=2018,
VLOOKUP($B27,[6]分省年度数据!$A$1:$T$32,7,FALSE)
)</f>
        <v>15.34</v>
      </c>
      <c r="AN27" cm="1">
        <f t="array" ref="AN27">_xlfn.IFS(
$C27=2010,
VLOOKUP($B27,[7]分省年度数据!$A$1:$T$32,15,FALSE),
$C27=2011,
VLOOKUP($B27,[7]分省年度数据!$A$1:$T$32,14,FALSE),
$C27=2012,
VLOOKUP($B27,[7]分省年度数据!$A$1:$T$32,13,FALSE),
$C27=2013,
VLOOKUP($B27,[7]分省年度数据!$A$1:$T$32,12,FALSE),
$C27=2014,
VLOOKUP($B27,[7]分省年度数据!$A$1:$T$32,11,FALSE),
$C27=2015,
VLOOKUP($B27,[7]分省年度数据!$A$1:$T$32,10,FALSE),
$C27=2016,
VLOOKUP($B27,[7]分省年度数据!$A$1:$T$32,9,FALSE),
$C27=2017,
VLOOKUP($B27,[7]分省年度数据!$A$1:$T$32,8,FALSE),
$C27=2018,
VLOOKUP($B27,[7]分省年度数据!$A$1:$T$32,7,FALSE)
)</f>
        <v>2.95</v>
      </c>
      <c r="AO27" cm="1">
        <f t="array" ref="AO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14.52</v>
      </c>
    </row>
    <row r="28" spans="1:41">
      <c r="A28">
        <v>13</v>
      </c>
      <c r="B28" t="s">
        <v>3</v>
      </c>
      <c r="C28">
        <v>2018</v>
      </c>
      <c r="D28" t="str">
        <f>CONCATENATE(B28,C28)</f>
        <v>河北省2018</v>
      </c>
      <c r="E28" t="s">
        <v>32</v>
      </c>
      <c r="F28" cm="1">
        <f t="array" ref="F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G28" cm="1">
        <f t="array" ref="G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H28" cm="1">
        <f t="array" ref="H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I28">
        <f>VLOOKUP($D28,[24]Sheet1!$C$1:$J$65536,2,FALSE)</f>
        <v>110.80447387695312</v>
      </c>
      <c r="J28">
        <f>VLOOKUP($D28,[24]Sheet1!$C$1:$J$65536,3,FALSE)</f>
        <v>4.8409056663513184</v>
      </c>
      <c r="K28">
        <f>VLOOKUP($D28,[24]Sheet1!$C$1:$J$65536,4,FALSE)</f>
        <v>10174.9765625</v>
      </c>
      <c r="L28">
        <f>VLOOKUP($D28,[24]Sheet1!$C$1:$J$65536,5,FALSE)</f>
        <v>192.07785034179688</v>
      </c>
      <c r="M28">
        <f>VLOOKUP($D28,[24]Sheet1!$C$1:$J$65536,6,FALSE)</f>
        <v>25.598211288452148</v>
      </c>
      <c r="N28">
        <f>VLOOKUP($D28,[24]Sheet1!$C$1:$J$65536,7,FALSE)</f>
        <v>6.3011970520019531</v>
      </c>
      <c r="O28">
        <f>VLOOKUP($D28,[24]Sheet1!$C$1:$J$65536,8,FALSE)</f>
        <v>36.656173706054688</v>
      </c>
      <c r="P28" cm="1">
        <f t="array" ref="P28">_xlfn.IFS(
$C28=2010,
VLOOKUP($B28,[25]各省年均房价!$A$1:$T$32,11,FALSE),
$C28=2011,
VLOOKUP($B28,[25]各省年均房价!$A$1:$T$32,12,FALSE),
$C28=2012,
VLOOKUP($B28,[25]各省年均房价!$A$1:$T$32,13,FALSE),
$C28=2013,
VLOOKUP($B28,[25]各省年均房价!$A$1:$T$32,14,FALSE),
$C28=2014,
VLOOKUP($B28,[25]各省年均房价!$A$1:$T$32,15,FALSE),
$C28=2015,
VLOOKUP($B28,[25]各省年均房价!$A$1:$T$32,16,FALSE),
$C28=2016,
VLOOKUP($B28,[25]各省年均房价!$A$1:$T$32,17,FALSE),
$C28=2017,
VLOOKUP($B28,[25]各省年均房价!$A$1:$T$32,18,FALSE),
$C28=2018,
VLOOKUP($B28,[25]各省年均房价!$A$1:$T$32,19,FALSE)
)</f>
        <v>10811.113636363651</v>
      </c>
      <c r="Q28">
        <f t="shared" si="0"/>
        <v>0.46110695369630855</v>
      </c>
      <c r="S28" t="str">
        <f>VLOOKUP(B28,方言分布!A:B,2,FALSE)</f>
        <v>冀鲁官话</v>
      </c>
      <c r="T28" cm="1">
        <f t="array" ref="T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85088</v>
      </c>
      <c r="U28" cm="1">
        <f t="array" ref="U28">_xlfn.IFS(
$C28=2010,
VLOOKUP($B28,[20]分省年度数据!$A$1:$T$32,15,FALSE),
$C28=2011,
VLOOKUP($B28,[20]分省年度数据!$A$1:$T$32,14,FALSE),
$C28=2012,
VLOOKUP($B28,[20]分省年度数据!$A$1:$T$32,13,FALSE),
$C28=2013,
VLOOKUP($B28,[20]分省年度数据!$A$1:$T$32,12,FALSE),
$C28=2014,
VLOOKUP($B28,[20]分省年度数据!$A$1:$T$32,11,FALSE),
$C28=2015,
VLOOKUP($B28,[20]分省年度数据!$A$1:$T$32,10,FALSE),
$C28=2016,
VLOOKUP($B28,[20]分省年度数据!$A$1:$T$32,9,FALSE),
$C28=2017,
VLOOKUP($B28,[20]分省年度数据!$A$1:$T$32,8,FALSE),
$C28=2018,
VLOOKUP($B28,[20]分省年度数据!$A$1:$T$32,7,FALSE)
)</f>
        <v>42.19</v>
      </c>
      <c r="V28" cm="1">
        <f t="array" ref="V28">_xlfn.IFS(
$C28=2010,
VLOOKUP($B28,[21]分省年度数据!$A$1:$T$32,15,FALSE),
$C28=2011,
VLOOKUP($B28,[21]分省年度数据!$A$1:$T$32,14,FALSE),
$C28=2012,
VLOOKUP($B28,[21]分省年度数据!$A$1:$T$32,13,FALSE),
$C28=2013,
VLOOKUP($B28,[21]分省年度数据!$A$1:$T$32,12,FALSE),
$C28=2014,
VLOOKUP($B28,[21]分省年度数据!$A$1:$T$32,11,FALSE),
$C28=2015,
VLOOKUP($B28,[21]分省年度数据!$A$1:$T$32,10,FALSE),
$C28=2016,
VLOOKUP($B28,[21]分省年度数据!$A$1:$T$32,9,FALSE),
$C28=2017,
VLOOKUP($B28,[21]分省年度数据!$A$1:$T$32,8,FALSE),
$C28=2018,
VLOOKUP($B28,[21]分省年度数据!$A$1:$T$32,7,FALSE)
)</f>
        <v>61</v>
      </c>
      <c r="W28" cm="1">
        <f t="array" ref="W28">_xlfn.IFS(
$C28=2010,
VLOOKUP($B28,[22]分省年度数据!$A$1:$T$32,15,FALSE),
$C28=2011,
VLOOKUP($B28,[22]分省年度数据!$A$1:$T$32,14,FALSE),
$C28=2012,
VLOOKUP($B28,[22]分省年度数据!$A$1:$T$32,13,FALSE),
$C28=2013,
VLOOKUP($B28,[22]分省年度数据!$A$1:$T$32,12,FALSE),
$C28=2014,
VLOOKUP($B28,[22]分省年度数据!$A$1:$T$32,11,FALSE),
$C28=2015,
VLOOKUP($B28,[22]分省年度数据!$A$1:$T$32,10,FALSE),
$C28=2016,
VLOOKUP($B28,[22]分省年度数据!$A$1:$T$32,9,FALSE),
$C28=2017,
VLOOKUP($B28,[22]分省年度数据!$A$1:$T$32,8,FALSE),
$C28=2018,
VLOOKUP($B28,[22]分省年度数据!$A$1:$T$32,7,FALSE)
)</f>
        <v>9</v>
      </c>
      <c r="X28" cm="1">
        <f t="array" ref="X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691.33</v>
      </c>
      <c r="Y28" cm="1">
        <f t="array" ref="Y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13.37</v>
      </c>
      <c r="Z28" cm="1">
        <f t="array" ref="Z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14.17</v>
      </c>
      <c r="AA28" cm="1">
        <f t="array" ref="AA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17.32</v>
      </c>
      <c r="AC28" cm="1">
        <f t="array" ref="AC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17389625</v>
      </c>
      <c r="AD28" cm="1">
        <f t="array" ref="AD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1385.59</v>
      </c>
      <c r="AE28" cm="1">
        <f t="array" ref="AE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18</v>
      </c>
      <c r="AF28" cm="1">
        <f t="array" ref="AF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11973.9</v>
      </c>
      <c r="AI28" cm="1">
        <f t="array" ref="AI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4923</v>
      </c>
      <c r="AJ28" cm="1">
        <f t="array" ref="AJ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40819</v>
      </c>
      <c r="AK28" cm="1">
        <f t="array" ref="AK28">_xlfn.IFS(
$C28=2010,
VLOOKUP($B28,[4]分省年度数据!$A$1:$T$32,15,FALSE),
$C28=2011,
VLOOKUP($B28,[4]分省年度数据!$A$1:$T$32,14,FALSE),
$C28=2012,
VLOOKUP($B28,[4]分省年度数据!$A$1:$T$32,13,FALSE),
$C28=2013,
VLOOKUP($B28,[4]分省年度数据!$A$1:$T$32,12,FALSE),
$C28=2014,
VLOOKUP($B28,[4]分省年度数据!$A$1:$T$32,11,FALSE),
$C28=2015,
VLOOKUP($B28,[4]分省年度数据!$A$1:$T$32,10,FALSE),
$C28=2016,
VLOOKUP($B28,[4]分省年度数据!$A$1:$T$32,9,FALSE),
$C28=2017,
VLOOKUP($B28,[4]分省年度数据!$A$1:$T$32,8,FALSE),
$C28=2018,
VLOOKUP($B28,[4]分省年度数据!$A$1:$T$32,7,FALSE)
)</f>
        <v>99.7</v>
      </c>
      <c r="AL28" cm="1">
        <f t="array" ref="AL28">_xlfn.IFS(
$C28=2010,
VLOOKUP($B28,[5]分省年度数据!$A$1:$T$32,15,FALSE),
$C28=2011,
VLOOKUP($B28,[5]分省年度数据!$A$1:$T$32,14,FALSE),
$C28=2012,
VLOOKUP($B28,[5]分省年度数据!$A$1:$T$32,13,FALSE),
$C28=2013,
VLOOKUP($B28,[5]分省年度数据!$A$1:$T$32,12,FALSE),
$C28=2014,
VLOOKUP($B28,[5]分省年度数据!$A$1:$T$32,11,FALSE),
$C28=2015,
VLOOKUP($B28,[5]分省年度数据!$A$1:$T$32,10,FALSE),
$C28=2016,
VLOOKUP($B28,[5]分省年度数据!$A$1:$T$32,9,FALSE),
$C28=2017,
VLOOKUP($B28,[5]分省年度数据!$A$1:$T$32,8,FALSE),
$C28=2018,
VLOOKUP($B28,[5]分省年度数据!$A$1:$T$32,7,FALSE)
)</f>
        <v>99.28</v>
      </c>
      <c r="AM28" cm="1">
        <f t="array" ref="AM28">_xlfn.IFS(
$C28=2010,
VLOOKUP($B28,[6]分省年度数据!$A$1:$T$32,15,FALSE),
$C28=2011,
VLOOKUP($B28,[6]分省年度数据!$A$1:$T$32,14,FALSE),
$C28=2012,
VLOOKUP($B28,[6]分省年度数据!$A$1:$T$32,13,FALSE),
$C28=2013,
VLOOKUP($B28,[6]分省年度数据!$A$1:$T$32,12,FALSE),
$C28=2014,
VLOOKUP($B28,[6]分省年度数据!$A$1:$T$32,11,FALSE),
$C28=2015,
VLOOKUP($B28,[6]分省年度数据!$A$1:$T$32,10,FALSE),
$C28=2016,
VLOOKUP($B28,[6]分省年度数据!$A$1:$T$32,9,FALSE),
$C28=2017,
VLOOKUP($B28,[6]分省年度数据!$A$1:$T$32,8,FALSE),
$C28=2018,
VLOOKUP($B28,[6]分省年度数据!$A$1:$T$32,7,FALSE)
)</f>
        <v>14.62</v>
      </c>
      <c r="AN28" cm="1">
        <f t="array" ref="AN28">_xlfn.IFS(
$C28=2010,
VLOOKUP($B28,[7]分省年度数据!$A$1:$T$32,15,FALSE),
$C28=2011,
VLOOKUP($B28,[7]分省年度数据!$A$1:$T$32,14,FALSE),
$C28=2012,
VLOOKUP($B28,[7]分省年度数据!$A$1:$T$32,13,FALSE),
$C28=2013,
VLOOKUP($B28,[7]分省年度数据!$A$1:$T$32,12,FALSE),
$C28=2014,
VLOOKUP($B28,[7]分省年度数据!$A$1:$T$32,11,FALSE),
$C28=2015,
VLOOKUP($B28,[7]分省年度数据!$A$1:$T$32,10,FALSE),
$C28=2016,
VLOOKUP($B28,[7]分省年度数据!$A$1:$T$32,9,FALSE),
$C28=2017,
VLOOKUP($B28,[7]分省年度数据!$A$1:$T$32,8,FALSE),
$C28=2018,
VLOOKUP($B28,[7]分省年度数据!$A$1:$T$32,7,FALSE)
)</f>
        <v>3.18</v>
      </c>
      <c r="AO28" cm="1">
        <f t="array" ref="AO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14.23</v>
      </c>
    </row>
    <row r="29" spans="1:41">
      <c r="A29">
        <v>14</v>
      </c>
      <c r="B29" t="s">
        <v>4</v>
      </c>
      <c r="C29">
        <v>2010</v>
      </c>
      <c r="D29" t="str">
        <f>CONCATENATE(B29,C29)</f>
        <v>山西省2010</v>
      </c>
      <c r="E29" t="s">
        <v>32</v>
      </c>
      <c r="F29" cm="1">
        <f t="array" ref="F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G29" cm="1">
        <f t="array" ref="G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H29" cm="1">
        <f t="array" ref="H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I29">
        <f>VLOOKUP($D29,[24]Sheet1!$C$1:$J$65536,2,FALSE)</f>
        <v>98.683395385742188</v>
      </c>
      <c r="J29">
        <f>VLOOKUP($D29,[24]Sheet1!$C$1:$J$65536,3,FALSE)</f>
        <v>-5.1481070518493652</v>
      </c>
      <c r="K29">
        <f>VLOOKUP($D29,[24]Sheet1!$C$1:$J$65536,4,FALSE)</f>
        <v>10173.42578125</v>
      </c>
      <c r="L29">
        <f>VLOOKUP($D29,[24]Sheet1!$C$1:$J$65536,5,FALSE)</f>
        <v>184.53326416015625</v>
      </c>
      <c r="M29">
        <f>VLOOKUP($D29,[24]Sheet1!$C$1:$J$65536,6,FALSE)</f>
        <v>25.880615234375</v>
      </c>
      <c r="N29">
        <f>VLOOKUP($D29,[24]Sheet1!$C$1:$J$65536,7,FALSE)</f>
        <v>3.6589295864105225</v>
      </c>
      <c r="O29">
        <f>VLOOKUP($D29,[24]Sheet1!$C$1:$J$65536,8,FALSE)</f>
        <v>23.960380554199219</v>
      </c>
      <c r="P29" cm="1">
        <f t="array" ref="P29">_xlfn.IFS(
$C29=2010,
VLOOKUP($B29,[25]各省年均房价!$A$1:$T$32,11,FALSE),
$C29=2011,
VLOOKUP($B29,[25]各省年均房价!$A$1:$T$32,12,FALSE),
$C29=2012,
VLOOKUP($B29,[25]各省年均房价!$A$1:$T$32,13,FALSE),
$C29=2013,
VLOOKUP($B29,[25]各省年均房价!$A$1:$T$32,14,FALSE),
$C29=2014,
VLOOKUP($B29,[25]各省年均房价!$A$1:$T$32,15,FALSE),
$C29=2015,
VLOOKUP($B29,[25]各省年均房价!$A$1:$T$32,16,FALSE),
$C29=2016,
VLOOKUP($B29,[25]各省年均房价!$A$1:$T$32,17,FALSE),
$C29=2017,
VLOOKUP($B29,[25]各省年均房价!$A$1:$T$32,18,FALSE),
$C29=2018,
VLOOKUP($B29,[25]各省年均房价!$A$1:$T$32,19,FALSE)
)</f>
        <v>3125.1272727272731</v>
      </c>
      <c r="Q29">
        <f t="shared" si="0"/>
        <v>0.30792464998790747</v>
      </c>
      <c r="S29" t="str">
        <f>VLOOKUP(B29,方言分布!A:B,2,FALSE)</f>
        <v>晋语</v>
      </c>
      <c r="T29" cm="1">
        <f t="array" ref="T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41098</v>
      </c>
      <c r="U29" cm="1">
        <f t="array" ref="U29">_xlfn.IFS(
$C29=2010,
VLOOKUP($B29,[20]分省年度数据!$A$1:$T$32,15,FALSE),
$C29=2011,
VLOOKUP($B29,[20]分省年度数据!$A$1:$T$32,14,FALSE),
$C29=2012,
VLOOKUP($B29,[20]分省年度数据!$A$1:$T$32,13,FALSE),
$C29=2013,
VLOOKUP($B29,[20]分省年度数据!$A$1:$T$32,12,FALSE),
$C29=2014,
VLOOKUP($B29,[20]分省年度数据!$A$1:$T$32,11,FALSE),
$C29=2015,
VLOOKUP($B29,[20]分省年度数据!$A$1:$T$32,10,FALSE),
$C29=2016,
VLOOKUP($B29,[20]分省年度数据!$A$1:$T$32,9,FALSE),
$C29=2017,
VLOOKUP($B29,[20]分省年度数据!$A$1:$T$32,8,FALSE),
$C29=2018,
VLOOKUP($B29,[20]分省年度数据!$A$1:$T$32,7,FALSE)
)</f>
        <v>15.59</v>
      </c>
      <c r="V29" cm="1">
        <f t="array" ref="V29">_xlfn.IFS(
$C29=2010,
VLOOKUP($B29,[21]分省年度数据!$A$1:$T$32,15,FALSE),
$C29=2011,
VLOOKUP($B29,[21]分省年度数据!$A$1:$T$32,14,FALSE),
$C29=2012,
VLOOKUP($B29,[21]分省年度数据!$A$1:$T$32,13,FALSE),
$C29=2013,
VLOOKUP($B29,[21]分省年度数据!$A$1:$T$32,12,FALSE),
$C29=2014,
VLOOKUP($B29,[21]分省年度数据!$A$1:$T$32,11,FALSE),
$C29=2015,
VLOOKUP($B29,[21]分省年度数据!$A$1:$T$32,10,FALSE),
$C29=2016,
VLOOKUP($B29,[21]分省年度数据!$A$1:$T$32,9,FALSE),
$C29=2017,
VLOOKUP($B29,[21]分省年度数据!$A$1:$T$32,8,FALSE),
$C29=2018,
VLOOKUP($B29,[21]分省年度数据!$A$1:$T$32,7,FALSE)
)</f>
        <v>56</v>
      </c>
      <c r="W29" cm="1">
        <f t="array" ref="W29">_xlfn.IFS(
$C29=2010,
VLOOKUP($B29,[22]分省年度数据!$A$1:$T$32,15,FALSE),
$C29=2011,
VLOOKUP($B29,[22]分省年度数据!$A$1:$T$32,14,FALSE),
$C29=2012,
VLOOKUP($B29,[22]分省年度数据!$A$1:$T$32,13,FALSE),
$C29=2013,
VLOOKUP($B29,[22]分省年度数据!$A$1:$T$32,12,FALSE),
$C29=2014,
VLOOKUP($B29,[22]分省年度数据!$A$1:$T$32,11,FALSE),
$C29=2015,
VLOOKUP($B29,[22]分省年度数据!$A$1:$T$32,10,FALSE),
$C29=2016,
VLOOKUP($B29,[22]分省年度数据!$A$1:$T$32,9,FALSE),
$C29=2017,
VLOOKUP($B29,[22]分省年度数据!$A$1:$T$32,8,FALSE),
$C29=2018,
VLOOKUP($B29,[22]分省年度数据!$A$1:$T$32,7,FALSE)
)</f>
        <v>11.56</v>
      </c>
      <c r="X29" cm="1">
        <f t="array" ref="X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113.86</v>
      </c>
      <c r="Y29" cm="1">
        <f t="array" ref="Y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15.36</v>
      </c>
      <c r="Z29" cm="1">
        <f t="array" ref="Z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14.37</v>
      </c>
      <c r="AA29" cm="1">
        <f t="array" ref="AA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15.28</v>
      </c>
      <c r="AC29" cm="1">
        <f t="array" ref="AC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4508195</v>
      </c>
      <c r="AD29" cm="1">
        <f t="array" ref="AD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328.58</v>
      </c>
      <c r="AE29" cm="1">
        <f t="array" ref="AE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93</v>
      </c>
      <c r="AF29" cm="1">
        <f t="array" ref="AF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3318.2</v>
      </c>
      <c r="AI29" cm="1">
        <f t="array" ref="AI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6962</v>
      </c>
      <c r="AJ29" cm="1">
        <f t="array" ref="AJ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12200</v>
      </c>
      <c r="AK29" cm="1">
        <f t="array" ref="AK29">_xlfn.IFS(
$C29=2010,
VLOOKUP($B29,[4]分省年度数据!$A$1:$T$32,15,FALSE),
$C29=2011,
VLOOKUP($B29,[4]分省年度数据!$A$1:$T$32,14,FALSE),
$C29=2012,
VLOOKUP($B29,[4]分省年度数据!$A$1:$T$32,13,FALSE),
$C29=2013,
VLOOKUP($B29,[4]分省年度数据!$A$1:$T$32,12,FALSE),
$C29=2014,
VLOOKUP($B29,[4]分省年度数据!$A$1:$T$32,11,FALSE),
$C29=2015,
VLOOKUP($B29,[4]分省年度数据!$A$1:$T$32,10,FALSE),
$C29=2016,
VLOOKUP($B29,[4]分省年度数据!$A$1:$T$32,9,FALSE),
$C29=2017,
VLOOKUP($B29,[4]分省年度数据!$A$1:$T$32,8,FALSE),
$C29=2018,
VLOOKUP($B29,[4]分省年度数据!$A$1:$T$32,7,FALSE)
)</f>
        <v>97.26</v>
      </c>
      <c r="AL29" cm="1">
        <f t="array" ref="AL29">_xlfn.IFS(
$C29=2010,
VLOOKUP($B29,[5]分省年度数据!$A$1:$T$32,15,FALSE),
$C29=2011,
VLOOKUP($B29,[5]分省年度数据!$A$1:$T$32,14,FALSE),
$C29=2012,
VLOOKUP($B29,[5]分省年度数据!$A$1:$T$32,13,FALSE),
$C29=2013,
VLOOKUP($B29,[5]分省年度数据!$A$1:$T$32,12,FALSE),
$C29=2014,
VLOOKUP($B29,[5]分省年度数据!$A$1:$T$32,11,FALSE),
$C29=2015,
VLOOKUP($B29,[5]分省年度数据!$A$1:$T$32,10,FALSE),
$C29=2016,
VLOOKUP($B29,[5]分省年度数据!$A$1:$T$32,9,FALSE),
$C29=2017,
VLOOKUP($B29,[5]分省年度数据!$A$1:$T$32,8,FALSE),
$C29=2018,
VLOOKUP($B29,[5]分省年度数据!$A$1:$T$32,7,FALSE)
)</f>
        <v>89.94</v>
      </c>
      <c r="AM29" cm="1">
        <f t="array" ref="AM29">_xlfn.IFS(
$C29=2010,
VLOOKUP($B29,[6]分省年度数据!$A$1:$T$32,15,FALSE),
$C29=2011,
VLOOKUP($B29,[6]分省年度数据!$A$1:$T$32,14,FALSE),
$C29=2012,
VLOOKUP($B29,[6]分省年度数据!$A$1:$T$32,13,FALSE),
$C29=2013,
VLOOKUP($B29,[6]分省年度数据!$A$1:$T$32,12,FALSE),
$C29=2014,
VLOOKUP($B29,[6]分省年度数据!$A$1:$T$32,11,FALSE),
$C29=2015,
VLOOKUP($B29,[6]分省年度数据!$A$1:$T$32,10,FALSE),
$C29=2016,
VLOOKUP($B29,[6]分省年度数据!$A$1:$T$32,9,FALSE),
$C29=2017,
VLOOKUP($B29,[6]分省年度数据!$A$1:$T$32,8,FALSE),
$C29=2018,
VLOOKUP($B29,[6]分省年度数据!$A$1:$T$32,7,FALSE)
)</f>
        <v>6.83</v>
      </c>
      <c r="AN29" cm="1">
        <f t="array" ref="AN29">_xlfn.IFS(
$C29=2010,
VLOOKUP($B29,[7]分省年度数据!$A$1:$T$32,15,FALSE),
$C29=2011,
VLOOKUP($B29,[7]分省年度数据!$A$1:$T$32,14,FALSE),
$C29=2012,
VLOOKUP($B29,[7]分省年度数据!$A$1:$T$32,13,FALSE),
$C29=2013,
VLOOKUP($B29,[7]分省年度数据!$A$1:$T$32,12,FALSE),
$C29=2014,
VLOOKUP($B29,[7]分省年度数据!$A$1:$T$32,11,FALSE),
$C29=2015,
VLOOKUP($B29,[7]分省年度数据!$A$1:$T$32,10,FALSE),
$C29=2016,
VLOOKUP($B29,[7]分省年度数据!$A$1:$T$32,9,FALSE),
$C29=2017,
VLOOKUP($B29,[7]分省年度数据!$A$1:$T$32,8,FALSE),
$C29=2018,
VLOOKUP($B29,[7]分省年度数据!$A$1:$T$32,7,FALSE)
)</f>
        <v>3.32</v>
      </c>
      <c r="AO29" cm="1">
        <f t="array" ref="AO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9.36</v>
      </c>
    </row>
    <row r="30" spans="1:41">
      <c r="A30">
        <v>14</v>
      </c>
      <c r="B30" t="s">
        <v>4</v>
      </c>
      <c r="C30">
        <v>2011</v>
      </c>
      <c r="D30" t="str">
        <f>CONCATENATE(B30,C30)</f>
        <v>山西省2011</v>
      </c>
      <c r="E30" t="s">
        <v>32</v>
      </c>
      <c r="F30" cm="1">
        <f t="array" ref="F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G30" cm="1">
        <f t="array" ref="G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H30" cm="1">
        <f t="array" ref="H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I30">
        <f>VLOOKUP($D30,[24]Sheet1!$C$1:$J$65536,2,FALSE)</f>
        <v>94.734642028808594</v>
      </c>
      <c r="J30">
        <f>VLOOKUP($D30,[24]Sheet1!$C$1:$J$65536,3,FALSE)</f>
        <v>-9.919189453125</v>
      </c>
      <c r="K30">
        <f>VLOOKUP($D30,[24]Sheet1!$C$1:$J$65536,4,FALSE)</f>
        <v>10187.7119140625</v>
      </c>
      <c r="L30">
        <f>VLOOKUP($D30,[24]Sheet1!$C$1:$J$65536,5,FALSE)</f>
        <v>184.61515808105469</v>
      </c>
      <c r="M30">
        <f>VLOOKUP($D30,[24]Sheet1!$C$1:$J$65536,6,FALSE)</f>
        <v>23.372156143188477</v>
      </c>
      <c r="N30">
        <f>VLOOKUP($D30,[24]Sheet1!$C$1:$J$65536,7,FALSE)</f>
        <v>3.8990397453308105</v>
      </c>
      <c r="O30">
        <f>VLOOKUP($D30,[24]Sheet1!$C$1:$J$65536,8,FALSE)</f>
        <v>23.787631988525391</v>
      </c>
      <c r="P30" cm="1">
        <f t="array" ref="P30">_xlfn.IFS(
$C30=2010,
VLOOKUP($B30,[25]各省年均房价!$A$1:$T$32,11,FALSE),
$C30=2011,
VLOOKUP($B30,[25]各省年均房价!$A$1:$T$32,12,FALSE),
$C30=2012,
VLOOKUP($B30,[25]各省年均房价!$A$1:$T$32,13,FALSE),
$C30=2013,
VLOOKUP($B30,[25]各省年均房价!$A$1:$T$32,14,FALSE),
$C30=2014,
VLOOKUP($B30,[25]各省年均房价!$A$1:$T$32,15,FALSE),
$C30=2015,
VLOOKUP($B30,[25]各省年均房价!$A$1:$T$32,16,FALSE),
$C30=2016,
VLOOKUP($B30,[25]各省年均房价!$A$1:$T$32,17,FALSE),
$C30=2017,
VLOOKUP($B30,[25]各省年均房价!$A$1:$T$32,18,FALSE),
$C30=2018,
VLOOKUP($B30,[25]各省年均房价!$A$1:$T$32,19,FALSE)
)</f>
        <v>3426.9854545454541</v>
      </c>
      <c r="Q30">
        <f t="shared" si="0"/>
        <v>0.28656120533033314</v>
      </c>
      <c r="S30" t="str">
        <f>VLOOKUP(B30,方言分布!A:B,2,FALSE)</f>
        <v>晋语</v>
      </c>
      <c r="T30" cm="1">
        <f t="array" ref="T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40339</v>
      </c>
      <c r="U30" cm="1">
        <f t="array" ref="U30">_xlfn.IFS(
$C30=2010,
VLOOKUP($B30,[20]分省年度数据!$A$1:$T$32,15,FALSE),
$C30=2011,
VLOOKUP($B30,[20]分省年度数据!$A$1:$T$32,14,FALSE),
$C30=2012,
VLOOKUP($B30,[20]分省年度数据!$A$1:$T$32,13,FALSE),
$C30=2013,
VLOOKUP($B30,[20]分省年度数据!$A$1:$T$32,12,FALSE),
$C30=2014,
VLOOKUP($B30,[20]分省年度数据!$A$1:$T$32,11,FALSE),
$C30=2015,
VLOOKUP($B30,[20]分省年度数据!$A$1:$T$32,10,FALSE),
$C30=2016,
VLOOKUP($B30,[20]分省年度数据!$A$1:$T$32,9,FALSE),
$C30=2017,
VLOOKUP($B30,[20]分省年度数据!$A$1:$T$32,8,FALSE),
$C30=2018,
VLOOKUP($B30,[20]分省年度数据!$A$1:$T$32,7,FALSE)
)</f>
        <v>15.71</v>
      </c>
      <c r="V30" cm="1">
        <f t="array" ref="V30">_xlfn.IFS(
$C30=2010,
VLOOKUP($B30,[21]分省年度数据!$A$1:$T$32,15,FALSE),
$C30=2011,
VLOOKUP($B30,[21]分省年度数据!$A$1:$T$32,14,FALSE),
$C30=2012,
VLOOKUP($B30,[21]分省年度数据!$A$1:$T$32,13,FALSE),
$C30=2013,
VLOOKUP($B30,[21]分省年度数据!$A$1:$T$32,12,FALSE),
$C30=2014,
VLOOKUP($B30,[21]分省年度数据!$A$1:$T$32,11,FALSE),
$C30=2015,
VLOOKUP($B30,[21]分省年度数据!$A$1:$T$32,10,FALSE),
$C30=2016,
VLOOKUP($B30,[21]分省年度数据!$A$1:$T$32,9,FALSE),
$C30=2017,
VLOOKUP($B30,[21]分省年度数据!$A$1:$T$32,8,FALSE),
$C30=2018,
VLOOKUP($B30,[21]分省年度数据!$A$1:$T$32,7,FALSE)
)</f>
        <v>55</v>
      </c>
      <c r="W30" cm="1">
        <f t="array" ref="W30">_xlfn.IFS(
$C30=2010,
VLOOKUP($B30,[22]分省年度数据!$A$1:$T$32,15,FALSE),
$C30=2011,
VLOOKUP($B30,[22]分省年度数据!$A$1:$T$32,14,FALSE),
$C30=2012,
VLOOKUP($B30,[22]分省年度数据!$A$1:$T$32,13,FALSE),
$C30=2013,
VLOOKUP($B30,[22]分省年度数据!$A$1:$T$32,12,FALSE),
$C30=2014,
VLOOKUP($B30,[22]分省年度数据!$A$1:$T$32,11,FALSE),
$C30=2015,
VLOOKUP($B30,[22]分省年度数据!$A$1:$T$32,10,FALSE),
$C30=2016,
VLOOKUP($B30,[22]分省年度数据!$A$1:$T$32,9,FALSE),
$C30=2017,
VLOOKUP($B30,[22]分省年度数据!$A$1:$T$32,8,FALSE),
$C30=2018,
VLOOKUP($B30,[22]分省年度数据!$A$1:$T$32,7,FALSE)
)</f>
        <v>11.77</v>
      </c>
      <c r="X30" cm="1">
        <f t="array" ref="X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159.62</v>
      </c>
      <c r="Y30" cm="1">
        <f t="array" ref="Y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15.19</v>
      </c>
      <c r="Z30" cm="1">
        <f t="array" ref="Z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13.77</v>
      </c>
      <c r="AA30" cm="1">
        <f t="array" ref="AA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14.68</v>
      </c>
      <c r="AC30" cm="1">
        <f t="array" ref="AC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5494903</v>
      </c>
      <c r="AD30" cm="1">
        <f t="array" ref="AD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421.79</v>
      </c>
      <c r="AE30" cm="1">
        <f t="array" ref="AE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95</v>
      </c>
      <c r="AF30" cm="1">
        <f t="array" ref="AF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3903.4</v>
      </c>
      <c r="AI30" cm="1">
        <f t="array" ref="AI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6239</v>
      </c>
      <c r="AJ30" cm="1">
        <f t="array" ref="AJ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12592</v>
      </c>
      <c r="AK30" cm="1">
        <f t="array" ref="AK30">_xlfn.IFS(
$C30=2010,
VLOOKUP($B30,[4]分省年度数据!$A$1:$T$32,15,FALSE),
$C30=2011,
VLOOKUP($B30,[4]分省年度数据!$A$1:$T$32,14,FALSE),
$C30=2012,
VLOOKUP($B30,[4]分省年度数据!$A$1:$T$32,13,FALSE),
$C30=2013,
VLOOKUP($B30,[4]分省年度数据!$A$1:$T$32,12,FALSE),
$C30=2014,
VLOOKUP($B30,[4]分省年度数据!$A$1:$T$32,11,FALSE),
$C30=2015,
VLOOKUP($B30,[4]分省年度数据!$A$1:$T$32,10,FALSE),
$C30=2016,
VLOOKUP($B30,[4]分省年度数据!$A$1:$T$32,9,FALSE),
$C30=2017,
VLOOKUP($B30,[4]分省年度数据!$A$1:$T$32,8,FALSE),
$C30=2018,
VLOOKUP($B30,[4]分省年度数据!$A$1:$T$32,7,FALSE)
)</f>
        <v>97.48</v>
      </c>
      <c r="AL30" cm="1">
        <f t="array" ref="AL30">_xlfn.IFS(
$C30=2010,
VLOOKUP($B30,[5]分省年度数据!$A$1:$T$32,15,FALSE),
$C30=2011,
VLOOKUP($B30,[5]分省年度数据!$A$1:$T$32,14,FALSE),
$C30=2012,
VLOOKUP($B30,[5]分省年度数据!$A$1:$T$32,13,FALSE),
$C30=2013,
VLOOKUP($B30,[5]分省年度数据!$A$1:$T$32,12,FALSE),
$C30=2014,
VLOOKUP($B30,[5]分省年度数据!$A$1:$T$32,11,FALSE),
$C30=2015,
VLOOKUP($B30,[5]分省年度数据!$A$1:$T$32,10,FALSE),
$C30=2016,
VLOOKUP($B30,[5]分省年度数据!$A$1:$T$32,9,FALSE),
$C30=2017,
VLOOKUP($B30,[5]分省年度数据!$A$1:$T$32,8,FALSE),
$C30=2018,
VLOOKUP($B30,[5]分省年度数据!$A$1:$T$32,7,FALSE)
)</f>
        <v>94.63</v>
      </c>
      <c r="AM30" cm="1">
        <f t="array" ref="AM30">_xlfn.IFS(
$C30=2010,
VLOOKUP($B30,[6]分省年度数据!$A$1:$T$32,15,FALSE),
$C30=2011,
VLOOKUP($B30,[6]分省年度数据!$A$1:$T$32,14,FALSE),
$C30=2012,
VLOOKUP($B30,[6]分省年度数据!$A$1:$T$32,13,FALSE),
$C30=2013,
VLOOKUP($B30,[6]分省年度数据!$A$1:$T$32,12,FALSE),
$C30=2014,
VLOOKUP($B30,[6]分省年度数据!$A$1:$T$32,11,FALSE),
$C30=2015,
VLOOKUP($B30,[6]分省年度数据!$A$1:$T$32,10,FALSE),
$C30=2016,
VLOOKUP($B30,[6]分省年度数据!$A$1:$T$32,9,FALSE),
$C30=2017,
VLOOKUP($B30,[6]分省年度数据!$A$1:$T$32,8,FALSE),
$C30=2018,
VLOOKUP($B30,[6]分省年度数据!$A$1:$T$32,7,FALSE)
)</f>
        <v>7.87</v>
      </c>
      <c r="AN30" cm="1">
        <f t="array" ref="AN30">_xlfn.IFS(
$C30=2010,
VLOOKUP($B30,[7]分省年度数据!$A$1:$T$32,15,FALSE),
$C30=2011,
VLOOKUP($B30,[7]分省年度数据!$A$1:$T$32,14,FALSE),
$C30=2012,
VLOOKUP($B30,[7]分省年度数据!$A$1:$T$32,13,FALSE),
$C30=2013,
VLOOKUP($B30,[7]分省年度数据!$A$1:$T$32,12,FALSE),
$C30=2014,
VLOOKUP($B30,[7]分省年度数据!$A$1:$T$32,11,FALSE),
$C30=2015,
VLOOKUP($B30,[7]分省年度数据!$A$1:$T$32,10,FALSE),
$C30=2016,
VLOOKUP($B30,[7]分省年度数据!$A$1:$T$32,9,FALSE),
$C30=2017,
VLOOKUP($B30,[7]分省年度数据!$A$1:$T$32,8,FALSE),
$C30=2018,
VLOOKUP($B30,[7]分省年度数据!$A$1:$T$32,7,FALSE)
)</f>
        <v>3.14</v>
      </c>
      <c r="AO30" cm="1">
        <f t="array" ref="AO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10.17</v>
      </c>
    </row>
    <row r="31" spans="1:41">
      <c r="A31">
        <v>14</v>
      </c>
      <c r="B31" t="s">
        <v>4</v>
      </c>
      <c r="C31">
        <v>2012</v>
      </c>
      <c r="D31" t="str">
        <f>CONCATENATE(B31,C31)</f>
        <v>山西省2012</v>
      </c>
      <c r="E31" t="s">
        <v>32</v>
      </c>
      <c r="F31" cm="1">
        <f t="array" ref="F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G31" cm="1">
        <f t="array" ref="G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H31" cm="1">
        <f t="array" ref="H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I31">
        <f>VLOOKUP($D31,[24]Sheet1!$C$1:$J$65536,2,FALSE)</f>
        <v>92.397071838378906</v>
      </c>
      <c r="J31">
        <f>VLOOKUP($D31,[24]Sheet1!$C$1:$J$65536,3,FALSE)</f>
        <v>-11.557902336120605</v>
      </c>
      <c r="K31">
        <f>VLOOKUP($D31,[24]Sheet1!$C$1:$J$65536,4,FALSE)</f>
        <v>10174.7998046875</v>
      </c>
      <c r="L31">
        <f>VLOOKUP($D31,[24]Sheet1!$C$1:$J$65536,5,FALSE)</f>
        <v>187.91883850097656</v>
      </c>
      <c r="M31">
        <f>VLOOKUP($D31,[24]Sheet1!$C$1:$J$65536,6,FALSE)</f>
        <v>23.980819702148438</v>
      </c>
      <c r="N31">
        <f>VLOOKUP($D31,[24]Sheet1!$C$1:$J$65536,7,FALSE)</f>
        <v>3.7552857398986816</v>
      </c>
      <c r="O31">
        <f>VLOOKUP($D31,[24]Sheet1!$C$1:$J$65536,8,FALSE)</f>
        <v>23.590791702270508</v>
      </c>
      <c r="P31" cm="1">
        <f t="array" ref="P31">_xlfn.IFS(
$C31=2010,
VLOOKUP($B31,[25]各省年均房价!$A$1:$T$32,11,FALSE),
$C31=2011,
VLOOKUP($B31,[25]各省年均房价!$A$1:$T$32,12,FALSE),
$C31=2012,
VLOOKUP($B31,[25]各省年均房价!$A$1:$T$32,13,FALSE),
$C31=2013,
VLOOKUP($B31,[25]各省年均房价!$A$1:$T$32,14,FALSE),
$C31=2014,
VLOOKUP($B31,[25]各省年均房价!$A$1:$T$32,15,FALSE),
$C31=2015,
VLOOKUP($B31,[25]各省年均房价!$A$1:$T$32,16,FALSE),
$C31=2016,
VLOOKUP($B31,[25]各省年均房价!$A$1:$T$32,17,FALSE),
$C31=2017,
VLOOKUP($B31,[25]各省年均房价!$A$1:$T$32,18,FALSE),
$C31=2018,
VLOOKUP($B31,[25]各省年均房价!$A$1:$T$32,19,FALSE)
)</f>
        <v>3877.9781818181818</v>
      </c>
      <c r="Q31">
        <f t="shared" si="0"/>
        <v>0.2853132858900958</v>
      </c>
      <c r="S31" t="str">
        <f>VLOOKUP(B31,方言分布!A:B,2,FALSE)</f>
        <v>晋语</v>
      </c>
      <c r="T31" cm="1">
        <f t="array" ref="T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40192</v>
      </c>
      <c r="U31" cm="1">
        <f t="array" ref="U31">_xlfn.IFS(
$C31=2010,
VLOOKUP($B31,[20]分省年度数据!$A$1:$T$32,15,FALSE),
$C31=2011,
VLOOKUP($B31,[20]分省年度数据!$A$1:$T$32,14,FALSE),
$C31=2012,
VLOOKUP($B31,[20]分省年度数据!$A$1:$T$32,13,FALSE),
$C31=2013,
VLOOKUP($B31,[20]分省年度数据!$A$1:$T$32,12,FALSE),
$C31=2014,
VLOOKUP($B31,[20]分省年度数据!$A$1:$T$32,11,FALSE),
$C31=2015,
VLOOKUP($B31,[20]分省年度数据!$A$1:$T$32,10,FALSE),
$C31=2016,
VLOOKUP($B31,[20]分省年度数据!$A$1:$T$32,9,FALSE),
$C31=2017,
VLOOKUP($B31,[20]分省年度数据!$A$1:$T$32,8,FALSE),
$C31=2018,
VLOOKUP($B31,[20]分省年度数据!$A$1:$T$32,7,FALSE)
)</f>
        <v>16.53</v>
      </c>
      <c r="V31" cm="1">
        <f t="array" ref="V31">_xlfn.IFS(
$C31=2010,
VLOOKUP($B31,[21]分省年度数据!$A$1:$T$32,15,FALSE),
$C31=2011,
VLOOKUP($B31,[21]分省年度数据!$A$1:$T$32,14,FALSE),
$C31=2012,
VLOOKUP($B31,[21]分省年度数据!$A$1:$T$32,13,FALSE),
$C31=2013,
VLOOKUP($B31,[21]分省年度数据!$A$1:$T$32,12,FALSE),
$C31=2014,
VLOOKUP($B31,[21]分省年度数据!$A$1:$T$32,11,FALSE),
$C31=2015,
VLOOKUP($B31,[21]分省年度数据!$A$1:$T$32,10,FALSE),
$C31=2016,
VLOOKUP($B31,[21]分省年度数据!$A$1:$T$32,9,FALSE),
$C31=2017,
VLOOKUP($B31,[21]分省年度数据!$A$1:$T$32,8,FALSE),
$C31=2018,
VLOOKUP($B31,[21]分省年度数据!$A$1:$T$32,7,FALSE)
)</f>
        <v>55</v>
      </c>
      <c r="W31" cm="1">
        <f t="array" ref="W31">_xlfn.IFS(
$C31=2010,
VLOOKUP($B31,[22]分省年度数据!$A$1:$T$32,15,FALSE),
$C31=2011,
VLOOKUP($B31,[22]分省年度数据!$A$1:$T$32,14,FALSE),
$C31=2012,
VLOOKUP($B31,[22]分省年度数据!$A$1:$T$32,13,FALSE),
$C31=2013,
VLOOKUP($B31,[22]分省年度数据!$A$1:$T$32,12,FALSE),
$C31=2014,
VLOOKUP($B31,[22]分省年度数据!$A$1:$T$32,11,FALSE),
$C31=2015,
VLOOKUP($B31,[22]分省年度数据!$A$1:$T$32,10,FALSE),
$C31=2016,
VLOOKUP($B31,[22]分省年度数据!$A$1:$T$32,9,FALSE),
$C31=2017,
VLOOKUP($B31,[22]分省年度数据!$A$1:$T$32,8,FALSE),
$C31=2018,
VLOOKUP($B31,[22]分省年度数据!$A$1:$T$32,7,FALSE)
)</f>
        <v>11.22</v>
      </c>
      <c r="X31" cm="1">
        <f t="array" ref="X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180.34</v>
      </c>
      <c r="Y31" cm="1">
        <f t="array" ref="Y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>14.72</v>
      </c>
      <c r="Z31" cm="1">
        <f t="array" ref="Z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>12.71</v>
      </c>
      <c r="AA31" cm="1">
        <f t="array" ref="AA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>14.2</v>
      </c>
      <c r="AC31" t="str" cm="1">
        <f t="array" ref="AC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/>
      </c>
      <c r="AD31" cm="1">
        <f t="array" ref="AD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558.03</v>
      </c>
      <c r="AE31" cm="1">
        <f t="array" ref="AE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106</v>
      </c>
      <c r="AF31" cm="1">
        <f t="array" ref="AF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4506.8</v>
      </c>
      <c r="AI31" cm="1">
        <f t="array" ref="AI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5587</v>
      </c>
      <c r="AJ31" cm="1">
        <f t="array" ref="AJ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13369</v>
      </c>
      <c r="AK31" cm="1">
        <f t="array" ref="AK31">_xlfn.IFS(
$C31=2010,
VLOOKUP($B31,[4]分省年度数据!$A$1:$T$32,15,FALSE),
$C31=2011,
VLOOKUP($B31,[4]分省年度数据!$A$1:$T$32,14,FALSE),
$C31=2012,
VLOOKUP($B31,[4]分省年度数据!$A$1:$T$32,13,FALSE),
$C31=2013,
VLOOKUP($B31,[4]分省年度数据!$A$1:$T$32,12,FALSE),
$C31=2014,
VLOOKUP($B31,[4]分省年度数据!$A$1:$T$32,11,FALSE),
$C31=2015,
VLOOKUP($B31,[4]分省年度数据!$A$1:$T$32,10,FALSE),
$C31=2016,
VLOOKUP($B31,[4]分省年度数据!$A$1:$T$32,9,FALSE),
$C31=2017,
VLOOKUP($B31,[4]分省年度数据!$A$1:$T$32,8,FALSE),
$C31=2018,
VLOOKUP($B31,[4]分省年度数据!$A$1:$T$32,7,FALSE)
)</f>
        <v>97.64</v>
      </c>
      <c r="AL31" cm="1">
        <f t="array" ref="AL31">_xlfn.IFS(
$C31=2010,
VLOOKUP($B31,[5]分省年度数据!$A$1:$T$32,15,FALSE),
$C31=2011,
VLOOKUP($B31,[5]分省年度数据!$A$1:$T$32,14,FALSE),
$C31=2012,
VLOOKUP($B31,[5]分省年度数据!$A$1:$T$32,13,FALSE),
$C31=2013,
VLOOKUP($B31,[5]分省年度数据!$A$1:$T$32,12,FALSE),
$C31=2014,
VLOOKUP($B31,[5]分省年度数据!$A$1:$T$32,11,FALSE),
$C31=2015,
VLOOKUP($B31,[5]分省年度数据!$A$1:$T$32,10,FALSE),
$C31=2016,
VLOOKUP($B31,[5]分省年度数据!$A$1:$T$32,9,FALSE),
$C31=2017,
VLOOKUP($B31,[5]分省年度数据!$A$1:$T$32,8,FALSE),
$C31=2018,
VLOOKUP($B31,[5]分省年度数据!$A$1:$T$32,7,FALSE)
)</f>
        <v>95.18</v>
      </c>
      <c r="AM31" cm="1">
        <f t="array" ref="AM31">_xlfn.IFS(
$C31=2010,
VLOOKUP($B31,[6]分省年度数据!$A$1:$T$32,15,FALSE),
$C31=2011,
VLOOKUP($B31,[6]分省年度数据!$A$1:$T$32,14,FALSE),
$C31=2012,
VLOOKUP($B31,[6]分省年度数据!$A$1:$T$32,13,FALSE),
$C31=2013,
VLOOKUP($B31,[6]分省年度数据!$A$1:$T$32,12,FALSE),
$C31=2014,
VLOOKUP($B31,[6]分省年度数据!$A$1:$T$32,11,FALSE),
$C31=2015,
VLOOKUP($B31,[6]分省年度数据!$A$1:$T$32,10,FALSE),
$C31=2016,
VLOOKUP($B31,[6]分省年度数据!$A$1:$T$32,9,FALSE),
$C31=2017,
VLOOKUP($B31,[6]分省年度数据!$A$1:$T$32,8,FALSE),
$C31=2018,
VLOOKUP($B31,[6]分省年度数据!$A$1:$T$32,7,FALSE)
)</f>
        <v>8.4700000000000006</v>
      </c>
      <c r="AN31" cm="1">
        <f t="array" ref="AN31">_xlfn.IFS(
$C31=2010,
VLOOKUP($B31,[7]分省年度数据!$A$1:$T$32,15,FALSE),
$C31=2011,
VLOOKUP($B31,[7]分省年度数据!$A$1:$T$32,14,FALSE),
$C31=2012,
VLOOKUP($B31,[7]分省年度数据!$A$1:$T$32,13,FALSE),
$C31=2013,
VLOOKUP($B31,[7]分省年度数据!$A$1:$T$32,12,FALSE),
$C31=2014,
VLOOKUP($B31,[7]分省年度数据!$A$1:$T$32,11,FALSE),
$C31=2015,
VLOOKUP($B31,[7]分省年度数据!$A$1:$T$32,10,FALSE),
$C31=2016,
VLOOKUP($B31,[7]分省年度数据!$A$1:$T$32,9,FALSE),
$C31=2017,
VLOOKUP($B31,[7]分省年度数据!$A$1:$T$32,8,FALSE),
$C31=2018,
VLOOKUP($B31,[7]分省年度数据!$A$1:$T$32,7,FALSE)
)</f>
        <v>3.09</v>
      </c>
      <c r="AO31" cm="1">
        <f t="array" ref="AO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10.82</v>
      </c>
    </row>
    <row r="32" spans="1:41">
      <c r="A32">
        <v>14</v>
      </c>
      <c r="B32" t="s">
        <v>4</v>
      </c>
      <c r="C32">
        <v>2013</v>
      </c>
      <c r="D32" t="str">
        <f>CONCATENATE(B32,C32)</f>
        <v>山西省2013</v>
      </c>
      <c r="E32" t="s">
        <v>32</v>
      </c>
      <c r="F32" cm="1">
        <f t="array" ref="F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G32" cm="1">
        <f t="array" ref="G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H32" cm="1">
        <f t="array" ref="H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I32">
        <f>VLOOKUP($D32,[24]Sheet1!$C$1:$J$65536,2,FALSE)</f>
        <v>105.35266876220703</v>
      </c>
      <c r="J32">
        <f>VLOOKUP($D32,[24]Sheet1!$C$1:$J$65536,3,FALSE)</f>
        <v>-4.4548254013061523</v>
      </c>
      <c r="K32">
        <f>VLOOKUP($D32,[24]Sheet1!$C$1:$J$65536,4,FALSE)</f>
        <v>10168.3828125</v>
      </c>
      <c r="L32">
        <f>VLOOKUP($D32,[24]Sheet1!$C$1:$J$65536,5,FALSE)</f>
        <v>182.83644104003906</v>
      </c>
      <c r="M32">
        <f>VLOOKUP($D32,[24]Sheet1!$C$1:$J$65536,6,FALSE)</f>
        <v>25.53656005859375</v>
      </c>
      <c r="N32">
        <f>VLOOKUP($D32,[24]Sheet1!$C$1:$J$65536,7,FALSE)</f>
        <v>3.7920863628387451</v>
      </c>
      <c r="O32">
        <f>VLOOKUP($D32,[24]Sheet1!$C$1:$J$65536,8,FALSE)</f>
        <v>30.374601364135742</v>
      </c>
      <c r="P32" cm="1">
        <f t="array" ref="P32">_xlfn.IFS(
$C32=2010,
VLOOKUP($B32,[25]各省年均房价!$A$1:$T$32,11,FALSE),
$C32=2011,
VLOOKUP($B32,[25]各省年均房价!$A$1:$T$32,12,FALSE),
$C32=2012,
VLOOKUP($B32,[25]各省年均房价!$A$1:$T$32,13,FALSE),
$C32=2013,
VLOOKUP($B32,[25]各省年均房价!$A$1:$T$32,14,FALSE),
$C32=2014,
VLOOKUP($B32,[25]各省年均房价!$A$1:$T$32,15,FALSE),
$C32=2015,
VLOOKUP($B32,[25]各省年均房价!$A$1:$T$32,16,FALSE),
$C32=2016,
VLOOKUP($B32,[25]各省年均房价!$A$1:$T$32,17,FALSE),
$C32=2017,
VLOOKUP($B32,[25]各省年均房价!$A$1:$T$32,18,FALSE),
$C32=2018,
VLOOKUP($B32,[25]各省年均房价!$A$1:$T$32,19,FALSE)
)</f>
        <v>4047.4845454545462</v>
      </c>
      <c r="Q32">
        <f t="shared" si="0"/>
        <v>0.26769077681577685</v>
      </c>
      <c r="S32" t="str">
        <f>VLOOKUP(B32,方言分布!A:B,2,FALSE)</f>
        <v>晋语</v>
      </c>
      <c r="T32" cm="1">
        <f t="array" ref="T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40281</v>
      </c>
      <c r="U32" cm="1">
        <f t="array" ref="U32">_xlfn.IFS(
$C32=2010,
VLOOKUP($B32,[20]分省年度数据!$A$1:$T$32,15,FALSE),
$C32=2011,
VLOOKUP($B32,[20]分省年度数据!$A$1:$T$32,14,FALSE),
$C32=2012,
VLOOKUP($B32,[20]分省年度数据!$A$1:$T$32,13,FALSE),
$C32=2013,
VLOOKUP($B32,[20]分省年度数据!$A$1:$T$32,12,FALSE),
$C32=2014,
VLOOKUP($B32,[20]分省年度数据!$A$1:$T$32,11,FALSE),
$C32=2015,
VLOOKUP($B32,[20]分省年度数据!$A$1:$T$32,10,FALSE),
$C32=2016,
VLOOKUP($B32,[20]分省年度数据!$A$1:$T$32,9,FALSE),
$C32=2017,
VLOOKUP($B32,[20]分省年度数据!$A$1:$T$32,8,FALSE),
$C32=2018,
VLOOKUP($B32,[20]分省年度数据!$A$1:$T$32,7,FALSE)
)</f>
        <v>17.260000000000002</v>
      </c>
      <c r="V32" cm="1">
        <f t="array" ref="V32">_xlfn.IFS(
$C32=2010,
VLOOKUP($B32,[21]分省年度数据!$A$1:$T$32,15,FALSE),
$C32=2011,
VLOOKUP($B32,[21]分省年度数据!$A$1:$T$32,14,FALSE),
$C32=2012,
VLOOKUP($B32,[21]分省年度数据!$A$1:$T$32,13,FALSE),
$C32=2013,
VLOOKUP($B32,[21]分省年度数据!$A$1:$T$32,12,FALSE),
$C32=2014,
VLOOKUP($B32,[21]分省年度数据!$A$1:$T$32,11,FALSE),
$C32=2015,
VLOOKUP($B32,[21]分省年度数据!$A$1:$T$32,10,FALSE),
$C32=2016,
VLOOKUP($B32,[21]分省年度数据!$A$1:$T$32,9,FALSE),
$C32=2017,
VLOOKUP($B32,[21]分省年度数据!$A$1:$T$32,8,FALSE),
$C32=2018,
VLOOKUP($B32,[21]分省年度数据!$A$1:$T$32,7,FALSE)
)</f>
        <v>58</v>
      </c>
      <c r="W32" cm="1">
        <f t="array" ref="W32">_xlfn.IFS(
$C32=2010,
VLOOKUP($B32,[22]分省年度数据!$A$1:$T$32,15,FALSE),
$C32=2011,
VLOOKUP($B32,[22]分省年度数据!$A$1:$T$32,14,FALSE),
$C32=2012,
VLOOKUP($B32,[22]分省年度数据!$A$1:$T$32,13,FALSE),
$C32=2013,
VLOOKUP($B32,[22]分省年度数据!$A$1:$T$32,12,FALSE),
$C32=2014,
VLOOKUP($B32,[22]分省年度数据!$A$1:$T$32,11,FALSE),
$C32=2015,
VLOOKUP($B32,[22]分省年度数据!$A$1:$T$32,10,FALSE),
$C32=2016,
VLOOKUP($B32,[22]分省年度数据!$A$1:$T$32,9,FALSE),
$C32=2017,
VLOOKUP($B32,[22]分省年度数据!$A$1:$T$32,8,FALSE),
$C32=2018,
VLOOKUP($B32,[22]分省年度数据!$A$1:$T$32,7,FALSE)
)</f>
        <v>11.08</v>
      </c>
      <c r="X32" cm="1">
        <f t="array" ref="X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201.63</v>
      </c>
      <c r="Y32" cm="1">
        <f t="array" ref="Y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14.16</v>
      </c>
      <c r="Z32" cm="1">
        <f t="array" ref="Z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11</v>
      </c>
      <c r="AA32" cm="1">
        <f t="array" ref="AA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12.72</v>
      </c>
      <c r="AC32" cm="1">
        <f t="array" ref="AC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6918247</v>
      </c>
      <c r="AD32" cm="1">
        <f t="array" ref="AD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542.44000000000005</v>
      </c>
      <c r="AE32" cm="1">
        <f t="array" ref="AE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113</v>
      </c>
      <c r="AF32" cm="1">
        <f t="array" ref="AF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5139.3</v>
      </c>
      <c r="AI32" cm="1">
        <f t="array" ref="AI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5303</v>
      </c>
      <c r="AJ32" cm="1">
        <f t="array" ref="AJ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14655</v>
      </c>
      <c r="AK32" cm="1">
        <f t="array" ref="AK32">_xlfn.IFS(
$C32=2010,
VLOOKUP($B32,[4]分省年度数据!$A$1:$T$32,15,FALSE),
$C32=2011,
VLOOKUP($B32,[4]分省年度数据!$A$1:$T$32,14,FALSE),
$C32=2012,
VLOOKUP($B32,[4]分省年度数据!$A$1:$T$32,13,FALSE),
$C32=2013,
VLOOKUP($B32,[4]分省年度数据!$A$1:$T$32,12,FALSE),
$C32=2014,
VLOOKUP($B32,[4]分省年度数据!$A$1:$T$32,11,FALSE),
$C32=2015,
VLOOKUP($B32,[4]分省年度数据!$A$1:$T$32,10,FALSE),
$C32=2016,
VLOOKUP($B32,[4]分省年度数据!$A$1:$T$32,9,FALSE),
$C32=2017,
VLOOKUP($B32,[4]分省年度数据!$A$1:$T$32,8,FALSE),
$C32=2018,
VLOOKUP($B32,[4]分省年度数据!$A$1:$T$32,7,FALSE)
)</f>
        <v>98.14</v>
      </c>
      <c r="AL32" cm="1">
        <f t="array" ref="AL32">_xlfn.IFS(
$C32=2010,
VLOOKUP($B32,[5]分省年度数据!$A$1:$T$32,15,FALSE),
$C32=2011,
VLOOKUP($B32,[5]分省年度数据!$A$1:$T$32,14,FALSE),
$C32=2012,
VLOOKUP($B32,[5]分省年度数据!$A$1:$T$32,13,FALSE),
$C32=2013,
VLOOKUP($B32,[5]分省年度数据!$A$1:$T$32,12,FALSE),
$C32=2014,
VLOOKUP($B32,[5]分省年度数据!$A$1:$T$32,11,FALSE),
$C32=2015,
VLOOKUP($B32,[5]分省年度数据!$A$1:$T$32,10,FALSE),
$C32=2016,
VLOOKUP($B32,[5]分省年度数据!$A$1:$T$32,9,FALSE),
$C32=2017,
VLOOKUP($B32,[5]分省年度数据!$A$1:$T$32,8,FALSE),
$C32=2018,
VLOOKUP($B32,[5]分省年度数据!$A$1:$T$32,7,FALSE)
)</f>
        <v>96.1</v>
      </c>
      <c r="AM32" cm="1">
        <f t="array" ref="AM32">_xlfn.IFS(
$C32=2010,
VLOOKUP($B32,[6]分省年度数据!$A$1:$T$32,15,FALSE),
$C32=2011,
VLOOKUP($B32,[6]分省年度数据!$A$1:$T$32,14,FALSE),
$C32=2012,
VLOOKUP($B32,[6]分省年度数据!$A$1:$T$32,13,FALSE),
$C32=2013,
VLOOKUP($B32,[6]分省年度数据!$A$1:$T$32,12,FALSE),
$C32=2014,
VLOOKUP($B32,[6]分省年度数据!$A$1:$T$32,11,FALSE),
$C32=2015,
VLOOKUP($B32,[6]分省年度数据!$A$1:$T$32,10,FALSE),
$C32=2016,
VLOOKUP($B32,[6]分省年度数据!$A$1:$T$32,9,FALSE),
$C32=2017,
VLOOKUP($B32,[6]分省年度数据!$A$1:$T$32,8,FALSE),
$C32=2018,
VLOOKUP($B32,[6]分省年度数据!$A$1:$T$32,7,FALSE)
)</f>
        <v>9.9</v>
      </c>
      <c r="AN32" cm="1">
        <f t="array" ref="AN32">_xlfn.IFS(
$C32=2010,
VLOOKUP($B32,[7]分省年度数据!$A$1:$T$32,15,FALSE),
$C32=2011,
VLOOKUP($B32,[7]分省年度数据!$A$1:$T$32,14,FALSE),
$C32=2012,
VLOOKUP($B32,[7]分省年度数据!$A$1:$T$32,13,FALSE),
$C32=2013,
VLOOKUP($B32,[7]分省年度数据!$A$1:$T$32,12,FALSE),
$C32=2014,
VLOOKUP($B32,[7]分省年度数据!$A$1:$T$32,11,FALSE),
$C32=2015,
VLOOKUP($B32,[7]分省年度数据!$A$1:$T$32,10,FALSE),
$C32=2016,
VLOOKUP($B32,[7]分省年度数据!$A$1:$T$32,9,FALSE),
$C32=2017,
VLOOKUP($B32,[7]分省年度数据!$A$1:$T$32,8,FALSE),
$C32=2018,
VLOOKUP($B32,[7]分省年度数据!$A$1:$T$32,7,FALSE)
)</f>
        <v>3.19</v>
      </c>
      <c r="AO32" cm="1">
        <f t="array" ref="AO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11.18</v>
      </c>
    </row>
    <row r="33" spans="1:41">
      <c r="A33">
        <v>14</v>
      </c>
      <c r="B33" t="s">
        <v>4</v>
      </c>
      <c r="C33">
        <v>2014</v>
      </c>
      <c r="D33" t="str">
        <f>CONCATENATE(B33,C33)</f>
        <v>山西省2014</v>
      </c>
      <c r="E33" t="s">
        <v>32</v>
      </c>
      <c r="F33" cm="1">
        <f t="array" ref="F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G33" cm="1">
        <f t="array" ref="G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H33" cm="1">
        <f t="array" ref="H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I33">
        <f>VLOOKUP($D33,[24]Sheet1!$C$1:$J$65536,2,FALSE)</f>
        <v>102.59272003173828</v>
      </c>
      <c r="J33">
        <f>VLOOKUP($D33,[24]Sheet1!$C$1:$J$65536,3,FALSE)</f>
        <v>0.30086344480514526</v>
      </c>
      <c r="K33">
        <f>VLOOKUP($D33,[24]Sheet1!$C$1:$J$65536,4,FALSE)</f>
        <v>10179.501953125</v>
      </c>
      <c r="L33">
        <f>VLOOKUP($D33,[24]Sheet1!$C$1:$J$65536,5,FALSE)</f>
        <v>185.91384887695312</v>
      </c>
      <c r="M33">
        <f>VLOOKUP($D33,[24]Sheet1!$C$1:$J$65536,6,FALSE)</f>
        <v>24.006410598754883</v>
      </c>
      <c r="N33">
        <f>VLOOKUP($D33,[24]Sheet1!$C$1:$J$65536,7,FALSE)</f>
        <v>5.5556650161743164</v>
      </c>
      <c r="O33">
        <f>VLOOKUP($D33,[24]Sheet1!$C$1:$J$65536,8,FALSE)</f>
        <v>24.42103385925293</v>
      </c>
      <c r="P33" cm="1">
        <f t="array" ref="P33">_xlfn.IFS(
$C33=2010,
VLOOKUP($B33,[25]各省年均房价!$A$1:$T$32,11,FALSE),
$C33=2011,
VLOOKUP($B33,[25]各省年均房价!$A$1:$T$32,12,FALSE),
$C33=2012,
VLOOKUP($B33,[25]各省年均房价!$A$1:$T$32,13,FALSE),
$C33=2013,
VLOOKUP($B33,[25]各省年均房价!$A$1:$T$32,14,FALSE),
$C33=2014,
VLOOKUP($B33,[25]各省年均房价!$A$1:$T$32,15,FALSE),
$C33=2015,
VLOOKUP($B33,[25]各省年均房价!$A$1:$T$32,16,FALSE),
$C33=2016,
VLOOKUP($B33,[25]各省年均房价!$A$1:$T$32,17,FALSE),
$C33=2017,
VLOOKUP($B33,[25]各省年均房价!$A$1:$T$32,18,FALSE),
$C33=2018,
VLOOKUP($B33,[25]各省年均房价!$A$1:$T$32,19,FALSE)
)</f>
        <v>4112.8927272727269</v>
      </c>
      <c r="Q33">
        <f t="shared" si="0"/>
        <v>0.24869347728097271</v>
      </c>
      <c r="S33" t="str">
        <f>VLOOKUP(B33,方言分布!A:B,2,FALSE)</f>
        <v>晋语</v>
      </c>
      <c r="T33" cm="1">
        <f t="array" ref="T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40777</v>
      </c>
      <c r="U33" cm="1">
        <f t="array" ref="U33">_xlfn.IFS(
$C33=2010,
VLOOKUP($B33,[20]分省年度数据!$A$1:$T$32,15,FALSE),
$C33=2011,
VLOOKUP($B33,[20]分省年度数据!$A$1:$T$32,14,FALSE),
$C33=2012,
VLOOKUP($B33,[20]分省年度数据!$A$1:$T$32,13,FALSE),
$C33=2013,
VLOOKUP($B33,[20]分省年度数据!$A$1:$T$32,12,FALSE),
$C33=2014,
VLOOKUP($B33,[20]分省年度数据!$A$1:$T$32,11,FALSE),
$C33=2015,
VLOOKUP($B33,[20]分省年度数据!$A$1:$T$32,10,FALSE),
$C33=2016,
VLOOKUP($B33,[20]分省年度数据!$A$1:$T$32,9,FALSE),
$C33=2017,
VLOOKUP($B33,[20]分省年度数据!$A$1:$T$32,8,FALSE),
$C33=2018,
VLOOKUP($B33,[20]分省年度数据!$A$1:$T$32,7,FALSE)
)</f>
        <v>17.739999999999998</v>
      </c>
      <c r="V33" cm="1">
        <f t="array" ref="V33">_xlfn.IFS(
$C33=2010,
VLOOKUP($B33,[21]分省年度数据!$A$1:$T$32,15,FALSE),
$C33=2011,
VLOOKUP($B33,[21]分省年度数据!$A$1:$T$32,14,FALSE),
$C33=2012,
VLOOKUP($B33,[21]分省年度数据!$A$1:$T$32,13,FALSE),
$C33=2013,
VLOOKUP($B33,[21]分省年度数据!$A$1:$T$32,12,FALSE),
$C33=2014,
VLOOKUP($B33,[21]分省年度数据!$A$1:$T$32,11,FALSE),
$C33=2015,
VLOOKUP($B33,[21]分省年度数据!$A$1:$T$32,10,FALSE),
$C33=2016,
VLOOKUP($B33,[21]分省年度数据!$A$1:$T$32,9,FALSE),
$C33=2017,
VLOOKUP($B33,[21]分省年度数据!$A$1:$T$32,8,FALSE),
$C33=2018,
VLOOKUP($B33,[21]分省年度数据!$A$1:$T$32,7,FALSE)
)</f>
        <v>57</v>
      </c>
      <c r="W33" cm="1">
        <f t="array" ref="W33">_xlfn.IFS(
$C33=2010,
VLOOKUP($B33,[22]分省年度数据!$A$1:$T$32,15,FALSE),
$C33=2011,
VLOOKUP($B33,[22]分省年度数据!$A$1:$T$32,14,FALSE),
$C33=2012,
VLOOKUP($B33,[22]分省年度数据!$A$1:$T$32,13,FALSE),
$C33=2013,
VLOOKUP($B33,[22]分省年度数据!$A$1:$T$32,12,FALSE),
$C33=2014,
VLOOKUP($B33,[22]分省年度数据!$A$1:$T$32,11,FALSE),
$C33=2015,
VLOOKUP($B33,[22]分省年度数据!$A$1:$T$32,10,FALSE),
$C33=2016,
VLOOKUP($B33,[22]分省年度数据!$A$1:$T$32,9,FALSE),
$C33=2017,
VLOOKUP($B33,[22]分省年度数据!$A$1:$T$32,8,FALSE),
$C33=2018,
VLOOKUP($B33,[22]分省年度数据!$A$1:$T$32,7,FALSE)
)</f>
        <v>10.79</v>
      </c>
      <c r="X33" cm="1">
        <f t="array" ref="X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243.94</v>
      </c>
      <c r="Y33" cm="1">
        <f t="array" ref="Y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13.59</v>
      </c>
      <c r="Z33" cm="1">
        <f t="array" ref="Z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10.52</v>
      </c>
      <c r="AA33" cm="1">
        <f t="array" ref="AA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12.7</v>
      </c>
      <c r="AC33" cm="1">
        <f t="array" ref="AC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7036233</v>
      </c>
      <c r="AD33" cm="1">
        <f t="array" ref="AD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507.28</v>
      </c>
      <c r="AE33" cm="1">
        <f t="array" ref="AE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115</v>
      </c>
      <c r="AF33" cm="1">
        <f t="array" ref="AF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5717.9</v>
      </c>
      <c r="AI33" cm="1">
        <f t="array" ref="AI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5121</v>
      </c>
      <c r="AJ33" cm="1">
        <f t="array" ref="AJ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13658</v>
      </c>
      <c r="AK33" cm="1">
        <f t="array" ref="AK33">_xlfn.IFS(
$C33=2010,
VLOOKUP($B33,[4]分省年度数据!$A$1:$T$32,15,FALSE),
$C33=2011,
VLOOKUP($B33,[4]分省年度数据!$A$1:$T$32,14,FALSE),
$C33=2012,
VLOOKUP($B33,[4]分省年度数据!$A$1:$T$32,13,FALSE),
$C33=2013,
VLOOKUP($B33,[4]分省年度数据!$A$1:$T$32,12,FALSE),
$C33=2014,
VLOOKUP($B33,[4]分省年度数据!$A$1:$T$32,11,FALSE),
$C33=2015,
VLOOKUP($B33,[4]分省年度数据!$A$1:$T$32,10,FALSE),
$C33=2016,
VLOOKUP($B33,[4]分省年度数据!$A$1:$T$32,9,FALSE),
$C33=2017,
VLOOKUP($B33,[4]分省年度数据!$A$1:$T$32,8,FALSE),
$C33=2018,
VLOOKUP($B33,[4]分省年度数据!$A$1:$T$32,7,FALSE)
)</f>
        <v>98.54</v>
      </c>
      <c r="AL33" cm="1">
        <f t="array" ref="AL33">_xlfn.IFS(
$C33=2010,
VLOOKUP($B33,[5]分省年度数据!$A$1:$T$32,15,FALSE),
$C33=2011,
VLOOKUP($B33,[5]分省年度数据!$A$1:$T$32,14,FALSE),
$C33=2012,
VLOOKUP($B33,[5]分省年度数据!$A$1:$T$32,13,FALSE),
$C33=2013,
VLOOKUP($B33,[5]分省年度数据!$A$1:$T$32,12,FALSE),
$C33=2014,
VLOOKUP($B33,[5]分省年度数据!$A$1:$T$32,11,FALSE),
$C33=2015,
VLOOKUP($B33,[5]分省年度数据!$A$1:$T$32,10,FALSE),
$C33=2016,
VLOOKUP($B33,[5]分省年度数据!$A$1:$T$32,9,FALSE),
$C33=2017,
VLOOKUP($B33,[5]分省年度数据!$A$1:$T$32,8,FALSE),
$C33=2018,
VLOOKUP($B33,[5]分省年度数据!$A$1:$T$32,7,FALSE)
)</f>
        <v>95.77</v>
      </c>
      <c r="AM33" cm="1">
        <f t="array" ref="AM33">_xlfn.IFS(
$C33=2010,
VLOOKUP($B33,[6]分省年度数据!$A$1:$T$32,15,FALSE),
$C33=2011,
VLOOKUP($B33,[6]分省年度数据!$A$1:$T$32,14,FALSE),
$C33=2012,
VLOOKUP($B33,[6]分省年度数据!$A$1:$T$32,13,FALSE),
$C33=2013,
VLOOKUP($B33,[6]分省年度数据!$A$1:$T$32,12,FALSE),
$C33=2014,
VLOOKUP($B33,[6]分省年度数据!$A$1:$T$32,11,FALSE),
$C33=2015,
VLOOKUP($B33,[6]分省年度数据!$A$1:$T$32,10,FALSE),
$C33=2016,
VLOOKUP($B33,[6]分省年度数据!$A$1:$T$32,9,FALSE),
$C33=2017,
VLOOKUP($B33,[6]分省年度数据!$A$1:$T$32,8,FALSE),
$C33=2018,
VLOOKUP($B33,[6]分省年度数据!$A$1:$T$32,7,FALSE)
)</f>
        <v>8.85</v>
      </c>
      <c r="AN33" cm="1">
        <f t="array" ref="AN33">_xlfn.IFS(
$C33=2010,
VLOOKUP($B33,[7]分省年度数据!$A$1:$T$32,15,FALSE),
$C33=2011,
VLOOKUP($B33,[7]分省年度数据!$A$1:$T$32,14,FALSE),
$C33=2012,
VLOOKUP($B33,[7]分省年度数据!$A$1:$T$32,13,FALSE),
$C33=2013,
VLOOKUP($B33,[7]分省年度数据!$A$1:$T$32,12,FALSE),
$C33=2014,
VLOOKUP($B33,[7]分省年度数据!$A$1:$T$32,11,FALSE),
$C33=2015,
VLOOKUP($B33,[7]分省年度数据!$A$1:$T$32,10,FALSE),
$C33=2016,
VLOOKUP($B33,[7]分省年度数据!$A$1:$T$32,9,FALSE),
$C33=2017,
VLOOKUP($B33,[7]分省年度数据!$A$1:$T$32,8,FALSE),
$C33=2018,
VLOOKUP($B33,[7]分省年度数据!$A$1:$T$32,7,FALSE)
)</f>
        <v>2.98</v>
      </c>
      <c r="AO33" cm="1">
        <f t="array" ref="AO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11.3</v>
      </c>
    </row>
    <row r="34" spans="1:41">
      <c r="A34">
        <v>14</v>
      </c>
      <c r="B34" t="s">
        <v>4</v>
      </c>
      <c r="C34">
        <v>2015</v>
      </c>
      <c r="D34" t="str">
        <f>CONCATENATE(B34,C34)</f>
        <v>山西省2015</v>
      </c>
      <c r="E34" t="s">
        <v>32</v>
      </c>
      <c r="F34" cm="1">
        <f t="array" ref="F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G34" cm="1">
        <f t="array" ref="G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H34" cm="1">
        <f t="array" ref="H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I34">
        <f>VLOOKUP($D34,[24]Sheet1!$C$1:$J$65536,2,FALSE)</f>
        <v>103.08296966552734</v>
      </c>
      <c r="J34">
        <f>VLOOKUP($D34,[24]Sheet1!$C$1:$J$65536,3,FALSE)</f>
        <v>6.9015116691589355</v>
      </c>
      <c r="K34">
        <f>VLOOKUP($D34,[24]Sheet1!$C$1:$J$65536,4,FALSE)</f>
        <v>10178.4931640625</v>
      </c>
      <c r="L34">
        <f>VLOOKUP($D34,[24]Sheet1!$C$1:$J$65536,5,FALSE)</f>
        <v>185.29177856445312</v>
      </c>
      <c r="M34">
        <f>VLOOKUP($D34,[24]Sheet1!$C$1:$J$65536,6,FALSE)</f>
        <v>26.405118942260742</v>
      </c>
      <c r="N34">
        <f>VLOOKUP($D34,[24]Sheet1!$C$1:$J$65536,7,FALSE)</f>
        <v>5.605067253112793</v>
      </c>
      <c r="O34">
        <f>VLOOKUP($D34,[24]Sheet1!$C$1:$J$65536,8,FALSE)</f>
        <v>21.037288665771484</v>
      </c>
      <c r="P34" cm="1">
        <f t="array" ref="P34">_xlfn.IFS(
$C34=2010,
VLOOKUP($B34,[25]各省年均房价!$A$1:$T$32,11,FALSE),
$C34=2011,
VLOOKUP($B34,[25]各省年均房价!$A$1:$T$32,12,FALSE),
$C34=2012,
VLOOKUP($B34,[25]各省年均房价!$A$1:$T$32,13,FALSE),
$C34=2013,
VLOOKUP($B34,[25]各省年均房价!$A$1:$T$32,14,FALSE),
$C34=2014,
VLOOKUP($B34,[25]各省年均房价!$A$1:$T$32,15,FALSE),
$C34=2015,
VLOOKUP($B34,[25]各省年均房价!$A$1:$T$32,16,FALSE),
$C34=2016,
VLOOKUP($B34,[25]各省年均房价!$A$1:$T$32,17,FALSE),
$C34=2017,
VLOOKUP($B34,[25]各省年均房价!$A$1:$T$32,18,FALSE),
$C34=2018,
VLOOKUP($B34,[25]各省年均房价!$A$1:$T$32,19,FALSE)
)</f>
        <v>4184.522727272727</v>
      </c>
      <c r="Q34">
        <f t="shared" si="0"/>
        <v>0.23437452264325792</v>
      </c>
      <c r="S34" t="str">
        <f>VLOOKUP(B34,方言分布!A:B,2,FALSE)</f>
        <v>晋语</v>
      </c>
      <c r="T34" cm="1">
        <f t="array" ref="T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41002</v>
      </c>
      <c r="U34" cm="1">
        <f t="array" ref="U34">_xlfn.IFS(
$C34=2010,
VLOOKUP($B34,[20]分省年度数据!$A$1:$T$32,15,FALSE),
$C34=2011,
VLOOKUP($B34,[20]分省年度数据!$A$1:$T$32,14,FALSE),
$C34=2012,
VLOOKUP($B34,[20]分省年度数据!$A$1:$T$32,13,FALSE),
$C34=2013,
VLOOKUP($B34,[20]分省年度数据!$A$1:$T$32,12,FALSE),
$C34=2014,
VLOOKUP($B34,[20]分省年度数据!$A$1:$T$32,11,FALSE),
$C34=2015,
VLOOKUP($B34,[20]分省年度数据!$A$1:$T$32,10,FALSE),
$C34=2016,
VLOOKUP($B34,[20]分省年度数据!$A$1:$T$32,9,FALSE),
$C34=2017,
VLOOKUP($B34,[20]分省年度数据!$A$1:$T$32,8,FALSE),
$C34=2018,
VLOOKUP($B34,[20]分省年度数据!$A$1:$T$32,7,FALSE)
)</f>
        <v>18.32</v>
      </c>
      <c r="V34" cm="1">
        <f t="array" ref="V34">_xlfn.IFS(
$C34=2010,
VLOOKUP($B34,[21]分省年度数据!$A$1:$T$32,15,FALSE),
$C34=2011,
VLOOKUP($B34,[21]分省年度数据!$A$1:$T$32,14,FALSE),
$C34=2012,
VLOOKUP($B34,[21]分省年度数据!$A$1:$T$32,13,FALSE),
$C34=2013,
VLOOKUP($B34,[21]分省年度数据!$A$1:$T$32,12,FALSE),
$C34=2014,
VLOOKUP($B34,[21]分省年度数据!$A$1:$T$32,11,FALSE),
$C34=2015,
VLOOKUP($B34,[21]分省年度数据!$A$1:$T$32,10,FALSE),
$C34=2016,
VLOOKUP($B34,[21]分省年度数据!$A$1:$T$32,9,FALSE),
$C34=2017,
VLOOKUP($B34,[21]分省年度数据!$A$1:$T$32,8,FALSE),
$C34=2018,
VLOOKUP($B34,[21]分省年度数据!$A$1:$T$32,7,FALSE)
)</f>
        <v>58</v>
      </c>
      <c r="W34" cm="1">
        <f t="array" ref="W34">_xlfn.IFS(
$C34=2010,
VLOOKUP($B34,[22]分省年度数据!$A$1:$T$32,15,FALSE),
$C34=2011,
VLOOKUP($B34,[22]分省年度数据!$A$1:$T$32,14,FALSE),
$C34=2012,
VLOOKUP($B34,[22]分省年度数据!$A$1:$T$32,13,FALSE),
$C34=2013,
VLOOKUP($B34,[22]分省年度数据!$A$1:$T$32,12,FALSE),
$C34=2014,
VLOOKUP($B34,[22]分省年度数据!$A$1:$T$32,11,FALSE),
$C34=2015,
VLOOKUP($B34,[22]分省年度数据!$A$1:$T$32,10,FALSE),
$C34=2016,
VLOOKUP($B34,[22]分省年度数据!$A$1:$T$32,9,FALSE),
$C34=2017,
VLOOKUP($B34,[22]分省年度数据!$A$1:$T$32,8,FALSE),
$C34=2018,
VLOOKUP($B34,[22]分省年度数据!$A$1:$T$32,7,FALSE)
)</f>
        <v>10.8</v>
      </c>
      <c r="X34" cm="1">
        <f t="array" ref="X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290.70999999999998</v>
      </c>
      <c r="Y34" cm="1">
        <f t="array" ref="Y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12.81</v>
      </c>
      <c r="Z34" cm="1">
        <f t="array" ref="Z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9.9600000000000009</v>
      </c>
      <c r="AA34" cm="1">
        <f t="array" ref="AA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13.12</v>
      </c>
      <c r="AC34" cm="1">
        <f t="array" ref="AC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8442363</v>
      </c>
      <c r="AD34" cm="1">
        <f t="array" ref="AD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602.85</v>
      </c>
      <c r="AE34" cm="1">
        <f t="array" ref="AE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109</v>
      </c>
      <c r="AF34" cm="1">
        <f t="array" ref="AF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5345.1</v>
      </c>
      <c r="AI34" cm="1">
        <f t="array" ref="AI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5099</v>
      </c>
      <c r="AJ34" cm="1">
        <f t="array" ref="AJ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13176</v>
      </c>
      <c r="AK34" cm="1">
        <f t="array" ref="AK34">_xlfn.IFS(
$C34=2010,
VLOOKUP($B34,[4]分省年度数据!$A$1:$T$32,15,FALSE),
$C34=2011,
VLOOKUP($B34,[4]分省年度数据!$A$1:$T$32,14,FALSE),
$C34=2012,
VLOOKUP($B34,[4]分省年度数据!$A$1:$T$32,13,FALSE),
$C34=2013,
VLOOKUP($B34,[4]分省年度数据!$A$1:$T$32,12,FALSE),
$C34=2014,
VLOOKUP($B34,[4]分省年度数据!$A$1:$T$32,11,FALSE),
$C34=2015,
VLOOKUP($B34,[4]分省年度数据!$A$1:$T$32,10,FALSE),
$C34=2016,
VLOOKUP($B34,[4]分省年度数据!$A$1:$T$32,9,FALSE),
$C34=2017,
VLOOKUP($B34,[4]分省年度数据!$A$1:$T$32,8,FALSE),
$C34=2018,
VLOOKUP($B34,[4]分省年度数据!$A$1:$T$32,7,FALSE)
)</f>
        <v>98.85</v>
      </c>
      <c r="AL34" cm="1">
        <f t="array" ref="AL34">_xlfn.IFS(
$C34=2010,
VLOOKUP($B34,[5]分省年度数据!$A$1:$T$32,15,FALSE),
$C34=2011,
VLOOKUP($B34,[5]分省年度数据!$A$1:$T$32,14,FALSE),
$C34=2012,
VLOOKUP($B34,[5]分省年度数据!$A$1:$T$32,13,FALSE),
$C34=2013,
VLOOKUP($B34,[5]分省年度数据!$A$1:$T$32,12,FALSE),
$C34=2014,
VLOOKUP($B34,[5]分省年度数据!$A$1:$T$32,11,FALSE),
$C34=2015,
VLOOKUP($B34,[5]分省年度数据!$A$1:$T$32,10,FALSE),
$C34=2016,
VLOOKUP($B34,[5]分省年度数据!$A$1:$T$32,9,FALSE),
$C34=2017,
VLOOKUP($B34,[5]分省年度数据!$A$1:$T$32,8,FALSE),
$C34=2018,
VLOOKUP($B34,[5]分省年度数据!$A$1:$T$32,7,FALSE)
)</f>
        <v>97.31</v>
      </c>
      <c r="AM34" cm="1">
        <f t="array" ref="AM34">_xlfn.IFS(
$C34=2010,
VLOOKUP($B34,[6]分省年度数据!$A$1:$T$32,15,FALSE),
$C34=2011,
VLOOKUP($B34,[6]分省年度数据!$A$1:$T$32,14,FALSE),
$C34=2012,
VLOOKUP($B34,[6]分省年度数据!$A$1:$T$32,13,FALSE),
$C34=2013,
VLOOKUP($B34,[6]分省年度数据!$A$1:$T$32,12,FALSE),
$C34=2014,
VLOOKUP($B34,[6]分省年度数据!$A$1:$T$32,11,FALSE),
$C34=2015,
VLOOKUP($B34,[6]分省年度数据!$A$1:$T$32,10,FALSE),
$C34=2016,
VLOOKUP($B34,[6]分省年度数据!$A$1:$T$32,9,FALSE),
$C34=2017,
VLOOKUP($B34,[6]分省年度数据!$A$1:$T$32,8,FALSE),
$C34=2018,
VLOOKUP($B34,[6]分省年度数据!$A$1:$T$32,7,FALSE)
)</f>
        <v>8.5299999999999994</v>
      </c>
      <c r="AN34" cm="1">
        <f t="array" ref="AN34">_xlfn.IFS(
$C34=2010,
VLOOKUP($B34,[7]分省年度数据!$A$1:$T$32,15,FALSE),
$C34=2011,
VLOOKUP($B34,[7]分省年度数据!$A$1:$T$32,14,FALSE),
$C34=2012,
VLOOKUP($B34,[7]分省年度数据!$A$1:$T$32,13,FALSE),
$C34=2013,
VLOOKUP($B34,[7]分省年度数据!$A$1:$T$32,12,FALSE),
$C34=2014,
VLOOKUP($B34,[7]分省年度数据!$A$1:$T$32,11,FALSE),
$C34=2015,
VLOOKUP($B34,[7]分省年度数据!$A$1:$T$32,10,FALSE),
$C34=2016,
VLOOKUP($B34,[7]分省年度数据!$A$1:$T$32,9,FALSE),
$C34=2017,
VLOOKUP($B34,[7]分省年度数据!$A$1:$T$32,8,FALSE),
$C34=2018,
VLOOKUP($B34,[7]分省年度数据!$A$1:$T$32,7,FALSE)
)</f>
        <v>2.93</v>
      </c>
      <c r="AO34" cm="1">
        <f t="array" ref="AO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11.61</v>
      </c>
    </row>
    <row r="35" spans="1:41">
      <c r="A35">
        <v>14</v>
      </c>
      <c r="B35" t="s">
        <v>4</v>
      </c>
      <c r="C35">
        <v>2016</v>
      </c>
      <c r="D35" t="str">
        <f>CONCATENATE(B35,C35)</f>
        <v>山西省2016</v>
      </c>
      <c r="E35" t="s">
        <v>32</v>
      </c>
      <c r="F35" cm="1">
        <f t="array" ref="F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G35" cm="1">
        <f t="array" ref="G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H35" cm="1">
        <f t="array" ref="H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I35">
        <f>VLOOKUP($D35,[24]Sheet1!$C$1:$J$65536,2,FALSE)</f>
        <v>103.79951477050781</v>
      </c>
      <c r="J35">
        <f>VLOOKUP($D35,[24]Sheet1!$C$1:$J$65536,3,FALSE)</f>
        <v>6.5954346656799316</v>
      </c>
      <c r="K35">
        <f>VLOOKUP($D35,[24]Sheet1!$C$1:$J$65536,4,FALSE)</f>
        <v>10177.9423828125</v>
      </c>
      <c r="L35">
        <f>VLOOKUP($D35,[24]Sheet1!$C$1:$J$65536,5,FALSE)</f>
        <v>193.63571166992188</v>
      </c>
      <c r="M35">
        <f>VLOOKUP($D35,[24]Sheet1!$C$1:$J$65536,6,FALSE)</f>
        <v>26.771810531616211</v>
      </c>
      <c r="N35">
        <f>VLOOKUP($D35,[24]Sheet1!$C$1:$J$65536,7,FALSE)</f>
        <v>5.4774670600891113</v>
      </c>
      <c r="O35">
        <f>VLOOKUP($D35,[24]Sheet1!$C$1:$J$65536,8,FALSE)</f>
        <v>30.84187126159668</v>
      </c>
      <c r="P35" cm="1">
        <f t="array" ref="P35">_xlfn.IFS(
$C35=2010,
VLOOKUP($B35,[25]各省年均房价!$A$1:$T$32,11,FALSE),
$C35=2011,
VLOOKUP($B35,[25]各省年均房价!$A$1:$T$32,12,FALSE),
$C35=2012,
VLOOKUP($B35,[25]各省年均房价!$A$1:$T$32,13,FALSE),
$C35=2013,
VLOOKUP($B35,[25]各省年均房价!$A$1:$T$32,14,FALSE),
$C35=2014,
VLOOKUP($B35,[25]各省年均房价!$A$1:$T$32,15,FALSE),
$C35=2015,
VLOOKUP($B35,[25]各省年均房价!$A$1:$T$32,16,FALSE),
$C35=2016,
VLOOKUP($B35,[25]各省年均房价!$A$1:$T$32,17,FALSE),
$C35=2017,
VLOOKUP($B35,[25]各省年均房价!$A$1:$T$32,18,FALSE),
$C35=2018,
VLOOKUP($B35,[25]各省年均房价!$A$1:$T$32,19,FALSE)
)</f>
        <v>4451.8118181818181</v>
      </c>
      <c r="Q35">
        <f t="shared" si="0"/>
        <v>0.23370317697421483</v>
      </c>
      <c r="S35" t="str">
        <f>VLOOKUP(B35,方言分布!A:B,2,FALSE)</f>
        <v>晋语</v>
      </c>
      <c r="T35" cm="1">
        <f t="array" ref="T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42204</v>
      </c>
      <c r="U35" cm="1">
        <f t="array" ref="U35">_xlfn.IFS(
$C35=2010,
VLOOKUP($B35,[20]分省年度数据!$A$1:$T$32,15,FALSE),
$C35=2011,
VLOOKUP($B35,[20]分省年度数据!$A$1:$T$32,14,FALSE),
$C35=2012,
VLOOKUP($B35,[20]分省年度数据!$A$1:$T$32,13,FALSE),
$C35=2013,
VLOOKUP($B35,[20]分省年度数据!$A$1:$T$32,12,FALSE),
$C35=2014,
VLOOKUP($B35,[20]分省年度数据!$A$1:$T$32,11,FALSE),
$C35=2015,
VLOOKUP($B35,[20]分省年度数据!$A$1:$T$32,10,FALSE),
$C35=2016,
VLOOKUP($B35,[20]分省年度数据!$A$1:$T$32,9,FALSE),
$C35=2017,
VLOOKUP($B35,[20]分省年度数据!$A$1:$T$32,8,FALSE),
$C35=2018,
VLOOKUP($B35,[20]分省年度数据!$A$1:$T$32,7,FALSE)
)</f>
        <v>18.97</v>
      </c>
      <c r="V35" cm="1">
        <f t="array" ref="V35">_xlfn.IFS(
$C35=2010,
VLOOKUP($B35,[21]分省年度数据!$A$1:$T$32,15,FALSE),
$C35=2011,
VLOOKUP($B35,[21]分省年度数据!$A$1:$T$32,14,FALSE),
$C35=2012,
VLOOKUP($B35,[21]分省年度数据!$A$1:$T$32,13,FALSE),
$C35=2013,
VLOOKUP($B35,[21]分省年度数据!$A$1:$T$32,12,FALSE),
$C35=2014,
VLOOKUP($B35,[21]分省年度数据!$A$1:$T$32,11,FALSE),
$C35=2015,
VLOOKUP($B35,[21]分省年度数据!$A$1:$T$32,10,FALSE),
$C35=2016,
VLOOKUP($B35,[21]分省年度数据!$A$1:$T$32,9,FALSE),
$C35=2017,
VLOOKUP($B35,[21]分省年度数据!$A$1:$T$32,8,FALSE),
$C35=2018,
VLOOKUP($B35,[21]分省年度数据!$A$1:$T$32,7,FALSE)
)</f>
        <v>61</v>
      </c>
      <c r="W35" cm="1">
        <f t="array" ref="W35">_xlfn.IFS(
$C35=2010,
VLOOKUP($B35,[22]分省年度数据!$A$1:$T$32,15,FALSE),
$C35=2011,
VLOOKUP($B35,[22]分省年度数据!$A$1:$T$32,14,FALSE),
$C35=2012,
VLOOKUP($B35,[22]分省年度数据!$A$1:$T$32,13,FALSE),
$C35=2013,
VLOOKUP($B35,[22]分省年度数据!$A$1:$T$32,12,FALSE),
$C35=2014,
VLOOKUP($B35,[22]分省年度数据!$A$1:$T$32,11,FALSE),
$C35=2015,
VLOOKUP($B35,[22]分省年度数据!$A$1:$T$32,10,FALSE),
$C35=2016,
VLOOKUP($B35,[22]分省年度数据!$A$1:$T$32,9,FALSE),
$C35=2017,
VLOOKUP($B35,[22]分省年度数据!$A$1:$T$32,8,FALSE),
$C35=2018,
VLOOKUP($B35,[22]分省年度数据!$A$1:$T$32,7,FALSE)
)</f>
        <v>10.49</v>
      </c>
      <c r="X35" cm="1">
        <f t="array" ref="X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300.86</v>
      </c>
      <c r="Y35" cm="1">
        <f t="array" ref="Y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11.9</v>
      </c>
      <c r="Z35" cm="1">
        <f t="array" ref="Z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9.92</v>
      </c>
      <c r="AA35" cm="1">
        <f t="array" ref="AA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13.24</v>
      </c>
      <c r="AC35" cm="1">
        <f t="array" ref="AC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7942196</v>
      </c>
      <c r="AD35" cm="1">
        <f t="array" ref="AD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606.97</v>
      </c>
      <c r="AE35" cm="1">
        <f t="array" ref="AE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107</v>
      </c>
      <c r="AF35" cm="1">
        <f t="array" ref="AF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5699.2</v>
      </c>
      <c r="AI35" cm="1">
        <f t="array" ref="AI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5088</v>
      </c>
      <c r="AJ35" cm="1">
        <f t="array" ref="AJ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13813</v>
      </c>
      <c r="AK35" cm="1">
        <f t="array" ref="AK35">_xlfn.IFS(
$C35=2010,
VLOOKUP($B35,[4]分省年度数据!$A$1:$T$32,15,FALSE),
$C35=2011,
VLOOKUP($B35,[4]分省年度数据!$A$1:$T$32,14,FALSE),
$C35=2012,
VLOOKUP($B35,[4]分省年度数据!$A$1:$T$32,13,FALSE),
$C35=2013,
VLOOKUP($B35,[4]分省年度数据!$A$1:$T$32,12,FALSE),
$C35=2014,
VLOOKUP($B35,[4]分省年度数据!$A$1:$T$32,11,FALSE),
$C35=2015,
VLOOKUP($B35,[4]分省年度数据!$A$1:$T$32,10,FALSE),
$C35=2016,
VLOOKUP($B35,[4]分省年度数据!$A$1:$T$32,9,FALSE),
$C35=2017,
VLOOKUP($B35,[4]分省年度数据!$A$1:$T$32,8,FALSE),
$C35=2018,
VLOOKUP($B35,[4]分省年度数据!$A$1:$T$32,7,FALSE)
)</f>
        <v>99.29</v>
      </c>
      <c r="AL35" cm="1">
        <f t="array" ref="AL35">_xlfn.IFS(
$C35=2010,
VLOOKUP($B35,[5]分省年度数据!$A$1:$T$32,15,FALSE),
$C35=2011,
VLOOKUP($B35,[5]分省年度数据!$A$1:$T$32,14,FALSE),
$C35=2012,
VLOOKUP($B35,[5]分省年度数据!$A$1:$T$32,13,FALSE),
$C35=2013,
VLOOKUP($B35,[5]分省年度数据!$A$1:$T$32,12,FALSE),
$C35=2014,
VLOOKUP($B35,[5]分省年度数据!$A$1:$T$32,11,FALSE),
$C35=2015,
VLOOKUP($B35,[5]分省年度数据!$A$1:$T$32,10,FALSE),
$C35=2016,
VLOOKUP($B35,[5]分省年度数据!$A$1:$T$32,9,FALSE),
$C35=2017,
VLOOKUP($B35,[5]分省年度数据!$A$1:$T$32,8,FALSE),
$C35=2018,
VLOOKUP($B35,[5]分省年度数据!$A$1:$T$32,7,FALSE)
)</f>
        <v>97.92</v>
      </c>
      <c r="AM35" cm="1">
        <f t="array" ref="AM35">_xlfn.IFS(
$C35=2010,
VLOOKUP($B35,[6]分省年度数据!$A$1:$T$32,15,FALSE),
$C35=2011,
VLOOKUP($B35,[6]分省年度数据!$A$1:$T$32,14,FALSE),
$C35=2012,
VLOOKUP($B35,[6]分省年度数据!$A$1:$T$32,13,FALSE),
$C35=2013,
VLOOKUP($B35,[6]分省年度数据!$A$1:$T$32,12,FALSE),
$C35=2014,
VLOOKUP($B35,[6]分省年度数据!$A$1:$T$32,11,FALSE),
$C35=2015,
VLOOKUP($B35,[6]分省年度数据!$A$1:$T$32,10,FALSE),
$C35=2016,
VLOOKUP($B35,[6]分省年度数据!$A$1:$T$32,9,FALSE),
$C35=2017,
VLOOKUP($B35,[6]分省年度数据!$A$1:$T$32,8,FALSE),
$C35=2018,
VLOOKUP($B35,[6]分省年度数据!$A$1:$T$32,7,FALSE)
)</f>
        <v>9.42</v>
      </c>
      <c r="AN35" cm="1">
        <f t="array" ref="AN35">_xlfn.IFS(
$C35=2010,
VLOOKUP($B35,[7]分省年度数据!$A$1:$T$32,15,FALSE),
$C35=2011,
VLOOKUP($B35,[7]分省年度数据!$A$1:$T$32,14,FALSE),
$C35=2012,
VLOOKUP($B35,[7]分省年度数据!$A$1:$T$32,13,FALSE),
$C35=2013,
VLOOKUP($B35,[7]分省年度数据!$A$1:$T$32,12,FALSE),
$C35=2014,
VLOOKUP($B35,[7]分省年度数据!$A$1:$T$32,11,FALSE),
$C35=2015,
VLOOKUP($B35,[7]分省年度数据!$A$1:$T$32,10,FALSE),
$C35=2016,
VLOOKUP($B35,[7]分省年度数据!$A$1:$T$32,9,FALSE),
$C35=2017,
VLOOKUP($B35,[7]分省年度数据!$A$1:$T$32,8,FALSE),
$C35=2018,
VLOOKUP($B35,[7]分省年度数据!$A$1:$T$32,7,FALSE)
)</f>
        <v>3.14</v>
      </c>
      <c r="AO35" cm="1">
        <f t="array" ref="AO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11.86</v>
      </c>
    </row>
    <row r="36" spans="1:41">
      <c r="A36">
        <v>14</v>
      </c>
      <c r="B36" t="s">
        <v>4</v>
      </c>
      <c r="C36">
        <v>2017</v>
      </c>
      <c r="D36" t="str">
        <f>CONCATENATE(B36,C36)</f>
        <v>山西省2017</v>
      </c>
      <c r="E36" t="s">
        <v>32</v>
      </c>
      <c r="F36" cm="1">
        <f t="array" ref="F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G36" cm="1">
        <f t="array" ref="G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H36" cm="1">
        <f t="array" ref="H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I36">
        <f>VLOOKUP($D36,[24]Sheet1!$C$1:$J$65536,2,FALSE)</f>
        <v>106.59226989746094</v>
      </c>
      <c r="J36">
        <f>VLOOKUP($D36,[24]Sheet1!$C$1:$J$65536,3,FALSE)</f>
        <v>1.6940335035324097</v>
      </c>
      <c r="K36">
        <f>VLOOKUP($D36,[24]Sheet1!$C$1:$J$65536,4,FALSE)</f>
        <v>10180.8828125</v>
      </c>
      <c r="L36">
        <f>VLOOKUP($D36,[24]Sheet1!$C$1:$J$65536,5,FALSE)</f>
        <v>189.73348999023438</v>
      </c>
      <c r="M36">
        <f>VLOOKUP($D36,[24]Sheet1!$C$1:$J$65536,6,FALSE)</f>
        <v>25.924533843994141</v>
      </c>
      <c r="N36">
        <f>VLOOKUP($D36,[24]Sheet1!$C$1:$J$65536,7,FALSE)</f>
        <v>5.1535801887512207</v>
      </c>
      <c r="O36">
        <f>VLOOKUP($D36,[24]Sheet1!$C$1:$J$65536,8,FALSE)</f>
        <v>29.478965759277344</v>
      </c>
      <c r="P36" cm="1">
        <f t="array" ref="P36">_xlfn.IFS(
$C36=2010,
VLOOKUP($B36,[25]各省年均房价!$A$1:$T$32,11,FALSE),
$C36=2011,
VLOOKUP($B36,[25]各省年均房价!$A$1:$T$32,12,FALSE),
$C36=2012,
VLOOKUP($B36,[25]各省年均房价!$A$1:$T$32,13,FALSE),
$C36=2013,
VLOOKUP($B36,[25]各省年均房价!$A$1:$T$32,14,FALSE),
$C36=2014,
VLOOKUP($B36,[25]各省年均房价!$A$1:$T$32,15,FALSE),
$C36=2015,
VLOOKUP($B36,[25]各省年均房价!$A$1:$T$32,16,FALSE),
$C36=2016,
VLOOKUP($B36,[25]各省年均房价!$A$1:$T$32,17,FALSE),
$C36=2017,
VLOOKUP($B36,[25]各省年均房价!$A$1:$T$32,18,FALSE),
$C36=2018,
VLOOKUP($B36,[25]各省年均房价!$A$1:$T$32,19,FALSE)
)</f>
        <v>5080.4351851851861</v>
      </c>
      <c r="Q36">
        <f t="shared" si="0"/>
        <v>0.24879702180142929</v>
      </c>
      <c r="S36" t="str">
        <f>VLOOKUP(B36,方言分布!A:B,2,FALSE)</f>
        <v>晋语</v>
      </c>
      <c r="T36" cm="1">
        <f t="array" ref="T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42490</v>
      </c>
      <c r="U36" cm="1">
        <f t="array" ref="U36">_xlfn.IFS(
$C36=2010,
VLOOKUP($B36,[20]分省年度数据!$A$1:$T$32,15,FALSE),
$C36=2011,
VLOOKUP($B36,[20]分省年度数据!$A$1:$T$32,14,FALSE),
$C36=2012,
VLOOKUP($B36,[20]分省年度数据!$A$1:$T$32,13,FALSE),
$C36=2013,
VLOOKUP($B36,[20]分省年度数据!$A$1:$T$32,12,FALSE),
$C36=2014,
VLOOKUP($B36,[20]分省年度数据!$A$1:$T$32,11,FALSE),
$C36=2015,
VLOOKUP($B36,[20]分省年度数据!$A$1:$T$32,10,FALSE),
$C36=2016,
VLOOKUP($B36,[20]分省年度数据!$A$1:$T$32,9,FALSE),
$C36=2017,
VLOOKUP($B36,[20]分省年度数据!$A$1:$T$32,8,FALSE),
$C36=2018,
VLOOKUP($B36,[20]分省年度数据!$A$1:$T$32,7,FALSE)
)</f>
        <v>19.75</v>
      </c>
      <c r="V36" cm="1">
        <f t="array" ref="V36">_xlfn.IFS(
$C36=2010,
VLOOKUP($B36,[21]分省年度数据!$A$1:$T$32,15,FALSE),
$C36=2011,
VLOOKUP($B36,[21]分省年度数据!$A$1:$T$32,14,FALSE),
$C36=2012,
VLOOKUP($B36,[21]分省年度数据!$A$1:$T$32,13,FALSE),
$C36=2013,
VLOOKUP($B36,[21]分省年度数据!$A$1:$T$32,12,FALSE),
$C36=2014,
VLOOKUP($B36,[21]分省年度数据!$A$1:$T$32,11,FALSE),
$C36=2015,
VLOOKUP($B36,[21]分省年度数据!$A$1:$T$32,10,FALSE),
$C36=2016,
VLOOKUP($B36,[21]分省年度数据!$A$1:$T$32,9,FALSE),
$C36=2017,
VLOOKUP($B36,[21]分省年度数据!$A$1:$T$32,8,FALSE),
$C36=2018,
VLOOKUP($B36,[21]分省年度数据!$A$1:$T$32,7,FALSE)
)</f>
        <v>63</v>
      </c>
      <c r="W36" cm="1">
        <f t="array" ref="W36">_xlfn.IFS(
$C36=2010,
VLOOKUP($B36,[22]分省年度数据!$A$1:$T$32,15,FALSE),
$C36=2011,
VLOOKUP($B36,[22]分省年度数据!$A$1:$T$32,14,FALSE),
$C36=2012,
VLOOKUP($B36,[22]分省年度数据!$A$1:$T$32,13,FALSE),
$C36=2013,
VLOOKUP($B36,[22]分省年度数据!$A$1:$T$32,12,FALSE),
$C36=2014,
VLOOKUP($B36,[22]分省年度数据!$A$1:$T$32,11,FALSE),
$C36=2015,
VLOOKUP($B36,[22]分省年度数据!$A$1:$T$32,10,FALSE),
$C36=2016,
VLOOKUP($B36,[22]分省年度数据!$A$1:$T$32,9,FALSE),
$C36=2017,
VLOOKUP($B36,[22]分省年度数据!$A$1:$T$32,8,FALSE),
$C36=2018,
VLOOKUP($B36,[22]分省年度数据!$A$1:$T$32,7,FALSE)
)</f>
        <v>10.44</v>
      </c>
      <c r="X36" cm="1">
        <f t="array" ref="X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321.33999999999997</v>
      </c>
      <c r="Y36" cm="1">
        <f t="array" ref="Y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11.26</v>
      </c>
      <c r="Z36" cm="1">
        <f t="array" ref="Z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10</v>
      </c>
      <c r="AA36" cm="1">
        <f t="array" ref="AA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13.49</v>
      </c>
      <c r="AC36" cm="1">
        <f t="array" ref="AC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8533662</v>
      </c>
      <c r="AD36" cm="1">
        <f t="array" ref="AD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620.66999999999996</v>
      </c>
      <c r="AE36" cm="1">
        <f t="array" ref="AE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109</v>
      </c>
      <c r="AF36" cm="1">
        <f t="array" ref="AF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6058.5</v>
      </c>
      <c r="AI36" cm="1">
        <f t="array" ref="AI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4988</v>
      </c>
      <c r="AJ36" cm="1">
        <f t="array" ref="AJ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14291</v>
      </c>
      <c r="AK36" cm="1">
        <f t="array" ref="AK36">_xlfn.IFS(
$C36=2010,
VLOOKUP($B36,[4]分省年度数据!$A$1:$T$32,15,FALSE),
$C36=2011,
VLOOKUP($B36,[4]分省年度数据!$A$1:$T$32,14,FALSE),
$C36=2012,
VLOOKUP($B36,[4]分省年度数据!$A$1:$T$32,13,FALSE),
$C36=2013,
VLOOKUP($B36,[4]分省年度数据!$A$1:$T$32,12,FALSE),
$C36=2014,
VLOOKUP($B36,[4]分省年度数据!$A$1:$T$32,11,FALSE),
$C36=2015,
VLOOKUP($B36,[4]分省年度数据!$A$1:$T$32,10,FALSE),
$C36=2016,
VLOOKUP($B36,[4]分省年度数据!$A$1:$T$32,9,FALSE),
$C36=2017,
VLOOKUP($B36,[4]分省年度数据!$A$1:$T$32,8,FALSE),
$C36=2018,
VLOOKUP($B36,[4]分省年度数据!$A$1:$T$32,7,FALSE)
)</f>
        <v>97.81</v>
      </c>
      <c r="AL36" cm="1">
        <f t="array" ref="AL36">_xlfn.IFS(
$C36=2010,
VLOOKUP($B36,[5]分省年度数据!$A$1:$T$32,15,FALSE),
$C36=2011,
VLOOKUP($B36,[5]分省年度数据!$A$1:$T$32,14,FALSE),
$C36=2012,
VLOOKUP($B36,[5]分省年度数据!$A$1:$T$32,13,FALSE),
$C36=2013,
VLOOKUP($B36,[5]分省年度数据!$A$1:$T$32,12,FALSE),
$C36=2014,
VLOOKUP($B36,[5]分省年度数据!$A$1:$T$32,11,FALSE),
$C36=2015,
VLOOKUP($B36,[5]分省年度数据!$A$1:$T$32,10,FALSE),
$C36=2016,
VLOOKUP($B36,[5]分省年度数据!$A$1:$T$32,9,FALSE),
$C36=2017,
VLOOKUP($B36,[5]分省年度数据!$A$1:$T$32,8,FALSE),
$C36=2018,
VLOOKUP($B36,[5]分省年度数据!$A$1:$T$32,7,FALSE)
)</f>
        <v>98.34</v>
      </c>
      <c r="AM36" cm="1">
        <f t="array" ref="AM36">_xlfn.IFS(
$C36=2010,
VLOOKUP($B36,[6]分省年度数据!$A$1:$T$32,15,FALSE),
$C36=2011,
VLOOKUP($B36,[6]分省年度数据!$A$1:$T$32,14,FALSE),
$C36=2012,
VLOOKUP($B36,[6]分省年度数据!$A$1:$T$32,13,FALSE),
$C36=2013,
VLOOKUP($B36,[6]分省年度数据!$A$1:$T$32,12,FALSE),
$C36=2014,
VLOOKUP($B36,[6]分省年度数据!$A$1:$T$32,11,FALSE),
$C36=2015,
VLOOKUP($B36,[6]分省年度数据!$A$1:$T$32,10,FALSE),
$C36=2016,
VLOOKUP($B36,[6]分省年度数据!$A$1:$T$32,9,FALSE),
$C36=2017,
VLOOKUP($B36,[6]分省年度数据!$A$1:$T$32,8,FALSE),
$C36=2018,
VLOOKUP($B36,[6]分省年度数据!$A$1:$T$32,7,FALSE)
)</f>
        <v>9.74</v>
      </c>
      <c r="AN36" cm="1">
        <f t="array" ref="AN36">_xlfn.IFS(
$C36=2010,
VLOOKUP($B36,[7]分省年度数据!$A$1:$T$32,15,FALSE),
$C36=2011,
VLOOKUP($B36,[7]分省年度数据!$A$1:$T$32,14,FALSE),
$C36=2012,
VLOOKUP($B36,[7]分省年度数据!$A$1:$T$32,13,FALSE),
$C36=2013,
VLOOKUP($B36,[7]分省年度数据!$A$1:$T$32,12,FALSE),
$C36=2014,
VLOOKUP($B36,[7]分省年度数据!$A$1:$T$32,11,FALSE),
$C36=2015,
VLOOKUP($B36,[7]分省年度数据!$A$1:$T$32,10,FALSE),
$C36=2016,
VLOOKUP($B36,[7]分省年度数据!$A$1:$T$32,9,FALSE),
$C36=2017,
VLOOKUP($B36,[7]分省年度数据!$A$1:$T$32,8,FALSE),
$C36=2018,
VLOOKUP($B36,[7]分省年度数据!$A$1:$T$32,7,FALSE)
)</f>
        <v>2.09</v>
      </c>
      <c r="AO36" cm="1">
        <f t="array" ref="AO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11.98</v>
      </c>
    </row>
    <row r="37" spans="1:41">
      <c r="A37">
        <v>14</v>
      </c>
      <c r="B37" t="s">
        <v>4</v>
      </c>
      <c r="C37">
        <v>2018</v>
      </c>
      <c r="D37" t="str">
        <f>CONCATENATE(B37,C37)</f>
        <v>山西省2018</v>
      </c>
      <c r="E37" t="s">
        <v>32</v>
      </c>
      <c r="F37" cm="1">
        <f t="array" ref="F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G37" cm="1">
        <f t="array" ref="G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H37" cm="1">
        <f t="array" ref="H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I37">
        <f>VLOOKUP($D37,[24]Sheet1!$C$1:$J$65536,2,FALSE)</f>
        <v>106.10624694824219</v>
      </c>
      <c r="J37">
        <f>VLOOKUP($D37,[24]Sheet1!$C$1:$J$65536,3,FALSE)</f>
        <v>-1.3905441761016846</v>
      </c>
      <c r="K37">
        <f>VLOOKUP($D37,[24]Sheet1!$C$1:$J$65536,4,FALSE)</f>
        <v>10175.7255859375</v>
      </c>
      <c r="L37">
        <f>VLOOKUP($D37,[24]Sheet1!$C$1:$J$65536,5,FALSE)</f>
        <v>192.07209777832031</v>
      </c>
      <c r="M37">
        <f>VLOOKUP($D37,[24]Sheet1!$C$1:$J$65536,6,FALSE)</f>
        <v>26.758996963500977</v>
      </c>
      <c r="N37">
        <f>VLOOKUP($D37,[24]Sheet1!$C$1:$J$65536,7,FALSE)</f>
        <v>5.4870414733886719</v>
      </c>
      <c r="O37">
        <f>VLOOKUP($D37,[24]Sheet1!$C$1:$J$65536,8,FALSE)</f>
        <v>28.706401824951172</v>
      </c>
      <c r="P37" cm="1">
        <f t="array" ref="P37">_xlfn.IFS(
$C37=2010,
VLOOKUP($B37,[25]各省年均房价!$A$1:$T$32,11,FALSE),
$C37=2011,
VLOOKUP($B37,[25]各省年均房价!$A$1:$T$32,12,FALSE),
$C37=2012,
VLOOKUP($B37,[25]各省年均房价!$A$1:$T$32,13,FALSE),
$C37=2013,
VLOOKUP($B37,[25]各省年均房价!$A$1:$T$32,14,FALSE),
$C37=2014,
VLOOKUP($B37,[25]各省年均房价!$A$1:$T$32,15,FALSE),
$C37=2015,
VLOOKUP($B37,[25]各省年均房价!$A$1:$T$32,16,FALSE),
$C37=2016,
VLOOKUP($B37,[25]各省年均房价!$A$1:$T$32,17,FALSE),
$C37=2017,
VLOOKUP($B37,[25]各省年均房价!$A$1:$T$32,18,FALSE),
$C37=2018,
VLOOKUP($B37,[25]各省年均房价!$A$1:$T$32,19,FALSE)
)</f>
        <v>5323.8518518518504</v>
      </c>
      <c r="Q37">
        <f t="shared" si="0"/>
        <v>0.24210331295369941</v>
      </c>
      <c r="S37" t="str">
        <f>VLOOKUP(B37,方言分布!A:B,2,FALSE)</f>
        <v>晋语</v>
      </c>
      <c r="T37" cm="1">
        <f t="array" ref="T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42079</v>
      </c>
      <c r="U37" cm="1">
        <f t="array" ref="U37">_xlfn.IFS(
$C37=2010,
VLOOKUP($B37,[20]分省年度数据!$A$1:$T$32,15,FALSE),
$C37=2011,
VLOOKUP($B37,[20]分省年度数据!$A$1:$T$32,14,FALSE),
$C37=2012,
VLOOKUP($B37,[20]分省年度数据!$A$1:$T$32,13,FALSE),
$C37=2013,
VLOOKUP($B37,[20]分省年度数据!$A$1:$T$32,12,FALSE),
$C37=2014,
VLOOKUP($B37,[20]分省年度数据!$A$1:$T$32,11,FALSE),
$C37=2015,
VLOOKUP($B37,[20]分省年度数据!$A$1:$T$32,10,FALSE),
$C37=2016,
VLOOKUP($B37,[20]分省年度数据!$A$1:$T$32,9,FALSE),
$C37=2017,
VLOOKUP($B37,[20]分省年度数据!$A$1:$T$32,8,FALSE),
$C37=2018,
VLOOKUP($B37,[20]分省年度数据!$A$1:$T$32,7,FALSE)
)</f>
        <v>20.83</v>
      </c>
      <c r="V37" cm="1">
        <f t="array" ref="V37">_xlfn.IFS(
$C37=2010,
VLOOKUP($B37,[21]分省年度数据!$A$1:$T$32,15,FALSE),
$C37=2011,
VLOOKUP($B37,[21]分省年度数据!$A$1:$T$32,14,FALSE),
$C37=2012,
VLOOKUP($B37,[21]分省年度数据!$A$1:$T$32,13,FALSE),
$C37=2013,
VLOOKUP($B37,[21]分省年度数据!$A$1:$T$32,12,FALSE),
$C37=2014,
VLOOKUP($B37,[21]分省年度数据!$A$1:$T$32,11,FALSE),
$C37=2015,
VLOOKUP($B37,[21]分省年度数据!$A$1:$T$32,10,FALSE),
$C37=2016,
VLOOKUP($B37,[21]分省年度数据!$A$1:$T$32,9,FALSE),
$C37=2017,
VLOOKUP($B37,[21]分省年度数据!$A$1:$T$32,8,FALSE),
$C37=2018,
VLOOKUP($B37,[21]分省年度数据!$A$1:$T$32,7,FALSE)
)</f>
        <v>66</v>
      </c>
      <c r="W37" cm="1">
        <f t="array" ref="W37">_xlfn.IFS(
$C37=2010,
VLOOKUP($B37,[22]分省年度数据!$A$1:$T$32,15,FALSE),
$C37=2011,
VLOOKUP($B37,[22]分省年度数据!$A$1:$T$32,14,FALSE),
$C37=2012,
VLOOKUP($B37,[22]分省年度数据!$A$1:$T$32,13,FALSE),
$C37=2013,
VLOOKUP($B37,[22]分省年度数据!$A$1:$T$32,12,FALSE),
$C37=2014,
VLOOKUP($B37,[22]分省年度数据!$A$1:$T$32,11,FALSE),
$C37=2015,
VLOOKUP($B37,[22]分省年度数据!$A$1:$T$32,10,FALSE),
$C37=2016,
VLOOKUP($B37,[22]分省年度数据!$A$1:$T$32,9,FALSE),
$C37=2017,
VLOOKUP($B37,[22]分省年度数据!$A$1:$T$32,8,FALSE),
$C37=2018,
VLOOKUP($B37,[22]分省年度数据!$A$1:$T$32,7,FALSE)
)</f>
        <v>10.5</v>
      </c>
      <c r="X37" cm="1">
        <f t="array" ref="X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358.99</v>
      </c>
      <c r="Y37" cm="1">
        <f t="array" ref="Y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10.63</v>
      </c>
      <c r="Z37" cm="1">
        <f t="array" ref="Z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10.5</v>
      </c>
      <c r="AA37" cm="1">
        <f t="array" ref="AA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13.6</v>
      </c>
      <c r="AC37" cm="1">
        <f t="array" ref="AC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9134205</v>
      </c>
      <c r="AD37" cm="1">
        <f t="array" ref="AD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668.03</v>
      </c>
      <c r="AE37" cm="1">
        <f t="array" ref="AE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106</v>
      </c>
      <c r="AF37" cm="1">
        <f t="array" ref="AF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6523.3</v>
      </c>
      <c r="AI37" cm="1">
        <f t="array" ref="AI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7636</v>
      </c>
      <c r="AJ37" cm="1">
        <f t="array" ref="AJ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19364</v>
      </c>
      <c r="AK37" cm="1">
        <f t="array" ref="AK37">_xlfn.IFS(
$C37=2010,
VLOOKUP($B37,[4]分省年度数据!$A$1:$T$32,15,FALSE),
$C37=2011,
VLOOKUP($B37,[4]分省年度数据!$A$1:$T$32,14,FALSE),
$C37=2012,
VLOOKUP($B37,[4]分省年度数据!$A$1:$T$32,13,FALSE),
$C37=2013,
VLOOKUP($B37,[4]分省年度数据!$A$1:$T$32,12,FALSE),
$C37=2014,
VLOOKUP($B37,[4]分省年度数据!$A$1:$T$32,11,FALSE),
$C37=2015,
VLOOKUP($B37,[4]分省年度数据!$A$1:$T$32,10,FALSE),
$C37=2016,
VLOOKUP($B37,[4]分省年度数据!$A$1:$T$32,9,FALSE),
$C37=2017,
VLOOKUP($B37,[4]分省年度数据!$A$1:$T$32,8,FALSE),
$C37=2018,
VLOOKUP($B37,[4]分省年度数据!$A$1:$T$32,7,FALSE)
)</f>
        <v>99.7</v>
      </c>
      <c r="AL37" cm="1">
        <f t="array" ref="AL37">_xlfn.IFS(
$C37=2010,
VLOOKUP($B37,[5]分省年度数据!$A$1:$T$32,15,FALSE),
$C37=2011,
VLOOKUP($B37,[5]分省年度数据!$A$1:$T$32,14,FALSE),
$C37=2012,
VLOOKUP($B37,[5]分省年度数据!$A$1:$T$32,13,FALSE),
$C37=2013,
VLOOKUP($B37,[5]分省年度数据!$A$1:$T$32,12,FALSE),
$C37=2014,
VLOOKUP($B37,[5]分省年度数据!$A$1:$T$32,11,FALSE),
$C37=2015,
VLOOKUP($B37,[5]分省年度数据!$A$1:$T$32,10,FALSE),
$C37=2016,
VLOOKUP($B37,[5]分省年度数据!$A$1:$T$32,9,FALSE),
$C37=2017,
VLOOKUP($B37,[5]分省年度数据!$A$1:$T$32,8,FALSE),
$C37=2018,
VLOOKUP($B37,[5]分省年度数据!$A$1:$T$32,7,FALSE)
)</f>
        <v>98.3</v>
      </c>
      <c r="AM37" cm="1">
        <f t="array" ref="AM37">_xlfn.IFS(
$C37=2010,
VLOOKUP($B37,[6]分省年度数据!$A$1:$T$32,15,FALSE),
$C37=2011,
VLOOKUP($B37,[6]分省年度数据!$A$1:$T$32,14,FALSE),
$C37=2012,
VLOOKUP($B37,[6]分省年度数据!$A$1:$T$32,13,FALSE),
$C37=2013,
VLOOKUP($B37,[6]分省年度数据!$A$1:$T$32,12,FALSE),
$C37=2014,
VLOOKUP($B37,[6]分省年度数据!$A$1:$T$32,11,FALSE),
$C37=2015,
VLOOKUP($B37,[6]分省年度数据!$A$1:$T$32,10,FALSE),
$C37=2016,
VLOOKUP($B37,[6]分省年度数据!$A$1:$T$32,9,FALSE),
$C37=2017,
VLOOKUP($B37,[6]分省年度数据!$A$1:$T$32,8,FALSE),
$C37=2018,
VLOOKUP($B37,[6]分省年度数据!$A$1:$T$32,7,FALSE)
)</f>
        <v>10.57</v>
      </c>
      <c r="AN37" cm="1">
        <f t="array" ref="AN37">_xlfn.IFS(
$C37=2010,
VLOOKUP($B37,[7]分省年度数据!$A$1:$T$32,15,FALSE),
$C37=2011,
VLOOKUP($B37,[7]分省年度数据!$A$1:$T$32,14,FALSE),
$C37=2012,
VLOOKUP($B37,[7]分省年度数据!$A$1:$T$32,13,FALSE),
$C37=2013,
VLOOKUP($B37,[7]分省年度数据!$A$1:$T$32,12,FALSE),
$C37=2014,
VLOOKUP($B37,[7]分省年度数据!$A$1:$T$32,11,FALSE),
$C37=2015,
VLOOKUP($B37,[7]分省年度数据!$A$1:$T$32,10,FALSE),
$C37=2016,
VLOOKUP($B37,[7]分省年度数据!$A$1:$T$32,9,FALSE),
$C37=2017,
VLOOKUP($B37,[7]分省年度数据!$A$1:$T$32,8,FALSE),
$C37=2018,
VLOOKUP($B37,[7]分省年度数据!$A$1:$T$32,7,FALSE)
)</f>
        <v>2.12</v>
      </c>
      <c r="AO37" cm="1">
        <f t="array" ref="AO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12.28</v>
      </c>
    </row>
    <row r="38" spans="1:41">
      <c r="A38">
        <v>15</v>
      </c>
      <c r="B38" t="s">
        <v>5</v>
      </c>
      <c r="C38">
        <v>2010</v>
      </c>
      <c r="D38" t="str">
        <f>CONCATENATE(B38,C38)</f>
        <v>内蒙古自治区2010</v>
      </c>
      <c r="E38" t="s">
        <v>32</v>
      </c>
      <c r="F38" cm="1">
        <f t="array" ref="F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G38" cm="1">
        <f t="array" ref="G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H38" cm="1">
        <f t="array" ref="H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I38">
        <f>VLOOKUP($D38,[24]Sheet1!$C$1:$J$65536,2,FALSE)</f>
        <v>39.828052520751953</v>
      </c>
      <c r="J38">
        <f>VLOOKUP($D38,[24]Sheet1!$C$1:$J$65536,3,FALSE)</f>
        <v>-65.704025268554688</v>
      </c>
      <c r="K38">
        <f>VLOOKUP($D38,[24]Sheet1!$C$1:$J$65536,4,FALSE)</f>
        <v>10174.0986328125</v>
      </c>
      <c r="L38">
        <f>VLOOKUP($D38,[24]Sheet1!$C$1:$J$65536,5,FALSE)</f>
        <v>194.8194580078125</v>
      </c>
      <c r="M38">
        <f>VLOOKUP($D38,[24]Sheet1!$C$1:$J$65536,6,FALSE)</f>
        <v>29.615207672119141</v>
      </c>
      <c r="N38">
        <f>VLOOKUP($D38,[24]Sheet1!$C$1:$J$65536,7,FALSE)</f>
        <v>3.2635266780853271</v>
      </c>
      <c r="O38">
        <f>VLOOKUP($D38,[24]Sheet1!$C$1:$J$65536,8,FALSE)</f>
        <v>14.03966236114502</v>
      </c>
      <c r="P38" cm="1">
        <f t="array" ref="P38">_xlfn.IFS(
$C38=2010,
VLOOKUP($B38,[25]各省年均房价!$A$1:$T$32,11,FALSE),
$C38=2011,
VLOOKUP($B38,[25]各省年均房价!$A$1:$T$32,12,FALSE),
$C38=2012,
VLOOKUP($B38,[25]各省年均房价!$A$1:$T$32,13,FALSE),
$C38=2013,
VLOOKUP($B38,[25]各省年均房价!$A$1:$T$32,14,FALSE),
$C38=2014,
VLOOKUP($B38,[25]各省年均房价!$A$1:$T$32,15,FALSE),
$C38=2015,
VLOOKUP($B38,[25]各省年均房价!$A$1:$T$32,16,FALSE),
$C38=2016,
VLOOKUP($B38,[25]各省年均房价!$A$1:$T$32,17,FALSE),
$C38=2017,
VLOOKUP($B38,[25]各省年均房价!$A$1:$T$32,18,FALSE),
$C38=2018,
VLOOKUP($B38,[25]各省年均房价!$A$1:$T$32,19,FALSE)
)</f>
        <v>3551.6944444444439</v>
      </c>
      <c r="Q38">
        <f t="shared" si="0"/>
        <v>0.28327440137537435</v>
      </c>
      <c r="S38" t="str">
        <f>VLOOKUP(B38,方言分布!A:B,2,FALSE)</f>
        <v>晋语</v>
      </c>
      <c r="T38" cm="1">
        <f t="array" ref="T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22565</v>
      </c>
      <c r="U38" cm="1">
        <f t="array" ref="U38">_xlfn.IFS(
$C38=2010,
VLOOKUP($B38,[20]分省年度数据!$A$1:$T$32,15,FALSE),
$C38=2011,
VLOOKUP($B38,[20]分省年度数据!$A$1:$T$32,14,FALSE),
$C38=2012,
VLOOKUP($B38,[20]分省年度数据!$A$1:$T$32,13,FALSE),
$C38=2013,
VLOOKUP($B38,[20]分省年度数据!$A$1:$T$32,12,FALSE),
$C38=2014,
VLOOKUP($B38,[20]分省年度数据!$A$1:$T$32,11,FALSE),
$C38=2015,
VLOOKUP($B38,[20]分省年度数据!$A$1:$T$32,10,FALSE),
$C38=2016,
VLOOKUP($B38,[20]分省年度数据!$A$1:$T$32,9,FALSE),
$C38=2017,
VLOOKUP($B38,[20]分省年度数据!$A$1:$T$32,8,FALSE),
$C38=2018,
VLOOKUP($B38,[20]分省年度数据!$A$1:$T$32,7,FALSE)
)</f>
        <v>9.34</v>
      </c>
      <c r="V38" cm="1">
        <f t="array" ref="V38">_xlfn.IFS(
$C38=2010,
VLOOKUP($B38,[21]分省年度数据!$A$1:$T$32,15,FALSE),
$C38=2011,
VLOOKUP($B38,[21]分省年度数据!$A$1:$T$32,14,FALSE),
$C38=2012,
VLOOKUP($B38,[21]分省年度数据!$A$1:$T$32,13,FALSE),
$C38=2013,
VLOOKUP($B38,[21]分省年度数据!$A$1:$T$32,12,FALSE),
$C38=2014,
VLOOKUP($B38,[21]分省年度数据!$A$1:$T$32,11,FALSE),
$C38=2015,
VLOOKUP($B38,[21]分省年度数据!$A$1:$T$32,10,FALSE),
$C38=2016,
VLOOKUP($B38,[21]分省年度数据!$A$1:$T$32,9,FALSE),
$C38=2017,
VLOOKUP($B38,[21]分省年度数据!$A$1:$T$32,8,FALSE),
$C38=2018,
VLOOKUP($B38,[21]分省年度数据!$A$1:$T$32,7,FALSE)
)</f>
        <v>51</v>
      </c>
      <c r="W38" cm="1">
        <f t="array" ref="W38">_xlfn.IFS(
$C38=2010,
VLOOKUP($B38,[22]分省年度数据!$A$1:$T$32,15,FALSE),
$C38=2011,
VLOOKUP($B38,[22]分省年度数据!$A$1:$T$32,14,FALSE),
$C38=2012,
VLOOKUP($B38,[22]分省年度数据!$A$1:$T$32,13,FALSE),
$C38=2013,
VLOOKUP($B38,[22]分省年度数据!$A$1:$T$32,12,FALSE),
$C38=2014,
VLOOKUP($B38,[22]分省年度数据!$A$1:$T$32,11,FALSE),
$C38=2015,
VLOOKUP($B38,[22]分省年度数据!$A$1:$T$32,10,FALSE),
$C38=2016,
VLOOKUP($B38,[22]分省年度数据!$A$1:$T$32,9,FALSE),
$C38=2017,
VLOOKUP($B38,[22]分省年度数据!$A$1:$T$32,8,FALSE),
$C38=2018,
VLOOKUP($B38,[22]分省年度数据!$A$1:$T$32,7,FALSE)
)</f>
        <v>10.97</v>
      </c>
      <c r="X38" cm="1">
        <f t="array" ref="X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120.72</v>
      </c>
      <c r="Y38" cm="1">
        <f t="array" ref="Y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15.81</v>
      </c>
      <c r="Z38" cm="1">
        <f t="array" ref="Z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12.73</v>
      </c>
      <c r="AA38" cm="1">
        <f t="array" ref="AA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12.6</v>
      </c>
      <c r="AC38" cm="1">
        <f t="array" ref="AC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4143731</v>
      </c>
      <c r="AD38" cm="1">
        <f t="array" ref="AD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322.11</v>
      </c>
      <c r="AE38" cm="1">
        <f t="array" ref="AE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1153</v>
      </c>
      <c r="AF38" cm="1">
        <f t="array" ref="AF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3384</v>
      </c>
      <c r="AI38" cm="1">
        <f t="array" ref="AI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4780</v>
      </c>
      <c r="AJ38" cm="1">
        <f t="array" ref="AJ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9272</v>
      </c>
      <c r="AK38" cm="1">
        <f t="array" ref="AK38">_xlfn.IFS(
$C38=2010,
VLOOKUP($B38,[4]分省年度数据!$A$1:$T$32,15,FALSE),
$C38=2011,
VLOOKUP($B38,[4]分省年度数据!$A$1:$T$32,14,FALSE),
$C38=2012,
VLOOKUP($B38,[4]分省年度数据!$A$1:$T$32,13,FALSE),
$C38=2013,
VLOOKUP($B38,[4]分省年度数据!$A$1:$T$32,12,FALSE),
$C38=2014,
VLOOKUP($B38,[4]分省年度数据!$A$1:$T$32,11,FALSE),
$C38=2015,
VLOOKUP($B38,[4]分省年度数据!$A$1:$T$32,10,FALSE),
$C38=2016,
VLOOKUP($B38,[4]分省年度数据!$A$1:$T$32,9,FALSE),
$C38=2017,
VLOOKUP($B38,[4]分省年度数据!$A$1:$T$32,8,FALSE),
$C38=2018,
VLOOKUP($B38,[4]分省年度数据!$A$1:$T$32,7,FALSE)
)</f>
        <v>87.97</v>
      </c>
      <c r="AL38" cm="1">
        <f t="array" ref="AL38">_xlfn.IFS(
$C38=2010,
VLOOKUP($B38,[5]分省年度数据!$A$1:$T$32,15,FALSE),
$C38=2011,
VLOOKUP($B38,[5]分省年度数据!$A$1:$T$32,14,FALSE),
$C38=2012,
VLOOKUP($B38,[5]分省年度数据!$A$1:$T$32,13,FALSE),
$C38=2013,
VLOOKUP($B38,[5]分省年度数据!$A$1:$T$32,12,FALSE),
$C38=2014,
VLOOKUP($B38,[5]分省年度数据!$A$1:$T$32,11,FALSE),
$C38=2015,
VLOOKUP($B38,[5]分省年度数据!$A$1:$T$32,10,FALSE),
$C38=2016,
VLOOKUP($B38,[5]分省年度数据!$A$1:$T$32,9,FALSE),
$C38=2017,
VLOOKUP($B38,[5]分省年度数据!$A$1:$T$32,8,FALSE),
$C38=2018,
VLOOKUP($B38,[5]分省年度数据!$A$1:$T$32,7,FALSE)
)</f>
        <v>79.260000000000005</v>
      </c>
      <c r="AM38" cm="1">
        <f t="array" ref="AM38">_xlfn.IFS(
$C38=2010,
VLOOKUP($B38,[6]分省年度数据!$A$1:$T$32,15,FALSE),
$C38=2011,
VLOOKUP($B38,[6]分省年度数据!$A$1:$T$32,14,FALSE),
$C38=2012,
VLOOKUP($B38,[6]分省年度数据!$A$1:$T$32,13,FALSE),
$C38=2013,
VLOOKUP($B38,[6]分省年度数据!$A$1:$T$32,12,FALSE),
$C38=2014,
VLOOKUP($B38,[6]分省年度数据!$A$1:$T$32,11,FALSE),
$C38=2015,
VLOOKUP($B38,[6]分省年度数据!$A$1:$T$32,10,FALSE),
$C38=2016,
VLOOKUP($B38,[6]分省年度数据!$A$1:$T$32,9,FALSE),
$C38=2017,
VLOOKUP($B38,[6]分省年度数据!$A$1:$T$32,8,FALSE),
$C38=2018,
VLOOKUP($B38,[6]分省年度数据!$A$1:$T$32,7,FALSE)
)</f>
        <v>6.89</v>
      </c>
      <c r="AN38" cm="1">
        <f t="array" ref="AN38">_xlfn.IFS(
$C38=2010,
VLOOKUP($B38,[7]分省年度数据!$A$1:$T$32,15,FALSE),
$C38=2011,
VLOOKUP($B38,[7]分省年度数据!$A$1:$T$32,14,FALSE),
$C38=2012,
VLOOKUP($B38,[7]分省年度数据!$A$1:$T$32,13,FALSE),
$C38=2013,
VLOOKUP($B38,[7]分省年度数据!$A$1:$T$32,12,FALSE),
$C38=2014,
VLOOKUP($B38,[7]分省年度数据!$A$1:$T$32,11,FALSE),
$C38=2015,
VLOOKUP($B38,[7]分省年度数据!$A$1:$T$32,10,FALSE),
$C38=2016,
VLOOKUP($B38,[7]分省年度数据!$A$1:$T$32,9,FALSE),
$C38=2017,
VLOOKUP($B38,[7]分省年度数据!$A$1:$T$32,8,FALSE),
$C38=2018,
VLOOKUP($B38,[7]分省年度数据!$A$1:$T$32,7,FALSE)
)</f>
        <v>4.7300000000000004</v>
      </c>
      <c r="AO38" cm="1">
        <f t="array" ref="AO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12.36</v>
      </c>
    </row>
    <row r="39" spans="1:41">
      <c r="A39">
        <v>15</v>
      </c>
      <c r="B39" t="s">
        <v>5</v>
      </c>
      <c r="C39">
        <v>2011</v>
      </c>
      <c r="D39" t="str">
        <f>CONCATENATE(B39,C39)</f>
        <v>内蒙古自治区2011</v>
      </c>
      <c r="E39" t="s">
        <v>32</v>
      </c>
      <c r="F39" cm="1">
        <f t="array" ref="F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G39" cm="1">
        <f t="array" ref="G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H39" cm="1">
        <f t="array" ref="H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I39">
        <f>VLOOKUP($D39,[24]Sheet1!$C$1:$J$65536,2,FALSE)</f>
        <v>41.573703765869141</v>
      </c>
      <c r="J39">
        <f>VLOOKUP($D39,[24]Sheet1!$C$1:$J$65536,3,FALSE)</f>
        <v>-68.797103881835938</v>
      </c>
      <c r="K39">
        <f>VLOOKUP($D39,[24]Sheet1!$C$1:$J$65536,4,FALSE)</f>
        <v>10189.3046875</v>
      </c>
      <c r="L39">
        <f>VLOOKUP($D39,[24]Sheet1!$C$1:$J$65536,5,FALSE)</f>
        <v>195.75141906738281</v>
      </c>
      <c r="M39">
        <f>VLOOKUP($D39,[24]Sheet1!$C$1:$J$65536,6,FALSE)</f>
        <v>28.064365386962891</v>
      </c>
      <c r="N39">
        <f>VLOOKUP($D39,[24]Sheet1!$C$1:$J$65536,7,FALSE)</f>
        <v>2.9881010055541992</v>
      </c>
      <c r="O39">
        <f>VLOOKUP($D39,[24]Sheet1!$C$1:$J$65536,8,FALSE)</f>
        <v>14.25855827331543</v>
      </c>
      <c r="P39" cm="1">
        <f t="array" ref="P39">_xlfn.IFS(
$C39=2010,
VLOOKUP($B39,[25]各省年均房价!$A$1:$T$32,11,FALSE),
$C39=2011,
VLOOKUP($B39,[25]各省年均房价!$A$1:$T$32,12,FALSE),
$C39=2012,
VLOOKUP($B39,[25]各省年均房价!$A$1:$T$32,13,FALSE),
$C39=2013,
VLOOKUP($B39,[25]各省年均房价!$A$1:$T$32,14,FALSE),
$C39=2014,
VLOOKUP($B39,[25]各省年均房价!$A$1:$T$32,15,FALSE),
$C39=2015,
VLOOKUP($B39,[25]各省年均房价!$A$1:$T$32,16,FALSE),
$C39=2016,
VLOOKUP($B39,[25]各省年均房价!$A$1:$T$32,17,FALSE),
$C39=2017,
VLOOKUP($B39,[25]各省年均房价!$A$1:$T$32,18,FALSE),
$C39=2018,
VLOOKUP($B39,[25]各省年均房价!$A$1:$T$32,19,FALSE)
)</f>
        <v>3893.103333333333</v>
      </c>
      <c r="Q39">
        <f t="shared" si="0"/>
        <v>0.26456699512968623</v>
      </c>
      <c r="S39" t="str">
        <f>VLOOKUP(B39,方言分布!A:B,2,FALSE)</f>
        <v>晋语</v>
      </c>
      <c r="T39" cm="1">
        <f t="array" ref="T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22908</v>
      </c>
      <c r="U39" cm="1">
        <f t="array" ref="U39">_xlfn.IFS(
$C39=2010,
VLOOKUP($B39,[20]分省年度数据!$A$1:$T$32,15,FALSE),
$C39=2011,
VLOOKUP($B39,[20]分省年度数据!$A$1:$T$32,14,FALSE),
$C39=2012,
VLOOKUP($B39,[20]分省年度数据!$A$1:$T$32,13,FALSE),
$C39=2013,
VLOOKUP($B39,[20]分省年度数据!$A$1:$T$32,12,FALSE),
$C39=2014,
VLOOKUP($B39,[20]分省年度数据!$A$1:$T$32,11,FALSE),
$C39=2015,
VLOOKUP($B39,[20]分省年度数据!$A$1:$T$32,10,FALSE),
$C39=2016,
VLOOKUP($B39,[20]分省年度数据!$A$1:$T$32,9,FALSE),
$C39=2017,
VLOOKUP($B39,[20]分省年度数据!$A$1:$T$32,8,FALSE),
$C39=2018,
VLOOKUP($B39,[20]分省年度数据!$A$1:$T$32,7,FALSE)
)</f>
        <v>10.06</v>
      </c>
      <c r="V39" cm="1">
        <f t="array" ref="V39">_xlfn.IFS(
$C39=2010,
VLOOKUP($B39,[21]分省年度数据!$A$1:$T$32,15,FALSE),
$C39=2011,
VLOOKUP($B39,[21]分省年度数据!$A$1:$T$32,14,FALSE),
$C39=2012,
VLOOKUP($B39,[21]分省年度数据!$A$1:$T$32,13,FALSE),
$C39=2013,
VLOOKUP($B39,[21]分省年度数据!$A$1:$T$32,12,FALSE),
$C39=2014,
VLOOKUP($B39,[21]分省年度数据!$A$1:$T$32,11,FALSE),
$C39=2015,
VLOOKUP($B39,[21]分省年度数据!$A$1:$T$32,10,FALSE),
$C39=2016,
VLOOKUP($B39,[21]分省年度数据!$A$1:$T$32,9,FALSE),
$C39=2017,
VLOOKUP($B39,[21]分省年度数据!$A$1:$T$32,8,FALSE),
$C39=2018,
VLOOKUP($B39,[21]分省年度数据!$A$1:$T$32,7,FALSE)
)</f>
        <v>53</v>
      </c>
      <c r="W39" cm="1">
        <f t="array" ref="W39">_xlfn.IFS(
$C39=2010,
VLOOKUP($B39,[22]分省年度数据!$A$1:$T$32,15,FALSE),
$C39=2011,
VLOOKUP($B39,[22]分省年度数据!$A$1:$T$32,14,FALSE),
$C39=2012,
VLOOKUP($B39,[22]分省年度数据!$A$1:$T$32,13,FALSE),
$C39=2013,
VLOOKUP($B39,[22]分省年度数据!$A$1:$T$32,12,FALSE),
$C39=2014,
VLOOKUP($B39,[22]分省年度数据!$A$1:$T$32,11,FALSE),
$C39=2015,
VLOOKUP($B39,[22]分省年度数据!$A$1:$T$32,10,FALSE),
$C39=2016,
VLOOKUP($B39,[22]分省年度数据!$A$1:$T$32,9,FALSE),
$C39=2017,
VLOOKUP($B39,[22]分省年度数据!$A$1:$T$32,8,FALSE),
$C39=2018,
VLOOKUP($B39,[22]分省年度数据!$A$1:$T$32,7,FALSE)
)</f>
        <v>10.9</v>
      </c>
      <c r="X39" cm="1">
        <f t="array" ref="X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164.59</v>
      </c>
      <c r="Y39" cm="1">
        <f t="array" ref="Y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15.76</v>
      </c>
      <c r="Z39" cm="1">
        <f t="array" ref="Z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12.65</v>
      </c>
      <c r="AA39" cm="1">
        <f t="array" ref="AA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12.36</v>
      </c>
      <c r="AC39" cm="1">
        <f t="array" ref="AC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5040005</v>
      </c>
      <c r="AD39" cm="1">
        <f t="array" ref="AD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390.69</v>
      </c>
      <c r="AE39" cm="1">
        <f t="array" ref="AE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714</v>
      </c>
      <c r="AF39" cm="1">
        <f t="array" ref="AF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3991.7</v>
      </c>
      <c r="AI39" cm="1">
        <f t="array" ref="AI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4591</v>
      </c>
      <c r="AJ39" cm="1">
        <f t="array" ref="AJ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9673</v>
      </c>
      <c r="AK39" cm="1">
        <f t="array" ref="AK39">_xlfn.IFS(
$C39=2010,
VLOOKUP($B39,[4]分省年度数据!$A$1:$T$32,15,FALSE),
$C39=2011,
VLOOKUP($B39,[4]分省年度数据!$A$1:$T$32,14,FALSE),
$C39=2012,
VLOOKUP($B39,[4]分省年度数据!$A$1:$T$32,13,FALSE),
$C39=2013,
VLOOKUP($B39,[4]分省年度数据!$A$1:$T$32,12,FALSE),
$C39=2014,
VLOOKUP($B39,[4]分省年度数据!$A$1:$T$32,11,FALSE),
$C39=2015,
VLOOKUP($B39,[4]分省年度数据!$A$1:$T$32,10,FALSE),
$C39=2016,
VLOOKUP($B39,[4]分省年度数据!$A$1:$T$32,9,FALSE),
$C39=2017,
VLOOKUP($B39,[4]分省年度数据!$A$1:$T$32,8,FALSE),
$C39=2018,
VLOOKUP($B39,[4]分省年度数据!$A$1:$T$32,7,FALSE)
)</f>
        <v>91.39</v>
      </c>
      <c r="AL39" cm="1">
        <f t="array" ref="AL39">_xlfn.IFS(
$C39=2010,
VLOOKUP($B39,[5]分省年度数据!$A$1:$T$32,15,FALSE),
$C39=2011,
VLOOKUP($B39,[5]分省年度数据!$A$1:$T$32,14,FALSE),
$C39=2012,
VLOOKUP($B39,[5]分省年度数据!$A$1:$T$32,13,FALSE),
$C39=2013,
VLOOKUP($B39,[5]分省年度数据!$A$1:$T$32,12,FALSE),
$C39=2014,
VLOOKUP($B39,[5]分省年度数据!$A$1:$T$32,11,FALSE),
$C39=2015,
VLOOKUP($B39,[5]分省年度数据!$A$1:$T$32,10,FALSE),
$C39=2016,
VLOOKUP($B39,[5]分省年度数据!$A$1:$T$32,9,FALSE),
$C39=2017,
VLOOKUP($B39,[5]分省年度数据!$A$1:$T$32,8,FALSE),
$C39=2018,
VLOOKUP($B39,[5]分省年度数据!$A$1:$T$32,7,FALSE)
)</f>
        <v>82.23</v>
      </c>
      <c r="AM39" cm="1">
        <f t="array" ref="AM39">_xlfn.IFS(
$C39=2010,
VLOOKUP($B39,[6]分省年度数据!$A$1:$T$32,15,FALSE),
$C39=2011,
VLOOKUP($B39,[6]分省年度数据!$A$1:$T$32,14,FALSE),
$C39=2012,
VLOOKUP($B39,[6]分省年度数据!$A$1:$T$32,13,FALSE),
$C39=2013,
VLOOKUP($B39,[6]分省年度数据!$A$1:$T$32,12,FALSE),
$C39=2014,
VLOOKUP($B39,[6]分省年度数据!$A$1:$T$32,11,FALSE),
$C39=2015,
VLOOKUP($B39,[6]分省年度数据!$A$1:$T$32,10,FALSE),
$C39=2016,
VLOOKUP($B39,[6]分省年度数据!$A$1:$T$32,9,FALSE),
$C39=2017,
VLOOKUP($B39,[6]分省年度数据!$A$1:$T$32,8,FALSE),
$C39=2018,
VLOOKUP($B39,[6]分省年度数据!$A$1:$T$32,7,FALSE)
)</f>
        <v>7.2</v>
      </c>
      <c r="AN39" cm="1">
        <f t="array" ref="AN39">_xlfn.IFS(
$C39=2010,
VLOOKUP($B39,[7]分省年度数据!$A$1:$T$32,15,FALSE),
$C39=2011,
VLOOKUP($B39,[7]分省年度数据!$A$1:$T$32,14,FALSE),
$C39=2012,
VLOOKUP($B39,[7]分省年度数据!$A$1:$T$32,13,FALSE),
$C39=2013,
VLOOKUP($B39,[7]分省年度数据!$A$1:$T$32,12,FALSE),
$C39=2014,
VLOOKUP($B39,[7]分省年度数据!$A$1:$T$32,11,FALSE),
$C39=2015,
VLOOKUP($B39,[7]分省年度数据!$A$1:$T$32,10,FALSE),
$C39=2016,
VLOOKUP($B39,[7]分省年度数据!$A$1:$T$32,9,FALSE),
$C39=2017,
VLOOKUP($B39,[7]分省年度数据!$A$1:$T$32,8,FALSE),
$C39=2018,
VLOOKUP($B39,[7]分省年度数据!$A$1:$T$32,7,FALSE)
)</f>
        <v>5.1100000000000003</v>
      </c>
      <c r="AO39" cm="1">
        <f t="array" ref="AO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14.47</v>
      </c>
    </row>
    <row r="40" spans="1:41">
      <c r="A40">
        <v>15</v>
      </c>
      <c r="B40" t="s">
        <v>5</v>
      </c>
      <c r="C40">
        <v>2012</v>
      </c>
      <c r="D40" t="str">
        <f>CONCATENATE(B40,C40)</f>
        <v>内蒙古自治区2012</v>
      </c>
      <c r="E40" t="s">
        <v>32</v>
      </c>
      <c r="F40" cm="1">
        <f t="array" ref="F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G40" cm="1">
        <f t="array" ref="G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H40" cm="1">
        <f t="array" ref="H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I40">
        <f>VLOOKUP($D40,[24]Sheet1!$C$1:$J$65536,2,FALSE)</f>
        <v>32.573478698730469</v>
      </c>
      <c r="J40">
        <f>VLOOKUP($D40,[24]Sheet1!$C$1:$J$65536,3,FALSE)</f>
        <v>-68.55047607421875</v>
      </c>
      <c r="K40">
        <f>VLOOKUP($D40,[24]Sheet1!$C$1:$J$65536,4,FALSE)</f>
        <v>10177.4873046875</v>
      </c>
      <c r="L40">
        <f>VLOOKUP($D40,[24]Sheet1!$C$1:$J$65536,5,FALSE)</f>
        <v>196.13014221191406</v>
      </c>
      <c r="M40">
        <f>VLOOKUP($D40,[24]Sheet1!$C$1:$J$65536,6,FALSE)</f>
        <v>29.195663452148438</v>
      </c>
      <c r="N40">
        <f>VLOOKUP($D40,[24]Sheet1!$C$1:$J$65536,7,FALSE)</f>
        <v>3.0678634643554688</v>
      </c>
      <c r="O40">
        <f>VLOOKUP($D40,[24]Sheet1!$C$1:$J$65536,8,FALSE)</f>
        <v>18.238021850585938</v>
      </c>
      <c r="P40" cm="1">
        <f t="array" ref="P40">_xlfn.IFS(
$C40=2010,
VLOOKUP($B40,[25]各省年均房价!$A$1:$T$32,11,FALSE),
$C40=2011,
VLOOKUP($B40,[25]各省年均房价!$A$1:$T$32,12,FALSE),
$C40=2012,
VLOOKUP($B40,[25]各省年均房价!$A$1:$T$32,13,FALSE),
$C40=2013,
VLOOKUP($B40,[25]各省年均房价!$A$1:$T$32,14,FALSE),
$C40=2014,
VLOOKUP($B40,[25]各省年均房价!$A$1:$T$32,15,FALSE),
$C40=2015,
VLOOKUP($B40,[25]各省年均房价!$A$1:$T$32,16,FALSE),
$C40=2016,
VLOOKUP($B40,[25]各省年均房价!$A$1:$T$32,17,FALSE),
$C40=2017,
VLOOKUP($B40,[25]各省年均房价!$A$1:$T$32,18,FALSE),
$C40=2018,
VLOOKUP($B40,[25]各省年均房价!$A$1:$T$32,19,FALSE)
)</f>
        <v>4279.4111111111106</v>
      </c>
      <c r="Q40">
        <f t="shared" si="0"/>
        <v>0.25472685185185184</v>
      </c>
      <c r="S40" t="str">
        <f>VLOOKUP(B40,方言分布!A:B,2,FALSE)</f>
        <v>晋语</v>
      </c>
      <c r="T40" cm="1">
        <f t="array" ref="T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23046</v>
      </c>
      <c r="U40" cm="1">
        <f t="array" ref="U40">_xlfn.IFS(
$C40=2010,
VLOOKUP($B40,[20]分省年度数据!$A$1:$T$32,15,FALSE),
$C40=2011,
VLOOKUP($B40,[20]分省年度数据!$A$1:$T$32,14,FALSE),
$C40=2012,
VLOOKUP($B40,[20]分省年度数据!$A$1:$T$32,13,FALSE),
$C40=2013,
VLOOKUP($B40,[20]分省年度数据!$A$1:$T$32,12,FALSE),
$C40=2014,
VLOOKUP($B40,[20]分省年度数据!$A$1:$T$32,11,FALSE),
$C40=2015,
VLOOKUP($B40,[20]分省年度数据!$A$1:$T$32,10,FALSE),
$C40=2016,
VLOOKUP($B40,[20]分省年度数据!$A$1:$T$32,9,FALSE),
$C40=2017,
VLOOKUP($B40,[20]分省年度数据!$A$1:$T$32,8,FALSE),
$C40=2018,
VLOOKUP($B40,[20]分省年度数据!$A$1:$T$32,7,FALSE)
)</f>
        <v>11.08</v>
      </c>
      <c r="V40" cm="1">
        <f t="array" ref="V40">_xlfn.IFS(
$C40=2010,
VLOOKUP($B40,[21]分省年度数据!$A$1:$T$32,15,FALSE),
$C40=2011,
VLOOKUP($B40,[21]分省年度数据!$A$1:$T$32,14,FALSE),
$C40=2012,
VLOOKUP($B40,[21]分省年度数据!$A$1:$T$32,13,FALSE),
$C40=2013,
VLOOKUP($B40,[21]分省年度数据!$A$1:$T$32,12,FALSE),
$C40=2014,
VLOOKUP($B40,[21]分省年度数据!$A$1:$T$32,11,FALSE),
$C40=2015,
VLOOKUP($B40,[21]分省年度数据!$A$1:$T$32,10,FALSE),
$C40=2016,
VLOOKUP($B40,[21]分省年度数据!$A$1:$T$32,9,FALSE),
$C40=2017,
VLOOKUP($B40,[21]分省年度数据!$A$1:$T$32,8,FALSE),
$C40=2018,
VLOOKUP($B40,[21]分省年度数据!$A$1:$T$32,7,FALSE)
)</f>
        <v>56</v>
      </c>
      <c r="W40" cm="1">
        <f t="array" ref="W40">_xlfn.IFS(
$C40=2010,
VLOOKUP($B40,[22]分省年度数据!$A$1:$T$32,15,FALSE),
$C40=2011,
VLOOKUP($B40,[22]分省年度数据!$A$1:$T$32,14,FALSE),
$C40=2012,
VLOOKUP($B40,[22]分省年度数据!$A$1:$T$32,13,FALSE),
$C40=2013,
VLOOKUP($B40,[22]分省年度数据!$A$1:$T$32,12,FALSE),
$C40=2014,
VLOOKUP($B40,[22]分省年度数据!$A$1:$T$32,11,FALSE),
$C40=2015,
VLOOKUP($B40,[22]分省年度数据!$A$1:$T$32,10,FALSE),
$C40=2016,
VLOOKUP($B40,[22]分省年度数据!$A$1:$T$32,9,FALSE),
$C40=2017,
VLOOKUP($B40,[22]分省年度数据!$A$1:$T$32,8,FALSE),
$C40=2018,
VLOOKUP($B40,[22]分省年度数据!$A$1:$T$32,7,FALSE)
)</f>
        <v>10.62</v>
      </c>
      <c r="X40" cm="1">
        <f t="array" ref="X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177.91</v>
      </c>
      <c r="Y40" cm="1">
        <f t="array" ref="Y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>15.52</v>
      </c>
      <c r="Z40" cm="1">
        <f t="array" ref="Z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>12.01</v>
      </c>
      <c r="AA40" cm="1">
        <f t="array" ref="AA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>12.09</v>
      </c>
      <c r="AC40" t="str" cm="1">
        <f t="array" ref="AC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/>
      </c>
      <c r="AD40" cm="1">
        <f t="array" ref="AD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439.97</v>
      </c>
      <c r="AE40" cm="1">
        <f t="array" ref="AE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314</v>
      </c>
      <c r="AF40" cm="1">
        <f t="array" ref="AF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4572.5</v>
      </c>
      <c r="AI40" cm="1">
        <f t="array" ref="AI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3957</v>
      </c>
      <c r="AJ40" cm="1">
        <f t="array" ref="AJ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10650</v>
      </c>
      <c r="AK40" cm="1">
        <f t="array" ref="AK40">_xlfn.IFS(
$C40=2010,
VLOOKUP($B40,[4]分省年度数据!$A$1:$T$32,15,FALSE),
$C40=2011,
VLOOKUP($B40,[4]分省年度数据!$A$1:$T$32,14,FALSE),
$C40=2012,
VLOOKUP($B40,[4]分省年度数据!$A$1:$T$32,13,FALSE),
$C40=2013,
VLOOKUP($B40,[4]分省年度数据!$A$1:$T$32,12,FALSE),
$C40=2014,
VLOOKUP($B40,[4]分省年度数据!$A$1:$T$32,11,FALSE),
$C40=2015,
VLOOKUP($B40,[4]分省年度数据!$A$1:$T$32,10,FALSE),
$C40=2016,
VLOOKUP($B40,[4]分省年度数据!$A$1:$T$32,9,FALSE),
$C40=2017,
VLOOKUP($B40,[4]分省年度数据!$A$1:$T$32,8,FALSE),
$C40=2018,
VLOOKUP($B40,[4]分省年度数据!$A$1:$T$32,7,FALSE)
)</f>
        <v>94.43</v>
      </c>
      <c r="AL40" cm="1">
        <f t="array" ref="AL40">_xlfn.IFS(
$C40=2010,
VLOOKUP($B40,[5]分省年度数据!$A$1:$T$32,15,FALSE),
$C40=2011,
VLOOKUP($B40,[5]分省年度数据!$A$1:$T$32,14,FALSE),
$C40=2012,
VLOOKUP($B40,[5]分省年度数据!$A$1:$T$32,13,FALSE),
$C40=2013,
VLOOKUP($B40,[5]分省年度数据!$A$1:$T$32,12,FALSE),
$C40=2014,
VLOOKUP($B40,[5]分省年度数据!$A$1:$T$32,11,FALSE),
$C40=2015,
VLOOKUP($B40,[5]分省年度数据!$A$1:$T$32,10,FALSE),
$C40=2016,
VLOOKUP($B40,[5]分省年度数据!$A$1:$T$32,9,FALSE),
$C40=2017,
VLOOKUP($B40,[5]分省年度数据!$A$1:$T$32,8,FALSE),
$C40=2018,
VLOOKUP($B40,[5]分省年度数据!$A$1:$T$32,7,FALSE)
)</f>
        <v>84.39</v>
      </c>
      <c r="AM40" cm="1">
        <f t="array" ref="AM40">_xlfn.IFS(
$C40=2010,
VLOOKUP($B40,[6]分省年度数据!$A$1:$T$32,15,FALSE),
$C40=2011,
VLOOKUP($B40,[6]分省年度数据!$A$1:$T$32,14,FALSE),
$C40=2012,
VLOOKUP($B40,[6]分省年度数据!$A$1:$T$32,13,FALSE),
$C40=2013,
VLOOKUP($B40,[6]分省年度数据!$A$1:$T$32,12,FALSE),
$C40=2014,
VLOOKUP($B40,[6]分省年度数据!$A$1:$T$32,11,FALSE),
$C40=2015,
VLOOKUP($B40,[6]分省年度数据!$A$1:$T$32,10,FALSE),
$C40=2016,
VLOOKUP($B40,[6]分省年度数据!$A$1:$T$32,9,FALSE),
$C40=2017,
VLOOKUP($B40,[6]分省年度数据!$A$1:$T$32,8,FALSE),
$C40=2018,
VLOOKUP($B40,[6]分省年度数据!$A$1:$T$32,7,FALSE)
)</f>
        <v>7.05</v>
      </c>
      <c r="AN40" cm="1">
        <f t="array" ref="AN40">_xlfn.IFS(
$C40=2010,
VLOOKUP($B40,[7]分省年度数据!$A$1:$T$32,15,FALSE),
$C40=2011,
VLOOKUP($B40,[7]分省年度数据!$A$1:$T$32,14,FALSE),
$C40=2012,
VLOOKUP($B40,[7]分省年度数据!$A$1:$T$32,13,FALSE),
$C40=2013,
VLOOKUP($B40,[7]分省年度数据!$A$1:$T$32,12,FALSE),
$C40=2014,
VLOOKUP($B40,[7]分省年度数据!$A$1:$T$32,11,FALSE),
$C40=2015,
VLOOKUP($B40,[7]分省年度数据!$A$1:$T$32,10,FALSE),
$C40=2016,
VLOOKUP($B40,[7]分省年度数据!$A$1:$T$32,9,FALSE),
$C40=2017,
VLOOKUP($B40,[7]分省年度数据!$A$1:$T$32,8,FALSE),
$C40=2018,
VLOOKUP($B40,[7]分省年度数据!$A$1:$T$32,7,FALSE)
)</f>
        <v>5.08</v>
      </c>
      <c r="AO40" cm="1">
        <f t="array" ref="AO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15.52</v>
      </c>
    </row>
    <row r="41" spans="1:41">
      <c r="A41">
        <v>15</v>
      </c>
      <c r="B41" t="s">
        <v>5</v>
      </c>
      <c r="C41">
        <v>2013</v>
      </c>
      <c r="D41" t="str">
        <f>CONCATENATE(B41,C41)</f>
        <v>内蒙古自治区2013</v>
      </c>
      <c r="E41" t="s">
        <v>32</v>
      </c>
      <c r="F41" cm="1">
        <f t="array" ref="F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G41" cm="1">
        <f t="array" ref="G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H41" cm="1">
        <f t="array" ref="H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I41">
        <f>VLOOKUP($D41,[24]Sheet1!$C$1:$J$65536,2,FALSE)</f>
        <v>45.089641571044922</v>
      </c>
      <c r="J41">
        <f>VLOOKUP($D41,[24]Sheet1!$C$1:$J$65536,3,FALSE)</f>
        <v>-59.752998352050781</v>
      </c>
      <c r="K41">
        <f>VLOOKUP($D41,[24]Sheet1!$C$1:$J$65536,4,FALSE)</f>
        <v>10168.818359375</v>
      </c>
      <c r="L41">
        <f>VLOOKUP($D41,[24]Sheet1!$C$1:$J$65536,5,FALSE)</f>
        <v>205.7081298828125</v>
      </c>
      <c r="M41">
        <f>VLOOKUP($D41,[24]Sheet1!$C$1:$J$65536,6,FALSE)</f>
        <v>31.099897384643555</v>
      </c>
      <c r="N41">
        <f>VLOOKUP($D41,[24]Sheet1!$C$1:$J$65536,7,FALSE)</f>
        <v>3.3534610271453857</v>
      </c>
      <c r="O41">
        <f>VLOOKUP($D41,[24]Sheet1!$C$1:$J$65536,8,FALSE)</f>
        <v>18.455226898193359</v>
      </c>
      <c r="P41" cm="1">
        <f t="array" ref="P41">_xlfn.IFS(
$C41=2010,
VLOOKUP($B41,[25]各省年均房价!$A$1:$T$32,11,FALSE),
$C41=2011,
VLOOKUP($B41,[25]各省年均房价!$A$1:$T$32,12,FALSE),
$C41=2012,
VLOOKUP($B41,[25]各省年均房价!$A$1:$T$32,13,FALSE),
$C41=2013,
VLOOKUP($B41,[25]各省年均房价!$A$1:$T$32,14,FALSE),
$C41=2014,
VLOOKUP($B41,[25]各省年均房价!$A$1:$T$32,15,FALSE),
$C41=2015,
VLOOKUP($B41,[25]各省年均房价!$A$1:$T$32,16,FALSE),
$C41=2016,
VLOOKUP($B41,[25]各省年均房价!$A$1:$T$32,17,FALSE),
$C41=2017,
VLOOKUP($B41,[25]各省年均房价!$A$1:$T$32,18,FALSE),
$C41=2018,
VLOOKUP($B41,[25]各省年均房价!$A$1:$T$32,19,FALSE)
)</f>
        <v>4298.7022222222222</v>
      </c>
      <c r="Q41">
        <f t="shared" si="0"/>
        <v>0.22996320666678555</v>
      </c>
      <c r="S41" t="str">
        <f>VLOOKUP(B41,方言分布!A:B,2,FALSE)</f>
        <v>晋语</v>
      </c>
      <c r="T41" cm="1">
        <f t="array" ref="T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23257</v>
      </c>
      <c r="U41" cm="1">
        <f t="array" ref="U41">_xlfn.IFS(
$C41=2010,
VLOOKUP($B41,[20]分省年度数据!$A$1:$T$32,15,FALSE),
$C41=2011,
VLOOKUP($B41,[20]分省年度数据!$A$1:$T$32,14,FALSE),
$C41=2012,
VLOOKUP($B41,[20]分省年度数据!$A$1:$T$32,13,FALSE),
$C41=2013,
VLOOKUP($B41,[20]分省年度数据!$A$1:$T$32,12,FALSE),
$C41=2014,
VLOOKUP($B41,[20]分省年度数据!$A$1:$T$32,11,FALSE),
$C41=2015,
VLOOKUP($B41,[20]分省年度数据!$A$1:$T$32,10,FALSE),
$C41=2016,
VLOOKUP($B41,[20]分省年度数据!$A$1:$T$32,9,FALSE),
$C41=2017,
VLOOKUP($B41,[20]分省年度数据!$A$1:$T$32,8,FALSE),
$C41=2018,
VLOOKUP($B41,[20]分省年度数据!$A$1:$T$32,7,FALSE)
)</f>
        <v>12.01</v>
      </c>
      <c r="V41" cm="1">
        <f t="array" ref="V41">_xlfn.IFS(
$C41=2010,
VLOOKUP($B41,[21]分省年度数据!$A$1:$T$32,15,FALSE),
$C41=2011,
VLOOKUP($B41,[21]分省年度数据!$A$1:$T$32,14,FALSE),
$C41=2012,
VLOOKUP($B41,[21]分省年度数据!$A$1:$T$32,13,FALSE),
$C41=2013,
VLOOKUP($B41,[21]分省年度数据!$A$1:$T$32,12,FALSE),
$C41=2014,
VLOOKUP($B41,[21]分省年度数据!$A$1:$T$32,11,FALSE),
$C41=2015,
VLOOKUP($B41,[21]分省年度数据!$A$1:$T$32,10,FALSE),
$C41=2016,
VLOOKUP($B41,[21]分省年度数据!$A$1:$T$32,9,FALSE),
$C41=2017,
VLOOKUP($B41,[21]分省年度数据!$A$1:$T$32,8,FALSE),
$C41=2018,
VLOOKUP($B41,[21]分省年度数据!$A$1:$T$32,7,FALSE)
)</f>
        <v>60</v>
      </c>
      <c r="W41" cm="1">
        <f t="array" ref="W41">_xlfn.IFS(
$C41=2010,
VLOOKUP($B41,[22]分省年度数据!$A$1:$T$32,15,FALSE),
$C41=2011,
VLOOKUP($B41,[22]分省年度数据!$A$1:$T$32,14,FALSE),
$C41=2012,
VLOOKUP($B41,[22]分省年度数据!$A$1:$T$32,13,FALSE),
$C41=2013,
VLOOKUP($B41,[22]分省年度数据!$A$1:$T$32,12,FALSE),
$C41=2014,
VLOOKUP($B41,[22]分省年度数据!$A$1:$T$32,11,FALSE),
$C41=2015,
VLOOKUP($B41,[22]分省年度数据!$A$1:$T$32,10,FALSE),
$C41=2016,
VLOOKUP($B41,[22]分省年度数据!$A$1:$T$32,9,FALSE),
$C41=2017,
VLOOKUP($B41,[22]分省年度数据!$A$1:$T$32,8,FALSE),
$C41=2018,
VLOOKUP($B41,[22]分省年度数据!$A$1:$T$32,7,FALSE)
)</f>
        <v>10.16</v>
      </c>
      <c r="X41" cm="1">
        <f t="array" ref="X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196.03</v>
      </c>
      <c r="Y41" cm="1">
        <f t="array" ref="Y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14.94</v>
      </c>
      <c r="Z41" cm="1">
        <f t="array" ref="Z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11.12</v>
      </c>
      <c r="AA41" cm="1">
        <f t="array" ref="AA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11.85</v>
      </c>
      <c r="AC41" cm="1">
        <f t="array" ref="AC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6121559</v>
      </c>
      <c r="AD41" cm="1">
        <f t="array" ref="AD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456.87</v>
      </c>
      <c r="AE41" cm="1">
        <f t="array" ref="AE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320</v>
      </c>
      <c r="AF41" cm="1">
        <f t="array" ref="AF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5114.2</v>
      </c>
      <c r="AI41" cm="1">
        <f t="array" ref="AI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3643</v>
      </c>
      <c r="AJ41" cm="1">
        <f t="array" ref="AJ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11123</v>
      </c>
      <c r="AK41" cm="1">
        <f t="array" ref="AK41">_xlfn.IFS(
$C41=2010,
VLOOKUP($B41,[4]分省年度数据!$A$1:$T$32,15,FALSE),
$C41=2011,
VLOOKUP($B41,[4]分省年度数据!$A$1:$T$32,14,FALSE),
$C41=2012,
VLOOKUP($B41,[4]分省年度数据!$A$1:$T$32,13,FALSE),
$C41=2013,
VLOOKUP($B41,[4]分省年度数据!$A$1:$T$32,12,FALSE),
$C41=2014,
VLOOKUP($B41,[4]分省年度数据!$A$1:$T$32,11,FALSE),
$C41=2015,
VLOOKUP($B41,[4]分省年度数据!$A$1:$T$32,10,FALSE),
$C41=2016,
VLOOKUP($B41,[4]分省年度数据!$A$1:$T$32,9,FALSE),
$C41=2017,
VLOOKUP($B41,[4]分省年度数据!$A$1:$T$32,8,FALSE),
$C41=2018,
VLOOKUP($B41,[4]分省年度数据!$A$1:$T$32,7,FALSE)
)</f>
        <v>96.23</v>
      </c>
      <c r="AL41" cm="1">
        <f t="array" ref="AL41">_xlfn.IFS(
$C41=2010,
VLOOKUP($B41,[5]分省年度数据!$A$1:$T$32,15,FALSE),
$C41=2011,
VLOOKUP($B41,[5]分省年度数据!$A$1:$T$32,14,FALSE),
$C41=2012,
VLOOKUP($B41,[5]分省年度数据!$A$1:$T$32,13,FALSE),
$C41=2013,
VLOOKUP($B41,[5]分省年度数据!$A$1:$T$32,12,FALSE),
$C41=2014,
VLOOKUP($B41,[5]分省年度数据!$A$1:$T$32,11,FALSE),
$C41=2015,
VLOOKUP($B41,[5]分省年度数据!$A$1:$T$32,10,FALSE),
$C41=2016,
VLOOKUP($B41,[5]分省年度数据!$A$1:$T$32,9,FALSE),
$C41=2017,
VLOOKUP($B41,[5]分省年度数据!$A$1:$T$32,8,FALSE),
$C41=2018,
VLOOKUP($B41,[5]分省年度数据!$A$1:$T$32,7,FALSE)
)</f>
        <v>87.93</v>
      </c>
      <c r="AM41" cm="1">
        <f t="array" ref="AM41">_xlfn.IFS(
$C41=2010,
VLOOKUP($B41,[6]分省年度数据!$A$1:$T$32,15,FALSE),
$C41=2011,
VLOOKUP($B41,[6]分省年度数据!$A$1:$T$32,14,FALSE),
$C41=2012,
VLOOKUP($B41,[6]分省年度数据!$A$1:$T$32,13,FALSE),
$C41=2013,
VLOOKUP($B41,[6]分省年度数据!$A$1:$T$32,12,FALSE),
$C41=2014,
VLOOKUP($B41,[6]分省年度数据!$A$1:$T$32,11,FALSE),
$C41=2015,
VLOOKUP($B41,[6]分省年度数据!$A$1:$T$32,10,FALSE),
$C41=2016,
VLOOKUP($B41,[6]分省年度数据!$A$1:$T$32,9,FALSE),
$C41=2017,
VLOOKUP($B41,[6]分省年度数据!$A$1:$T$32,8,FALSE),
$C41=2018,
VLOOKUP($B41,[6]分省年度数据!$A$1:$T$32,7,FALSE)
)</f>
        <v>8.57</v>
      </c>
      <c r="AN41" cm="1">
        <f t="array" ref="AN41">_xlfn.IFS(
$C41=2010,
VLOOKUP($B41,[7]分省年度数据!$A$1:$T$32,15,FALSE),
$C41=2011,
VLOOKUP($B41,[7]分省年度数据!$A$1:$T$32,14,FALSE),
$C41=2012,
VLOOKUP($B41,[7]分省年度数据!$A$1:$T$32,13,FALSE),
$C41=2013,
VLOOKUP($B41,[7]分省年度数据!$A$1:$T$32,12,FALSE),
$C41=2014,
VLOOKUP($B41,[7]分省年度数据!$A$1:$T$32,11,FALSE),
$C41=2015,
VLOOKUP($B41,[7]分省年度数据!$A$1:$T$32,10,FALSE),
$C41=2016,
VLOOKUP($B41,[7]分省年度数据!$A$1:$T$32,9,FALSE),
$C41=2017,
VLOOKUP($B41,[7]分省年度数据!$A$1:$T$32,8,FALSE),
$C41=2018,
VLOOKUP($B41,[7]分省年度数据!$A$1:$T$32,7,FALSE)
)</f>
        <v>4.8499999999999996</v>
      </c>
      <c r="AO41" cm="1">
        <f t="array" ref="AO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16.899999999999999</v>
      </c>
    </row>
    <row r="42" spans="1:41">
      <c r="A42">
        <v>15</v>
      </c>
      <c r="B42" t="s">
        <v>5</v>
      </c>
      <c r="C42">
        <v>2014</v>
      </c>
      <c r="D42" t="str">
        <f>CONCATENATE(B42,C42)</f>
        <v>内蒙古自治区2014</v>
      </c>
      <c r="E42" t="s">
        <v>32</v>
      </c>
      <c r="F42" cm="1">
        <f t="array" ref="F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G42" cm="1">
        <f t="array" ref="G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H42" cm="1">
        <f t="array" ref="H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I42">
        <f>VLOOKUP($D42,[24]Sheet1!$C$1:$J$65536,2,FALSE)</f>
        <v>53.4434814453125</v>
      </c>
      <c r="J42">
        <f>VLOOKUP($D42,[24]Sheet1!$C$1:$J$65536,3,FALSE)</f>
        <v>-59.195240020751953</v>
      </c>
      <c r="K42">
        <f>VLOOKUP($D42,[24]Sheet1!$C$1:$J$65536,4,FALSE)</f>
        <v>10178.4052734375</v>
      </c>
      <c r="L42">
        <f>VLOOKUP($D42,[24]Sheet1!$C$1:$J$65536,5,FALSE)</f>
        <v>204.16232299804688</v>
      </c>
      <c r="M42">
        <f>VLOOKUP($D42,[24]Sheet1!$C$1:$J$65536,6,FALSE)</f>
        <v>30.50438117980957</v>
      </c>
      <c r="N42">
        <f>VLOOKUP($D42,[24]Sheet1!$C$1:$J$65536,7,FALSE)</f>
        <v>5.5400657653808594</v>
      </c>
      <c r="O42">
        <f>VLOOKUP($D42,[24]Sheet1!$C$1:$J$65536,8,FALSE)</f>
        <v>19.977954864501953</v>
      </c>
      <c r="P42" cm="1">
        <f t="array" ref="P42">_xlfn.IFS(
$C42=2010,
VLOOKUP($B42,[25]各省年均房价!$A$1:$T$32,11,FALSE),
$C42=2011,
VLOOKUP($B42,[25]各省年均房价!$A$1:$T$32,12,FALSE),
$C42=2012,
VLOOKUP($B42,[25]各省年均房价!$A$1:$T$32,13,FALSE),
$C42=2013,
VLOOKUP($B42,[25]各省年均房价!$A$1:$T$32,14,FALSE),
$C42=2014,
VLOOKUP($B42,[25]各省年均房价!$A$1:$T$32,15,FALSE),
$C42=2015,
VLOOKUP($B42,[25]各省年均房价!$A$1:$T$32,16,FALSE),
$C42=2016,
VLOOKUP($B42,[25]各省年均房价!$A$1:$T$32,17,FALSE),
$C42=2017,
VLOOKUP($B42,[25]各省年均房价!$A$1:$T$32,18,FALSE),
$C42=2018,
VLOOKUP($B42,[25]各省年均房价!$A$1:$T$32,19,FALSE)
)</f>
        <v>4336.3100000000004</v>
      </c>
      <c r="Q42">
        <f t="shared" si="0"/>
        <v>0.21092027822364903</v>
      </c>
      <c r="S42" t="str">
        <f>VLOOKUP(B42,方言分布!A:B,2,FALSE)</f>
        <v>晋语</v>
      </c>
      <c r="T42" cm="1">
        <f t="array" ref="T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23426</v>
      </c>
      <c r="U42" cm="1">
        <f t="array" ref="U42">_xlfn.IFS(
$C42=2010,
VLOOKUP($B42,[20]分省年度数据!$A$1:$T$32,15,FALSE),
$C42=2011,
VLOOKUP($B42,[20]分省年度数据!$A$1:$T$32,14,FALSE),
$C42=2012,
VLOOKUP($B42,[20]分省年度数据!$A$1:$T$32,13,FALSE),
$C42=2013,
VLOOKUP($B42,[20]分省年度数据!$A$1:$T$32,12,FALSE),
$C42=2014,
VLOOKUP($B42,[20]分省年度数据!$A$1:$T$32,11,FALSE),
$C42=2015,
VLOOKUP($B42,[20]分省年度数据!$A$1:$T$32,10,FALSE),
$C42=2016,
VLOOKUP($B42,[20]分省年度数据!$A$1:$T$32,9,FALSE),
$C42=2017,
VLOOKUP($B42,[20]分省年度数据!$A$1:$T$32,8,FALSE),
$C42=2018,
VLOOKUP($B42,[20]分省年度数据!$A$1:$T$32,7,FALSE)
)</f>
        <v>12.9</v>
      </c>
      <c r="V42" cm="1">
        <f t="array" ref="V42">_xlfn.IFS(
$C42=2010,
VLOOKUP($B42,[21]分省年度数据!$A$1:$T$32,15,FALSE),
$C42=2011,
VLOOKUP($B42,[21]分省年度数据!$A$1:$T$32,14,FALSE),
$C42=2012,
VLOOKUP($B42,[21]分省年度数据!$A$1:$T$32,13,FALSE),
$C42=2013,
VLOOKUP($B42,[21]分省年度数据!$A$1:$T$32,12,FALSE),
$C42=2014,
VLOOKUP($B42,[21]分省年度数据!$A$1:$T$32,11,FALSE),
$C42=2015,
VLOOKUP($B42,[21]分省年度数据!$A$1:$T$32,10,FALSE),
$C42=2016,
VLOOKUP($B42,[21]分省年度数据!$A$1:$T$32,9,FALSE),
$C42=2017,
VLOOKUP($B42,[21]分省年度数据!$A$1:$T$32,8,FALSE),
$C42=2018,
VLOOKUP($B42,[21]分省年度数据!$A$1:$T$32,7,FALSE)
)</f>
        <v>62</v>
      </c>
      <c r="W42" cm="1">
        <f t="array" ref="W42">_xlfn.IFS(
$C42=2010,
VLOOKUP($B42,[22]分省年度数据!$A$1:$T$32,15,FALSE),
$C42=2011,
VLOOKUP($B42,[22]分省年度数据!$A$1:$T$32,14,FALSE),
$C42=2012,
VLOOKUP($B42,[22]分省年度数据!$A$1:$T$32,13,FALSE),
$C42=2013,
VLOOKUP($B42,[22]分省年度数据!$A$1:$T$32,12,FALSE),
$C42=2014,
VLOOKUP($B42,[22]分省年度数据!$A$1:$T$32,11,FALSE),
$C42=2015,
VLOOKUP($B42,[22]分省年度数据!$A$1:$T$32,10,FALSE),
$C42=2016,
VLOOKUP($B42,[22]分省年度数据!$A$1:$T$32,9,FALSE),
$C42=2017,
VLOOKUP($B42,[22]分省年度数据!$A$1:$T$32,8,FALSE),
$C42=2018,
VLOOKUP($B42,[22]分省年度数据!$A$1:$T$32,7,FALSE)
)</f>
        <v>9.9</v>
      </c>
      <c r="X42" cm="1">
        <f t="array" ref="X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227.78</v>
      </c>
      <c r="Y42" cm="1">
        <f t="array" ref="Y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14.4</v>
      </c>
      <c r="Z42" cm="1">
        <f t="array" ref="Z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11.02</v>
      </c>
      <c r="AA42" cm="1">
        <f t="array" ref="AA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12.09</v>
      </c>
      <c r="AC42" cm="1">
        <f t="array" ref="AC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6393778</v>
      </c>
      <c r="AD42" cm="1">
        <f t="array" ref="AD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477.77</v>
      </c>
      <c r="AE42" cm="1">
        <f t="array" ref="AE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213</v>
      </c>
      <c r="AF42" cm="1">
        <f t="array" ref="AF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5657.6</v>
      </c>
      <c r="AI42" cm="1">
        <f t="array" ref="AI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3406</v>
      </c>
      <c r="AJ42" cm="1">
        <f t="array" ref="AJ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11109</v>
      </c>
      <c r="AK42" cm="1">
        <f t="array" ref="AK42">_xlfn.IFS(
$C42=2010,
VLOOKUP($B42,[4]分省年度数据!$A$1:$T$32,15,FALSE),
$C42=2011,
VLOOKUP($B42,[4]分省年度数据!$A$1:$T$32,14,FALSE),
$C42=2012,
VLOOKUP($B42,[4]分省年度数据!$A$1:$T$32,13,FALSE),
$C42=2013,
VLOOKUP($B42,[4]分省年度数据!$A$1:$T$32,12,FALSE),
$C42=2014,
VLOOKUP($B42,[4]分省年度数据!$A$1:$T$32,11,FALSE),
$C42=2015,
VLOOKUP($B42,[4]分省年度数据!$A$1:$T$32,10,FALSE),
$C42=2016,
VLOOKUP($B42,[4]分省年度数据!$A$1:$T$32,9,FALSE),
$C42=2017,
VLOOKUP($B42,[4]分省年度数据!$A$1:$T$32,8,FALSE),
$C42=2018,
VLOOKUP($B42,[4]分省年度数据!$A$1:$T$32,7,FALSE)
)</f>
        <v>97.79</v>
      </c>
      <c r="AL42" cm="1">
        <f t="array" ref="AL42">_xlfn.IFS(
$C42=2010,
VLOOKUP($B42,[5]分省年度数据!$A$1:$T$32,15,FALSE),
$C42=2011,
VLOOKUP($B42,[5]分省年度数据!$A$1:$T$32,14,FALSE),
$C42=2012,
VLOOKUP($B42,[5]分省年度数据!$A$1:$T$32,13,FALSE),
$C42=2013,
VLOOKUP($B42,[5]分省年度数据!$A$1:$T$32,12,FALSE),
$C42=2014,
VLOOKUP($B42,[5]分省年度数据!$A$1:$T$32,11,FALSE),
$C42=2015,
VLOOKUP($B42,[5]分省年度数据!$A$1:$T$32,10,FALSE),
$C42=2016,
VLOOKUP($B42,[5]分省年度数据!$A$1:$T$32,9,FALSE),
$C42=2017,
VLOOKUP($B42,[5]分省年度数据!$A$1:$T$32,8,FALSE),
$C42=2018,
VLOOKUP($B42,[5]分省年度数据!$A$1:$T$32,7,FALSE)
)</f>
        <v>92.28</v>
      </c>
      <c r="AM42" cm="1">
        <f t="array" ref="AM42">_xlfn.IFS(
$C42=2010,
VLOOKUP($B42,[6]分省年度数据!$A$1:$T$32,15,FALSE),
$C42=2011,
VLOOKUP($B42,[6]分省年度数据!$A$1:$T$32,14,FALSE),
$C42=2012,
VLOOKUP($B42,[6]分省年度数据!$A$1:$T$32,13,FALSE),
$C42=2013,
VLOOKUP($B42,[6]分省年度数据!$A$1:$T$32,12,FALSE),
$C42=2014,
VLOOKUP($B42,[6]分省年度数据!$A$1:$T$32,11,FALSE),
$C42=2015,
VLOOKUP($B42,[6]分省年度数据!$A$1:$T$32,10,FALSE),
$C42=2016,
VLOOKUP($B42,[6]分省年度数据!$A$1:$T$32,9,FALSE),
$C42=2017,
VLOOKUP($B42,[6]分省年度数据!$A$1:$T$32,8,FALSE),
$C42=2018,
VLOOKUP($B42,[6]分省年度数据!$A$1:$T$32,7,FALSE)
)</f>
        <v>9.01</v>
      </c>
      <c r="AN42" cm="1">
        <f t="array" ref="AN42">_xlfn.IFS(
$C42=2010,
VLOOKUP($B42,[7]分省年度数据!$A$1:$T$32,15,FALSE),
$C42=2011,
VLOOKUP($B42,[7]分省年度数据!$A$1:$T$32,14,FALSE),
$C42=2012,
VLOOKUP($B42,[7]分省年度数据!$A$1:$T$32,13,FALSE),
$C42=2013,
VLOOKUP($B42,[7]分省年度数据!$A$1:$T$32,12,FALSE),
$C42=2014,
VLOOKUP($B42,[7]分省年度数据!$A$1:$T$32,11,FALSE),
$C42=2015,
VLOOKUP($B42,[7]分省年度数据!$A$1:$T$32,10,FALSE),
$C42=2016,
VLOOKUP($B42,[7]分省年度数据!$A$1:$T$32,9,FALSE),
$C42=2017,
VLOOKUP($B42,[7]分省年度数据!$A$1:$T$32,8,FALSE),
$C42=2018,
VLOOKUP($B42,[7]分省年度数据!$A$1:$T$32,7,FALSE)
)</f>
        <v>4.67</v>
      </c>
      <c r="AO42" cm="1">
        <f t="array" ref="AO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18.8</v>
      </c>
    </row>
    <row r="43" spans="1:41">
      <c r="A43">
        <v>15</v>
      </c>
      <c r="B43" t="s">
        <v>5</v>
      </c>
      <c r="C43">
        <v>2015</v>
      </c>
      <c r="D43" t="str">
        <f>CONCATENATE(B43,C43)</f>
        <v>内蒙古自治区2015</v>
      </c>
      <c r="E43" t="s">
        <v>32</v>
      </c>
      <c r="F43" cm="1">
        <f t="array" ref="F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G43" cm="1">
        <f t="array" ref="G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H43" cm="1">
        <f t="array" ref="H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I43">
        <f>VLOOKUP($D43,[24]Sheet1!$C$1:$J$65536,2,FALSE)</f>
        <v>49.554088592529297</v>
      </c>
      <c r="J43">
        <f>VLOOKUP($D43,[24]Sheet1!$C$1:$J$65536,3,FALSE)</f>
        <v>-53.689647674560547</v>
      </c>
      <c r="K43">
        <f>VLOOKUP($D43,[24]Sheet1!$C$1:$J$65536,4,FALSE)</f>
        <v>10181.736328125</v>
      </c>
      <c r="L43">
        <f>VLOOKUP($D43,[24]Sheet1!$C$1:$J$65536,5,FALSE)</f>
        <v>204.8001708984375</v>
      </c>
      <c r="M43">
        <f>VLOOKUP($D43,[24]Sheet1!$C$1:$J$65536,6,FALSE)</f>
        <v>31.299932479858398</v>
      </c>
      <c r="N43">
        <f>VLOOKUP($D43,[24]Sheet1!$C$1:$J$65536,7,FALSE)</f>
        <v>5.4456791877746582</v>
      </c>
      <c r="O43">
        <f>VLOOKUP($D43,[24]Sheet1!$C$1:$J$65536,8,FALSE)</f>
        <v>18.411046981811523</v>
      </c>
      <c r="P43" cm="1">
        <f t="array" ref="P43">_xlfn.IFS(
$C43=2010,
VLOOKUP($B43,[25]各省年均房价!$A$1:$T$32,11,FALSE),
$C43=2011,
VLOOKUP($B43,[25]各省年均房价!$A$1:$T$32,12,FALSE),
$C43=2012,
VLOOKUP($B43,[25]各省年均房价!$A$1:$T$32,13,FALSE),
$C43=2013,
VLOOKUP($B43,[25]各省年均房价!$A$1:$T$32,14,FALSE),
$C43=2014,
VLOOKUP($B43,[25]各省年均房价!$A$1:$T$32,15,FALSE),
$C43=2015,
VLOOKUP($B43,[25]各省年均房价!$A$1:$T$32,16,FALSE),
$C43=2016,
VLOOKUP($B43,[25]各省年均房价!$A$1:$T$32,17,FALSE),
$C43=2017,
VLOOKUP($B43,[25]各省年均房价!$A$1:$T$32,18,FALSE),
$C43=2018,
VLOOKUP($B43,[25]各省年均房价!$A$1:$T$32,19,FALSE)
)</f>
        <v>4362.9677777777779</v>
      </c>
      <c r="Q43">
        <f t="shared" si="0"/>
        <v>0.19556108371930875</v>
      </c>
      <c r="S43" t="str">
        <f>VLOOKUP(B43,方言分布!A:B,2,FALSE)</f>
        <v>晋语</v>
      </c>
      <c r="T43" cm="1">
        <f t="array" ref="T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23886</v>
      </c>
      <c r="U43" cm="1">
        <f t="array" ref="U43">_xlfn.IFS(
$C43=2010,
VLOOKUP($B43,[20]分省年度数据!$A$1:$T$32,15,FALSE),
$C43=2011,
VLOOKUP($B43,[20]分省年度数据!$A$1:$T$32,14,FALSE),
$C43=2012,
VLOOKUP($B43,[20]分省年度数据!$A$1:$T$32,13,FALSE),
$C43=2013,
VLOOKUP($B43,[20]分省年度数据!$A$1:$T$32,12,FALSE),
$C43=2014,
VLOOKUP($B43,[20]分省年度数据!$A$1:$T$32,11,FALSE),
$C43=2015,
VLOOKUP($B43,[20]分省年度数据!$A$1:$T$32,10,FALSE),
$C43=2016,
VLOOKUP($B43,[20]分省年度数据!$A$1:$T$32,9,FALSE),
$C43=2017,
VLOOKUP($B43,[20]分省年度数据!$A$1:$T$32,8,FALSE),
$C43=2018,
VLOOKUP($B43,[20]分省年度数据!$A$1:$T$32,7,FALSE)
)</f>
        <v>13.39</v>
      </c>
      <c r="V43" cm="1">
        <f t="array" ref="V43">_xlfn.IFS(
$C43=2010,
VLOOKUP($B43,[21]分省年度数据!$A$1:$T$32,15,FALSE),
$C43=2011,
VLOOKUP($B43,[21]分省年度数据!$A$1:$T$32,14,FALSE),
$C43=2012,
VLOOKUP($B43,[21]分省年度数据!$A$1:$T$32,13,FALSE),
$C43=2013,
VLOOKUP($B43,[21]分省年度数据!$A$1:$T$32,12,FALSE),
$C43=2014,
VLOOKUP($B43,[21]分省年度数据!$A$1:$T$32,11,FALSE),
$C43=2015,
VLOOKUP($B43,[21]分省年度数据!$A$1:$T$32,10,FALSE),
$C43=2016,
VLOOKUP($B43,[21]分省年度数据!$A$1:$T$32,9,FALSE),
$C43=2017,
VLOOKUP($B43,[21]分省年度数据!$A$1:$T$32,8,FALSE),
$C43=2018,
VLOOKUP($B43,[21]分省年度数据!$A$1:$T$32,7,FALSE)
)</f>
        <v>65</v>
      </c>
      <c r="W43" cm="1">
        <f t="array" ref="W43">_xlfn.IFS(
$C43=2010,
VLOOKUP($B43,[22]分省年度数据!$A$1:$T$32,15,FALSE),
$C43=2011,
VLOOKUP($B43,[22]分省年度数据!$A$1:$T$32,14,FALSE),
$C43=2012,
VLOOKUP($B43,[22]分省年度数据!$A$1:$T$32,13,FALSE),
$C43=2013,
VLOOKUP($B43,[22]分省年度数据!$A$1:$T$32,12,FALSE),
$C43=2014,
VLOOKUP($B43,[22]分省年度数据!$A$1:$T$32,11,FALSE),
$C43=2015,
VLOOKUP($B43,[22]分省年度数据!$A$1:$T$32,10,FALSE),
$C43=2016,
VLOOKUP($B43,[22]分省年度数据!$A$1:$T$32,9,FALSE),
$C43=2017,
VLOOKUP($B43,[22]分省年度数据!$A$1:$T$32,8,FALSE),
$C43=2018,
VLOOKUP($B43,[22]分省年度数据!$A$1:$T$32,7,FALSE)
)</f>
        <v>10.1</v>
      </c>
      <c r="X43" cm="1">
        <f t="array" ref="X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257.14999999999998</v>
      </c>
      <c r="Y43" cm="1">
        <f t="array" ref="Y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13.58</v>
      </c>
      <c r="Z43" cm="1">
        <f t="array" ref="Z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10.82</v>
      </c>
      <c r="AA43" cm="1">
        <f t="array" ref="AA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12.91</v>
      </c>
      <c r="AC43" cm="1">
        <f t="array" ref="AC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7072130</v>
      </c>
      <c r="AD43" cm="1">
        <f t="array" ref="AD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536.53</v>
      </c>
      <c r="AE43" cm="1">
        <f t="array" ref="AE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162</v>
      </c>
      <c r="AF43" cm="1">
        <f t="array" ref="AF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4103.5</v>
      </c>
      <c r="AI43" cm="1">
        <f t="array" ref="AI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3215</v>
      </c>
      <c r="AJ43" cm="1">
        <f t="array" ref="AJ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10731</v>
      </c>
      <c r="AK43" cm="1">
        <f t="array" ref="AK43">_xlfn.IFS(
$C43=2010,
VLOOKUP($B43,[4]分省年度数据!$A$1:$T$32,15,FALSE),
$C43=2011,
VLOOKUP($B43,[4]分省年度数据!$A$1:$T$32,14,FALSE),
$C43=2012,
VLOOKUP($B43,[4]分省年度数据!$A$1:$T$32,13,FALSE),
$C43=2013,
VLOOKUP($B43,[4]分省年度数据!$A$1:$T$32,12,FALSE),
$C43=2014,
VLOOKUP($B43,[4]分省年度数据!$A$1:$T$32,11,FALSE),
$C43=2015,
VLOOKUP($B43,[4]分省年度数据!$A$1:$T$32,10,FALSE),
$C43=2016,
VLOOKUP($B43,[4]分省年度数据!$A$1:$T$32,9,FALSE),
$C43=2017,
VLOOKUP($B43,[4]分省年度数据!$A$1:$T$32,8,FALSE),
$C43=2018,
VLOOKUP($B43,[4]分省年度数据!$A$1:$T$32,7,FALSE)
)</f>
        <v>98.47</v>
      </c>
      <c r="AL43" cm="1">
        <f t="array" ref="AL43">_xlfn.IFS(
$C43=2010,
VLOOKUP($B43,[5]分省年度数据!$A$1:$T$32,15,FALSE),
$C43=2011,
VLOOKUP($B43,[5]分省年度数据!$A$1:$T$32,14,FALSE),
$C43=2012,
VLOOKUP($B43,[5]分省年度数据!$A$1:$T$32,13,FALSE),
$C43=2013,
VLOOKUP($B43,[5]分省年度数据!$A$1:$T$32,12,FALSE),
$C43=2014,
VLOOKUP($B43,[5]分省年度数据!$A$1:$T$32,11,FALSE),
$C43=2015,
VLOOKUP($B43,[5]分省年度数据!$A$1:$T$32,10,FALSE),
$C43=2016,
VLOOKUP($B43,[5]分省年度数据!$A$1:$T$32,9,FALSE),
$C43=2017,
VLOOKUP($B43,[5]分省年度数据!$A$1:$T$32,8,FALSE),
$C43=2018,
VLOOKUP($B43,[5]分省年度数据!$A$1:$T$32,7,FALSE)
)</f>
        <v>94.09</v>
      </c>
      <c r="AM43" cm="1">
        <f t="array" ref="AM43">_xlfn.IFS(
$C43=2010,
VLOOKUP($B43,[6]分省年度数据!$A$1:$T$32,15,FALSE),
$C43=2011,
VLOOKUP($B43,[6]分省年度数据!$A$1:$T$32,14,FALSE),
$C43=2012,
VLOOKUP($B43,[6]分省年度数据!$A$1:$T$32,13,FALSE),
$C43=2013,
VLOOKUP($B43,[6]分省年度数据!$A$1:$T$32,12,FALSE),
$C43=2014,
VLOOKUP($B43,[6]分省年度数据!$A$1:$T$32,11,FALSE),
$C43=2015,
VLOOKUP($B43,[6]分省年度数据!$A$1:$T$32,10,FALSE),
$C43=2016,
VLOOKUP($B43,[6]分省年度数据!$A$1:$T$32,9,FALSE),
$C43=2017,
VLOOKUP($B43,[6]分省年度数据!$A$1:$T$32,8,FALSE),
$C43=2018,
VLOOKUP($B43,[6]分省年度数据!$A$1:$T$32,7,FALSE)
)</f>
        <v>9.1</v>
      </c>
      <c r="AN43" cm="1">
        <f t="array" ref="AN43">_xlfn.IFS(
$C43=2010,
VLOOKUP($B43,[7]分省年度数据!$A$1:$T$32,15,FALSE),
$C43=2011,
VLOOKUP($B43,[7]分省年度数据!$A$1:$T$32,14,FALSE),
$C43=2012,
VLOOKUP($B43,[7]分省年度数据!$A$1:$T$32,13,FALSE),
$C43=2013,
VLOOKUP($B43,[7]分省年度数据!$A$1:$T$32,12,FALSE),
$C43=2014,
VLOOKUP($B43,[7]分省年度数据!$A$1:$T$32,11,FALSE),
$C43=2015,
VLOOKUP($B43,[7]分省年度数据!$A$1:$T$32,10,FALSE),
$C43=2016,
VLOOKUP($B43,[7]分省年度数据!$A$1:$T$32,9,FALSE),
$C43=2017,
VLOOKUP($B43,[7]分省年度数据!$A$1:$T$32,8,FALSE),
$C43=2018,
VLOOKUP($B43,[7]分省年度数据!$A$1:$T$32,7,FALSE)
)</f>
        <v>4.76</v>
      </c>
      <c r="AO43" cm="1">
        <f t="array" ref="AO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19.28</v>
      </c>
    </row>
    <row r="44" spans="1:41">
      <c r="A44">
        <v>15</v>
      </c>
      <c r="B44" t="s">
        <v>5</v>
      </c>
      <c r="C44">
        <v>2016</v>
      </c>
      <c r="D44" t="str">
        <f>CONCATENATE(B44,C44)</f>
        <v>内蒙古自治区2016</v>
      </c>
      <c r="E44" t="s">
        <v>32</v>
      </c>
      <c r="F44" cm="1">
        <f t="array" ref="F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G44" cm="1">
        <f t="array" ref="G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H44" cm="1">
        <f t="array" ref="H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I44">
        <f>VLOOKUP($D44,[24]Sheet1!$C$1:$J$65536,2,FALSE)</f>
        <v>46.462760925292969</v>
      </c>
      <c r="J44">
        <f>VLOOKUP($D44,[24]Sheet1!$C$1:$J$65536,3,FALSE)</f>
        <v>-60.495819091796875</v>
      </c>
      <c r="K44">
        <f>VLOOKUP($D44,[24]Sheet1!$C$1:$J$65536,4,FALSE)</f>
        <v>10180.0224609375</v>
      </c>
      <c r="L44">
        <f>VLOOKUP($D44,[24]Sheet1!$C$1:$J$65536,5,FALSE)</f>
        <v>210.15884399414062</v>
      </c>
      <c r="M44">
        <f>VLOOKUP($D44,[24]Sheet1!$C$1:$J$65536,6,FALSE)</f>
        <v>32.913742065429688</v>
      </c>
      <c r="N44">
        <f>VLOOKUP($D44,[24]Sheet1!$C$1:$J$65536,7,FALSE)</f>
        <v>5.3169560432434082</v>
      </c>
      <c r="O44">
        <f>VLOOKUP($D44,[24]Sheet1!$C$1:$J$65536,8,FALSE)</f>
        <v>20.758600234985352</v>
      </c>
      <c r="P44" cm="1">
        <f t="array" ref="P44">_xlfn.IFS(
$C44=2010,
VLOOKUP($B44,[25]各省年均房价!$A$1:$T$32,11,FALSE),
$C44=2011,
VLOOKUP($B44,[25]各省年均房价!$A$1:$T$32,12,FALSE),
$C44=2012,
VLOOKUP($B44,[25]各省年均房价!$A$1:$T$32,13,FALSE),
$C44=2013,
VLOOKUP($B44,[25]各省年均房价!$A$1:$T$32,14,FALSE),
$C44=2014,
VLOOKUP($B44,[25]各省年均房价!$A$1:$T$32,15,FALSE),
$C44=2015,
VLOOKUP($B44,[25]各省年均房价!$A$1:$T$32,16,FALSE),
$C44=2016,
VLOOKUP($B44,[25]各省年均房价!$A$1:$T$32,17,FALSE),
$C44=2017,
VLOOKUP($B44,[25]各省年均房价!$A$1:$T$32,18,FALSE),
$C44=2018,
VLOOKUP($B44,[25]各省年均房价!$A$1:$T$32,19,FALSE)
)</f>
        <v>4446.4844444444443</v>
      </c>
      <c r="Q44">
        <f t="shared" si="0"/>
        <v>0.18429495770068571</v>
      </c>
      <c r="S44" t="str">
        <f>VLOOKUP(B44,方言分布!A:B,2,FALSE)</f>
        <v>晋语</v>
      </c>
      <c r="T44" cm="1">
        <f t="array" ref="T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24002</v>
      </c>
      <c r="U44" cm="1">
        <f t="array" ref="U44">_xlfn.IFS(
$C44=2010,
VLOOKUP($B44,[20]分省年度数据!$A$1:$T$32,15,FALSE),
$C44=2011,
VLOOKUP($B44,[20]分省年度数据!$A$1:$T$32,14,FALSE),
$C44=2012,
VLOOKUP($B44,[20]分省年度数据!$A$1:$T$32,13,FALSE),
$C44=2013,
VLOOKUP($B44,[20]分省年度数据!$A$1:$T$32,12,FALSE),
$C44=2014,
VLOOKUP($B44,[20]分省年度数据!$A$1:$T$32,11,FALSE),
$C44=2015,
VLOOKUP($B44,[20]分省年度数据!$A$1:$T$32,10,FALSE),
$C44=2016,
VLOOKUP($B44,[20]分省年度数据!$A$1:$T$32,9,FALSE),
$C44=2017,
VLOOKUP($B44,[20]分省年度数据!$A$1:$T$32,8,FALSE),
$C44=2018,
VLOOKUP($B44,[20]分省年度数据!$A$1:$T$32,7,FALSE)
)</f>
        <v>13.92</v>
      </c>
      <c r="V44" cm="1">
        <f t="array" ref="V44">_xlfn.IFS(
$C44=2010,
VLOOKUP($B44,[21]分省年度数据!$A$1:$T$32,15,FALSE),
$C44=2011,
VLOOKUP($B44,[21]分省年度数据!$A$1:$T$32,14,FALSE),
$C44=2012,
VLOOKUP($B44,[21]分省年度数据!$A$1:$T$32,13,FALSE),
$C44=2013,
VLOOKUP($B44,[21]分省年度数据!$A$1:$T$32,12,FALSE),
$C44=2014,
VLOOKUP($B44,[21]分省年度数据!$A$1:$T$32,11,FALSE),
$C44=2015,
VLOOKUP($B44,[21]分省年度数据!$A$1:$T$32,10,FALSE),
$C44=2016,
VLOOKUP($B44,[21]分省年度数据!$A$1:$T$32,9,FALSE),
$C44=2017,
VLOOKUP($B44,[21]分省年度数据!$A$1:$T$32,8,FALSE),
$C44=2018,
VLOOKUP($B44,[21]分省年度数据!$A$1:$T$32,7,FALSE)
)</f>
        <v>68</v>
      </c>
      <c r="W44" cm="1">
        <f t="array" ref="W44">_xlfn.IFS(
$C44=2010,
VLOOKUP($B44,[22]分省年度数据!$A$1:$T$32,15,FALSE),
$C44=2011,
VLOOKUP($B44,[22]分省年度数据!$A$1:$T$32,14,FALSE),
$C44=2012,
VLOOKUP($B44,[22]分省年度数据!$A$1:$T$32,13,FALSE),
$C44=2013,
VLOOKUP($B44,[22]分省年度数据!$A$1:$T$32,12,FALSE),
$C44=2014,
VLOOKUP($B44,[22]分省年度数据!$A$1:$T$32,11,FALSE),
$C44=2015,
VLOOKUP($B44,[22]分省年度数据!$A$1:$T$32,10,FALSE),
$C44=2016,
VLOOKUP($B44,[22]分省年度数据!$A$1:$T$32,9,FALSE),
$C44=2017,
VLOOKUP($B44,[22]分省年度数据!$A$1:$T$32,8,FALSE),
$C44=2018,
VLOOKUP($B44,[22]分省年度数据!$A$1:$T$32,7,FALSE)
)</f>
        <v>9.8800000000000008</v>
      </c>
      <c r="X44" cm="1">
        <f t="array" ref="X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284.63</v>
      </c>
      <c r="Y44" cm="1">
        <f t="array" ref="Y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12.89</v>
      </c>
      <c r="Z44" cm="1">
        <f t="array" ref="Z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10.73</v>
      </c>
      <c r="AA44" cm="1">
        <f t="array" ref="AA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13.47</v>
      </c>
      <c r="AC44" cm="1">
        <f t="array" ref="AC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7624806</v>
      </c>
      <c r="AD44" cm="1">
        <f t="array" ref="AD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554.97</v>
      </c>
      <c r="AE44" cm="1">
        <f t="array" ref="AE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130</v>
      </c>
      <c r="AF44" cm="1">
        <f t="array" ref="AF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4415.8999999999996</v>
      </c>
      <c r="AI44" cm="1">
        <f t="array" ref="AI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3172</v>
      </c>
      <c r="AJ44" cm="1">
        <f t="array" ref="AJ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16495</v>
      </c>
      <c r="AK44" cm="1">
        <f t="array" ref="AK44">_xlfn.IFS(
$C44=2010,
VLOOKUP($B44,[4]分省年度数据!$A$1:$T$32,15,FALSE),
$C44=2011,
VLOOKUP($B44,[4]分省年度数据!$A$1:$T$32,14,FALSE),
$C44=2012,
VLOOKUP($B44,[4]分省年度数据!$A$1:$T$32,13,FALSE),
$C44=2013,
VLOOKUP($B44,[4]分省年度数据!$A$1:$T$32,12,FALSE),
$C44=2014,
VLOOKUP($B44,[4]分省年度数据!$A$1:$T$32,11,FALSE),
$C44=2015,
VLOOKUP($B44,[4]分省年度数据!$A$1:$T$32,10,FALSE),
$C44=2016,
VLOOKUP($B44,[4]分省年度数据!$A$1:$T$32,9,FALSE),
$C44=2017,
VLOOKUP($B44,[4]分省年度数据!$A$1:$T$32,8,FALSE),
$C44=2018,
VLOOKUP($B44,[4]分省年度数据!$A$1:$T$32,7,FALSE)
)</f>
        <v>98.98</v>
      </c>
      <c r="AL44" cm="1">
        <f t="array" ref="AL44">_xlfn.IFS(
$C44=2010,
VLOOKUP($B44,[5]分省年度数据!$A$1:$T$32,15,FALSE),
$C44=2011,
VLOOKUP($B44,[5]分省年度数据!$A$1:$T$32,14,FALSE),
$C44=2012,
VLOOKUP($B44,[5]分省年度数据!$A$1:$T$32,13,FALSE),
$C44=2013,
VLOOKUP($B44,[5]分省年度数据!$A$1:$T$32,12,FALSE),
$C44=2014,
VLOOKUP($B44,[5]分省年度数据!$A$1:$T$32,11,FALSE),
$C44=2015,
VLOOKUP($B44,[5]分省年度数据!$A$1:$T$32,10,FALSE),
$C44=2016,
VLOOKUP($B44,[5]分省年度数据!$A$1:$T$32,9,FALSE),
$C44=2017,
VLOOKUP($B44,[5]分省年度数据!$A$1:$T$32,8,FALSE),
$C44=2018,
VLOOKUP($B44,[5]分省年度数据!$A$1:$T$32,7,FALSE)
)</f>
        <v>94.9</v>
      </c>
      <c r="AM44" cm="1">
        <f t="array" ref="AM44">_xlfn.IFS(
$C44=2010,
VLOOKUP($B44,[6]分省年度数据!$A$1:$T$32,15,FALSE),
$C44=2011,
VLOOKUP($B44,[6]分省年度数据!$A$1:$T$32,14,FALSE),
$C44=2012,
VLOOKUP($B44,[6]分省年度数据!$A$1:$T$32,13,FALSE),
$C44=2013,
VLOOKUP($B44,[6]分省年度数据!$A$1:$T$32,12,FALSE),
$C44=2014,
VLOOKUP($B44,[6]分省年度数据!$A$1:$T$32,11,FALSE),
$C44=2015,
VLOOKUP($B44,[6]分省年度数据!$A$1:$T$32,10,FALSE),
$C44=2016,
VLOOKUP($B44,[6]分省年度数据!$A$1:$T$32,9,FALSE),
$C44=2017,
VLOOKUP($B44,[6]分省年度数据!$A$1:$T$32,8,FALSE),
$C44=2018,
VLOOKUP($B44,[6]分省年度数据!$A$1:$T$32,7,FALSE)
)</f>
        <v>10.26</v>
      </c>
      <c r="AN44" cm="1">
        <f t="array" ref="AN44">_xlfn.IFS(
$C44=2010,
VLOOKUP($B44,[7]分省年度数据!$A$1:$T$32,15,FALSE),
$C44=2011,
VLOOKUP($B44,[7]分省年度数据!$A$1:$T$32,14,FALSE),
$C44=2012,
VLOOKUP($B44,[7]分省年度数据!$A$1:$T$32,13,FALSE),
$C44=2013,
VLOOKUP($B44,[7]分省年度数据!$A$1:$T$32,12,FALSE),
$C44=2014,
VLOOKUP($B44,[7]分省年度数据!$A$1:$T$32,11,FALSE),
$C44=2015,
VLOOKUP($B44,[7]分省年度数据!$A$1:$T$32,10,FALSE),
$C44=2016,
VLOOKUP($B44,[7]分省年度数据!$A$1:$T$32,9,FALSE),
$C44=2017,
VLOOKUP($B44,[7]分省年度数据!$A$1:$T$32,8,FALSE),
$C44=2018,
VLOOKUP($B44,[7]分省年度数据!$A$1:$T$32,7,FALSE)
)</f>
        <v>4.6900000000000004</v>
      </c>
      <c r="AO44" cm="1">
        <f t="array" ref="AO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19.77</v>
      </c>
    </row>
    <row r="45" spans="1:41">
      <c r="A45">
        <v>15</v>
      </c>
      <c r="B45" t="s">
        <v>5</v>
      </c>
      <c r="C45">
        <v>2017</v>
      </c>
      <c r="D45" t="str">
        <f>CONCATENATE(B45,C45)</f>
        <v>内蒙古自治区2017</v>
      </c>
      <c r="E45" t="s">
        <v>32</v>
      </c>
      <c r="F45" cm="1">
        <f t="array" ref="F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G45" cm="1">
        <f t="array" ref="G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H45" cm="1">
        <f t="array" ref="H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I45">
        <f>VLOOKUP($D45,[24]Sheet1!$C$1:$J$65536,2,FALSE)</f>
        <v>54.274574279785156</v>
      </c>
      <c r="J45">
        <f>VLOOKUP($D45,[24]Sheet1!$C$1:$J$65536,3,FALSE)</f>
        <v>-67.337844848632812</v>
      </c>
      <c r="K45">
        <f>VLOOKUP($D45,[24]Sheet1!$C$1:$J$65536,4,FALSE)</f>
        <v>10177.4072265625</v>
      </c>
      <c r="L45">
        <f>VLOOKUP($D45,[24]Sheet1!$C$1:$J$65536,5,FALSE)</f>
        <v>214.86102294921875</v>
      </c>
      <c r="M45">
        <f>VLOOKUP($D45,[24]Sheet1!$C$1:$J$65536,6,FALSE)</f>
        <v>32.881881713867188</v>
      </c>
      <c r="N45">
        <f>VLOOKUP($D45,[24]Sheet1!$C$1:$J$65536,7,FALSE)</f>
        <v>4.8995046615600586</v>
      </c>
      <c r="O45">
        <f>VLOOKUP($D45,[24]Sheet1!$C$1:$J$65536,8,FALSE)</f>
        <v>20.069784164428711</v>
      </c>
      <c r="P45" cm="1">
        <f t="array" ref="P45">_xlfn.IFS(
$C45=2010,
VLOOKUP($B45,[25]各省年均房价!$A$1:$T$32,11,FALSE),
$C45=2011,
VLOOKUP($B45,[25]各省年均房价!$A$1:$T$32,12,FALSE),
$C45=2012,
VLOOKUP($B45,[25]各省年均房价!$A$1:$T$32,13,FALSE),
$C45=2013,
VLOOKUP($B45,[25]各省年均房价!$A$1:$T$32,14,FALSE),
$C45=2014,
VLOOKUP($B45,[25]各省年均房价!$A$1:$T$32,15,FALSE),
$C45=2015,
VLOOKUP($B45,[25]各省年均房价!$A$1:$T$32,16,FALSE),
$C45=2016,
VLOOKUP($B45,[25]各省年均房价!$A$1:$T$32,17,FALSE),
$C45=2017,
VLOOKUP($B45,[25]各省年均房价!$A$1:$T$32,18,FALSE),
$C45=2018,
VLOOKUP($B45,[25]各省年均房价!$A$1:$T$32,19,FALSE)
)</f>
        <v>5068.2656249999991</v>
      </c>
      <c r="Q45">
        <f t="shared" si="0"/>
        <v>0.19335669254539903</v>
      </c>
      <c r="S45" t="str">
        <f>VLOOKUP(B45,方言分布!A:B,2,FALSE)</f>
        <v>晋语</v>
      </c>
      <c r="T45" cm="1">
        <f t="array" ref="T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24218</v>
      </c>
      <c r="U45" cm="1">
        <f t="array" ref="U45">_xlfn.IFS(
$C45=2010,
VLOOKUP($B45,[20]分省年度数据!$A$1:$T$32,15,FALSE),
$C45=2011,
VLOOKUP($B45,[20]分省年度数据!$A$1:$T$32,14,FALSE),
$C45=2012,
VLOOKUP($B45,[20]分省年度数据!$A$1:$T$32,13,FALSE),
$C45=2013,
VLOOKUP($B45,[20]分省年度数据!$A$1:$T$32,12,FALSE),
$C45=2014,
VLOOKUP($B45,[20]分省年度数据!$A$1:$T$32,11,FALSE),
$C45=2015,
VLOOKUP($B45,[20]分省年度数据!$A$1:$T$32,10,FALSE),
$C45=2016,
VLOOKUP($B45,[20]分省年度数据!$A$1:$T$32,9,FALSE),
$C45=2017,
VLOOKUP($B45,[20]分省年度数据!$A$1:$T$32,8,FALSE),
$C45=2018,
VLOOKUP($B45,[20]分省年度数据!$A$1:$T$32,7,FALSE)
)</f>
        <v>15.03</v>
      </c>
      <c r="V45" cm="1">
        <f t="array" ref="V45">_xlfn.IFS(
$C45=2010,
VLOOKUP($B45,[21]分省年度数据!$A$1:$T$32,15,FALSE),
$C45=2011,
VLOOKUP($B45,[21]分省年度数据!$A$1:$T$32,14,FALSE),
$C45=2012,
VLOOKUP($B45,[21]分省年度数据!$A$1:$T$32,13,FALSE),
$C45=2013,
VLOOKUP($B45,[21]分省年度数据!$A$1:$T$32,12,FALSE),
$C45=2014,
VLOOKUP($B45,[21]分省年度数据!$A$1:$T$32,11,FALSE),
$C45=2015,
VLOOKUP($B45,[21]分省年度数据!$A$1:$T$32,10,FALSE),
$C45=2016,
VLOOKUP($B45,[21]分省年度数据!$A$1:$T$32,9,FALSE),
$C45=2017,
VLOOKUP($B45,[21]分省年度数据!$A$1:$T$32,8,FALSE),
$C45=2018,
VLOOKUP($B45,[21]分省年度数据!$A$1:$T$32,7,FALSE)
)</f>
        <v>71</v>
      </c>
      <c r="W45" cm="1">
        <f t="array" ref="W45">_xlfn.IFS(
$C45=2010,
VLOOKUP($B45,[22]分省年度数据!$A$1:$T$32,15,FALSE),
$C45=2011,
VLOOKUP($B45,[22]分省年度数据!$A$1:$T$32,14,FALSE),
$C45=2012,
VLOOKUP($B45,[22]分省年度数据!$A$1:$T$32,13,FALSE),
$C45=2013,
VLOOKUP($B45,[22]分省年度数据!$A$1:$T$32,12,FALSE),
$C45=2014,
VLOOKUP($B45,[22]分省年度数据!$A$1:$T$32,11,FALSE),
$C45=2015,
VLOOKUP($B45,[22]分省年度数据!$A$1:$T$32,10,FALSE),
$C45=2016,
VLOOKUP($B45,[22]分省年度数据!$A$1:$T$32,9,FALSE),
$C45=2017,
VLOOKUP($B45,[22]分省年度数据!$A$1:$T$32,8,FALSE),
$C45=2018,
VLOOKUP($B45,[22]分省年度数据!$A$1:$T$32,7,FALSE)
)</f>
        <v>9.82</v>
      </c>
      <c r="X45" cm="1">
        <f t="array" ref="X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323.48</v>
      </c>
      <c r="Y45" cm="1">
        <f t="array" ref="Y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12.22</v>
      </c>
      <c r="Z45" cm="1">
        <f t="array" ref="Z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10.74</v>
      </c>
      <c r="AA45" cm="1">
        <f t="array" ref="AA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13.3</v>
      </c>
      <c r="AC45" cm="1">
        <f t="array" ref="AC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7601337</v>
      </c>
      <c r="AD45" cm="1">
        <f t="array" ref="AD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561.85</v>
      </c>
      <c r="AE45" cm="1">
        <f t="array" ref="AE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120</v>
      </c>
      <c r="AF45" cm="1">
        <f t="array" ref="AF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4642.6000000000004</v>
      </c>
      <c r="AI45" cm="1">
        <f t="array" ref="AI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3385</v>
      </c>
      <c r="AJ45" cm="1">
        <f t="array" ref="AJ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11898</v>
      </c>
      <c r="AK45" cm="1">
        <f t="array" ref="AK45">_xlfn.IFS(
$C45=2010,
VLOOKUP($B45,[4]分省年度数据!$A$1:$T$32,15,FALSE),
$C45=2011,
VLOOKUP($B45,[4]分省年度数据!$A$1:$T$32,14,FALSE),
$C45=2012,
VLOOKUP($B45,[4]分省年度数据!$A$1:$T$32,13,FALSE),
$C45=2013,
VLOOKUP($B45,[4]分省年度数据!$A$1:$T$32,12,FALSE),
$C45=2014,
VLOOKUP($B45,[4]分省年度数据!$A$1:$T$32,11,FALSE),
$C45=2015,
VLOOKUP($B45,[4]分省年度数据!$A$1:$T$32,10,FALSE),
$C45=2016,
VLOOKUP($B45,[4]分省年度数据!$A$1:$T$32,9,FALSE),
$C45=2017,
VLOOKUP($B45,[4]分省年度数据!$A$1:$T$32,8,FALSE),
$C45=2018,
VLOOKUP($B45,[4]分省年度数据!$A$1:$T$32,7,FALSE)
)</f>
        <v>99.1</v>
      </c>
      <c r="AL45" cm="1">
        <f t="array" ref="AL45">_xlfn.IFS(
$C45=2010,
VLOOKUP($B45,[5]分省年度数据!$A$1:$T$32,15,FALSE),
$C45=2011,
VLOOKUP($B45,[5]分省年度数据!$A$1:$T$32,14,FALSE),
$C45=2012,
VLOOKUP($B45,[5]分省年度数据!$A$1:$T$32,13,FALSE),
$C45=2013,
VLOOKUP($B45,[5]分省年度数据!$A$1:$T$32,12,FALSE),
$C45=2014,
VLOOKUP($B45,[5]分省年度数据!$A$1:$T$32,11,FALSE),
$C45=2015,
VLOOKUP($B45,[5]分省年度数据!$A$1:$T$32,10,FALSE),
$C45=2016,
VLOOKUP($B45,[5]分省年度数据!$A$1:$T$32,9,FALSE),
$C45=2017,
VLOOKUP($B45,[5]分省年度数据!$A$1:$T$32,8,FALSE),
$C45=2018,
VLOOKUP($B45,[5]分省年度数据!$A$1:$T$32,7,FALSE)
)</f>
        <v>96.01</v>
      </c>
      <c r="AM45" cm="1">
        <f t="array" ref="AM45">_xlfn.IFS(
$C45=2010,
VLOOKUP($B45,[6]分省年度数据!$A$1:$T$32,15,FALSE),
$C45=2011,
VLOOKUP($B45,[6]分省年度数据!$A$1:$T$32,14,FALSE),
$C45=2012,
VLOOKUP($B45,[6]分省年度数据!$A$1:$T$32,13,FALSE),
$C45=2013,
VLOOKUP($B45,[6]分省年度数据!$A$1:$T$32,12,FALSE),
$C45=2014,
VLOOKUP($B45,[6]分省年度数据!$A$1:$T$32,11,FALSE),
$C45=2015,
VLOOKUP($B45,[6]分省年度数据!$A$1:$T$32,10,FALSE),
$C45=2016,
VLOOKUP($B45,[6]分省年度数据!$A$1:$T$32,9,FALSE),
$C45=2017,
VLOOKUP($B45,[6]分省年度数据!$A$1:$T$32,8,FALSE),
$C45=2018,
VLOOKUP($B45,[6]分省年度数据!$A$1:$T$32,7,FALSE)
)</f>
        <v>10.65</v>
      </c>
      <c r="AN45" cm="1">
        <f t="array" ref="AN45">_xlfn.IFS(
$C45=2010,
VLOOKUP($B45,[7]分省年度数据!$A$1:$T$32,15,FALSE),
$C45=2011,
VLOOKUP($B45,[7]分省年度数据!$A$1:$T$32,14,FALSE),
$C45=2012,
VLOOKUP($B45,[7]分省年度数据!$A$1:$T$32,13,FALSE),
$C45=2013,
VLOOKUP($B45,[7]分省年度数据!$A$1:$T$32,12,FALSE),
$C45=2014,
VLOOKUP($B45,[7]分省年度数据!$A$1:$T$32,11,FALSE),
$C45=2015,
VLOOKUP($B45,[7]分省年度数据!$A$1:$T$32,10,FALSE),
$C45=2016,
VLOOKUP($B45,[7]分省年度数据!$A$1:$T$32,9,FALSE),
$C45=2017,
VLOOKUP($B45,[7]分省年度数据!$A$1:$T$32,8,FALSE),
$C45=2018,
VLOOKUP($B45,[7]分省年度数据!$A$1:$T$32,7,FALSE)
)</f>
        <v>7.24</v>
      </c>
      <c r="AO45" cm="1">
        <f t="array" ref="AO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19.66</v>
      </c>
    </row>
    <row r="46" spans="1:41">
      <c r="A46">
        <v>15</v>
      </c>
      <c r="B46" t="s">
        <v>5</v>
      </c>
      <c r="C46">
        <v>2018</v>
      </c>
      <c r="D46" t="str">
        <f>CONCATENATE(B46,C46)</f>
        <v>内蒙古自治区2018</v>
      </c>
      <c r="E46" t="s">
        <v>32</v>
      </c>
      <c r="F46" cm="1">
        <f t="array" ref="F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G46" cm="1">
        <f t="array" ref="G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H46" cm="1">
        <f t="array" ref="H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I46">
        <f>VLOOKUP($D46,[24]Sheet1!$C$1:$J$65536,2,FALSE)</f>
        <v>53.368324279785156</v>
      </c>
      <c r="J46">
        <f>VLOOKUP($D46,[24]Sheet1!$C$1:$J$65536,3,FALSE)</f>
        <v>-63.158710479736328</v>
      </c>
      <c r="K46">
        <f>VLOOKUP($D46,[24]Sheet1!$C$1:$J$65536,4,FALSE)</f>
        <v>10175.0419921875</v>
      </c>
      <c r="L46">
        <f>VLOOKUP($D46,[24]Sheet1!$C$1:$J$65536,5,FALSE)</f>
        <v>214.18431091308594</v>
      </c>
      <c r="M46">
        <f>VLOOKUP($D46,[24]Sheet1!$C$1:$J$65536,6,FALSE)</f>
        <v>33.153129577636719</v>
      </c>
      <c r="N46">
        <f>VLOOKUP($D46,[24]Sheet1!$C$1:$J$65536,7,FALSE)</f>
        <v>5.3014774322509766</v>
      </c>
      <c r="O46">
        <f>VLOOKUP($D46,[24]Sheet1!$C$1:$J$65536,8,FALSE)</f>
        <v>25.28742790222168</v>
      </c>
      <c r="P46" cm="1">
        <f t="array" ref="P46">_xlfn.IFS(
$C46=2010,
VLOOKUP($B46,[25]各省年均房价!$A$1:$T$32,11,FALSE),
$C46=2011,
VLOOKUP($B46,[25]各省年均房价!$A$1:$T$32,12,FALSE),
$C46=2012,
VLOOKUP($B46,[25]各省年均房价!$A$1:$T$32,13,FALSE),
$C46=2013,
VLOOKUP($B46,[25]各省年均房价!$A$1:$T$32,14,FALSE),
$C46=2014,
VLOOKUP($B46,[25]各省年均房价!$A$1:$T$32,15,FALSE),
$C46=2015,
VLOOKUP($B46,[25]各省年均房价!$A$1:$T$32,16,FALSE),
$C46=2016,
VLOOKUP($B46,[25]各省年均房价!$A$1:$T$32,17,FALSE),
$C46=2017,
VLOOKUP($B46,[25]各省年均房价!$A$1:$T$32,18,FALSE),
$C46=2018,
VLOOKUP($B46,[25]各省年均房价!$A$1:$T$32,19,FALSE)
)</f>
        <v>5543.99074074074</v>
      </c>
      <c r="Q46">
        <f t="shared" si="0"/>
        <v>0.19537604809489498</v>
      </c>
      <c r="S46" t="str">
        <f>VLOOKUP(B46,方言分布!A:B,2,FALSE)</f>
        <v>晋语</v>
      </c>
      <c r="T46" cm="1">
        <f t="array" ref="T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24610</v>
      </c>
      <c r="U46" cm="1">
        <f t="array" ref="U46">_xlfn.IFS(
$C46=2010,
VLOOKUP($B46,[20]分省年度数据!$A$1:$T$32,15,FALSE),
$C46=2011,
VLOOKUP($B46,[20]分省年度数据!$A$1:$T$32,14,FALSE),
$C46=2012,
VLOOKUP($B46,[20]分省年度数据!$A$1:$T$32,13,FALSE),
$C46=2013,
VLOOKUP($B46,[20]分省年度数据!$A$1:$T$32,12,FALSE),
$C46=2014,
VLOOKUP($B46,[20]分省年度数据!$A$1:$T$32,11,FALSE),
$C46=2015,
VLOOKUP($B46,[20]分省年度数据!$A$1:$T$32,10,FALSE),
$C46=2016,
VLOOKUP($B46,[20]分省年度数据!$A$1:$T$32,9,FALSE),
$C46=2017,
VLOOKUP($B46,[20]分省年度数据!$A$1:$T$32,8,FALSE),
$C46=2018,
VLOOKUP($B46,[20]分省年度数据!$A$1:$T$32,7,FALSE)
)</f>
        <v>15.9</v>
      </c>
      <c r="V46" cm="1">
        <f t="array" ref="V46">_xlfn.IFS(
$C46=2010,
VLOOKUP($B46,[21]分省年度数据!$A$1:$T$32,15,FALSE),
$C46=2011,
VLOOKUP($B46,[21]分省年度数据!$A$1:$T$32,14,FALSE),
$C46=2012,
VLOOKUP($B46,[21]分省年度数据!$A$1:$T$32,13,FALSE),
$C46=2013,
VLOOKUP($B46,[21]分省年度数据!$A$1:$T$32,12,FALSE),
$C46=2014,
VLOOKUP($B46,[21]分省年度数据!$A$1:$T$32,11,FALSE),
$C46=2015,
VLOOKUP($B46,[21]分省年度数据!$A$1:$T$32,10,FALSE),
$C46=2016,
VLOOKUP($B46,[21]分省年度数据!$A$1:$T$32,9,FALSE),
$C46=2017,
VLOOKUP($B46,[21]分省年度数据!$A$1:$T$32,8,FALSE),
$C46=2018,
VLOOKUP($B46,[21]分省年度数据!$A$1:$T$32,7,FALSE)
)</f>
        <v>74</v>
      </c>
      <c r="W46" cm="1">
        <f t="array" ref="W46">_xlfn.IFS(
$C46=2010,
VLOOKUP($B46,[22]分省年度数据!$A$1:$T$32,15,FALSE),
$C46=2011,
VLOOKUP($B46,[22]分省年度数据!$A$1:$T$32,14,FALSE),
$C46=2012,
VLOOKUP($B46,[22]分省年度数据!$A$1:$T$32,13,FALSE),
$C46=2013,
VLOOKUP($B46,[22]分省年度数据!$A$1:$T$32,12,FALSE),
$C46=2014,
VLOOKUP($B46,[22]分省年度数据!$A$1:$T$32,11,FALSE),
$C46=2015,
VLOOKUP($B46,[22]分省年度数据!$A$1:$T$32,10,FALSE),
$C46=2016,
VLOOKUP($B46,[22]分省年度数据!$A$1:$T$32,9,FALSE),
$C46=2017,
VLOOKUP($B46,[22]分省年度数据!$A$1:$T$32,8,FALSE),
$C46=2018,
VLOOKUP($B46,[22]分省年度数据!$A$1:$T$32,7,FALSE)
)</f>
        <v>9.6</v>
      </c>
      <c r="X46" cm="1">
        <f t="array" ref="X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315.62</v>
      </c>
      <c r="Y46" cm="1">
        <f t="array" ref="Y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11.6</v>
      </c>
      <c r="Z46" cm="1">
        <f t="array" ref="Z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10.93</v>
      </c>
      <c r="AA46" cm="1">
        <f t="array" ref="AA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13.33</v>
      </c>
      <c r="AC46" cm="1">
        <f t="array" ref="AC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7759014</v>
      </c>
      <c r="AD46" cm="1">
        <f t="array" ref="AD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576.33000000000004</v>
      </c>
      <c r="AE46" cm="1">
        <f t="array" ref="AE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115</v>
      </c>
      <c r="AF46" cm="1">
        <f t="array" ref="AF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4852.3</v>
      </c>
      <c r="AI46" cm="1">
        <f t="array" ref="AI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4230</v>
      </c>
      <c r="AJ46" cm="1">
        <f t="array" ref="AJ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16224</v>
      </c>
      <c r="AK46" cm="1">
        <f t="array" ref="AK46">_xlfn.IFS(
$C46=2010,
VLOOKUP($B46,[4]分省年度数据!$A$1:$T$32,15,FALSE),
$C46=2011,
VLOOKUP($B46,[4]分省年度数据!$A$1:$T$32,14,FALSE),
$C46=2012,
VLOOKUP($B46,[4]分省年度数据!$A$1:$T$32,13,FALSE),
$C46=2013,
VLOOKUP($B46,[4]分省年度数据!$A$1:$T$32,12,FALSE),
$C46=2014,
VLOOKUP($B46,[4]分省年度数据!$A$1:$T$32,11,FALSE),
$C46=2015,
VLOOKUP($B46,[4]分省年度数据!$A$1:$T$32,10,FALSE),
$C46=2016,
VLOOKUP($B46,[4]分省年度数据!$A$1:$T$32,9,FALSE),
$C46=2017,
VLOOKUP($B46,[4]分省年度数据!$A$1:$T$32,8,FALSE),
$C46=2018,
VLOOKUP($B46,[4]分省年度数据!$A$1:$T$32,7,FALSE)
)</f>
        <v>99.23</v>
      </c>
      <c r="AL46" cm="1">
        <f t="array" ref="AL46">_xlfn.IFS(
$C46=2010,
VLOOKUP($B46,[5]分省年度数据!$A$1:$T$32,15,FALSE),
$C46=2011,
VLOOKUP($B46,[5]分省年度数据!$A$1:$T$32,14,FALSE),
$C46=2012,
VLOOKUP($B46,[5]分省年度数据!$A$1:$T$32,13,FALSE),
$C46=2013,
VLOOKUP($B46,[5]分省年度数据!$A$1:$T$32,12,FALSE),
$C46=2014,
VLOOKUP($B46,[5]分省年度数据!$A$1:$T$32,11,FALSE),
$C46=2015,
VLOOKUP($B46,[5]分省年度数据!$A$1:$T$32,10,FALSE),
$C46=2016,
VLOOKUP($B46,[5]分省年度数据!$A$1:$T$32,9,FALSE),
$C46=2017,
VLOOKUP($B46,[5]分省年度数据!$A$1:$T$32,8,FALSE),
$C46=2018,
VLOOKUP($B46,[5]分省年度数据!$A$1:$T$32,7,FALSE)
)</f>
        <v>94.76</v>
      </c>
      <c r="AM46" cm="1">
        <f t="array" ref="AM46">_xlfn.IFS(
$C46=2010,
VLOOKUP($B46,[6]分省年度数据!$A$1:$T$32,15,FALSE),
$C46=2011,
VLOOKUP($B46,[6]分省年度数据!$A$1:$T$32,14,FALSE),
$C46=2012,
VLOOKUP($B46,[6]分省年度数据!$A$1:$T$32,13,FALSE),
$C46=2013,
VLOOKUP($B46,[6]分省年度数据!$A$1:$T$32,12,FALSE),
$C46=2014,
VLOOKUP($B46,[6]分省年度数据!$A$1:$T$32,11,FALSE),
$C46=2015,
VLOOKUP($B46,[6]分省年度数据!$A$1:$T$32,10,FALSE),
$C46=2016,
VLOOKUP($B46,[6]分省年度数据!$A$1:$T$32,9,FALSE),
$C46=2017,
VLOOKUP($B46,[6]分省年度数据!$A$1:$T$32,8,FALSE),
$C46=2018,
VLOOKUP($B46,[6]分省年度数据!$A$1:$T$32,7,FALSE)
)</f>
        <v>10.18</v>
      </c>
      <c r="AN46" cm="1">
        <f t="array" ref="AN46">_xlfn.IFS(
$C46=2010,
VLOOKUP($B46,[7]分省年度数据!$A$1:$T$32,15,FALSE),
$C46=2011,
VLOOKUP($B46,[7]分省年度数据!$A$1:$T$32,14,FALSE),
$C46=2012,
VLOOKUP($B46,[7]分省年度数据!$A$1:$T$32,13,FALSE),
$C46=2013,
VLOOKUP($B46,[7]分省年度数据!$A$1:$T$32,12,FALSE),
$C46=2014,
VLOOKUP($B46,[7]分省年度数据!$A$1:$T$32,11,FALSE),
$C46=2015,
VLOOKUP($B46,[7]分省年度数据!$A$1:$T$32,10,FALSE),
$C46=2016,
VLOOKUP($B46,[7]分省年度数据!$A$1:$T$32,9,FALSE),
$C46=2017,
VLOOKUP($B46,[7]分省年度数据!$A$1:$T$32,8,FALSE),
$C46=2018,
VLOOKUP($B46,[7]分省年度数据!$A$1:$T$32,7,FALSE)
)</f>
        <v>8.15</v>
      </c>
      <c r="AO46" cm="1">
        <f t="array" ref="AO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18.52</v>
      </c>
    </row>
    <row r="47" spans="1:41">
      <c r="A47">
        <v>21</v>
      </c>
      <c r="B47" t="s">
        <v>6</v>
      </c>
      <c r="C47">
        <v>2010</v>
      </c>
      <c r="D47" t="str">
        <f>CONCATENATE(B47,C47)</f>
        <v>辽宁省2010</v>
      </c>
      <c r="E47" t="s">
        <v>33</v>
      </c>
      <c r="F47" cm="1">
        <f t="array" ref="F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G47" cm="1">
        <f t="array" ref="G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H47" cm="1">
        <f t="array" ref="H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I47">
        <f>VLOOKUP($D47,[24]Sheet1!$C$1:$J$65536,2,FALSE)</f>
        <v>81.17919921875</v>
      </c>
      <c r="J47">
        <f>VLOOKUP($D47,[24]Sheet1!$C$1:$J$65536,3,FALSE)</f>
        <v>17.37286376953125</v>
      </c>
      <c r="K47">
        <f>VLOOKUP($D47,[24]Sheet1!$C$1:$J$65536,4,FALSE)</f>
        <v>10167.1083984375</v>
      </c>
      <c r="L47">
        <f>VLOOKUP($D47,[24]Sheet1!$C$1:$J$65536,5,FALSE)</f>
        <v>179.26605224609375</v>
      </c>
      <c r="M47">
        <f>VLOOKUP($D47,[24]Sheet1!$C$1:$J$65536,6,FALSE)</f>
        <v>27.546787261962891</v>
      </c>
      <c r="N47">
        <f>VLOOKUP($D47,[24]Sheet1!$C$1:$J$65536,7,FALSE)</f>
        <v>3.8997774124145508</v>
      </c>
      <c r="O47">
        <f>VLOOKUP($D47,[24]Sheet1!$C$1:$J$65536,8,FALSE)</f>
        <v>32.516822814941406</v>
      </c>
      <c r="P47" cm="1">
        <f t="array" ref="P47">_xlfn.IFS(
$C47=2010,
VLOOKUP($B47,[25]各省年均房价!$A$1:$T$32,11,FALSE),
$C47=2011,
VLOOKUP($B47,[25]各省年均房价!$A$1:$T$32,12,FALSE),
$C47=2012,
VLOOKUP($B47,[25]各省年均房价!$A$1:$T$32,13,FALSE),
$C47=2013,
VLOOKUP($B47,[25]各省年均房价!$A$1:$T$32,14,FALSE),
$C47=2014,
VLOOKUP($B47,[25]各省年均房价!$A$1:$T$32,15,FALSE),
$C47=2015,
VLOOKUP($B47,[25]各省年均房价!$A$1:$T$32,16,FALSE),
$C47=2016,
VLOOKUP($B47,[25]各省年均房价!$A$1:$T$32,17,FALSE),
$C47=2017,
VLOOKUP($B47,[25]各省年均房价!$A$1:$T$32,18,FALSE),
$C47=2018,
VLOOKUP($B47,[25]各省年均房价!$A$1:$T$32,19,FALSE)
)</f>
        <v>3952.614285714285</v>
      </c>
      <c r="Q47">
        <f t="shared" si="0"/>
        <v>0.28328060529737581</v>
      </c>
      <c r="S47" t="str">
        <f>VLOOKUP(B47,方言分布!A:B,2,FALSE)</f>
        <v>东北官话</v>
      </c>
      <c r="T47" cm="1">
        <f t="array" ref="T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34805</v>
      </c>
      <c r="U47" cm="1">
        <f t="array" ref="U47">_xlfn.IFS(
$C47=2010,
VLOOKUP($B47,[20]分省年度数据!$A$1:$T$32,15,FALSE),
$C47=2011,
VLOOKUP($B47,[20]分省年度数据!$A$1:$T$32,14,FALSE),
$C47=2012,
VLOOKUP($B47,[20]分省年度数据!$A$1:$T$32,13,FALSE),
$C47=2013,
VLOOKUP($B47,[20]分省年度数据!$A$1:$T$32,12,FALSE),
$C47=2014,
VLOOKUP($B47,[20]分省年度数据!$A$1:$T$32,11,FALSE),
$C47=2015,
VLOOKUP($B47,[20]分省年度数据!$A$1:$T$32,10,FALSE),
$C47=2016,
VLOOKUP($B47,[20]分省年度数据!$A$1:$T$32,9,FALSE),
$C47=2017,
VLOOKUP($B47,[20]分省年度数据!$A$1:$T$32,8,FALSE),
$C47=2018,
VLOOKUP($B47,[20]分省年度数据!$A$1:$T$32,7,FALSE)
)</f>
        <v>20.420000000000002</v>
      </c>
      <c r="V47" cm="1">
        <f t="array" ref="V47">_xlfn.IFS(
$C47=2010,
VLOOKUP($B47,[21]分省年度数据!$A$1:$T$32,15,FALSE),
$C47=2011,
VLOOKUP($B47,[21]分省年度数据!$A$1:$T$32,14,FALSE),
$C47=2012,
VLOOKUP($B47,[21]分省年度数据!$A$1:$T$32,13,FALSE),
$C47=2013,
VLOOKUP($B47,[21]分省年度数据!$A$1:$T$32,12,FALSE),
$C47=2014,
VLOOKUP($B47,[21]分省年度数据!$A$1:$T$32,11,FALSE),
$C47=2015,
VLOOKUP($B47,[21]分省年度数据!$A$1:$T$32,10,FALSE),
$C47=2016,
VLOOKUP($B47,[21]分省年度数据!$A$1:$T$32,9,FALSE),
$C47=2017,
VLOOKUP($B47,[21]分省年度数据!$A$1:$T$32,8,FALSE),
$C47=2018,
VLOOKUP($B47,[21]分省年度数据!$A$1:$T$32,7,FALSE)
)</f>
        <v>55</v>
      </c>
      <c r="W47" cm="1">
        <f t="array" ref="W47">_xlfn.IFS(
$C47=2010,
VLOOKUP($B47,[22]分省年度数据!$A$1:$T$32,15,FALSE),
$C47=2011,
VLOOKUP($B47,[22]分省年度数据!$A$1:$T$32,14,FALSE),
$C47=2012,
VLOOKUP($B47,[22]分省年度数据!$A$1:$T$32,13,FALSE),
$C47=2013,
VLOOKUP($B47,[22]分省年度数据!$A$1:$T$32,12,FALSE),
$C47=2014,
VLOOKUP($B47,[22]分省年度数据!$A$1:$T$32,11,FALSE),
$C47=2015,
VLOOKUP($B47,[22]分省年度数据!$A$1:$T$32,10,FALSE),
$C47=2016,
VLOOKUP($B47,[22]分省年度数据!$A$1:$T$32,9,FALSE),
$C47=2017,
VLOOKUP($B47,[22]分省年度数据!$A$1:$T$32,8,FALSE),
$C47=2018,
VLOOKUP($B47,[22]分省年度数据!$A$1:$T$32,7,FALSE)
)</f>
        <v>12.2</v>
      </c>
      <c r="X47" cm="1">
        <f t="array" ref="X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151.36000000000001</v>
      </c>
      <c r="Y47" cm="1">
        <f t="array" ref="Y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16.010000000000002</v>
      </c>
      <c r="Z47" cm="1">
        <f t="array" ref="Z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12.64</v>
      </c>
      <c r="AA47" cm="1">
        <f t="array" ref="AA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14.85</v>
      </c>
      <c r="AC47" cm="1">
        <f t="array" ref="AC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6242615</v>
      </c>
      <c r="AD47" cm="1">
        <f t="array" ref="AD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405.39</v>
      </c>
      <c r="AE47" cm="1">
        <f t="array" ref="AE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394</v>
      </c>
      <c r="AF47" cm="1">
        <f t="array" ref="AF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6887.6</v>
      </c>
      <c r="AI47" cm="1">
        <f t="array" ref="AI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6781</v>
      </c>
      <c r="AJ47" cm="1">
        <f t="array" ref="AJ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19104</v>
      </c>
      <c r="AK47" cm="1">
        <f t="array" ref="AK47">_xlfn.IFS(
$C47=2010,
VLOOKUP($B47,[4]分省年度数据!$A$1:$T$32,15,FALSE),
$C47=2011,
VLOOKUP($B47,[4]分省年度数据!$A$1:$T$32,14,FALSE),
$C47=2012,
VLOOKUP($B47,[4]分省年度数据!$A$1:$T$32,13,FALSE),
$C47=2013,
VLOOKUP($B47,[4]分省年度数据!$A$1:$T$32,12,FALSE),
$C47=2014,
VLOOKUP($B47,[4]分省年度数据!$A$1:$T$32,11,FALSE),
$C47=2015,
VLOOKUP($B47,[4]分省年度数据!$A$1:$T$32,10,FALSE),
$C47=2016,
VLOOKUP($B47,[4]分省年度数据!$A$1:$T$32,9,FALSE),
$C47=2017,
VLOOKUP($B47,[4]分省年度数据!$A$1:$T$32,8,FALSE),
$C47=2018,
VLOOKUP($B47,[4]分省年度数据!$A$1:$T$32,7,FALSE)
)</f>
        <v>97.44</v>
      </c>
      <c r="AL47" cm="1">
        <f t="array" ref="AL47">_xlfn.IFS(
$C47=2010,
VLOOKUP($B47,[5]分省年度数据!$A$1:$T$32,15,FALSE),
$C47=2011,
VLOOKUP($B47,[5]分省年度数据!$A$1:$T$32,14,FALSE),
$C47=2012,
VLOOKUP($B47,[5]分省年度数据!$A$1:$T$32,13,FALSE),
$C47=2013,
VLOOKUP($B47,[5]分省年度数据!$A$1:$T$32,12,FALSE),
$C47=2014,
VLOOKUP($B47,[5]分省年度数据!$A$1:$T$32,11,FALSE),
$C47=2015,
VLOOKUP($B47,[5]分省年度数据!$A$1:$T$32,10,FALSE),
$C47=2016,
VLOOKUP($B47,[5]分省年度数据!$A$1:$T$32,9,FALSE),
$C47=2017,
VLOOKUP($B47,[5]分省年度数据!$A$1:$T$32,8,FALSE),
$C47=2018,
VLOOKUP($B47,[5]分省年度数据!$A$1:$T$32,7,FALSE)
)</f>
        <v>94.19</v>
      </c>
      <c r="AM47" cm="1">
        <f t="array" ref="AM47">_xlfn.IFS(
$C47=2010,
VLOOKUP($B47,[6]分省年度数据!$A$1:$T$32,15,FALSE),
$C47=2011,
VLOOKUP($B47,[6]分省年度数据!$A$1:$T$32,14,FALSE),
$C47=2012,
VLOOKUP($B47,[6]分省年度数据!$A$1:$T$32,13,FALSE),
$C47=2013,
VLOOKUP($B47,[6]分省年度数据!$A$1:$T$32,12,FALSE),
$C47=2014,
VLOOKUP($B47,[6]分省年度数据!$A$1:$T$32,11,FALSE),
$C47=2015,
VLOOKUP($B47,[6]分省年度数据!$A$1:$T$32,10,FALSE),
$C47=2016,
VLOOKUP($B47,[6]分省年度数据!$A$1:$T$32,9,FALSE),
$C47=2017,
VLOOKUP($B47,[6]分省年度数据!$A$1:$T$32,8,FALSE),
$C47=2018,
VLOOKUP($B47,[6]分省年度数据!$A$1:$T$32,7,FALSE)
)</f>
        <v>9.35</v>
      </c>
      <c r="AN47" cm="1">
        <f t="array" ref="AN47">_xlfn.IFS(
$C47=2010,
VLOOKUP($B47,[7]分省年度数据!$A$1:$T$32,15,FALSE),
$C47=2011,
VLOOKUP($B47,[7]分省年度数据!$A$1:$T$32,14,FALSE),
$C47=2012,
VLOOKUP($B47,[7]分省年度数据!$A$1:$T$32,13,FALSE),
$C47=2013,
VLOOKUP($B47,[7]分省年度数据!$A$1:$T$32,12,FALSE),
$C47=2014,
VLOOKUP($B47,[7]分省年度数据!$A$1:$T$32,11,FALSE),
$C47=2015,
VLOOKUP($B47,[7]分省年度数据!$A$1:$T$32,10,FALSE),
$C47=2016,
VLOOKUP($B47,[7]分省年度数据!$A$1:$T$32,9,FALSE),
$C47=2017,
VLOOKUP($B47,[7]分省年度数据!$A$1:$T$32,8,FALSE),
$C47=2018,
VLOOKUP($B47,[7]分省年度数据!$A$1:$T$32,7,FALSE)
)</f>
        <v>2.99</v>
      </c>
      <c r="AO47" cm="1">
        <f t="array" ref="AO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10.210000000000001</v>
      </c>
    </row>
    <row r="48" spans="1:41">
      <c r="A48">
        <v>21</v>
      </c>
      <c r="B48" t="s">
        <v>6</v>
      </c>
      <c r="C48">
        <v>2011</v>
      </c>
      <c r="D48" t="str">
        <f>CONCATENATE(B48,C48)</f>
        <v>辽宁省2011</v>
      </c>
      <c r="E48" t="s">
        <v>33</v>
      </c>
      <c r="F48" cm="1">
        <f t="array" ref="F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G48" cm="1">
        <f t="array" ref="G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H48" cm="1">
        <f t="array" ref="H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I48">
        <f>VLOOKUP($D48,[24]Sheet1!$C$1:$J$65536,2,FALSE)</f>
        <v>85.935714721679688</v>
      </c>
      <c r="J48">
        <f>VLOOKUP($D48,[24]Sheet1!$C$1:$J$65536,3,FALSE)</f>
        <v>9.2977790832519531</v>
      </c>
      <c r="K48">
        <f>VLOOKUP($D48,[24]Sheet1!$C$1:$J$65536,4,FALSE)</f>
        <v>10175.7138671875</v>
      </c>
      <c r="L48">
        <f>VLOOKUP($D48,[24]Sheet1!$C$1:$J$65536,5,FALSE)</f>
        <v>179.61935424804688</v>
      </c>
      <c r="M48">
        <f>VLOOKUP($D48,[24]Sheet1!$C$1:$J$65536,6,FALSE)</f>
        <v>26.245779037475586</v>
      </c>
      <c r="N48">
        <f>VLOOKUP($D48,[24]Sheet1!$C$1:$J$65536,7,FALSE)</f>
        <v>3.3858535289764404</v>
      </c>
      <c r="O48">
        <f>VLOOKUP($D48,[24]Sheet1!$C$1:$J$65536,8,FALSE)</f>
        <v>30.074459075927734</v>
      </c>
      <c r="P48" cm="1">
        <f t="array" ref="P48">_xlfn.IFS(
$C48=2010,
VLOOKUP($B48,[25]各省年均房价!$A$1:$T$32,11,FALSE),
$C48=2011,
VLOOKUP($B48,[25]各省年均房价!$A$1:$T$32,12,FALSE),
$C48=2012,
VLOOKUP($B48,[25]各省年均房价!$A$1:$T$32,13,FALSE),
$C48=2013,
VLOOKUP($B48,[25]各省年均房价!$A$1:$T$32,14,FALSE),
$C48=2014,
VLOOKUP($B48,[25]各省年均房价!$A$1:$T$32,15,FALSE),
$C48=2015,
VLOOKUP($B48,[25]各省年均房价!$A$1:$T$32,16,FALSE),
$C48=2016,
VLOOKUP($B48,[25]各省年均房价!$A$1:$T$32,17,FALSE),
$C48=2017,
VLOOKUP($B48,[25]各省年均房价!$A$1:$T$32,18,FALSE),
$C48=2018,
VLOOKUP($B48,[25]各省年均房价!$A$1:$T$32,19,FALSE)
)</f>
        <v>4187.5442857142862</v>
      </c>
      <c r="Q48">
        <f t="shared" si="0"/>
        <v>0.25488735076476271</v>
      </c>
      <c r="S48" t="str">
        <f>VLOOKUP(B48,方言分布!A:B,2,FALSE)</f>
        <v>东北官话</v>
      </c>
      <c r="T48" cm="1">
        <f t="array" ref="T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35229</v>
      </c>
      <c r="U48" cm="1">
        <f t="array" ref="U48">_xlfn.IFS(
$C48=2010,
VLOOKUP($B48,[20]分省年度数据!$A$1:$T$32,15,FALSE),
$C48=2011,
VLOOKUP($B48,[20]分省年度数据!$A$1:$T$32,14,FALSE),
$C48=2012,
VLOOKUP($B48,[20]分省年度数据!$A$1:$T$32,13,FALSE),
$C48=2013,
VLOOKUP($B48,[20]分省年度数据!$A$1:$T$32,12,FALSE),
$C48=2014,
VLOOKUP($B48,[20]分省年度数据!$A$1:$T$32,11,FALSE),
$C48=2015,
VLOOKUP($B48,[20]分省年度数据!$A$1:$T$32,10,FALSE),
$C48=2016,
VLOOKUP($B48,[20]分省年度数据!$A$1:$T$32,9,FALSE),
$C48=2017,
VLOOKUP($B48,[20]分省年度数据!$A$1:$T$32,8,FALSE),
$C48=2018,
VLOOKUP($B48,[20]分省年度数据!$A$1:$T$32,7,FALSE)
)</f>
        <v>21.58</v>
      </c>
      <c r="V48" cm="1">
        <f t="array" ref="V48">_xlfn.IFS(
$C48=2010,
VLOOKUP($B48,[21]分省年度数据!$A$1:$T$32,15,FALSE),
$C48=2011,
VLOOKUP($B48,[21]分省年度数据!$A$1:$T$32,14,FALSE),
$C48=2012,
VLOOKUP($B48,[21]分省年度数据!$A$1:$T$32,13,FALSE),
$C48=2013,
VLOOKUP($B48,[21]分省年度数据!$A$1:$T$32,12,FALSE),
$C48=2014,
VLOOKUP($B48,[21]分省年度数据!$A$1:$T$32,11,FALSE),
$C48=2015,
VLOOKUP($B48,[21]分省年度数据!$A$1:$T$32,10,FALSE),
$C48=2016,
VLOOKUP($B48,[21]分省年度数据!$A$1:$T$32,9,FALSE),
$C48=2017,
VLOOKUP($B48,[21]分省年度数据!$A$1:$T$32,8,FALSE),
$C48=2018,
VLOOKUP($B48,[21]分省年度数据!$A$1:$T$32,7,FALSE)
)</f>
        <v>55</v>
      </c>
      <c r="W48" cm="1">
        <f t="array" ref="W48">_xlfn.IFS(
$C48=2010,
VLOOKUP($B48,[22]分省年度数据!$A$1:$T$32,15,FALSE),
$C48=2011,
VLOOKUP($B48,[22]分省年度数据!$A$1:$T$32,14,FALSE),
$C48=2012,
VLOOKUP($B48,[22]分省年度数据!$A$1:$T$32,13,FALSE),
$C48=2013,
VLOOKUP($B48,[22]分省年度数据!$A$1:$T$32,12,FALSE),
$C48=2014,
VLOOKUP($B48,[22]分省年度数据!$A$1:$T$32,11,FALSE),
$C48=2015,
VLOOKUP($B48,[22]分省年度数据!$A$1:$T$32,10,FALSE),
$C48=2016,
VLOOKUP($B48,[22]分省年度数据!$A$1:$T$32,9,FALSE),
$C48=2017,
VLOOKUP($B48,[22]分省年度数据!$A$1:$T$32,8,FALSE),
$C48=2018,
VLOOKUP($B48,[22]分省年度数据!$A$1:$T$32,7,FALSE)
)</f>
        <v>12.22</v>
      </c>
      <c r="X48" cm="1">
        <f t="array" ref="X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182.07</v>
      </c>
      <c r="Y48" cm="1">
        <f t="array" ref="Y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15.5</v>
      </c>
      <c r="Z48" cm="1">
        <f t="array" ref="Z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11.79</v>
      </c>
      <c r="AA48" cm="1">
        <f t="array" ref="AA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14.91</v>
      </c>
      <c r="AC48" cm="1">
        <f t="array" ref="AC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7809413</v>
      </c>
      <c r="AD48" cm="1">
        <f t="array" ref="AD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544.09</v>
      </c>
      <c r="AE48" cm="1">
        <f t="array" ref="AE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402</v>
      </c>
      <c r="AF48" cm="1">
        <f t="array" ref="AF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8095.3</v>
      </c>
      <c r="AI48" cm="1">
        <f t="array" ref="AI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6446</v>
      </c>
      <c r="AJ48" cm="1">
        <f t="array" ref="AJ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20136</v>
      </c>
      <c r="AK48" cm="1">
        <f t="array" ref="AK48">_xlfn.IFS(
$C48=2010,
VLOOKUP($B48,[4]分省年度数据!$A$1:$T$32,15,FALSE),
$C48=2011,
VLOOKUP($B48,[4]分省年度数据!$A$1:$T$32,14,FALSE),
$C48=2012,
VLOOKUP($B48,[4]分省年度数据!$A$1:$T$32,13,FALSE),
$C48=2013,
VLOOKUP($B48,[4]分省年度数据!$A$1:$T$32,12,FALSE),
$C48=2014,
VLOOKUP($B48,[4]分省年度数据!$A$1:$T$32,11,FALSE),
$C48=2015,
VLOOKUP($B48,[4]分省年度数据!$A$1:$T$32,10,FALSE),
$C48=2016,
VLOOKUP($B48,[4]分省年度数据!$A$1:$T$32,9,FALSE),
$C48=2017,
VLOOKUP($B48,[4]分省年度数据!$A$1:$T$32,8,FALSE),
$C48=2018,
VLOOKUP($B48,[4]分省年度数据!$A$1:$T$32,7,FALSE)
)</f>
        <v>98.36</v>
      </c>
      <c r="AL48" cm="1">
        <f t="array" ref="AL48">_xlfn.IFS(
$C48=2010,
VLOOKUP($B48,[5]分省年度数据!$A$1:$T$32,15,FALSE),
$C48=2011,
VLOOKUP($B48,[5]分省年度数据!$A$1:$T$32,14,FALSE),
$C48=2012,
VLOOKUP($B48,[5]分省年度数据!$A$1:$T$32,13,FALSE),
$C48=2013,
VLOOKUP($B48,[5]分省年度数据!$A$1:$T$32,12,FALSE),
$C48=2014,
VLOOKUP($B48,[5]分省年度数据!$A$1:$T$32,11,FALSE),
$C48=2015,
VLOOKUP($B48,[5]分省年度数据!$A$1:$T$32,10,FALSE),
$C48=2016,
VLOOKUP($B48,[5]分省年度数据!$A$1:$T$32,9,FALSE),
$C48=2017,
VLOOKUP($B48,[5]分省年度数据!$A$1:$T$32,8,FALSE),
$C48=2018,
VLOOKUP($B48,[5]分省年度数据!$A$1:$T$32,7,FALSE)
)</f>
        <v>95.46</v>
      </c>
      <c r="AM48" cm="1">
        <f t="array" ref="AM48">_xlfn.IFS(
$C48=2010,
VLOOKUP($B48,[6]分省年度数据!$A$1:$T$32,15,FALSE),
$C48=2011,
VLOOKUP($B48,[6]分省年度数据!$A$1:$T$32,14,FALSE),
$C48=2012,
VLOOKUP($B48,[6]分省年度数据!$A$1:$T$32,13,FALSE),
$C48=2013,
VLOOKUP($B48,[6]分省年度数据!$A$1:$T$32,12,FALSE),
$C48=2014,
VLOOKUP($B48,[6]分省年度数据!$A$1:$T$32,11,FALSE),
$C48=2015,
VLOOKUP($B48,[6]分省年度数据!$A$1:$T$32,10,FALSE),
$C48=2016,
VLOOKUP($B48,[6]分省年度数据!$A$1:$T$32,9,FALSE),
$C48=2017,
VLOOKUP($B48,[6]分省年度数据!$A$1:$T$32,8,FALSE),
$C48=2018,
VLOOKUP($B48,[6]分省年度数据!$A$1:$T$32,7,FALSE)
)</f>
        <v>11.03</v>
      </c>
      <c r="AN48" cm="1">
        <f t="array" ref="AN48">_xlfn.IFS(
$C48=2010,
VLOOKUP($B48,[7]分省年度数据!$A$1:$T$32,15,FALSE),
$C48=2011,
VLOOKUP($B48,[7]分省年度数据!$A$1:$T$32,14,FALSE),
$C48=2012,
VLOOKUP($B48,[7]分省年度数据!$A$1:$T$32,13,FALSE),
$C48=2013,
VLOOKUP($B48,[7]分省年度数据!$A$1:$T$32,12,FALSE),
$C48=2014,
VLOOKUP($B48,[7]分省年度数据!$A$1:$T$32,11,FALSE),
$C48=2015,
VLOOKUP($B48,[7]分省年度数据!$A$1:$T$32,10,FALSE),
$C48=2016,
VLOOKUP($B48,[7]分省年度数据!$A$1:$T$32,9,FALSE),
$C48=2017,
VLOOKUP($B48,[7]分省年度数据!$A$1:$T$32,8,FALSE),
$C48=2018,
VLOOKUP($B48,[7]分省年度数据!$A$1:$T$32,7,FALSE)
)</f>
        <v>2.67</v>
      </c>
      <c r="AO48" cm="1">
        <f t="array" ref="AO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10.56</v>
      </c>
    </row>
    <row r="49" spans="1:41">
      <c r="A49">
        <v>21</v>
      </c>
      <c r="B49" t="s">
        <v>6</v>
      </c>
      <c r="C49">
        <v>2012</v>
      </c>
      <c r="D49" t="str">
        <f>CONCATENATE(B49,C49)</f>
        <v>辽宁省2012</v>
      </c>
      <c r="E49" t="s">
        <v>33</v>
      </c>
      <c r="F49" cm="1">
        <f t="array" ref="F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G49" cm="1">
        <f t="array" ref="G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H49" cm="1">
        <f t="array" ref="H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I49">
        <f>VLOOKUP($D49,[24]Sheet1!$C$1:$J$65536,2,FALSE)</f>
        <v>80.59454345703125</v>
      </c>
      <c r="J49">
        <f>VLOOKUP($D49,[24]Sheet1!$C$1:$J$65536,3,FALSE)</f>
        <v>7.9054808616638184</v>
      </c>
      <c r="K49">
        <f>VLOOKUP($D49,[24]Sheet1!$C$1:$J$65536,4,FALSE)</f>
        <v>10166.7001953125</v>
      </c>
      <c r="L49">
        <f>VLOOKUP($D49,[24]Sheet1!$C$1:$J$65536,5,FALSE)</f>
        <v>180.3955078125</v>
      </c>
      <c r="M49">
        <f>VLOOKUP($D49,[24]Sheet1!$C$1:$J$65536,6,FALSE)</f>
        <v>25.817882537841797</v>
      </c>
      <c r="N49">
        <f>VLOOKUP($D49,[24]Sheet1!$C$1:$J$65536,7,FALSE)</f>
        <v>3.4834465980529785</v>
      </c>
      <c r="O49">
        <f>VLOOKUP($D49,[24]Sheet1!$C$1:$J$65536,8,FALSE)</f>
        <v>30.774391174316406</v>
      </c>
      <c r="P49" cm="1">
        <f t="array" ref="P49">_xlfn.IFS(
$C49=2010,
VLOOKUP($B49,[25]各省年均房价!$A$1:$T$32,11,FALSE),
$C49=2011,
VLOOKUP($B49,[25]各省年均房价!$A$1:$T$32,12,FALSE),
$C49=2012,
VLOOKUP($B49,[25]各省年均房价!$A$1:$T$32,13,FALSE),
$C49=2013,
VLOOKUP($B49,[25]各省年均房价!$A$1:$T$32,14,FALSE),
$C49=2014,
VLOOKUP($B49,[25]各省年均房价!$A$1:$T$32,15,FALSE),
$C49=2015,
VLOOKUP($B49,[25]各省年均房价!$A$1:$T$32,16,FALSE),
$C49=2016,
VLOOKUP($B49,[25]各省年均房价!$A$1:$T$32,17,FALSE),
$C49=2017,
VLOOKUP($B49,[25]各省年均房价!$A$1:$T$32,18,FALSE),
$C49=2018,
VLOOKUP($B49,[25]各省年均房价!$A$1:$T$32,19,FALSE)
)</f>
        <v>4523.0885714285714</v>
      </c>
      <c r="Q49">
        <f t="shared" si="0"/>
        <v>0.24108995103824804</v>
      </c>
      <c r="S49" t="str">
        <f>VLOOKUP(B49,方言分布!A:B,2,FALSE)</f>
        <v>东北官话</v>
      </c>
      <c r="T49" cm="1">
        <f t="array" ref="T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35792</v>
      </c>
      <c r="U49" cm="1">
        <f t="array" ref="U49">_xlfn.IFS(
$C49=2010,
VLOOKUP($B49,[20]分省年度数据!$A$1:$T$32,15,FALSE),
$C49=2011,
VLOOKUP($B49,[20]分省年度数据!$A$1:$T$32,14,FALSE),
$C49=2012,
VLOOKUP($B49,[20]分省年度数据!$A$1:$T$32,13,FALSE),
$C49=2013,
VLOOKUP($B49,[20]分省年度数据!$A$1:$T$32,12,FALSE),
$C49=2014,
VLOOKUP($B49,[20]分省年度数据!$A$1:$T$32,11,FALSE),
$C49=2015,
VLOOKUP($B49,[20]分省年度数据!$A$1:$T$32,10,FALSE),
$C49=2016,
VLOOKUP($B49,[20]分省年度数据!$A$1:$T$32,9,FALSE),
$C49=2017,
VLOOKUP($B49,[20]分省年度数据!$A$1:$T$32,8,FALSE),
$C49=2018,
VLOOKUP($B49,[20]分省年度数据!$A$1:$T$32,7,FALSE)
)</f>
        <v>23.1</v>
      </c>
      <c r="V49" cm="1">
        <f t="array" ref="V49">_xlfn.IFS(
$C49=2010,
VLOOKUP($B49,[21]分省年度数据!$A$1:$T$32,15,FALSE),
$C49=2011,
VLOOKUP($B49,[21]分省年度数据!$A$1:$T$32,14,FALSE),
$C49=2012,
VLOOKUP($B49,[21]分省年度数据!$A$1:$T$32,13,FALSE),
$C49=2013,
VLOOKUP($B49,[21]分省年度数据!$A$1:$T$32,12,FALSE),
$C49=2014,
VLOOKUP($B49,[21]分省年度数据!$A$1:$T$32,11,FALSE),
$C49=2015,
VLOOKUP($B49,[21]分省年度数据!$A$1:$T$32,10,FALSE),
$C49=2016,
VLOOKUP($B49,[21]分省年度数据!$A$1:$T$32,9,FALSE),
$C49=2017,
VLOOKUP($B49,[21]分省年度数据!$A$1:$T$32,8,FALSE),
$C49=2018,
VLOOKUP($B49,[21]分省年度数据!$A$1:$T$32,7,FALSE)
)</f>
        <v>56</v>
      </c>
      <c r="W49" cm="1">
        <f t="array" ref="W49">_xlfn.IFS(
$C49=2010,
VLOOKUP($B49,[22]分省年度数据!$A$1:$T$32,15,FALSE),
$C49=2011,
VLOOKUP($B49,[22]分省年度数据!$A$1:$T$32,14,FALSE),
$C49=2012,
VLOOKUP($B49,[22]分省年度数据!$A$1:$T$32,13,FALSE),
$C49=2013,
VLOOKUP($B49,[22]分省年度数据!$A$1:$T$32,12,FALSE),
$C49=2014,
VLOOKUP($B49,[22]分省年度数据!$A$1:$T$32,11,FALSE),
$C49=2015,
VLOOKUP($B49,[22]分省年度数据!$A$1:$T$32,10,FALSE),
$C49=2016,
VLOOKUP($B49,[22]分省年度数据!$A$1:$T$32,9,FALSE),
$C49=2017,
VLOOKUP($B49,[22]分省年度数据!$A$1:$T$32,8,FALSE),
$C49=2018,
VLOOKUP($B49,[22]分省年度数据!$A$1:$T$32,7,FALSE)
)</f>
        <v>11.68</v>
      </c>
      <c r="X49" cm="1">
        <f t="array" ref="X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200.19</v>
      </c>
      <c r="Y49" cm="1">
        <f t="array" ref="Y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>14.72</v>
      </c>
      <c r="Z49" cm="1">
        <f t="array" ref="Z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>11.22</v>
      </c>
      <c r="AA49" cm="1">
        <f t="array" ref="AA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>14.72</v>
      </c>
      <c r="AC49" t="str" cm="1">
        <f t="array" ref="AC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/>
      </c>
      <c r="AD49" cm="1">
        <f t="array" ref="AD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728.79</v>
      </c>
      <c r="AE49" cm="1">
        <f t="array" ref="AE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459</v>
      </c>
      <c r="AF49" cm="1">
        <f t="array" ref="AF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9304.2000000000007</v>
      </c>
      <c r="AI49" cm="1">
        <f t="array" ref="AI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5984</v>
      </c>
      <c r="AJ49" cm="1">
        <f t="array" ref="AJ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21384</v>
      </c>
      <c r="AK49" cm="1">
        <f t="array" ref="AK49">_xlfn.IFS(
$C49=2010,
VLOOKUP($B49,[4]分省年度数据!$A$1:$T$32,15,FALSE),
$C49=2011,
VLOOKUP($B49,[4]分省年度数据!$A$1:$T$32,14,FALSE),
$C49=2012,
VLOOKUP($B49,[4]分省年度数据!$A$1:$T$32,13,FALSE),
$C49=2013,
VLOOKUP($B49,[4]分省年度数据!$A$1:$T$32,12,FALSE),
$C49=2014,
VLOOKUP($B49,[4]分省年度数据!$A$1:$T$32,11,FALSE),
$C49=2015,
VLOOKUP($B49,[4]分省年度数据!$A$1:$T$32,10,FALSE),
$C49=2016,
VLOOKUP($B49,[4]分省年度数据!$A$1:$T$32,9,FALSE),
$C49=2017,
VLOOKUP($B49,[4]分省年度数据!$A$1:$T$32,8,FALSE),
$C49=2018,
VLOOKUP($B49,[4]分省年度数据!$A$1:$T$32,7,FALSE)
)</f>
        <v>98.45</v>
      </c>
      <c r="AL49" cm="1">
        <f t="array" ref="AL49">_xlfn.IFS(
$C49=2010,
VLOOKUP($B49,[5]分省年度数据!$A$1:$T$32,15,FALSE),
$C49=2011,
VLOOKUP($B49,[5]分省年度数据!$A$1:$T$32,14,FALSE),
$C49=2012,
VLOOKUP($B49,[5]分省年度数据!$A$1:$T$32,13,FALSE),
$C49=2013,
VLOOKUP($B49,[5]分省年度数据!$A$1:$T$32,12,FALSE),
$C49=2014,
VLOOKUP($B49,[5]分省年度数据!$A$1:$T$32,11,FALSE),
$C49=2015,
VLOOKUP($B49,[5]分省年度数据!$A$1:$T$32,10,FALSE),
$C49=2016,
VLOOKUP($B49,[5]分省年度数据!$A$1:$T$32,9,FALSE),
$C49=2017,
VLOOKUP($B49,[5]分省年度数据!$A$1:$T$32,8,FALSE),
$C49=2018,
VLOOKUP($B49,[5]分省年度数据!$A$1:$T$32,7,FALSE)
)</f>
        <v>96.02</v>
      </c>
      <c r="AM49" cm="1">
        <f t="array" ref="AM49">_xlfn.IFS(
$C49=2010,
VLOOKUP($B49,[6]分省年度数据!$A$1:$T$32,15,FALSE),
$C49=2011,
VLOOKUP($B49,[6]分省年度数据!$A$1:$T$32,14,FALSE),
$C49=2012,
VLOOKUP($B49,[6]分省年度数据!$A$1:$T$32,13,FALSE),
$C49=2013,
VLOOKUP($B49,[6]分省年度数据!$A$1:$T$32,12,FALSE),
$C49=2014,
VLOOKUP($B49,[6]分省年度数据!$A$1:$T$32,11,FALSE),
$C49=2015,
VLOOKUP($B49,[6]分省年度数据!$A$1:$T$32,10,FALSE),
$C49=2016,
VLOOKUP($B49,[6]分省年度数据!$A$1:$T$32,9,FALSE),
$C49=2017,
VLOOKUP($B49,[6]分省年度数据!$A$1:$T$32,8,FALSE),
$C49=2018,
VLOOKUP($B49,[6]分省年度数据!$A$1:$T$32,7,FALSE)
)</f>
        <v>11.11</v>
      </c>
      <c r="AN49" cm="1">
        <f t="array" ref="AN49">_xlfn.IFS(
$C49=2010,
VLOOKUP($B49,[7]分省年度数据!$A$1:$T$32,15,FALSE),
$C49=2011,
VLOOKUP($B49,[7]分省年度数据!$A$1:$T$32,14,FALSE),
$C49=2012,
VLOOKUP($B49,[7]分省年度数据!$A$1:$T$32,13,FALSE),
$C49=2013,
VLOOKUP($B49,[7]分省年度数据!$A$1:$T$32,12,FALSE),
$C49=2014,
VLOOKUP($B49,[7]分省年度数据!$A$1:$T$32,11,FALSE),
$C49=2015,
VLOOKUP($B49,[7]分省年度数据!$A$1:$T$32,10,FALSE),
$C49=2016,
VLOOKUP($B49,[7]分省年度数据!$A$1:$T$32,9,FALSE),
$C49=2017,
VLOOKUP($B49,[7]分省年度数据!$A$1:$T$32,8,FALSE),
$C49=2018,
VLOOKUP($B49,[7]分省年度数据!$A$1:$T$32,7,FALSE)
)</f>
        <v>2.46</v>
      </c>
      <c r="AO49" cm="1">
        <f t="array" ref="AO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10.89</v>
      </c>
    </row>
    <row r="50" spans="1:41">
      <c r="A50">
        <v>21</v>
      </c>
      <c r="B50" t="s">
        <v>6</v>
      </c>
      <c r="C50">
        <v>2013</v>
      </c>
      <c r="D50" t="str">
        <f>CONCATENATE(B50,C50)</f>
        <v>辽宁省2013</v>
      </c>
      <c r="E50" t="s">
        <v>33</v>
      </c>
      <c r="F50" cm="1">
        <f t="array" ref="F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G50" cm="1">
        <f t="array" ref="G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H50" cm="1">
        <f t="array" ref="H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I50">
        <f>VLOOKUP($D50,[24]Sheet1!$C$1:$J$65536,2,FALSE)</f>
        <v>86.376029968261719</v>
      </c>
      <c r="J50">
        <f>VLOOKUP($D50,[24]Sheet1!$C$1:$J$65536,3,FALSE)</f>
        <v>16.29981803894043</v>
      </c>
      <c r="K50">
        <f>VLOOKUP($D50,[24]Sheet1!$C$1:$J$65536,4,FALSE)</f>
        <v>10160.6923828125</v>
      </c>
      <c r="L50">
        <f>VLOOKUP($D50,[24]Sheet1!$C$1:$J$65536,5,FALSE)</f>
        <v>186.45828247070312</v>
      </c>
      <c r="M50">
        <f>VLOOKUP($D50,[24]Sheet1!$C$1:$J$65536,6,FALSE)</f>
        <v>27.507177352905273</v>
      </c>
      <c r="N50">
        <f>VLOOKUP($D50,[24]Sheet1!$C$1:$J$65536,7,FALSE)</f>
        <v>3.9781033992767334</v>
      </c>
      <c r="O50">
        <f>VLOOKUP($D50,[24]Sheet1!$C$1:$J$65536,8,FALSE)</f>
        <v>31.077180862426758</v>
      </c>
      <c r="P50" cm="1">
        <f t="array" ref="P50">_xlfn.IFS(
$C50=2010,
VLOOKUP($B50,[25]各省年均房价!$A$1:$T$32,11,FALSE),
$C50=2011,
VLOOKUP($B50,[25]各省年均房价!$A$1:$T$32,12,FALSE),
$C50=2012,
VLOOKUP($B50,[25]各省年均房价!$A$1:$T$32,13,FALSE),
$C50=2013,
VLOOKUP($B50,[25]各省年均房价!$A$1:$T$32,14,FALSE),
$C50=2014,
VLOOKUP($B50,[25]各省年均房价!$A$1:$T$32,15,FALSE),
$C50=2015,
VLOOKUP($B50,[25]各省年均房价!$A$1:$T$32,16,FALSE),
$C50=2016,
VLOOKUP($B50,[25]各省年均房价!$A$1:$T$32,17,FALSE),
$C50=2017,
VLOOKUP($B50,[25]各省年均房价!$A$1:$T$32,18,FALSE),
$C50=2018,
VLOOKUP($B50,[25]各省年均房价!$A$1:$T$32,19,FALSE)
)</f>
        <v>4742.6171428571424</v>
      </c>
      <c r="Q50">
        <f t="shared" si="0"/>
        <v>0.22781329344111551</v>
      </c>
      <c r="S50" t="str">
        <f>VLOOKUP(B50,方言分布!A:B,2,FALSE)</f>
        <v>东北官话</v>
      </c>
      <c r="T50" cm="1">
        <f t="array" ref="T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35612</v>
      </c>
      <c r="U50" cm="1">
        <f t="array" ref="U50">_xlfn.IFS(
$C50=2010,
VLOOKUP($B50,[20]分省年度数据!$A$1:$T$32,15,FALSE),
$C50=2011,
VLOOKUP($B50,[20]分省年度数据!$A$1:$T$32,14,FALSE),
$C50=2012,
VLOOKUP($B50,[20]分省年度数据!$A$1:$T$32,13,FALSE),
$C50=2013,
VLOOKUP($B50,[20]分省年度数据!$A$1:$T$32,12,FALSE),
$C50=2014,
VLOOKUP($B50,[20]分省年度数据!$A$1:$T$32,11,FALSE),
$C50=2015,
VLOOKUP($B50,[20]分省年度数据!$A$1:$T$32,10,FALSE),
$C50=2016,
VLOOKUP($B50,[20]分省年度数据!$A$1:$T$32,9,FALSE),
$C50=2017,
VLOOKUP($B50,[20]分省年度数据!$A$1:$T$32,8,FALSE),
$C50=2018,
VLOOKUP($B50,[20]分省年度数据!$A$1:$T$32,7,FALSE)
)</f>
        <v>24.19</v>
      </c>
      <c r="V50" cm="1">
        <f t="array" ref="V50">_xlfn.IFS(
$C50=2010,
VLOOKUP($B50,[21]分省年度数据!$A$1:$T$32,15,FALSE),
$C50=2011,
VLOOKUP($B50,[21]分省年度数据!$A$1:$T$32,14,FALSE),
$C50=2012,
VLOOKUP($B50,[21]分省年度数据!$A$1:$T$32,13,FALSE),
$C50=2013,
VLOOKUP($B50,[21]分省年度数据!$A$1:$T$32,12,FALSE),
$C50=2014,
VLOOKUP($B50,[21]分省年度数据!$A$1:$T$32,11,FALSE),
$C50=2015,
VLOOKUP($B50,[21]分省年度数据!$A$1:$T$32,10,FALSE),
$C50=2016,
VLOOKUP($B50,[21]分省年度数据!$A$1:$T$32,9,FALSE),
$C50=2017,
VLOOKUP($B50,[21]分省年度数据!$A$1:$T$32,8,FALSE),
$C50=2018,
VLOOKUP($B50,[21]分省年度数据!$A$1:$T$32,7,FALSE)
)</f>
        <v>60</v>
      </c>
      <c r="W50" cm="1">
        <f t="array" ref="W50">_xlfn.IFS(
$C50=2010,
VLOOKUP($B50,[22]分省年度数据!$A$1:$T$32,15,FALSE),
$C50=2011,
VLOOKUP($B50,[22]分省年度数据!$A$1:$T$32,14,FALSE),
$C50=2012,
VLOOKUP($B50,[22]分省年度数据!$A$1:$T$32,13,FALSE),
$C50=2013,
VLOOKUP($B50,[22]分省年度数据!$A$1:$T$32,12,FALSE),
$C50=2014,
VLOOKUP($B50,[22]分省年度数据!$A$1:$T$32,11,FALSE),
$C50=2015,
VLOOKUP($B50,[22]分省年度数据!$A$1:$T$32,10,FALSE),
$C50=2016,
VLOOKUP($B50,[22]分省年度数据!$A$1:$T$32,9,FALSE),
$C50=2017,
VLOOKUP($B50,[22]分省年度数据!$A$1:$T$32,8,FALSE),
$C50=2018,
VLOOKUP($B50,[22]分省年度数据!$A$1:$T$32,7,FALSE)
)</f>
        <v>11.51</v>
      </c>
      <c r="X50" cm="1">
        <f t="array" ref="X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229.5</v>
      </c>
      <c r="Y50" cm="1">
        <f t="array" ref="Y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14.1</v>
      </c>
      <c r="Z50" cm="1">
        <f t="array" ref="Z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10.64</v>
      </c>
      <c r="AA50" cm="1">
        <f t="array" ref="AA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14.33</v>
      </c>
      <c r="AC50" cm="1">
        <f t="array" ref="AC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9302062</v>
      </c>
      <c r="AD50" cm="1">
        <f t="array" ref="AD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669.48</v>
      </c>
      <c r="AE50" cm="1">
        <f t="array" ref="AE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643</v>
      </c>
      <c r="AF50" cm="1">
        <f t="array" ref="AF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10581.4</v>
      </c>
      <c r="AI50" cm="1">
        <f t="array" ref="AI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5777</v>
      </c>
      <c r="AJ50" cm="1">
        <f t="array" ref="AJ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22074</v>
      </c>
      <c r="AK50" cm="1">
        <f t="array" ref="AK50">_xlfn.IFS(
$C50=2010,
VLOOKUP($B50,[4]分省年度数据!$A$1:$T$32,15,FALSE),
$C50=2011,
VLOOKUP($B50,[4]分省年度数据!$A$1:$T$32,14,FALSE),
$C50=2012,
VLOOKUP($B50,[4]分省年度数据!$A$1:$T$32,13,FALSE),
$C50=2013,
VLOOKUP($B50,[4]分省年度数据!$A$1:$T$32,12,FALSE),
$C50=2014,
VLOOKUP($B50,[4]分省年度数据!$A$1:$T$32,11,FALSE),
$C50=2015,
VLOOKUP($B50,[4]分省年度数据!$A$1:$T$32,10,FALSE),
$C50=2016,
VLOOKUP($B50,[4]分省年度数据!$A$1:$T$32,9,FALSE),
$C50=2017,
VLOOKUP($B50,[4]分省年度数据!$A$1:$T$32,8,FALSE),
$C50=2018,
VLOOKUP($B50,[4]分省年度数据!$A$1:$T$32,7,FALSE)
)</f>
        <v>98.77</v>
      </c>
      <c r="AL50" cm="1">
        <f t="array" ref="AL50">_xlfn.IFS(
$C50=2010,
VLOOKUP($B50,[5]分省年度数据!$A$1:$T$32,15,FALSE),
$C50=2011,
VLOOKUP($B50,[5]分省年度数据!$A$1:$T$32,14,FALSE),
$C50=2012,
VLOOKUP($B50,[5]分省年度数据!$A$1:$T$32,13,FALSE),
$C50=2013,
VLOOKUP($B50,[5]分省年度数据!$A$1:$T$32,12,FALSE),
$C50=2014,
VLOOKUP($B50,[5]分省年度数据!$A$1:$T$32,11,FALSE),
$C50=2015,
VLOOKUP($B50,[5]分省年度数据!$A$1:$T$32,10,FALSE),
$C50=2016,
VLOOKUP($B50,[5]分省年度数据!$A$1:$T$32,9,FALSE),
$C50=2017,
VLOOKUP($B50,[5]分省年度数据!$A$1:$T$32,8,FALSE),
$C50=2018,
VLOOKUP($B50,[5]分省年度数据!$A$1:$T$32,7,FALSE)
)</f>
        <v>96.15</v>
      </c>
      <c r="AM50" cm="1">
        <f t="array" ref="AM50">_xlfn.IFS(
$C50=2010,
VLOOKUP($B50,[6]分省年度数据!$A$1:$T$32,15,FALSE),
$C50=2011,
VLOOKUP($B50,[6]分省年度数据!$A$1:$T$32,14,FALSE),
$C50=2012,
VLOOKUP($B50,[6]分省年度数据!$A$1:$T$32,13,FALSE),
$C50=2013,
VLOOKUP($B50,[6]分省年度数据!$A$1:$T$32,12,FALSE),
$C50=2014,
VLOOKUP($B50,[6]分省年度数据!$A$1:$T$32,11,FALSE),
$C50=2015,
VLOOKUP($B50,[6]分省年度数据!$A$1:$T$32,10,FALSE),
$C50=2016,
VLOOKUP($B50,[6]分省年度数据!$A$1:$T$32,9,FALSE),
$C50=2017,
VLOOKUP($B50,[6]分省年度数据!$A$1:$T$32,8,FALSE),
$C50=2018,
VLOOKUP($B50,[6]分省年度数据!$A$1:$T$32,7,FALSE)
)</f>
        <v>11.19</v>
      </c>
      <c r="AN50" cm="1">
        <f t="array" ref="AN50">_xlfn.IFS(
$C50=2010,
VLOOKUP($B50,[7]分省年度数据!$A$1:$T$32,15,FALSE),
$C50=2011,
VLOOKUP($B50,[7]分省年度数据!$A$1:$T$32,14,FALSE),
$C50=2012,
VLOOKUP($B50,[7]分省年度数据!$A$1:$T$32,13,FALSE),
$C50=2013,
VLOOKUP($B50,[7]分省年度数据!$A$1:$T$32,12,FALSE),
$C50=2014,
VLOOKUP($B50,[7]分省年度数据!$A$1:$T$32,11,FALSE),
$C50=2015,
VLOOKUP($B50,[7]分省年度数据!$A$1:$T$32,10,FALSE),
$C50=2016,
VLOOKUP($B50,[7]分省年度数据!$A$1:$T$32,9,FALSE),
$C50=2017,
VLOOKUP($B50,[7]分省年度数据!$A$1:$T$32,8,FALSE),
$C50=2018,
VLOOKUP($B50,[7]分省年度数据!$A$1:$T$32,7,FALSE)
)</f>
        <v>2.37</v>
      </c>
      <c r="AO50" cm="1">
        <f t="array" ref="AO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11.06</v>
      </c>
    </row>
    <row r="51" spans="1:41">
      <c r="A51">
        <v>21</v>
      </c>
      <c r="B51" t="s">
        <v>6</v>
      </c>
      <c r="C51">
        <v>2014</v>
      </c>
      <c r="D51" t="str">
        <f>CONCATENATE(B51,C51)</f>
        <v>辽宁省2014</v>
      </c>
      <c r="E51" t="s">
        <v>33</v>
      </c>
      <c r="F51" cm="1">
        <f t="array" ref="F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G51" cm="1">
        <f t="array" ref="G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H51" cm="1">
        <f t="array" ref="H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I51">
        <f>VLOOKUP($D51,[24]Sheet1!$C$1:$J$65536,2,FALSE)</f>
        <v>97.117439270019531</v>
      </c>
      <c r="J51">
        <f>VLOOKUP($D51,[24]Sheet1!$C$1:$J$65536,3,FALSE)</f>
        <v>11.100744247436523</v>
      </c>
      <c r="K51">
        <f>VLOOKUP($D51,[24]Sheet1!$C$1:$J$65536,4,FALSE)</f>
        <v>10169.1142578125</v>
      </c>
      <c r="L51">
        <f>VLOOKUP($D51,[24]Sheet1!$C$1:$J$65536,5,FALSE)</f>
        <v>182.93304443359375</v>
      </c>
      <c r="M51">
        <f>VLOOKUP($D51,[24]Sheet1!$C$1:$J$65536,6,FALSE)</f>
        <v>26.99720573425293</v>
      </c>
      <c r="N51">
        <f>VLOOKUP($D51,[24]Sheet1!$C$1:$J$65536,7,FALSE)</f>
        <v>5.4489016532897949</v>
      </c>
      <c r="O51">
        <f>VLOOKUP($D51,[24]Sheet1!$C$1:$J$65536,8,FALSE)</f>
        <v>31.620332717895508</v>
      </c>
      <c r="P51" cm="1">
        <f t="array" ref="P51">_xlfn.IFS(
$C51=2010,
VLOOKUP($B51,[25]各省年均房价!$A$1:$T$32,11,FALSE),
$C51=2011,
VLOOKUP($B51,[25]各省年均房价!$A$1:$T$32,12,FALSE),
$C51=2012,
VLOOKUP($B51,[25]各省年均房价!$A$1:$T$32,13,FALSE),
$C51=2013,
VLOOKUP($B51,[25]各省年均房价!$A$1:$T$32,14,FALSE),
$C51=2014,
VLOOKUP($B51,[25]各省年均房价!$A$1:$T$32,15,FALSE),
$C51=2015,
VLOOKUP($B51,[25]各省年均房价!$A$1:$T$32,16,FALSE),
$C51=2016,
VLOOKUP($B51,[25]各省年均房价!$A$1:$T$32,17,FALSE),
$C51=2017,
VLOOKUP($B51,[25]各省年均房价!$A$1:$T$32,18,FALSE),
$C51=2018,
VLOOKUP($B51,[25]各省年均房价!$A$1:$T$32,19,FALSE)
)</f>
        <v>4835.1092857142858</v>
      </c>
      <c r="Q51">
        <f t="shared" si="0"/>
        <v>0.21188033679729562</v>
      </c>
      <c r="S51" t="str">
        <f>VLOOKUP(B51,方言分布!A:B,2,FALSE)</f>
        <v>东北官话</v>
      </c>
      <c r="T51" cm="1">
        <f t="array" ref="T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35441</v>
      </c>
      <c r="U51" cm="1">
        <f t="array" ref="U51">_xlfn.IFS(
$C51=2010,
VLOOKUP($B51,[20]分省年度数据!$A$1:$T$32,15,FALSE),
$C51=2011,
VLOOKUP($B51,[20]分省年度数据!$A$1:$T$32,14,FALSE),
$C51=2012,
VLOOKUP($B51,[20]分省年度数据!$A$1:$T$32,13,FALSE),
$C51=2013,
VLOOKUP($B51,[20]分省年度数据!$A$1:$T$32,12,FALSE),
$C51=2014,
VLOOKUP($B51,[20]分省年度数据!$A$1:$T$32,11,FALSE),
$C51=2015,
VLOOKUP($B51,[20]分省年度数据!$A$1:$T$32,10,FALSE),
$C51=2016,
VLOOKUP($B51,[20]分省年度数据!$A$1:$T$32,9,FALSE),
$C51=2017,
VLOOKUP($B51,[20]分省年度数据!$A$1:$T$32,8,FALSE),
$C51=2018,
VLOOKUP($B51,[20]分省年度数据!$A$1:$T$32,7,FALSE)
)</f>
        <v>25.55</v>
      </c>
      <c r="V51" cm="1">
        <f t="array" ref="V51">_xlfn.IFS(
$C51=2010,
VLOOKUP($B51,[21]分省年度数据!$A$1:$T$32,15,FALSE),
$C51=2011,
VLOOKUP($B51,[21]分省年度数据!$A$1:$T$32,14,FALSE),
$C51=2012,
VLOOKUP($B51,[21]分省年度数据!$A$1:$T$32,13,FALSE),
$C51=2013,
VLOOKUP($B51,[21]分省年度数据!$A$1:$T$32,12,FALSE),
$C51=2014,
VLOOKUP($B51,[21]分省年度数据!$A$1:$T$32,11,FALSE),
$C51=2015,
VLOOKUP($B51,[21]分省年度数据!$A$1:$T$32,10,FALSE),
$C51=2016,
VLOOKUP($B51,[21]分省年度数据!$A$1:$T$32,9,FALSE),
$C51=2017,
VLOOKUP($B51,[21]分省年度数据!$A$1:$T$32,8,FALSE),
$C51=2018,
VLOOKUP($B51,[21]分省年度数据!$A$1:$T$32,7,FALSE)
)</f>
        <v>58</v>
      </c>
      <c r="W51" cm="1">
        <f t="array" ref="W51">_xlfn.IFS(
$C51=2010,
VLOOKUP($B51,[22]分省年度数据!$A$1:$T$32,15,FALSE),
$C51=2011,
VLOOKUP($B51,[22]分省年度数据!$A$1:$T$32,14,FALSE),
$C51=2012,
VLOOKUP($B51,[22]分省年度数据!$A$1:$T$32,13,FALSE),
$C51=2013,
VLOOKUP($B51,[22]分省年度数据!$A$1:$T$32,12,FALSE),
$C51=2014,
VLOOKUP($B51,[22]分省年度数据!$A$1:$T$32,11,FALSE),
$C51=2015,
VLOOKUP($B51,[22]分省年度数据!$A$1:$T$32,10,FALSE),
$C51=2016,
VLOOKUP($B51,[22]分省年度数据!$A$1:$T$32,9,FALSE),
$C51=2017,
VLOOKUP($B51,[22]分省年度数据!$A$1:$T$32,8,FALSE),
$C51=2018,
VLOOKUP($B51,[22]分省年度数据!$A$1:$T$32,7,FALSE)
)</f>
        <v>11.21</v>
      </c>
      <c r="X51" cm="1">
        <f t="array" ref="X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273.61</v>
      </c>
      <c r="Y51" cm="1">
        <f t="array" ref="Y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13.34</v>
      </c>
      <c r="Z51" cm="1">
        <f t="array" ref="Z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10.68</v>
      </c>
      <c r="AA51" cm="1">
        <f t="array" ref="AA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14.07</v>
      </c>
      <c r="AC51" cm="1">
        <f t="array" ref="AC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8700533</v>
      </c>
      <c r="AD51" cm="1">
        <f t="array" ref="AD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604.49</v>
      </c>
      <c r="AE51" cm="1">
        <f t="array" ref="AE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706</v>
      </c>
      <c r="AF51" cm="1">
        <f t="array" ref="AF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11857</v>
      </c>
      <c r="AI51" cm="1">
        <f t="array" ref="AI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5650</v>
      </c>
      <c r="AJ51" cm="1">
        <f t="array" ref="AJ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23462</v>
      </c>
      <c r="AK51" cm="1">
        <f t="array" ref="AK51">_xlfn.IFS(
$C51=2010,
VLOOKUP($B51,[4]分省年度数据!$A$1:$T$32,15,FALSE),
$C51=2011,
VLOOKUP($B51,[4]分省年度数据!$A$1:$T$32,14,FALSE),
$C51=2012,
VLOOKUP($B51,[4]分省年度数据!$A$1:$T$32,13,FALSE),
$C51=2013,
VLOOKUP($B51,[4]分省年度数据!$A$1:$T$32,12,FALSE),
$C51=2014,
VLOOKUP($B51,[4]分省年度数据!$A$1:$T$32,11,FALSE),
$C51=2015,
VLOOKUP($B51,[4]分省年度数据!$A$1:$T$32,10,FALSE),
$C51=2016,
VLOOKUP($B51,[4]分省年度数据!$A$1:$T$32,9,FALSE),
$C51=2017,
VLOOKUP($B51,[4]分省年度数据!$A$1:$T$32,8,FALSE),
$C51=2018,
VLOOKUP($B51,[4]分省年度数据!$A$1:$T$32,7,FALSE)
)</f>
        <v>98.72</v>
      </c>
      <c r="AL51" cm="1">
        <f t="array" ref="AL51">_xlfn.IFS(
$C51=2010,
VLOOKUP($B51,[5]分省年度数据!$A$1:$T$32,15,FALSE),
$C51=2011,
VLOOKUP($B51,[5]分省年度数据!$A$1:$T$32,14,FALSE),
$C51=2012,
VLOOKUP($B51,[5]分省年度数据!$A$1:$T$32,13,FALSE),
$C51=2013,
VLOOKUP($B51,[5]分省年度数据!$A$1:$T$32,12,FALSE),
$C51=2014,
VLOOKUP($B51,[5]分省年度数据!$A$1:$T$32,11,FALSE),
$C51=2015,
VLOOKUP($B51,[5]分省年度数据!$A$1:$T$32,10,FALSE),
$C51=2016,
VLOOKUP($B51,[5]分省年度数据!$A$1:$T$32,9,FALSE),
$C51=2017,
VLOOKUP($B51,[5]分省年度数据!$A$1:$T$32,8,FALSE),
$C51=2018,
VLOOKUP($B51,[5]分省年度数据!$A$1:$T$32,7,FALSE)
)</f>
        <v>96.19</v>
      </c>
      <c r="AM51" cm="1">
        <f t="array" ref="AM51">_xlfn.IFS(
$C51=2010,
VLOOKUP($B51,[6]分省年度数据!$A$1:$T$32,15,FALSE),
$C51=2011,
VLOOKUP($B51,[6]分省年度数据!$A$1:$T$32,14,FALSE),
$C51=2012,
VLOOKUP($B51,[6]分省年度数据!$A$1:$T$32,13,FALSE),
$C51=2013,
VLOOKUP($B51,[6]分省年度数据!$A$1:$T$32,12,FALSE),
$C51=2014,
VLOOKUP($B51,[6]分省年度数据!$A$1:$T$32,11,FALSE),
$C51=2015,
VLOOKUP($B51,[6]分省年度数据!$A$1:$T$32,10,FALSE),
$C51=2016,
VLOOKUP($B51,[6]分省年度数据!$A$1:$T$32,9,FALSE),
$C51=2017,
VLOOKUP($B51,[6]分省年度数据!$A$1:$T$32,8,FALSE),
$C51=2018,
VLOOKUP($B51,[6]分省年度数据!$A$1:$T$32,7,FALSE)
)</f>
        <v>11.79</v>
      </c>
      <c r="AN51" cm="1">
        <f t="array" ref="AN51">_xlfn.IFS(
$C51=2010,
VLOOKUP($B51,[7]分省年度数据!$A$1:$T$32,15,FALSE),
$C51=2011,
VLOOKUP($B51,[7]分省年度数据!$A$1:$T$32,14,FALSE),
$C51=2012,
VLOOKUP($B51,[7]分省年度数据!$A$1:$T$32,13,FALSE),
$C51=2013,
VLOOKUP($B51,[7]分省年度数据!$A$1:$T$32,12,FALSE),
$C51=2014,
VLOOKUP($B51,[7]分省年度数据!$A$1:$T$32,11,FALSE),
$C51=2015,
VLOOKUP($B51,[7]分省年度数据!$A$1:$T$32,10,FALSE),
$C51=2016,
VLOOKUP($B51,[7]分省年度数据!$A$1:$T$32,9,FALSE),
$C51=2017,
VLOOKUP($B51,[7]分省年度数据!$A$1:$T$32,8,FALSE),
$C51=2018,
VLOOKUP($B51,[7]分省年度数据!$A$1:$T$32,7,FALSE)
)</f>
        <v>2.35</v>
      </c>
      <c r="AO51" cm="1">
        <f t="array" ref="AO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11.61</v>
      </c>
    </row>
    <row r="52" spans="1:41">
      <c r="A52">
        <v>21</v>
      </c>
      <c r="B52" t="s">
        <v>6</v>
      </c>
      <c r="C52">
        <v>2015</v>
      </c>
      <c r="D52" t="str">
        <f>CONCATENATE(B52,C52)</f>
        <v>辽宁省2015</v>
      </c>
      <c r="E52" t="s">
        <v>33</v>
      </c>
      <c r="F52" cm="1">
        <f t="array" ref="F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G52" cm="1">
        <f t="array" ref="G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H52" cm="1">
        <f t="array" ref="H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I52">
        <f>VLOOKUP($D52,[24]Sheet1!$C$1:$J$65536,2,FALSE)</f>
        <v>94.01104736328125</v>
      </c>
      <c r="J52">
        <f>VLOOKUP($D52,[24]Sheet1!$C$1:$J$65536,3,FALSE)</f>
        <v>17.030704498291016</v>
      </c>
      <c r="K52">
        <f>VLOOKUP($D52,[24]Sheet1!$C$1:$J$65536,4,FALSE)</f>
        <v>10170.7890625</v>
      </c>
      <c r="L52">
        <f>VLOOKUP($D52,[24]Sheet1!$C$1:$J$65536,5,FALSE)</f>
        <v>184.9532470703125</v>
      </c>
      <c r="M52">
        <f>VLOOKUP($D52,[24]Sheet1!$C$1:$J$65536,6,FALSE)</f>
        <v>26.8900146484375</v>
      </c>
      <c r="N52">
        <f>VLOOKUP($D52,[24]Sheet1!$C$1:$J$65536,7,FALSE)</f>
        <v>5.4525165557861328</v>
      </c>
      <c r="O52">
        <f>VLOOKUP($D52,[24]Sheet1!$C$1:$J$65536,8,FALSE)</f>
        <v>29.641427993774414</v>
      </c>
      <c r="P52" cm="1">
        <f t="array" ref="P52">_xlfn.IFS(
$C52=2010,
VLOOKUP($B52,[25]各省年均房价!$A$1:$T$32,11,FALSE),
$C52=2011,
VLOOKUP($B52,[25]各省年均房价!$A$1:$T$32,12,FALSE),
$C52=2012,
VLOOKUP($B52,[25]各省年均房价!$A$1:$T$32,13,FALSE),
$C52=2013,
VLOOKUP($B52,[25]各省年均房价!$A$1:$T$32,14,FALSE),
$C52=2014,
VLOOKUP($B52,[25]各省年均房价!$A$1:$T$32,15,FALSE),
$C52=2015,
VLOOKUP($B52,[25]各省年均房价!$A$1:$T$32,16,FALSE),
$C52=2016,
VLOOKUP($B52,[25]各省年均房价!$A$1:$T$32,17,FALSE),
$C52=2017,
VLOOKUP($B52,[25]各省年均房价!$A$1:$T$32,18,FALSE),
$C52=2018,
VLOOKUP($B52,[25]各省年均房价!$A$1:$T$32,19,FALSE)
)</f>
        <v>4703.55</v>
      </c>
      <c r="Q52">
        <f t="shared" si="0"/>
        <v>0.19138793945312502</v>
      </c>
      <c r="S52" t="str">
        <f>VLOOKUP(B52,方言分布!A:B,2,FALSE)</f>
        <v>东北官话</v>
      </c>
      <c r="T52" cm="1">
        <f t="array" ref="T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35236</v>
      </c>
      <c r="U52" cm="1">
        <f t="array" ref="U52">_xlfn.IFS(
$C52=2010,
VLOOKUP($B52,[20]分省年度数据!$A$1:$T$32,15,FALSE),
$C52=2011,
VLOOKUP($B52,[20]分省年度数据!$A$1:$T$32,14,FALSE),
$C52=2012,
VLOOKUP($B52,[20]分省年度数据!$A$1:$T$32,13,FALSE),
$C52=2013,
VLOOKUP($B52,[20]分省年度数据!$A$1:$T$32,12,FALSE),
$C52=2014,
VLOOKUP($B52,[20]分省年度数据!$A$1:$T$32,11,FALSE),
$C52=2015,
VLOOKUP($B52,[20]分省年度数据!$A$1:$T$32,10,FALSE),
$C52=2016,
VLOOKUP($B52,[20]分省年度数据!$A$1:$T$32,9,FALSE),
$C52=2017,
VLOOKUP($B52,[20]分省年度数据!$A$1:$T$32,8,FALSE),
$C52=2018,
VLOOKUP($B52,[20]分省年度数据!$A$1:$T$32,7,FALSE)
)</f>
        <v>26.7</v>
      </c>
      <c r="V52" cm="1">
        <f t="array" ref="V52">_xlfn.IFS(
$C52=2010,
VLOOKUP($B52,[21]分省年度数据!$A$1:$T$32,15,FALSE),
$C52=2011,
VLOOKUP($B52,[21]分省年度数据!$A$1:$T$32,14,FALSE),
$C52=2012,
VLOOKUP($B52,[21]分省年度数据!$A$1:$T$32,13,FALSE),
$C52=2013,
VLOOKUP($B52,[21]分省年度数据!$A$1:$T$32,12,FALSE),
$C52=2014,
VLOOKUP($B52,[21]分省年度数据!$A$1:$T$32,11,FALSE),
$C52=2015,
VLOOKUP($B52,[21]分省年度数据!$A$1:$T$32,10,FALSE),
$C52=2016,
VLOOKUP($B52,[21]分省年度数据!$A$1:$T$32,9,FALSE),
$C52=2017,
VLOOKUP($B52,[21]分省年度数据!$A$1:$T$32,8,FALSE),
$C52=2018,
VLOOKUP($B52,[21]分省年度数据!$A$1:$T$32,7,FALSE)
)</f>
        <v>60</v>
      </c>
      <c r="W52" cm="1">
        <f t="array" ref="W52">_xlfn.IFS(
$C52=2010,
VLOOKUP($B52,[22]分省年度数据!$A$1:$T$32,15,FALSE),
$C52=2011,
VLOOKUP($B52,[22]分省年度数据!$A$1:$T$32,14,FALSE),
$C52=2012,
VLOOKUP($B52,[22]分省年度数据!$A$1:$T$32,13,FALSE),
$C52=2013,
VLOOKUP($B52,[22]分省年度数据!$A$1:$T$32,12,FALSE),
$C52=2014,
VLOOKUP($B52,[22]分省年度数据!$A$1:$T$32,11,FALSE),
$C52=2015,
VLOOKUP($B52,[22]分省年度数据!$A$1:$T$32,10,FALSE),
$C52=2016,
VLOOKUP($B52,[22]分省年度数据!$A$1:$T$32,9,FALSE),
$C52=2017,
VLOOKUP($B52,[22]分省年度数据!$A$1:$T$32,8,FALSE),
$C52=2018,
VLOOKUP($B52,[22]分省年度数据!$A$1:$T$32,7,FALSE)
)</f>
        <v>11.1</v>
      </c>
      <c r="X52" cm="1">
        <f t="array" ref="X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281.95999999999998</v>
      </c>
      <c r="Y52" cm="1">
        <f t="array" ref="Y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12.68</v>
      </c>
      <c r="Z52" cm="1">
        <f t="array" ref="Z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10.25</v>
      </c>
      <c r="AA52" cm="1">
        <f t="array" ref="AA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14.28</v>
      </c>
      <c r="AC52" cm="1">
        <f t="array" ref="AC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8781171</v>
      </c>
      <c r="AD52" cm="1">
        <f t="array" ref="AD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610.24</v>
      </c>
      <c r="AE52" cm="1">
        <f t="array" ref="AE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706</v>
      </c>
      <c r="AF52" cm="1">
        <f t="array" ref="AF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8364.7999999999993</v>
      </c>
      <c r="AI52" cm="1">
        <f t="array" ref="AI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5150</v>
      </c>
      <c r="AJ52" cm="1">
        <f t="array" ref="AJ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25123</v>
      </c>
      <c r="AK52" cm="1">
        <f t="array" ref="AK52">_xlfn.IFS(
$C52=2010,
VLOOKUP($B52,[4]分省年度数据!$A$1:$T$32,15,FALSE),
$C52=2011,
VLOOKUP($B52,[4]分省年度数据!$A$1:$T$32,14,FALSE),
$C52=2012,
VLOOKUP($B52,[4]分省年度数据!$A$1:$T$32,13,FALSE),
$C52=2013,
VLOOKUP($B52,[4]分省年度数据!$A$1:$T$32,12,FALSE),
$C52=2014,
VLOOKUP($B52,[4]分省年度数据!$A$1:$T$32,11,FALSE),
$C52=2015,
VLOOKUP($B52,[4]分省年度数据!$A$1:$T$32,10,FALSE),
$C52=2016,
VLOOKUP($B52,[4]分省年度数据!$A$1:$T$32,9,FALSE),
$C52=2017,
VLOOKUP($B52,[4]分省年度数据!$A$1:$T$32,8,FALSE),
$C52=2018,
VLOOKUP($B52,[4]分省年度数据!$A$1:$T$32,7,FALSE)
)</f>
        <v>98.84</v>
      </c>
      <c r="AL52" cm="1">
        <f t="array" ref="AL52">_xlfn.IFS(
$C52=2010,
VLOOKUP($B52,[5]分省年度数据!$A$1:$T$32,15,FALSE),
$C52=2011,
VLOOKUP($B52,[5]分省年度数据!$A$1:$T$32,14,FALSE),
$C52=2012,
VLOOKUP($B52,[5]分省年度数据!$A$1:$T$32,13,FALSE),
$C52=2013,
VLOOKUP($B52,[5]分省年度数据!$A$1:$T$32,12,FALSE),
$C52=2014,
VLOOKUP($B52,[5]分省年度数据!$A$1:$T$32,11,FALSE),
$C52=2015,
VLOOKUP($B52,[5]分省年度数据!$A$1:$T$32,10,FALSE),
$C52=2016,
VLOOKUP($B52,[5]分省年度数据!$A$1:$T$32,9,FALSE),
$C52=2017,
VLOOKUP($B52,[5]分省年度数据!$A$1:$T$32,8,FALSE),
$C52=2018,
VLOOKUP($B52,[5]分省年度数据!$A$1:$T$32,7,FALSE)
)</f>
        <v>94.76</v>
      </c>
      <c r="AM52" cm="1">
        <f t="array" ref="AM52">_xlfn.IFS(
$C52=2010,
VLOOKUP($B52,[6]分省年度数据!$A$1:$T$32,15,FALSE),
$C52=2011,
VLOOKUP($B52,[6]分省年度数据!$A$1:$T$32,14,FALSE),
$C52=2012,
VLOOKUP($B52,[6]分省年度数据!$A$1:$T$32,13,FALSE),
$C52=2013,
VLOOKUP($B52,[6]分省年度数据!$A$1:$T$32,12,FALSE),
$C52=2014,
VLOOKUP($B52,[6]分省年度数据!$A$1:$T$32,11,FALSE),
$C52=2015,
VLOOKUP($B52,[6]分省年度数据!$A$1:$T$32,10,FALSE),
$C52=2016,
VLOOKUP($B52,[6]分省年度数据!$A$1:$T$32,9,FALSE),
$C52=2017,
VLOOKUP($B52,[6]分省年度数据!$A$1:$T$32,8,FALSE),
$C52=2018,
VLOOKUP($B52,[6]分省年度数据!$A$1:$T$32,7,FALSE)
)</f>
        <v>12.3</v>
      </c>
      <c r="AN52" cm="1">
        <f t="array" ref="AN52">_xlfn.IFS(
$C52=2010,
VLOOKUP($B52,[7]分省年度数据!$A$1:$T$32,15,FALSE),
$C52=2011,
VLOOKUP($B52,[7]分省年度数据!$A$1:$T$32,14,FALSE),
$C52=2012,
VLOOKUP($B52,[7]分省年度数据!$A$1:$T$32,13,FALSE),
$C52=2013,
VLOOKUP($B52,[7]分省年度数据!$A$1:$T$32,12,FALSE),
$C52=2014,
VLOOKUP($B52,[7]分省年度数据!$A$1:$T$32,11,FALSE),
$C52=2015,
VLOOKUP($B52,[7]分省年度数据!$A$1:$T$32,10,FALSE),
$C52=2016,
VLOOKUP($B52,[7]分省年度数据!$A$1:$T$32,9,FALSE),
$C52=2017,
VLOOKUP($B52,[7]分省年度数据!$A$1:$T$32,8,FALSE),
$C52=2018,
VLOOKUP($B52,[7]分省年度数据!$A$1:$T$32,7,FALSE)
)</f>
        <v>2.2200000000000002</v>
      </c>
      <c r="AO52" cm="1">
        <f t="array" ref="AO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11.52</v>
      </c>
    </row>
    <row r="53" spans="1:41">
      <c r="A53">
        <v>21</v>
      </c>
      <c r="B53" t="s">
        <v>6</v>
      </c>
      <c r="C53">
        <v>2016</v>
      </c>
      <c r="D53" t="str">
        <f>CONCATENATE(B53,C53)</f>
        <v>辽宁省2016</v>
      </c>
      <c r="E53" t="s">
        <v>33</v>
      </c>
      <c r="F53" cm="1">
        <f t="array" ref="F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G53" cm="1">
        <f t="array" ref="G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H53" cm="1">
        <f t="array" ref="H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I53">
        <f>VLOOKUP($D53,[24]Sheet1!$C$1:$J$65536,2,FALSE)</f>
        <v>93.920974731445312</v>
      </c>
      <c r="J53">
        <f>VLOOKUP($D53,[24]Sheet1!$C$1:$J$65536,3,FALSE)</f>
        <v>15.877144813537598</v>
      </c>
      <c r="K53">
        <f>VLOOKUP($D53,[24]Sheet1!$C$1:$J$65536,4,FALSE)</f>
        <v>10169.1396484375</v>
      </c>
      <c r="L53">
        <f>VLOOKUP($D53,[24]Sheet1!$C$1:$J$65536,5,FALSE)</f>
        <v>187.33543395996094</v>
      </c>
      <c r="M53">
        <f>VLOOKUP($D53,[24]Sheet1!$C$1:$J$65536,6,FALSE)</f>
        <v>27.132499694824219</v>
      </c>
      <c r="N53">
        <f>VLOOKUP($D53,[24]Sheet1!$C$1:$J$65536,7,FALSE)</f>
        <v>5.3001666069030762</v>
      </c>
      <c r="O53">
        <f>VLOOKUP($D53,[24]Sheet1!$C$1:$J$65536,8,FALSE)</f>
        <v>33.650955200195312</v>
      </c>
      <c r="P53" cm="1">
        <f t="array" ref="P53">_xlfn.IFS(
$C53=2010,
VLOOKUP($B53,[25]各省年均房价!$A$1:$T$32,11,FALSE),
$C53=2011,
VLOOKUP($B53,[25]各省年均房价!$A$1:$T$32,12,FALSE),
$C53=2012,
VLOOKUP($B53,[25]各省年均房价!$A$1:$T$32,13,FALSE),
$C53=2013,
VLOOKUP($B53,[25]各省年均房价!$A$1:$T$32,14,FALSE),
$C53=2014,
VLOOKUP($B53,[25]各省年均房价!$A$1:$T$32,15,FALSE),
$C53=2015,
VLOOKUP($B53,[25]各省年均房价!$A$1:$T$32,16,FALSE),
$C53=2016,
VLOOKUP($B53,[25]各省年均房价!$A$1:$T$32,17,FALSE),
$C53=2017,
VLOOKUP($B53,[25]各省年均房价!$A$1:$T$32,18,FALSE),
$C53=2018,
VLOOKUP($B53,[25]各省年均房价!$A$1:$T$32,19,FALSE)
)</f>
        <v>4919.1450000000004</v>
      </c>
      <c r="Q53">
        <f t="shared" si="0"/>
        <v>0.18890725806451614</v>
      </c>
      <c r="S53" t="str">
        <f>VLOOKUP(B53,方言分布!A:B,2,FALSE)</f>
        <v>东北官话</v>
      </c>
      <c r="T53" cm="1">
        <f t="array" ref="T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36131</v>
      </c>
      <c r="U53" cm="1">
        <f t="array" ref="U53">_xlfn.IFS(
$C53=2010,
VLOOKUP($B53,[20]分省年度数据!$A$1:$T$32,15,FALSE),
$C53=2011,
VLOOKUP($B53,[20]分省年度数据!$A$1:$T$32,14,FALSE),
$C53=2012,
VLOOKUP($B53,[20]分省年度数据!$A$1:$T$32,13,FALSE),
$C53=2013,
VLOOKUP($B53,[20]分省年度数据!$A$1:$T$32,12,FALSE),
$C53=2014,
VLOOKUP($B53,[20]分省年度数据!$A$1:$T$32,11,FALSE),
$C53=2015,
VLOOKUP($B53,[20]分省年度数据!$A$1:$T$32,10,FALSE),
$C53=2016,
VLOOKUP($B53,[20]分省年度数据!$A$1:$T$32,9,FALSE),
$C53=2017,
VLOOKUP($B53,[20]分省年度数据!$A$1:$T$32,8,FALSE),
$C53=2018,
VLOOKUP($B53,[20]分省年度数据!$A$1:$T$32,7,FALSE)
)</f>
        <v>28.44</v>
      </c>
      <c r="V53" cm="1">
        <f t="array" ref="V53">_xlfn.IFS(
$C53=2010,
VLOOKUP($B53,[21]分省年度数据!$A$1:$T$32,15,FALSE),
$C53=2011,
VLOOKUP($B53,[21]分省年度数据!$A$1:$T$32,14,FALSE),
$C53=2012,
VLOOKUP($B53,[21]分省年度数据!$A$1:$T$32,13,FALSE),
$C53=2013,
VLOOKUP($B53,[21]分省年度数据!$A$1:$T$32,12,FALSE),
$C53=2014,
VLOOKUP($B53,[21]分省年度数据!$A$1:$T$32,11,FALSE),
$C53=2015,
VLOOKUP($B53,[21]分省年度数据!$A$1:$T$32,10,FALSE),
$C53=2016,
VLOOKUP($B53,[21]分省年度数据!$A$1:$T$32,9,FALSE),
$C53=2017,
VLOOKUP($B53,[21]分省年度数据!$A$1:$T$32,8,FALSE),
$C53=2018,
VLOOKUP($B53,[21]分省年度数据!$A$1:$T$32,7,FALSE)
)</f>
        <v>63</v>
      </c>
      <c r="W53" cm="1">
        <f t="array" ref="W53">_xlfn.IFS(
$C53=2010,
VLOOKUP($B53,[22]分省年度数据!$A$1:$T$32,15,FALSE),
$C53=2011,
VLOOKUP($B53,[22]分省年度数据!$A$1:$T$32,14,FALSE),
$C53=2012,
VLOOKUP($B53,[22]分省年度数据!$A$1:$T$32,13,FALSE),
$C53=2013,
VLOOKUP($B53,[22]分省年度数据!$A$1:$T$32,12,FALSE),
$C53=2014,
VLOOKUP($B53,[22]分省年度数据!$A$1:$T$32,11,FALSE),
$C53=2015,
VLOOKUP($B53,[22]分省年度数据!$A$1:$T$32,10,FALSE),
$C53=2016,
VLOOKUP($B53,[22]分省年度数据!$A$1:$T$32,9,FALSE),
$C53=2017,
VLOOKUP($B53,[22]分省年度数据!$A$1:$T$32,8,FALSE),
$C53=2018,
VLOOKUP($B53,[22]分省年度数据!$A$1:$T$32,7,FALSE)
)</f>
        <v>10.83</v>
      </c>
      <c r="X53" cm="1">
        <f t="array" ref="X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307.31</v>
      </c>
      <c r="Y53" cm="1">
        <f t="array" ref="Y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12.35</v>
      </c>
      <c r="Z53" cm="1">
        <f t="array" ref="Z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9.89</v>
      </c>
      <c r="AA53" cm="1">
        <f t="array" ref="AA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14.16</v>
      </c>
      <c r="AC53" cm="1">
        <f t="array" ref="AC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9206907</v>
      </c>
      <c r="AD53" cm="1">
        <f t="array" ref="AD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633.96</v>
      </c>
      <c r="AE53" cm="1">
        <f t="array" ref="AE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715</v>
      </c>
      <c r="AF53" cm="1">
        <f t="array" ref="AF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8597.1</v>
      </c>
      <c r="AI53" cm="1">
        <f t="array" ref="AI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4878</v>
      </c>
      <c r="AJ53" cm="1">
        <f t="array" ref="AJ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26001</v>
      </c>
      <c r="AK53" cm="1">
        <f t="array" ref="AK53">_xlfn.IFS(
$C53=2010,
VLOOKUP($B53,[4]分省年度数据!$A$1:$T$32,15,FALSE),
$C53=2011,
VLOOKUP($B53,[4]分省年度数据!$A$1:$T$32,14,FALSE),
$C53=2012,
VLOOKUP($B53,[4]分省年度数据!$A$1:$T$32,13,FALSE),
$C53=2013,
VLOOKUP($B53,[4]分省年度数据!$A$1:$T$32,12,FALSE),
$C53=2014,
VLOOKUP($B53,[4]分省年度数据!$A$1:$T$32,11,FALSE),
$C53=2015,
VLOOKUP($B53,[4]分省年度数据!$A$1:$T$32,10,FALSE),
$C53=2016,
VLOOKUP($B53,[4]分省年度数据!$A$1:$T$32,9,FALSE),
$C53=2017,
VLOOKUP($B53,[4]分省年度数据!$A$1:$T$32,8,FALSE),
$C53=2018,
VLOOKUP($B53,[4]分省年度数据!$A$1:$T$32,7,FALSE)
)</f>
        <v>98.96</v>
      </c>
      <c r="AL53" cm="1">
        <f t="array" ref="AL53">_xlfn.IFS(
$C53=2010,
VLOOKUP($B53,[5]分省年度数据!$A$1:$T$32,15,FALSE),
$C53=2011,
VLOOKUP($B53,[5]分省年度数据!$A$1:$T$32,14,FALSE),
$C53=2012,
VLOOKUP($B53,[5]分省年度数据!$A$1:$T$32,13,FALSE),
$C53=2013,
VLOOKUP($B53,[5]分省年度数据!$A$1:$T$32,12,FALSE),
$C53=2014,
VLOOKUP($B53,[5]分省年度数据!$A$1:$T$32,11,FALSE),
$C53=2015,
VLOOKUP($B53,[5]分省年度数据!$A$1:$T$32,10,FALSE),
$C53=2016,
VLOOKUP($B53,[5]分省年度数据!$A$1:$T$32,9,FALSE),
$C53=2017,
VLOOKUP($B53,[5]分省年度数据!$A$1:$T$32,8,FALSE),
$C53=2018,
VLOOKUP($B53,[5]分省年度数据!$A$1:$T$32,7,FALSE)
)</f>
        <v>96.07</v>
      </c>
      <c r="AM53" cm="1">
        <f t="array" ref="AM53">_xlfn.IFS(
$C53=2010,
VLOOKUP($B53,[6]分省年度数据!$A$1:$T$32,15,FALSE),
$C53=2011,
VLOOKUP($B53,[6]分省年度数据!$A$1:$T$32,14,FALSE),
$C53=2012,
VLOOKUP($B53,[6]分省年度数据!$A$1:$T$32,13,FALSE),
$C53=2013,
VLOOKUP($B53,[6]分省年度数据!$A$1:$T$32,12,FALSE),
$C53=2014,
VLOOKUP($B53,[6]分省年度数据!$A$1:$T$32,11,FALSE),
$C53=2015,
VLOOKUP($B53,[6]分省年度数据!$A$1:$T$32,10,FALSE),
$C53=2016,
VLOOKUP($B53,[6]分省年度数据!$A$1:$T$32,9,FALSE),
$C53=2017,
VLOOKUP($B53,[6]分省年度数据!$A$1:$T$32,8,FALSE),
$C53=2018,
VLOOKUP($B53,[6]分省年度数据!$A$1:$T$32,7,FALSE)
)</f>
        <v>12.91</v>
      </c>
      <c r="AN53" cm="1">
        <f t="array" ref="AN53">_xlfn.IFS(
$C53=2010,
VLOOKUP($B53,[7]分省年度数据!$A$1:$T$32,15,FALSE),
$C53=2011,
VLOOKUP($B53,[7]分省年度数据!$A$1:$T$32,14,FALSE),
$C53=2012,
VLOOKUP($B53,[7]分省年度数据!$A$1:$T$32,13,FALSE),
$C53=2013,
VLOOKUP($B53,[7]分省年度数据!$A$1:$T$32,12,FALSE),
$C53=2014,
VLOOKUP($B53,[7]分省年度数据!$A$1:$T$32,11,FALSE),
$C53=2015,
VLOOKUP($B53,[7]分省年度数据!$A$1:$T$32,10,FALSE),
$C53=2016,
VLOOKUP($B53,[7]分省年度数据!$A$1:$T$32,9,FALSE),
$C53=2017,
VLOOKUP($B53,[7]分省年度数据!$A$1:$T$32,8,FALSE),
$C53=2018,
VLOOKUP($B53,[7]分省年度数据!$A$1:$T$32,7,FALSE)
)</f>
        <v>2.4</v>
      </c>
      <c r="AO53" cm="1">
        <f t="array" ref="AO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11.33</v>
      </c>
    </row>
    <row r="54" spans="1:41">
      <c r="A54">
        <v>21</v>
      </c>
      <c r="B54" t="s">
        <v>6</v>
      </c>
      <c r="C54">
        <v>2017</v>
      </c>
      <c r="D54" t="str">
        <f>CONCATENATE(B54,C54)</f>
        <v>辽宁省2017</v>
      </c>
      <c r="E54" t="s">
        <v>33</v>
      </c>
      <c r="F54" cm="1">
        <f t="array" ref="F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G54" cm="1">
        <f t="array" ref="G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H54" cm="1">
        <f t="array" ref="H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I54">
        <f>VLOOKUP($D54,[24]Sheet1!$C$1:$J$65536,2,FALSE)</f>
        <v>97.331085205078125</v>
      </c>
      <c r="J54">
        <f>VLOOKUP($D54,[24]Sheet1!$C$1:$J$65536,3,FALSE)</f>
        <v>9.225621223449707</v>
      </c>
      <c r="K54">
        <f>VLOOKUP($D54,[24]Sheet1!$C$1:$J$65536,4,FALSE)</f>
        <v>10167.373046875</v>
      </c>
      <c r="L54">
        <f>VLOOKUP($D54,[24]Sheet1!$C$1:$J$65536,5,FALSE)</f>
        <v>194.62440490722656</v>
      </c>
      <c r="M54">
        <f>VLOOKUP($D54,[24]Sheet1!$C$1:$J$65536,6,FALSE)</f>
        <v>26.902236938476562</v>
      </c>
      <c r="N54">
        <f>VLOOKUP($D54,[24]Sheet1!$C$1:$J$65536,7,FALSE)</f>
        <v>4.9394044876098633</v>
      </c>
      <c r="O54">
        <f>VLOOKUP($D54,[24]Sheet1!$C$1:$J$65536,8,FALSE)</f>
        <v>37.392955780029297</v>
      </c>
      <c r="P54" cm="1">
        <f t="array" ref="P54">_xlfn.IFS(
$C54=2010,
VLOOKUP($B54,[25]各省年均房价!$A$1:$T$32,11,FALSE),
$C54=2011,
VLOOKUP($B54,[25]各省年均房价!$A$1:$T$32,12,FALSE),
$C54=2012,
VLOOKUP($B54,[25]各省年均房价!$A$1:$T$32,13,FALSE),
$C54=2013,
VLOOKUP($B54,[25]各省年均房价!$A$1:$T$32,14,FALSE),
$C54=2014,
VLOOKUP($B54,[25]各省年均房价!$A$1:$T$32,15,FALSE),
$C54=2015,
VLOOKUP($B54,[25]各省年均房价!$A$1:$T$32,16,FALSE),
$C54=2016,
VLOOKUP($B54,[25]各省年均房价!$A$1:$T$32,17,FALSE),
$C54=2017,
VLOOKUP($B54,[25]各省年均房价!$A$1:$T$32,18,FALSE),
$C54=2018,
VLOOKUP($B54,[25]各省年均房价!$A$1:$T$32,19,FALSE)
)</f>
        <v>5494.0619047619039</v>
      </c>
      <c r="Q54">
        <f t="shared" si="0"/>
        <v>0.19737962654075458</v>
      </c>
      <c r="S54" t="str">
        <f>VLOOKUP(B54,方言分布!A:B,2,FALSE)</f>
        <v>东北官话</v>
      </c>
      <c r="T54" cm="1">
        <f t="array" ref="T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35767</v>
      </c>
      <c r="U54" cm="1">
        <f t="array" ref="U54">_xlfn.IFS(
$C54=2010,
VLOOKUP($B54,[20]分省年度数据!$A$1:$T$32,15,FALSE),
$C54=2011,
VLOOKUP($B54,[20]分省年度数据!$A$1:$T$32,14,FALSE),
$C54=2012,
VLOOKUP($B54,[20]分省年度数据!$A$1:$T$32,13,FALSE),
$C54=2013,
VLOOKUP($B54,[20]分省年度数据!$A$1:$T$32,12,FALSE),
$C54=2014,
VLOOKUP($B54,[20]分省年度数据!$A$1:$T$32,11,FALSE),
$C54=2015,
VLOOKUP($B54,[20]分省年度数据!$A$1:$T$32,10,FALSE),
$C54=2016,
VLOOKUP($B54,[20]分省年度数据!$A$1:$T$32,9,FALSE),
$C54=2017,
VLOOKUP($B54,[20]分省年度数据!$A$1:$T$32,8,FALSE),
$C54=2018,
VLOOKUP($B54,[20]分省年度数据!$A$1:$T$32,7,FALSE)
)</f>
        <v>29.86</v>
      </c>
      <c r="V54" cm="1">
        <f t="array" ref="V54">_xlfn.IFS(
$C54=2010,
VLOOKUP($B54,[21]分省年度数据!$A$1:$T$32,15,FALSE),
$C54=2011,
VLOOKUP($B54,[21]分省年度数据!$A$1:$T$32,14,FALSE),
$C54=2012,
VLOOKUP($B54,[21]分省年度数据!$A$1:$T$32,13,FALSE),
$C54=2013,
VLOOKUP($B54,[21]分省年度数据!$A$1:$T$32,12,FALSE),
$C54=2014,
VLOOKUP($B54,[21]分省年度数据!$A$1:$T$32,11,FALSE),
$C54=2015,
VLOOKUP($B54,[21]分省年度数据!$A$1:$T$32,10,FALSE),
$C54=2016,
VLOOKUP($B54,[21]分省年度数据!$A$1:$T$32,9,FALSE),
$C54=2017,
VLOOKUP($B54,[21]分省年度数据!$A$1:$T$32,8,FALSE),
$C54=2018,
VLOOKUP($B54,[21]分省年度数据!$A$1:$T$32,7,FALSE)
)</f>
        <v>67</v>
      </c>
      <c r="W54" cm="1">
        <f t="array" ref="W54">_xlfn.IFS(
$C54=2010,
VLOOKUP($B54,[22]分省年度数据!$A$1:$T$32,15,FALSE),
$C54=2011,
VLOOKUP($B54,[22]分省年度数据!$A$1:$T$32,14,FALSE),
$C54=2012,
VLOOKUP($B54,[22]分省年度数据!$A$1:$T$32,13,FALSE),
$C54=2013,
VLOOKUP($B54,[22]分省年度数据!$A$1:$T$32,12,FALSE),
$C54=2014,
VLOOKUP($B54,[22]分省年度数据!$A$1:$T$32,11,FALSE),
$C54=2015,
VLOOKUP($B54,[22]分省年度数据!$A$1:$T$32,10,FALSE),
$C54=2016,
VLOOKUP($B54,[22]分省年度数据!$A$1:$T$32,9,FALSE),
$C54=2017,
VLOOKUP($B54,[22]分省年度数据!$A$1:$T$32,8,FALSE),
$C54=2018,
VLOOKUP($B54,[22]分省年度数据!$A$1:$T$32,7,FALSE)
)</f>
        <v>10.47</v>
      </c>
      <c r="X54" cm="1">
        <f t="array" ref="X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336.63</v>
      </c>
      <c r="Y54" cm="1">
        <f t="array" ref="Y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12.26</v>
      </c>
      <c r="Z54" cm="1">
        <f t="array" ref="Z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9.68</v>
      </c>
      <c r="AA54" cm="1">
        <f t="array" ref="AA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13.88</v>
      </c>
      <c r="AC54" cm="1">
        <f t="array" ref="AC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9651893</v>
      </c>
      <c r="AD54" cm="1">
        <f t="array" ref="AD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648.05999999999995</v>
      </c>
      <c r="AE54" cm="1">
        <f t="array" ref="AE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730</v>
      </c>
      <c r="AF54" cm="1">
        <f t="array" ref="AF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8696.4</v>
      </c>
      <c r="AI54" cm="1">
        <f t="array" ref="AI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4793</v>
      </c>
      <c r="AJ54" cm="1">
        <f t="array" ref="AJ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26842</v>
      </c>
      <c r="AK54" cm="1">
        <f t="array" ref="AK54">_xlfn.IFS(
$C54=2010,
VLOOKUP($B54,[4]分省年度数据!$A$1:$T$32,15,FALSE),
$C54=2011,
VLOOKUP($B54,[4]分省年度数据!$A$1:$T$32,14,FALSE),
$C54=2012,
VLOOKUP($B54,[4]分省年度数据!$A$1:$T$32,13,FALSE),
$C54=2013,
VLOOKUP($B54,[4]分省年度数据!$A$1:$T$32,12,FALSE),
$C54=2014,
VLOOKUP($B54,[4]分省年度数据!$A$1:$T$32,11,FALSE),
$C54=2015,
VLOOKUP($B54,[4]分省年度数据!$A$1:$T$32,10,FALSE),
$C54=2016,
VLOOKUP($B54,[4]分省年度数据!$A$1:$T$32,9,FALSE),
$C54=2017,
VLOOKUP($B54,[4]分省年度数据!$A$1:$T$32,8,FALSE),
$C54=2018,
VLOOKUP($B54,[4]分省年度数据!$A$1:$T$32,7,FALSE)
)</f>
        <v>98.45</v>
      </c>
      <c r="AL54" cm="1">
        <f t="array" ref="AL54">_xlfn.IFS(
$C54=2010,
VLOOKUP($B54,[5]分省年度数据!$A$1:$T$32,15,FALSE),
$C54=2011,
VLOOKUP($B54,[5]分省年度数据!$A$1:$T$32,14,FALSE),
$C54=2012,
VLOOKUP($B54,[5]分省年度数据!$A$1:$T$32,13,FALSE),
$C54=2013,
VLOOKUP($B54,[5]分省年度数据!$A$1:$T$32,12,FALSE),
$C54=2014,
VLOOKUP($B54,[5]分省年度数据!$A$1:$T$32,11,FALSE),
$C54=2015,
VLOOKUP($B54,[5]分省年度数据!$A$1:$T$32,10,FALSE),
$C54=2016,
VLOOKUP($B54,[5]分省年度数据!$A$1:$T$32,9,FALSE),
$C54=2017,
VLOOKUP($B54,[5]分省年度数据!$A$1:$T$32,8,FALSE),
$C54=2018,
VLOOKUP($B54,[5]分省年度数据!$A$1:$T$32,7,FALSE)
)</f>
        <v>97.14</v>
      </c>
      <c r="AM54" cm="1">
        <f t="array" ref="AM54">_xlfn.IFS(
$C54=2010,
VLOOKUP($B54,[6]分省年度数据!$A$1:$T$32,15,FALSE),
$C54=2011,
VLOOKUP($B54,[6]分省年度数据!$A$1:$T$32,14,FALSE),
$C54=2012,
VLOOKUP($B54,[6]分省年度数据!$A$1:$T$32,13,FALSE),
$C54=2013,
VLOOKUP($B54,[6]分省年度数据!$A$1:$T$32,12,FALSE),
$C54=2014,
VLOOKUP($B54,[6]分省年度数据!$A$1:$T$32,11,FALSE),
$C54=2015,
VLOOKUP($B54,[6]分省年度数据!$A$1:$T$32,10,FALSE),
$C54=2016,
VLOOKUP($B54,[6]分省年度数据!$A$1:$T$32,9,FALSE),
$C54=2017,
VLOOKUP($B54,[6]分省年度数据!$A$1:$T$32,8,FALSE),
$C54=2018,
VLOOKUP($B54,[6]分省年度数据!$A$1:$T$32,7,FALSE)
)</f>
        <v>13.23</v>
      </c>
      <c r="AN54" cm="1">
        <f t="array" ref="AN54">_xlfn.IFS(
$C54=2010,
VLOOKUP($B54,[7]分省年度数据!$A$1:$T$32,15,FALSE),
$C54=2011,
VLOOKUP($B54,[7]分省年度数据!$A$1:$T$32,14,FALSE),
$C54=2012,
VLOOKUP($B54,[7]分省年度数据!$A$1:$T$32,13,FALSE),
$C54=2013,
VLOOKUP($B54,[7]分省年度数据!$A$1:$T$32,12,FALSE),
$C54=2014,
VLOOKUP($B54,[7]分省年度数据!$A$1:$T$32,11,FALSE),
$C54=2015,
VLOOKUP($B54,[7]分省年度数据!$A$1:$T$32,10,FALSE),
$C54=2016,
VLOOKUP($B54,[7]分省年度数据!$A$1:$T$32,9,FALSE),
$C54=2017,
VLOOKUP($B54,[7]分省年度数据!$A$1:$T$32,8,FALSE),
$C54=2018,
VLOOKUP($B54,[7]分省年度数据!$A$1:$T$32,7,FALSE)
)</f>
        <v>1.84</v>
      </c>
      <c r="AO54" cm="1">
        <f t="array" ref="AO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12.07</v>
      </c>
    </row>
    <row r="55" spans="1:41">
      <c r="A55">
        <v>21</v>
      </c>
      <c r="B55" t="s">
        <v>6</v>
      </c>
      <c r="C55">
        <v>2018</v>
      </c>
      <c r="D55" t="str">
        <f>CONCATENATE(B55,C55)</f>
        <v>辽宁省2018</v>
      </c>
      <c r="E55" t="s">
        <v>33</v>
      </c>
      <c r="F55" cm="1">
        <f t="array" ref="F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G55" cm="1">
        <f t="array" ref="G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H55" cm="1">
        <f t="array" ref="H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I55">
        <f>VLOOKUP($D55,[24]Sheet1!$C$1:$J$65536,2,FALSE)</f>
        <v>94.3045654296875</v>
      </c>
      <c r="J55">
        <f>VLOOKUP($D55,[24]Sheet1!$C$1:$J$65536,3,FALSE)</f>
        <v>11.513113975524902</v>
      </c>
      <c r="K55">
        <f>VLOOKUP($D55,[24]Sheet1!$C$1:$J$65536,4,FALSE)</f>
        <v>10169.1484375</v>
      </c>
      <c r="L55">
        <f>VLOOKUP($D55,[24]Sheet1!$C$1:$J$65536,5,FALSE)</f>
        <v>188.7138671875</v>
      </c>
      <c r="M55">
        <f>VLOOKUP($D55,[24]Sheet1!$C$1:$J$65536,6,FALSE)</f>
        <v>26.92701530456543</v>
      </c>
      <c r="N55">
        <f>VLOOKUP($D55,[24]Sheet1!$C$1:$J$65536,7,FALSE)</f>
        <v>5.5419540405273438</v>
      </c>
      <c r="O55">
        <f>VLOOKUP($D55,[24]Sheet1!$C$1:$J$65536,8,FALSE)</f>
        <v>31.993892669677734</v>
      </c>
      <c r="P55" cm="1">
        <f t="array" ref="P55">_xlfn.IFS(
$C55=2010,
VLOOKUP($B55,[25]各省年均房价!$A$1:$T$32,11,FALSE),
$C55=2011,
VLOOKUP($B55,[25]各省年均房价!$A$1:$T$32,12,FALSE),
$C55=2012,
VLOOKUP($B55,[25]各省年均房价!$A$1:$T$32,13,FALSE),
$C55=2013,
VLOOKUP($B55,[25]各省年均房价!$A$1:$T$32,14,FALSE),
$C55=2014,
VLOOKUP($B55,[25]各省年均房价!$A$1:$T$32,15,FALSE),
$C55=2015,
VLOOKUP($B55,[25]各省年均房价!$A$1:$T$32,16,FALSE),
$C55=2016,
VLOOKUP($B55,[25]各省年均房价!$A$1:$T$32,17,FALSE),
$C55=2017,
VLOOKUP($B55,[25]各省年均房价!$A$1:$T$32,18,FALSE),
$C55=2018,
VLOOKUP($B55,[25]各省年均房价!$A$1:$T$32,19,FALSE)
)</f>
        <v>5234.8869047619064</v>
      </c>
      <c r="Q55">
        <f t="shared" si="0"/>
        <v>0.17625288390161634</v>
      </c>
      <c r="S55" t="str">
        <f>VLOOKUP(B55,方言分布!A:B,2,FALSE)</f>
        <v>东北官话</v>
      </c>
      <c r="T55" cm="1">
        <f t="array" ref="T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36029</v>
      </c>
      <c r="U55" cm="1">
        <f t="array" ref="U55">_xlfn.IFS(
$C55=2010,
VLOOKUP($B55,[20]分省年度数据!$A$1:$T$32,15,FALSE),
$C55=2011,
VLOOKUP($B55,[20]分省年度数据!$A$1:$T$32,14,FALSE),
$C55=2012,
VLOOKUP($B55,[20]分省年度数据!$A$1:$T$32,13,FALSE),
$C55=2013,
VLOOKUP($B55,[20]分省年度数据!$A$1:$T$32,12,FALSE),
$C55=2014,
VLOOKUP($B55,[20]分省年度数据!$A$1:$T$32,11,FALSE),
$C55=2015,
VLOOKUP($B55,[20]分省年度数据!$A$1:$T$32,10,FALSE),
$C55=2016,
VLOOKUP($B55,[20]分省年度数据!$A$1:$T$32,9,FALSE),
$C55=2017,
VLOOKUP($B55,[20]分省年度数据!$A$1:$T$32,8,FALSE),
$C55=2018,
VLOOKUP($B55,[20]分省年度数据!$A$1:$T$32,7,FALSE)
)</f>
        <v>31.44</v>
      </c>
      <c r="V55" cm="1">
        <f t="array" ref="V55">_xlfn.IFS(
$C55=2010,
VLOOKUP($B55,[21]分省年度数据!$A$1:$T$32,15,FALSE),
$C55=2011,
VLOOKUP($B55,[21]分省年度数据!$A$1:$T$32,14,FALSE),
$C55=2012,
VLOOKUP($B55,[21]分省年度数据!$A$1:$T$32,13,FALSE),
$C55=2013,
VLOOKUP($B55,[21]分省年度数据!$A$1:$T$32,12,FALSE),
$C55=2014,
VLOOKUP($B55,[21]分省年度数据!$A$1:$T$32,11,FALSE),
$C55=2015,
VLOOKUP($B55,[21]分省年度数据!$A$1:$T$32,10,FALSE),
$C55=2016,
VLOOKUP($B55,[21]分省年度数据!$A$1:$T$32,9,FALSE),
$C55=2017,
VLOOKUP($B55,[21]分省年度数据!$A$1:$T$32,8,FALSE),
$C55=2018,
VLOOKUP($B55,[21]分省年度数据!$A$1:$T$32,7,FALSE)
)</f>
        <v>70</v>
      </c>
      <c r="W55" cm="1">
        <f t="array" ref="W55">_xlfn.IFS(
$C55=2010,
VLOOKUP($B55,[22]分省年度数据!$A$1:$T$32,15,FALSE),
$C55=2011,
VLOOKUP($B55,[22]分省年度数据!$A$1:$T$32,14,FALSE),
$C55=2012,
VLOOKUP($B55,[22]分省年度数据!$A$1:$T$32,13,FALSE),
$C55=2013,
VLOOKUP($B55,[22]分省年度数据!$A$1:$T$32,12,FALSE),
$C55=2014,
VLOOKUP($B55,[22]分省年度数据!$A$1:$T$32,11,FALSE),
$C55=2015,
VLOOKUP($B55,[22]分省年度数据!$A$1:$T$32,10,FALSE),
$C55=2016,
VLOOKUP($B55,[22]分省年度数据!$A$1:$T$32,9,FALSE),
$C55=2017,
VLOOKUP($B55,[22]分省年度数据!$A$1:$T$32,8,FALSE),
$C55=2018,
VLOOKUP($B55,[22]分省年度数据!$A$1:$T$32,7,FALSE)
)</f>
        <v>10.3</v>
      </c>
      <c r="X55" cm="1">
        <f t="array" ref="X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350.62</v>
      </c>
      <c r="Y55" cm="1">
        <f t="array" ref="Y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11.75</v>
      </c>
      <c r="Z55" cm="1">
        <f t="array" ref="Z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9.9600000000000009</v>
      </c>
      <c r="AA55" cm="1">
        <f t="array" ref="AA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14.27</v>
      </c>
      <c r="AC55" cm="1">
        <f t="array" ref="AC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9759379</v>
      </c>
      <c r="AD55" cm="1">
        <f t="array" ref="AD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653.88</v>
      </c>
      <c r="AE55" cm="1">
        <f t="array" ref="AE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952</v>
      </c>
      <c r="AF55" cm="1">
        <f t="array" ref="AF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9112.7999999999993</v>
      </c>
      <c r="AI55" cm="1">
        <f t="array" ref="AI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4554</v>
      </c>
      <c r="AJ55" cm="1">
        <f t="array" ref="AJ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28122</v>
      </c>
      <c r="AK55" cm="1">
        <f t="array" ref="AK55">_xlfn.IFS(
$C55=2010,
VLOOKUP($B55,[4]分省年度数据!$A$1:$T$32,15,FALSE),
$C55=2011,
VLOOKUP($B55,[4]分省年度数据!$A$1:$T$32,14,FALSE),
$C55=2012,
VLOOKUP($B55,[4]分省年度数据!$A$1:$T$32,13,FALSE),
$C55=2013,
VLOOKUP($B55,[4]分省年度数据!$A$1:$T$32,12,FALSE),
$C55=2014,
VLOOKUP($B55,[4]分省年度数据!$A$1:$T$32,11,FALSE),
$C55=2015,
VLOOKUP($B55,[4]分省年度数据!$A$1:$T$32,10,FALSE),
$C55=2016,
VLOOKUP($B55,[4]分省年度数据!$A$1:$T$32,9,FALSE),
$C55=2017,
VLOOKUP($B55,[4]分省年度数据!$A$1:$T$32,8,FALSE),
$C55=2018,
VLOOKUP($B55,[4]分省年度数据!$A$1:$T$32,7,FALSE)
)</f>
        <v>99.16</v>
      </c>
      <c r="AL55" cm="1">
        <f t="array" ref="AL55">_xlfn.IFS(
$C55=2010,
VLOOKUP($B55,[5]分省年度数据!$A$1:$T$32,15,FALSE),
$C55=2011,
VLOOKUP($B55,[5]分省年度数据!$A$1:$T$32,14,FALSE),
$C55=2012,
VLOOKUP($B55,[5]分省年度数据!$A$1:$T$32,13,FALSE),
$C55=2013,
VLOOKUP($B55,[5]分省年度数据!$A$1:$T$32,12,FALSE),
$C55=2014,
VLOOKUP($B55,[5]分省年度数据!$A$1:$T$32,11,FALSE),
$C55=2015,
VLOOKUP($B55,[5]分省年度数据!$A$1:$T$32,10,FALSE),
$C55=2016,
VLOOKUP($B55,[5]分省年度数据!$A$1:$T$32,9,FALSE),
$C55=2017,
VLOOKUP($B55,[5]分省年度数据!$A$1:$T$32,8,FALSE),
$C55=2018,
VLOOKUP($B55,[5]分省年度数据!$A$1:$T$32,7,FALSE)
)</f>
        <v>97.52</v>
      </c>
      <c r="AM55" cm="1">
        <f t="array" ref="AM55">_xlfn.IFS(
$C55=2010,
VLOOKUP($B55,[6]分省年度数据!$A$1:$T$32,15,FALSE),
$C55=2011,
VLOOKUP($B55,[6]分省年度数据!$A$1:$T$32,14,FALSE),
$C55=2012,
VLOOKUP($B55,[6]分省年度数据!$A$1:$T$32,13,FALSE),
$C55=2013,
VLOOKUP($B55,[6]分省年度数据!$A$1:$T$32,12,FALSE),
$C55=2014,
VLOOKUP($B55,[6]分省年度数据!$A$1:$T$32,11,FALSE),
$C55=2015,
VLOOKUP($B55,[6]分省年度数据!$A$1:$T$32,10,FALSE),
$C55=2016,
VLOOKUP($B55,[6]分省年度数据!$A$1:$T$32,9,FALSE),
$C55=2017,
VLOOKUP($B55,[6]分省年度数据!$A$1:$T$32,8,FALSE),
$C55=2018,
VLOOKUP($B55,[6]分省年度数据!$A$1:$T$32,7,FALSE)
)</f>
        <v>11.72</v>
      </c>
      <c r="AN55" cm="1">
        <f t="array" ref="AN55">_xlfn.IFS(
$C55=2010,
VLOOKUP($B55,[7]分省年度数据!$A$1:$T$32,15,FALSE),
$C55=2011,
VLOOKUP($B55,[7]分省年度数据!$A$1:$T$32,14,FALSE),
$C55=2012,
VLOOKUP($B55,[7]分省年度数据!$A$1:$T$32,13,FALSE),
$C55=2013,
VLOOKUP($B55,[7]分省年度数据!$A$1:$T$32,12,FALSE),
$C55=2014,
VLOOKUP($B55,[7]分省年度数据!$A$1:$T$32,11,FALSE),
$C55=2015,
VLOOKUP($B55,[7]分省年度数据!$A$1:$T$32,10,FALSE),
$C55=2016,
VLOOKUP($B55,[7]分省年度数据!$A$1:$T$32,9,FALSE),
$C55=2017,
VLOOKUP($B55,[7]分省年度数据!$A$1:$T$32,8,FALSE),
$C55=2018,
VLOOKUP($B55,[7]分省年度数据!$A$1:$T$32,7,FALSE)
)</f>
        <v>1.8</v>
      </c>
      <c r="AO55" cm="1">
        <f t="array" ref="AO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12.04</v>
      </c>
    </row>
    <row r="56" spans="1:41">
      <c r="A56">
        <v>22</v>
      </c>
      <c r="B56" t="s">
        <v>7</v>
      </c>
      <c r="C56">
        <v>2010</v>
      </c>
      <c r="D56" t="str">
        <f>CONCATENATE(B56,C56)</f>
        <v>吉林省2010</v>
      </c>
      <c r="E56" t="s">
        <v>33</v>
      </c>
      <c r="F56" cm="1">
        <f t="array" ref="F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G56" cm="1">
        <f t="array" ref="G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H56" cm="1">
        <f t="array" ref="H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I56">
        <f>VLOOKUP($D56,[24]Sheet1!$C$1:$J$65536,2,FALSE)</f>
        <v>51.845016479492188</v>
      </c>
      <c r="J56">
        <f>VLOOKUP($D56,[24]Sheet1!$C$1:$J$65536,3,FALSE)</f>
        <v>-15.1912841796875</v>
      </c>
      <c r="K56">
        <f>VLOOKUP($D56,[24]Sheet1!$C$1:$J$65536,4,FALSE)</f>
        <v>10162.376953125</v>
      </c>
      <c r="L56">
        <f>VLOOKUP($D56,[24]Sheet1!$C$1:$J$65536,5,FALSE)</f>
        <v>172.57785034179688</v>
      </c>
      <c r="M56">
        <f>VLOOKUP($D56,[24]Sheet1!$C$1:$J$65536,6,FALSE)</f>
        <v>22.776620864868164</v>
      </c>
      <c r="N56">
        <f>VLOOKUP($D56,[24]Sheet1!$C$1:$J$65536,7,FALSE)</f>
        <v>3.9788169860839844</v>
      </c>
      <c r="O56">
        <f>VLOOKUP($D56,[24]Sheet1!$C$1:$J$65536,8,FALSE)</f>
        <v>23.509128570556641</v>
      </c>
      <c r="P56" cm="1">
        <f t="array" ref="P56">_xlfn.IFS(
$C56=2010,
VLOOKUP($B56,[25]各省年均房价!$A$1:$T$32,11,FALSE),
$C56=2011,
VLOOKUP($B56,[25]各省年均房价!$A$1:$T$32,12,FALSE),
$C56=2012,
VLOOKUP($B56,[25]各省年均房价!$A$1:$T$32,13,FALSE),
$C56=2013,
VLOOKUP($B56,[25]各省年均房价!$A$1:$T$32,14,FALSE),
$C56=2014,
VLOOKUP($B56,[25]各省年均房价!$A$1:$T$32,15,FALSE),
$C56=2015,
VLOOKUP($B56,[25]各省年均房价!$A$1:$T$32,16,FALSE),
$C56=2016,
VLOOKUP($B56,[25]各省年均房价!$A$1:$T$32,17,FALSE),
$C56=2017,
VLOOKUP($B56,[25]各省年均房价!$A$1:$T$32,18,FALSE),
$C56=2018,
VLOOKUP($B56,[25]各省年均房价!$A$1:$T$32,19,FALSE)
)</f>
        <v>3532.7</v>
      </c>
      <c r="Q56">
        <f t="shared" si="0"/>
        <v>0.32716243748842377</v>
      </c>
      <c r="S56" t="str">
        <f>VLOOKUP(B56,方言分布!A:B,2,FALSE)</f>
        <v>东北官话</v>
      </c>
      <c r="T56" cm="1">
        <f t="array" ref="T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19385</v>
      </c>
      <c r="U56" cm="1">
        <f t="array" ref="U56">_xlfn.IFS(
$C56=2010,
VLOOKUP($B56,[20]分省年度数据!$A$1:$T$32,15,FALSE),
$C56=2011,
VLOOKUP($B56,[20]分省年度数据!$A$1:$T$32,14,FALSE),
$C56=2012,
VLOOKUP($B56,[20]分省年度数据!$A$1:$T$32,13,FALSE),
$C56=2013,
VLOOKUP($B56,[20]分省年度数据!$A$1:$T$32,12,FALSE),
$C56=2014,
VLOOKUP($B56,[20]分省年度数据!$A$1:$T$32,11,FALSE),
$C56=2015,
VLOOKUP($B56,[20]分省年度数据!$A$1:$T$32,10,FALSE),
$C56=2016,
VLOOKUP($B56,[20]分省年度数据!$A$1:$T$32,9,FALSE),
$C56=2017,
VLOOKUP($B56,[20]分省年度数据!$A$1:$T$32,8,FALSE),
$C56=2018,
VLOOKUP($B56,[20]分省年度数据!$A$1:$T$32,7,FALSE)
)</f>
        <v>11.51</v>
      </c>
      <c r="V56" cm="1">
        <f t="array" ref="V56">_xlfn.IFS(
$C56=2010,
VLOOKUP($B56,[21]分省年度数据!$A$1:$T$32,15,FALSE),
$C56=2011,
VLOOKUP($B56,[21]分省年度数据!$A$1:$T$32,14,FALSE),
$C56=2012,
VLOOKUP($B56,[21]分省年度数据!$A$1:$T$32,13,FALSE),
$C56=2013,
VLOOKUP($B56,[21]分省年度数据!$A$1:$T$32,12,FALSE),
$C56=2014,
VLOOKUP($B56,[21]分省年度数据!$A$1:$T$32,11,FALSE),
$C56=2015,
VLOOKUP($B56,[21]分省年度数据!$A$1:$T$32,10,FALSE),
$C56=2016,
VLOOKUP($B56,[21]分省年度数据!$A$1:$T$32,9,FALSE),
$C56=2017,
VLOOKUP($B56,[21]分省年度数据!$A$1:$T$32,8,FALSE),
$C56=2018,
VLOOKUP($B56,[21]分省年度数据!$A$1:$T$32,7,FALSE)
)</f>
        <v>51</v>
      </c>
      <c r="W56" cm="1">
        <f t="array" ref="W56">_xlfn.IFS(
$C56=2010,
VLOOKUP($B56,[22]分省年度数据!$A$1:$T$32,15,FALSE),
$C56=2011,
VLOOKUP($B56,[22]分省年度数据!$A$1:$T$32,14,FALSE),
$C56=2012,
VLOOKUP($B56,[22]分省年度数据!$A$1:$T$32,13,FALSE),
$C56=2013,
VLOOKUP($B56,[22]分省年度数据!$A$1:$T$32,12,FALSE),
$C56=2014,
VLOOKUP($B56,[22]分省年度数据!$A$1:$T$32,11,FALSE),
$C56=2015,
VLOOKUP($B56,[22]分省年度数据!$A$1:$T$32,10,FALSE),
$C56=2016,
VLOOKUP($B56,[22]分省年度数据!$A$1:$T$32,9,FALSE),
$C56=2017,
VLOOKUP($B56,[22]分省年度数据!$A$1:$T$32,8,FALSE),
$C56=2018,
VLOOKUP($B56,[22]分省年度数据!$A$1:$T$32,7,FALSE)
)</f>
        <v>10.52</v>
      </c>
      <c r="X56" cm="1">
        <f t="array" ref="X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110.91</v>
      </c>
      <c r="Y56" cm="1">
        <f t="array" ref="Y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17.05</v>
      </c>
      <c r="Z56" cm="1">
        <f t="array" ref="Z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12.19</v>
      </c>
      <c r="AA56" cm="1">
        <f t="array" ref="AA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11.6</v>
      </c>
      <c r="AC56" cm="1">
        <f t="array" ref="AC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3445611</v>
      </c>
      <c r="AD56" cm="1">
        <f t="array" ref="AD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250.2</v>
      </c>
      <c r="AE56" cm="1">
        <f t="array" ref="AE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14</v>
      </c>
      <c r="AF56" cm="1">
        <f t="array" ref="AF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3504.9</v>
      </c>
      <c r="AI56" cm="1">
        <f t="array" ref="AI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4438</v>
      </c>
      <c r="AJ56" cm="1">
        <f t="array" ref="AJ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10136</v>
      </c>
      <c r="AK56" cm="1">
        <f t="array" ref="AK56">_xlfn.IFS(
$C56=2010,
VLOOKUP($B56,[4]分省年度数据!$A$1:$T$32,15,FALSE),
$C56=2011,
VLOOKUP($B56,[4]分省年度数据!$A$1:$T$32,14,FALSE),
$C56=2012,
VLOOKUP($B56,[4]分省年度数据!$A$1:$T$32,13,FALSE),
$C56=2013,
VLOOKUP($B56,[4]分省年度数据!$A$1:$T$32,12,FALSE),
$C56=2014,
VLOOKUP($B56,[4]分省年度数据!$A$1:$T$32,11,FALSE),
$C56=2015,
VLOOKUP($B56,[4]分省年度数据!$A$1:$T$32,10,FALSE),
$C56=2016,
VLOOKUP($B56,[4]分省年度数据!$A$1:$T$32,9,FALSE),
$C56=2017,
VLOOKUP($B56,[4]分省年度数据!$A$1:$T$32,8,FALSE),
$C56=2018,
VLOOKUP($B56,[4]分省年度数据!$A$1:$T$32,7,FALSE)
)</f>
        <v>89.6</v>
      </c>
      <c r="AL56" cm="1">
        <f t="array" ref="AL56">_xlfn.IFS(
$C56=2010,
VLOOKUP($B56,[5]分省年度数据!$A$1:$T$32,15,FALSE),
$C56=2011,
VLOOKUP($B56,[5]分省年度数据!$A$1:$T$32,14,FALSE),
$C56=2012,
VLOOKUP($B56,[5]分省年度数据!$A$1:$T$32,13,FALSE),
$C56=2013,
VLOOKUP($B56,[5]分省年度数据!$A$1:$T$32,12,FALSE),
$C56=2014,
VLOOKUP($B56,[5]分省年度数据!$A$1:$T$32,11,FALSE),
$C56=2015,
VLOOKUP($B56,[5]分省年度数据!$A$1:$T$32,10,FALSE),
$C56=2016,
VLOOKUP($B56,[5]分省年度数据!$A$1:$T$32,9,FALSE),
$C56=2017,
VLOOKUP($B56,[5]分省年度数据!$A$1:$T$32,8,FALSE),
$C56=2018,
VLOOKUP($B56,[5]分省年度数据!$A$1:$T$32,7,FALSE)
)</f>
        <v>85.64</v>
      </c>
      <c r="AM56" cm="1">
        <f t="array" ref="AM56">_xlfn.IFS(
$C56=2010,
VLOOKUP($B56,[6]分省年度数据!$A$1:$T$32,15,FALSE),
$C56=2011,
VLOOKUP($B56,[6]分省年度数据!$A$1:$T$32,14,FALSE),
$C56=2012,
VLOOKUP($B56,[6]分省年度数据!$A$1:$T$32,13,FALSE),
$C56=2013,
VLOOKUP($B56,[6]分省年度数据!$A$1:$T$32,12,FALSE),
$C56=2014,
VLOOKUP($B56,[6]分省年度数据!$A$1:$T$32,11,FALSE),
$C56=2015,
VLOOKUP($B56,[6]分省年度数据!$A$1:$T$32,10,FALSE),
$C56=2016,
VLOOKUP($B56,[6]分省年度数据!$A$1:$T$32,9,FALSE),
$C56=2017,
VLOOKUP($B56,[6]分省年度数据!$A$1:$T$32,8,FALSE),
$C56=2018,
VLOOKUP($B56,[6]分省年度数据!$A$1:$T$32,7,FALSE)
)</f>
        <v>9.75</v>
      </c>
      <c r="AN56" cm="1">
        <f t="array" ref="AN56">_xlfn.IFS(
$C56=2010,
VLOOKUP($B56,[7]分省年度数据!$A$1:$T$32,15,FALSE),
$C56=2011,
VLOOKUP($B56,[7]分省年度数据!$A$1:$T$32,14,FALSE),
$C56=2012,
VLOOKUP($B56,[7]分省年度数据!$A$1:$T$32,13,FALSE),
$C56=2013,
VLOOKUP($B56,[7]分省年度数据!$A$1:$T$32,12,FALSE),
$C56=2014,
VLOOKUP($B56,[7]分省年度数据!$A$1:$T$32,11,FALSE),
$C56=2015,
VLOOKUP($B56,[7]分省年度数据!$A$1:$T$32,10,FALSE),
$C56=2016,
VLOOKUP($B56,[7]分省年度数据!$A$1:$T$32,9,FALSE),
$C56=2017,
VLOOKUP($B56,[7]分省年度数据!$A$1:$T$32,8,FALSE),
$C56=2018,
VLOOKUP($B56,[7]分省年度数据!$A$1:$T$32,7,FALSE)
)</f>
        <v>4.53</v>
      </c>
      <c r="AO56" cm="1">
        <f t="array" ref="AO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10.27</v>
      </c>
    </row>
    <row r="57" spans="1:41">
      <c r="A57">
        <v>22</v>
      </c>
      <c r="B57" t="s">
        <v>7</v>
      </c>
      <c r="C57">
        <v>2011</v>
      </c>
      <c r="D57" t="str">
        <f>CONCATENATE(B57,C57)</f>
        <v>吉林省2011</v>
      </c>
      <c r="E57" t="s">
        <v>33</v>
      </c>
      <c r="F57" cm="1">
        <f t="array" ref="F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G57" cm="1">
        <f t="array" ref="G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H57" cm="1">
        <f t="array" ref="H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I57">
        <f>VLOOKUP($D57,[24]Sheet1!$C$1:$J$65536,2,FALSE)</f>
        <v>54.754318237304688</v>
      </c>
      <c r="J57">
        <f>VLOOKUP($D57,[24]Sheet1!$C$1:$J$65536,3,FALSE)</f>
        <v>-19.581130981445312</v>
      </c>
      <c r="K57">
        <f>VLOOKUP($D57,[24]Sheet1!$C$1:$J$65536,4,FALSE)</f>
        <v>10170.0517578125</v>
      </c>
      <c r="L57">
        <f>VLOOKUP($D57,[24]Sheet1!$C$1:$J$65536,5,FALSE)</f>
        <v>181.271728515625</v>
      </c>
      <c r="M57">
        <f>VLOOKUP($D57,[24]Sheet1!$C$1:$J$65536,6,FALSE)</f>
        <v>22.616962432861328</v>
      </c>
      <c r="N57">
        <f>VLOOKUP($D57,[24]Sheet1!$C$1:$J$65536,7,FALSE)</f>
        <v>3.3824915885925293</v>
      </c>
      <c r="O57">
        <f>VLOOKUP($D57,[24]Sheet1!$C$1:$J$65536,8,FALSE)</f>
        <v>20.189132690429688</v>
      </c>
      <c r="P57" cm="1">
        <f t="array" ref="P57">_xlfn.IFS(
$C57=2010,
VLOOKUP($B57,[25]各省年均房价!$A$1:$T$32,11,FALSE),
$C57=2011,
VLOOKUP($B57,[25]各省年均房价!$A$1:$T$32,12,FALSE),
$C57=2012,
VLOOKUP($B57,[25]各省年均房价!$A$1:$T$32,13,FALSE),
$C57=2013,
VLOOKUP($B57,[25]各省年均房价!$A$1:$T$32,14,FALSE),
$C57=2014,
VLOOKUP($B57,[25]各省年均房价!$A$1:$T$32,15,FALSE),
$C57=2015,
VLOOKUP($B57,[25]各省年均房价!$A$1:$T$32,16,FALSE),
$C57=2016,
VLOOKUP($B57,[25]各省年均房价!$A$1:$T$32,17,FALSE),
$C57=2017,
VLOOKUP($B57,[25]各省年均房价!$A$1:$T$32,18,FALSE),
$C57=2018,
VLOOKUP($B57,[25]各省年均房价!$A$1:$T$32,19,FALSE)
)</f>
        <v>3250.1087499999999</v>
      </c>
      <c r="Q57">
        <f t="shared" si="0"/>
        <v>0.25751594564614533</v>
      </c>
      <c r="S57" t="str">
        <f>VLOOKUP(B57,方言分布!A:B,2,FALSE)</f>
        <v>东北官话</v>
      </c>
      <c r="T57" cm="1">
        <f t="array" ref="T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19785</v>
      </c>
      <c r="U57" cm="1">
        <f t="array" ref="U57">_xlfn.IFS(
$C57=2010,
VLOOKUP($B57,[20]分省年度数据!$A$1:$T$32,15,FALSE),
$C57=2011,
VLOOKUP($B57,[20]分省年度数据!$A$1:$T$32,14,FALSE),
$C57=2012,
VLOOKUP($B57,[20]分省年度数据!$A$1:$T$32,13,FALSE),
$C57=2013,
VLOOKUP($B57,[20]分省年度数据!$A$1:$T$32,12,FALSE),
$C57=2014,
VLOOKUP($B57,[20]分省年度数据!$A$1:$T$32,11,FALSE),
$C57=2015,
VLOOKUP($B57,[20]分省年度数据!$A$1:$T$32,10,FALSE),
$C57=2016,
VLOOKUP($B57,[20]分省年度数据!$A$1:$T$32,9,FALSE),
$C57=2017,
VLOOKUP($B57,[20]分省年度数据!$A$1:$T$32,8,FALSE),
$C57=2018,
VLOOKUP($B57,[20]分省年度数据!$A$1:$T$32,7,FALSE)
)</f>
        <v>12.12</v>
      </c>
      <c r="V57" cm="1">
        <f t="array" ref="V57">_xlfn.IFS(
$C57=2010,
VLOOKUP($B57,[21]分省年度数据!$A$1:$T$32,15,FALSE),
$C57=2011,
VLOOKUP($B57,[21]分省年度数据!$A$1:$T$32,14,FALSE),
$C57=2012,
VLOOKUP($B57,[21]分省年度数据!$A$1:$T$32,13,FALSE),
$C57=2013,
VLOOKUP($B57,[21]分省年度数据!$A$1:$T$32,12,FALSE),
$C57=2014,
VLOOKUP($B57,[21]分省年度数据!$A$1:$T$32,11,FALSE),
$C57=2015,
VLOOKUP($B57,[21]分省年度数据!$A$1:$T$32,10,FALSE),
$C57=2016,
VLOOKUP($B57,[21]分省年度数据!$A$1:$T$32,9,FALSE),
$C57=2017,
VLOOKUP($B57,[21]分省年度数据!$A$1:$T$32,8,FALSE),
$C57=2018,
VLOOKUP($B57,[21]分省年度数据!$A$1:$T$32,7,FALSE)
)</f>
        <v>51</v>
      </c>
      <c r="W57" cm="1">
        <f t="array" ref="W57">_xlfn.IFS(
$C57=2010,
VLOOKUP($B57,[22]分省年度数据!$A$1:$T$32,15,FALSE),
$C57=2011,
VLOOKUP($B57,[22]分省年度数据!$A$1:$T$32,14,FALSE),
$C57=2012,
VLOOKUP($B57,[22]分省年度数据!$A$1:$T$32,13,FALSE),
$C57=2013,
VLOOKUP($B57,[22]分省年度数据!$A$1:$T$32,12,FALSE),
$C57=2014,
VLOOKUP($B57,[22]分省年度数据!$A$1:$T$32,11,FALSE),
$C57=2015,
VLOOKUP($B57,[22]分省年度数据!$A$1:$T$32,10,FALSE),
$C57=2016,
VLOOKUP($B57,[22]分省年度数据!$A$1:$T$32,9,FALSE),
$C57=2017,
VLOOKUP($B57,[22]分省年度数据!$A$1:$T$32,8,FALSE),
$C57=2018,
VLOOKUP($B57,[22]分省年度数据!$A$1:$T$32,7,FALSE)
)</f>
        <v>10.220000000000001</v>
      </c>
      <c r="X57" cm="1">
        <f t="array" ref="X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143.87</v>
      </c>
      <c r="Y57" cm="1">
        <f t="array" ref="Y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17.38</v>
      </c>
      <c r="Z57" cm="1">
        <f t="array" ref="Z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11.2</v>
      </c>
      <c r="AA57" cm="1">
        <f t="array" ref="AA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11.81</v>
      </c>
      <c r="AC57" cm="1">
        <f t="array" ref="AC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4293877</v>
      </c>
      <c r="AD57" cm="1">
        <f t="array" ref="AD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319.82</v>
      </c>
      <c r="AE57" cm="1">
        <f t="array" ref="AE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14</v>
      </c>
      <c r="AF57" cm="1">
        <f t="array" ref="AF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4119.8</v>
      </c>
      <c r="AI57" cm="1">
        <f t="array" ref="AI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3639</v>
      </c>
      <c r="AJ57" cm="1">
        <f t="array" ref="AJ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10327</v>
      </c>
      <c r="AK57" cm="1">
        <f t="array" ref="AK57">_xlfn.IFS(
$C57=2010,
VLOOKUP($B57,[4]分省年度数据!$A$1:$T$32,15,FALSE),
$C57=2011,
VLOOKUP($B57,[4]分省年度数据!$A$1:$T$32,14,FALSE),
$C57=2012,
VLOOKUP($B57,[4]分省年度数据!$A$1:$T$32,13,FALSE),
$C57=2013,
VLOOKUP($B57,[4]分省年度数据!$A$1:$T$32,12,FALSE),
$C57=2014,
VLOOKUP($B57,[4]分省年度数据!$A$1:$T$32,11,FALSE),
$C57=2015,
VLOOKUP($B57,[4]分省年度数据!$A$1:$T$32,10,FALSE),
$C57=2016,
VLOOKUP($B57,[4]分省年度数据!$A$1:$T$32,9,FALSE),
$C57=2017,
VLOOKUP($B57,[4]分省年度数据!$A$1:$T$32,8,FALSE),
$C57=2018,
VLOOKUP($B57,[4]分省年度数据!$A$1:$T$32,7,FALSE)
)</f>
        <v>92.71</v>
      </c>
      <c r="AL57" cm="1">
        <f t="array" ref="AL57">_xlfn.IFS(
$C57=2010,
VLOOKUP($B57,[5]分省年度数据!$A$1:$T$32,15,FALSE),
$C57=2011,
VLOOKUP($B57,[5]分省年度数据!$A$1:$T$32,14,FALSE),
$C57=2012,
VLOOKUP($B57,[5]分省年度数据!$A$1:$T$32,13,FALSE),
$C57=2013,
VLOOKUP($B57,[5]分省年度数据!$A$1:$T$32,12,FALSE),
$C57=2014,
VLOOKUP($B57,[5]分省年度数据!$A$1:$T$32,11,FALSE),
$C57=2015,
VLOOKUP($B57,[5]分省年度数据!$A$1:$T$32,10,FALSE),
$C57=2016,
VLOOKUP($B57,[5]分省年度数据!$A$1:$T$32,9,FALSE),
$C57=2017,
VLOOKUP($B57,[5]分省年度数据!$A$1:$T$32,8,FALSE),
$C57=2018,
VLOOKUP($B57,[5]分省年度数据!$A$1:$T$32,7,FALSE)
)</f>
        <v>88.28</v>
      </c>
      <c r="AM57" cm="1">
        <f t="array" ref="AM57">_xlfn.IFS(
$C57=2010,
VLOOKUP($B57,[6]分省年度数据!$A$1:$T$32,15,FALSE),
$C57=2011,
VLOOKUP($B57,[6]分省年度数据!$A$1:$T$32,14,FALSE),
$C57=2012,
VLOOKUP($B57,[6]分省年度数据!$A$1:$T$32,13,FALSE),
$C57=2013,
VLOOKUP($B57,[6]分省年度数据!$A$1:$T$32,12,FALSE),
$C57=2014,
VLOOKUP($B57,[6]分省年度数据!$A$1:$T$32,11,FALSE),
$C57=2015,
VLOOKUP($B57,[6]分省年度数据!$A$1:$T$32,10,FALSE),
$C57=2016,
VLOOKUP($B57,[6]分省年度数据!$A$1:$T$32,9,FALSE),
$C57=2017,
VLOOKUP($B57,[6]分省年度数据!$A$1:$T$32,8,FALSE),
$C57=2018,
VLOOKUP($B57,[6]分省年度数据!$A$1:$T$32,7,FALSE)
)</f>
        <v>9.31</v>
      </c>
      <c r="AN57" cm="1">
        <f t="array" ref="AN57">_xlfn.IFS(
$C57=2010,
VLOOKUP($B57,[7]分省年度数据!$A$1:$T$32,15,FALSE),
$C57=2011,
VLOOKUP($B57,[7]分省年度数据!$A$1:$T$32,14,FALSE),
$C57=2012,
VLOOKUP($B57,[7]分省年度数据!$A$1:$T$32,13,FALSE),
$C57=2013,
VLOOKUP($B57,[7]分省年度数据!$A$1:$T$32,12,FALSE),
$C57=2014,
VLOOKUP($B57,[7]分省年度数据!$A$1:$T$32,11,FALSE),
$C57=2015,
VLOOKUP($B57,[7]分省年度数据!$A$1:$T$32,10,FALSE),
$C57=2016,
VLOOKUP($B57,[7]分省年度数据!$A$1:$T$32,9,FALSE),
$C57=2017,
VLOOKUP($B57,[7]分省年度数据!$A$1:$T$32,8,FALSE),
$C57=2018,
VLOOKUP($B57,[7]分省年度数据!$A$1:$T$32,7,FALSE)
)</f>
        <v>3.91</v>
      </c>
      <c r="AO57" cm="1">
        <f t="array" ref="AO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10.53</v>
      </c>
    </row>
    <row r="58" spans="1:41">
      <c r="A58">
        <v>22</v>
      </c>
      <c r="B58" t="s">
        <v>7</v>
      </c>
      <c r="C58">
        <v>2012</v>
      </c>
      <c r="D58" t="str">
        <f>CONCATENATE(B58,C58)</f>
        <v>吉林省2012</v>
      </c>
      <c r="E58" t="s">
        <v>33</v>
      </c>
      <c r="F58" cm="1">
        <f t="array" ref="F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G58" cm="1">
        <f t="array" ref="G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H58" cm="1">
        <f t="array" ref="H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I58">
        <f>VLOOKUP($D58,[24]Sheet1!$C$1:$J$65536,2,FALSE)</f>
        <v>49.128627777099609</v>
      </c>
      <c r="J58">
        <f>VLOOKUP($D58,[24]Sheet1!$C$1:$J$65536,3,FALSE)</f>
        <v>-18.937566757202148</v>
      </c>
      <c r="K58">
        <f>VLOOKUP($D58,[24]Sheet1!$C$1:$J$65536,4,FALSE)</f>
        <v>10162.00390625</v>
      </c>
      <c r="L58">
        <f>VLOOKUP($D58,[24]Sheet1!$C$1:$J$65536,5,FALSE)</f>
        <v>176.61076354980469</v>
      </c>
      <c r="M58">
        <f>VLOOKUP($D58,[24]Sheet1!$C$1:$J$65536,6,FALSE)</f>
        <v>22.364994049072266</v>
      </c>
      <c r="N58">
        <f>VLOOKUP($D58,[24]Sheet1!$C$1:$J$65536,7,FALSE)</f>
        <v>3.7220923900604248</v>
      </c>
      <c r="O58">
        <f>VLOOKUP($D58,[24]Sheet1!$C$1:$J$65536,8,FALSE)</f>
        <v>24.053712844848633</v>
      </c>
      <c r="P58" cm="1">
        <f t="array" ref="P58">_xlfn.IFS(
$C58=2010,
VLOOKUP($B58,[25]各省年均房价!$A$1:$T$32,11,FALSE),
$C58=2011,
VLOOKUP($B58,[25]各省年均房价!$A$1:$T$32,12,FALSE),
$C58=2012,
VLOOKUP($B58,[25]各省年均房价!$A$1:$T$32,13,FALSE),
$C58=2013,
VLOOKUP($B58,[25]各省年均房价!$A$1:$T$32,14,FALSE),
$C58=2014,
VLOOKUP($B58,[25]各省年均房价!$A$1:$T$32,15,FALSE),
$C58=2015,
VLOOKUP($B58,[25]各省年均房价!$A$1:$T$32,16,FALSE),
$C58=2016,
VLOOKUP($B58,[25]各省年均房价!$A$1:$T$32,17,FALSE),
$C58=2017,
VLOOKUP($B58,[25]各省年均房价!$A$1:$T$32,18,FALSE),
$C58=2018,
VLOOKUP($B58,[25]各省年均房价!$A$1:$T$32,19,FALSE)
)</f>
        <v>3623.6537499999999</v>
      </c>
      <c r="Q58">
        <f t="shared" si="0"/>
        <v>0.2517300277874262</v>
      </c>
      <c r="S58" t="str">
        <f>VLOOKUP(B58,方言分布!A:B,2,FALSE)</f>
        <v>东北官话</v>
      </c>
      <c r="T58" cm="1">
        <f t="array" ref="T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19734</v>
      </c>
      <c r="U58" cm="1">
        <f t="array" ref="U58">_xlfn.IFS(
$C58=2010,
VLOOKUP($B58,[20]分省年度数据!$A$1:$T$32,15,FALSE),
$C58=2011,
VLOOKUP($B58,[20]分省年度数据!$A$1:$T$32,14,FALSE),
$C58=2012,
VLOOKUP($B58,[20]分省年度数据!$A$1:$T$32,13,FALSE),
$C58=2013,
VLOOKUP($B58,[20]分省年度数据!$A$1:$T$32,12,FALSE),
$C58=2014,
VLOOKUP($B58,[20]分省年度数据!$A$1:$T$32,11,FALSE),
$C58=2015,
VLOOKUP($B58,[20]分省年度数据!$A$1:$T$32,10,FALSE),
$C58=2016,
VLOOKUP($B58,[20]分省年度数据!$A$1:$T$32,9,FALSE),
$C58=2017,
VLOOKUP($B58,[20]分省年度数据!$A$1:$T$32,8,FALSE),
$C58=2018,
VLOOKUP($B58,[20]分省年度数据!$A$1:$T$32,7,FALSE)
)</f>
        <v>12.78</v>
      </c>
      <c r="V58" cm="1">
        <f t="array" ref="V58">_xlfn.IFS(
$C58=2010,
VLOOKUP($B58,[21]分省年度数据!$A$1:$T$32,15,FALSE),
$C58=2011,
VLOOKUP($B58,[21]分省年度数据!$A$1:$T$32,14,FALSE),
$C58=2012,
VLOOKUP($B58,[21]分省年度数据!$A$1:$T$32,13,FALSE),
$C58=2013,
VLOOKUP($B58,[21]分省年度数据!$A$1:$T$32,12,FALSE),
$C58=2014,
VLOOKUP($B58,[21]分省年度数据!$A$1:$T$32,11,FALSE),
$C58=2015,
VLOOKUP($B58,[21]分省年度数据!$A$1:$T$32,10,FALSE),
$C58=2016,
VLOOKUP($B58,[21]分省年度数据!$A$1:$T$32,9,FALSE),
$C58=2017,
VLOOKUP($B58,[21]分省年度数据!$A$1:$T$32,8,FALSE),
$C58=2018,
VLOOKUP($B58,[21]分省年度数据!$A$1:$T$32,7,FALSE)
)</f>
        <v>52</v>
      </c>
      <c r="W58" cm="1">
        <f t="array" ref="W58">_xlfn.IFS(
$C58=2010,
VLOOKUP($B58,[22]分省年度数据!$A$1:$T$32,15,FALSE),
$C58=2011,
VLOOKUP($B58,[22]分省年度数据!$A$1:$T$32,14,FALSE),
$C58=2012,
VLOOKUP($B58,[22]分省年度数据!$A$1:$T$32,13,FALSE),
$C58=2013,
VLOOKUP($B58,[22]分省年度数据!$A$1:$T$32,12,FALSE),
$C58=2014,
VLOOKUP($B58,[22]分省年度数据!$A$1:$T$32,11,FALSE),
$C58=2015,
VLOOKUP($B58,[22]分省年度数据!$A$1:$T$32,10,FALSE),
$C58=2016,
VLOOKUP($B58,[22]分省年度数据!$A$1:$T$32,9,FALSE),
$C58=2017,
VLOOKUP($B58,[22]分省年度数据!$A$1:$T$32,8,FALSE),
$C58=2018,
VLOOKUP($B58,[22]分省年度数据!$A$1:$T$32,7,FALSE)
)</f>
        <v>10.1</v>
      </c>
      <c r="X58" cm="1">
        <f t="array" ref="X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160.36000000000001</v>
      </c>
      <c r="Y58" cm="1">
        <f t="array" ref="Y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>17.13</v>
      </c>
      <c r="Z58" cm="1">
        <f t="array" ref="Z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>10.41</v>
      </c>
      <c r="AA58" cm="1">
        <f t="array" ref="AA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>11.94</v>
      </c>
      <c r="AC58" t="str" cm="1">
        <f t="array" ref="AC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/>
      </c>
      <c r="AD58" cm="1">
        <f t="array" ref="AD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451.05</v>
      </c>
      <c r="AE58" cm="1">
        <f t="array" ref="AE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19</v>
      </c>
      <c r="AF58" cm="1">
        <f t="array" ref="AF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4772.8999999999996</v>
      </c>
      <c r="AI58" cm="1">
        <f t="array" ref="AI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2820</v>
      </c>
      <c r="AJ58" cm="1">
        <f t="array" ref="AJ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11200</v>
      </c>
      <c r="AK58" cm="1">
        <f t="array" ref="AK58">_xlfn.IFS(
$C58=2010,
VLOOKUP($B58,[4]分省年度数据!$A$1:$T$32,15,FALSE),
$C58=2011,
VLOOKUP($B58,[4]分省年度数据!$A$1:$T$32,14,FALSE),
$C58=2012,
VLOOKUP($B58,[4]分省年度数据!$A$1:$T$32,13,FALSE),
$C58=2013,
VLOOKUP($B58,[4]分省年度数据!$A$1:$T$32,12,FALSE),
$C58=2014,
VLOOKUP($B58,[4]分省年度数据!$A$1:$T$32,11,FALSE),
$C58=2015,
VLOOKUP($B58,[4]分省年度数据!$A$1:$T$32,10,FALSE),
$C58=2016,
VLOOKUP($B58,[4]分省年度数据!$A$1:$T$32,9,FALSE),
$C58=2017,
VLOOKUP($B58,[4]分省年度数据!$A$1:$T$32,8,FALSE),
$C58=2018,
VLOOKUP($B58,[4]分省年度数据!$A$1:$T$32,7,FALSE)
)</f>
        <v>92.38</v>
      </c>
      <c r="AL58" cm="1">
        <f t="array" ref="AL58">_xlfn.IFS(
$C58=2010,
VLOOKUP($B58,[5]分省年度数据!$A$1:$T$32,15,FALSE),
$C58=2011,
VLOOKUP($B58,[5]分省年度数据!$A$1:$T$32,14,FALSE),
$C58=2012,
VLOOKUP($B58,[5]分省年度数据!$A$1:$T$32,13,FALSE),
$C58=2013,
VLOOKUP($B58,[5]分省年度数据!$A$1:$T$32,12,FALSE),
$C58=2014,
VLOOKUP($B58,[5]分省年度数据!$A$1:$T$32,11,FALSE),
$C58=2015,
VLOOKUP($B58,[5]分省年度数据!$A$1:$T$32,10,FALSE),
$C58=2016,
VLOOKUP($B58,[5]分省年度数据!$A$1:$T$32,9,FALSE),
$C58=2017,
VLOOKUP($B58,[5]分省年度数据!$A$1:$T$32,8,FALSE),
$C58=2018,
VLOOKUP($B58,[5]分省年度数据!$A$1:$T$32,7,FALSE)
)</f>
        <v>89.46</v>
      </c>
      <c r="AM58" cm="1">
        <f t="array" ref="AM58">_xlfn.IFS(
$C58=2010,
VLOOKUP($B58,[6]分省年度数据!$A$1:$T$32,15,FALSE),
$C58=2011,
VLOOKUP($B58,[6]分省年度数据!$A$1:$T$32,14,FALSE),
$C58=2012,
VLOOKUP($B58,[6]分省年度数据!$A$1:$T$32,13,FALSE),
$C58=2013,
VLOOKUP($B58,[6]分省年度数据!$A$1:$T$32,12,FALSE),
$C58=2014,
VLOOKUP($B58,[6]分省年度数据!$A$1:$T$32,11,FALSE),
$C58=2015,
VLOOKUP($B58,[6]分省年度数据!$A$1:$T$32,10,FALSE),
$C58=2016,
VLOOKUP($B58,[6]分省年度数据!$A$1:$T$32,9,FALSE),
$C58=2017,
VLOOKUP($B58,[6]分省年度数据!$A$1:$T$32,8,FALSE),
$C58=2018,
VLOOKUP($B58,[6]分省年度数据!$A$1:$T$32,7,FALSE)
)</f>
        <v>9.75</v>
      </c>
      <c r="AN58" cm="1">
        <f t="array" ref="AN58">_xlfn.IFS(
$C58=2010,
VLOOKUP($B58,[7]分省年度数据!$A$1:$T$32,15,FALSE),
$C58=2011,
VLOOKUP($B58,[7]分省年度数据!$A$1:$T$32,14,FALSE),
$C58=2012,
VLOOKUP($B58,[7]分省年度数据!$A$1:$T$32,13,FALSE),
$C58=2013,
VLOOKUP($B58,[7]分省年度数据!$A$1:$T$32,12,FALSE),
$C58=2014,
VLOOKUP($B58,[7]分省年度数据!$A$1:$T$32,11,FALSE),
$C58=2015,
VLOOKUP($B58,[7]分省年度数据!$A$1:$T$32,10,FALSE),
$C58=2016,
VLOOKUP($B58,[7]分省年度数据!$A$1:$T$32,9,FALSE),
$C58=2017,
VLOOKUP($B58,[7]分省年度数据!$A$1:$T$32,8,FALSE),
$C58=2018,
VLOOKUP($B58,[7]分省年度数据!$A$1:$T$32,7,FALSE)
)</f>
        <v>3.67</v>
      </c>
      <c r="AO58" cm="1">
        <f t="array" ref="AO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10.96</v>
      </c>
    </row>
    <row r="59" spans="1:41">
      <c r="A59">
        <v>22</v>
      </c>
      <c r="B59" t="s">
        <v>7</v>
      </c>
      <c r="C59">
        <v>2013</v>
      </c>
      <c r="D59" t="str">
        <f>CONCATENATE(B59,C59)</f>
        <v>吉林省2013</v>
      </c>
      <c r="E59" t="s">
        <v>33</v>
      </c>
      <c r="F59" cm="1">
        <f t="array" ref="F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G59" cm="1">
        <f t="array" ref="G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H59" cm="1">
        <f t="array" ref="H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I59">
        <f>VLOOKUP($D59,[24]Sheet1!$C$1:$J$65536,2,FALSE)</f>
        <v>54.099857330322266</v>
      </c>
      <c r="J59">
        <f>VLOOKUP($D59,[24]Sheet1!$C$1:$J$65536,3,FALSE)</f>
        <v>-11.176834106445312</v>
      </c>
      <c r="K59">
        <f>VLOOKUP($D59,[24]Sheet1!$C$1:$J$65536,4,FALSE)</f>
        <v>10154.3759765625</v>
      </c>
      <c r="L59">
        <f>VLOOKUP($D59,[24]Sheet1!$C$1:$J$65536,5,FALSE)</f>
        <v>184.88275146484375</v>
      </c>
      <c r="M59">
        <f>VLOOKUP($D59,[24]Sheet1!$C$1:$J$65536,6,FALSE)</f>
        <v>24.347114562988281</v>
      </c>
      <c r="N59">
        <f>VLOOKUP($D59,[24]Sheet1!$C$1:$J$65536,7,FALSE)</f>
        <v>4.1964926719665527</v>
      </c>
      <c r="O59">
        <f>VLOOKUP($D59,[24]Sheet1!$C$1:$J$65536,8,FALSE)</f>
        <v>22.034778594970703</v>
      </c>
      <c r="P59" cm="1">
        <f t="array" ref="P59">_xlfn.IFS(
$C59=2010,
VLOOKUP($B59,[25]各省年均房价!$A$1:$T$32,11,FALSE),
$C59=2011,
VLOOKUP($B59,[25]各省年均房价!$A$1:$T$32,12,FALSE),
$C59=2012,
VLOOKUP($B59,[25]各省年均房价!$A$1:$T$32,13,FALSE),
$C59=2013,
VLOOKUP($B59,[25]各省年均房价!$A$1:$T$32,14,FALSE),
$C59=2014,
VLOOKUP($B59,[25]各省年均房价!$A$1:$T$32,15,FALSE),
$C59=2015,
VLOOKUP($B59,[25]各省年均房价!$A$1:$T$32,16,FALSE),
$C59=2016,
VLOOKUP($B59,[25]各省年均房价!$A$1:$T$32,17,FALSE),
$C59=2017,
VLOOKUP($B59,[25]各省年均房价!$A$1:$T$32,18,FALSE),
$C59=2018,
VLOOKUP($B59,[25]各省年均房价!$A$1:$T$32,19,FALSE)
)</f>
        <v>4127.97</v>
      </c>
      <c r="Q59">
        <f t="shared" si="0"/>
        <v>0.25803037879734969</v>
      </c>
      <c r="S59" t="str">
        <f>VLOOKUP(B59,方言分布!A:B,2,FALSE)</f>
        <v>东北官话</v>
      </c>
      <c r="T59" cm="1">
        <f t="array" ref="T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19913</v>
      </c>
      <c r="U59" cm="1">
        <f t="array" ref="U59">_xlfn.IFS(
$C59=2010,
VLOOKUP($B59,[20]分省年度数据!$A$1:$T$32,15,FALSE),
$C59=2011,
VLOOKUP($B59,[20]分省年度数据!$A$1:$T$32,14,FALSE),
$C59=2012,
VLOOKUP($B59,[20]分省年度数据!$A$1:$T$32,13,FALSE),
$C59=2013,
VLOOKUP($B59,[20]分省年度数据!$A$1:$T$32,12,FALSE),
$C59=2014,
VLOOKUP($B59,[20]分省年度数据!$A$1:$T$32,11,FALSE),
$C59=2015,
VLOOKUP($B59,[20]分省年度数据!$A$1:$T$32,10,FALSE),
$C59=2016,
VLOOKUP($B59,[20]分省年度数据!$A$1:$T$32,9,FALSE),
$C59=2017,
VLOOKUP($B59,[20]分省年度数据!$A$1:$T$32,8,FALSE),
$C59=2018,
VLOOKUP($B59,[20]分省年度数据!$A$1:$T$32,7,FALSE)
)</f>
        <v>13.32</v>
      </c>
      <c r="V59" cm="1">
        <f t="array" ref="V59">_xlfn.IFS(
$C59=2010,
VLOOKUP($B59,[21]分省年度数据!$A$1:$T$32,15,FALSE),
$C59=2011,
VLOOKUP($B59,[21]分省年度数据!$A$1:$T$32,14,FALSE),
$C59=2012,
VLOOKUP($B59,[21]分省年度数据!$A$1:$T$32,13,FALSE),
$C59=2013,
VLOOKUP($B59,[21]分省年度数据!$A$1:$T$32,12,FALSE),
$C59=2014,
VLOOKUP($B59,[21]分省年度数据!$A$1:$T$32,11,FALSE),
$C59=2015,
VLOOKUP($B59,[21]分省年度数据!$A$1:$T$32,10,FALSE),
$C59=2016,
VLOOKUP($B59,[21]分省年度数据!$A$1:$T$32,9,FALSE),
$C59=2017,
VLOOKUP($B59,[21]分省年度数据!$A$1:$T$32,8,FALSE),
$C59=2018,
VLOOKUP($B59,[21]分省年度数据!$A$1:$T$32,7,FALSE)
)</f>
        <v>54</v>
      </c>
      <c r="W59" cm="1">
        <f t="array" ref="W59">_xlfn.IFS(
$C59=2010,
VLOOKUP($B59,[22]分省年度数据!$A$1:$T$32,15,FALSE),
$C59=2011,
VLOOKUP($B59,[22]分省年度数据!$A$1:$T$32,14,FALSE),
$C59=2012,
VLOOKUP($B59,[22]分省年度数据!$A$1:$T$32,13,FALSE),
$C59=2013,
VLOOKUP($B59,[22]分省年度数据!$A$1:$T$32,12,FALSE),
$C59=2014,
VLOOKUP($B59,[22]分省年度数据!$A$1:$T$32,11,FALSE),
$C59=2015,
VLOOKUP($B59,[22]分省年度数据!$A$1:$T$32,10,FALSE),
$C59=2016,
VLOOKUP($B59,[22]分省年度数据!$A$1:$T$32,9,FALSE),
$C59=2017,
VLOOKUP($B59,[22]分省年度数据!$A$1:$T$32,8,FALSE),
$C59=2018,
VLOOKUP($B59,[22]分省年度数据!$A$1:$T$32,7,FALSE)
)</f>
        <v>10.09</v>
      </c>
      <c r="X59" cm="1">
        <f t="array" ref="X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181.51</v>
      </c>
      <c r="Y59" cm="1">
        <f t="array" ref="Y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16.47</v>
      </c>
      <c r="Z59" cm="1">
        <f t="array" ref="Z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9.65</v>
      </c>
      <c r="AA59" cm="1">
        <f t="array" ref="AA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11.83</v>
      </c>
      <c r="AC59" cm="1">
        <f t="array" ref="AC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5480347</v>
      </c>
      <c r="AD59" cm="1">
        <f t="array" ref="AD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422.09</v>
      </c>
      <c r="AE59" cm="1">
        <f t="array" ref="AE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23</v>
      </c>
      <c r="AF59" cm="1">
        <f t="array" ref="AF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5426.4</v>
      </c>
      <c r="AI59" cm="1">
        <f t="array" ref="AI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2458</v>
      </c>
      <c r="AJ59" cm="1">
        <f t="array" ref="AJ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12855</v>
      </c>
      <c r="AK59" cm="1">
        <f t="array" ref="AK59">_xlfn.IFS(
$C59=2010,
VLOOKUP($B59,[4]分省年度数据!$A$1:$T$32,15,FALSE),
$C59=2011,
VLOOKUP($B59,[4]分省年度数据!$A$1:$T$32,14,FALSE),
$C59=2012,
VLOOKUP($B59,[4]分省年度数据!$A$1:$T$32,13,FALSE),
$C59=2013,
VLOOKUP($B59,[4]分省年度数据!$A$1:$T$32,12,FALSE),
$C59=2014,
VLOOKUP($B59,[4]分省年度数据!$A$1:$T$32,11,FALSE),
$C59=2015,
VLOOKUP($B59,[4]分省年度数据!$A$1:$T$32,10,FALSE),
$C59=2016,
VLOOKUP($B59,[4]分省年度数据!$A$1:$T$32,9,FALSE),
$C59=2017,
VLOOKUP($B59,[4]分省年度数据!$A$1:$T$32,8,FALSE),
$C59=2018,
VLOOKUP($B59,[4]分省年度数据!$A$1:$T$32,7,FALSE)
)</f>
        <v>93.84</v>
      </c>
      <c r="AL59" cm="1">
        <f t="array" ref="AL59">_xlfn.IFS(
$C59=2010,
VLOOKUP($B59,[5]分省年度数据!$A$1:$T$32,15,FALSE),
$C59=2011,
VLOOKUP($B59,[5]分省年度数据!$A$1:$T$32,14,FALSE),
$C59=2012,
VLOOKUP($B59,[5]分省年度数据!$A$1:$T$32,13,FALSE),
$C59=2013,
VLOOKUP($B59,[5]分省年度数据!$A$1:$T$32,12,FALSE),
$C59=2014,
VLOOKUP($B59,[5]分省年度数据!$A$1:$T$32,11,FALSE),
$C59=2015,
VLOOKUP($B59,[5]分省年度数据!$A$1:$T$32,10,FALSE),
$C59=2016,
VLOOKUP($B59,[5]分省年度数据!$A$1:$T$32,9,FALSE),
$C59=2017,
VLOOKUP($B59,[5]分省年度数据!$A$1:$T$32,8,FALSE),
$C59=2018,
VLOOKUP($B59,[5]分省年度数据!$A$1:$T$32,7,FALSE)
)</f>
        <v>91.43</v>
      </c>
      <c r="AM59" cm="1">
        <f t="array" ref="AM59">_xlfn.IFS(
$C59=2010,
VLOOKUP($B59,[6]分省年度数据!$A$1:$T$32,15,FALSE),
$C59=2011,
VLOOKUP($B59,[6]分省年度数据!$A$1:$T$32,14,FALSE),
$C59=2012,
VLOOKUP($B59,[6]分省年度数据!$A$1:$T$32,13,FALSE),
$C59=2013,
VLOOKUP($B59,[6]分省年度数据!$A$1:$T$32,12,FALSE),
$C59=2014,
VLOOKUP($B59,[6]分省年度数据!$A$1:$T$32,11,FALSE),
$C59=2015,
VLOOKUP($B59,[6]分省年度数据!$A$1:$T$32,10,FALSE),
$C59=2016,
VLOOKUP($B59,[6]分省年度数据!$A$1:$T$32,9,FALSE),
$C59=2017,
VLOOKUP($B59,[6]分省年度数据!$A$1:$T$32,8,FALSE),
$C59=2018,
VLOOKUP($B59,[6]分省年度数据!$A$1:$T$32,7,FALSE)
)</f>
        <v>10.210000000000001</v>
      </c>
      <c r="AN59" cm="1">
        <f t="array" ref="AN59">_xlfn.IFS(
$C59=2010,
VLOOKUP($B59,[7]分省年度数据!$A$1:$T$32,15,FALSE),
$C59=2011,
VLOOKUP($B59,[7]分省年度数据!$A$1:$T$32,14,FALSE),
$C59=2012,
VLOOKUP($B59,[7]分省年度数据!$A$1:$T$32,13,FALSE),
$C59=2013,
VLOOKUP($B59,[7]分省年度数据!$A$1:$T$32,12,FALSE),
$C59=2014,
VLOOKUP($B59,[7]分省年度数据!$A$1:$T$32,11,FALSE),
$C59=2015,
VLOOKUP($B59,[7]分省年度数据!$A$1:$T$32,10,FALSE),
$C59=2016,
VLOOKUP($B59,[7]分省年度数据!$A$1:$T$32,9,FALSE),
$C59=2017,
VLOOKUP($B59,[7]分省年度数据!$A$1:$T$32,8,FALSE),
$C59=2018,
VLOOKUP($B59,[7]分省年度数据!$A$1:$T$32,7,FALSE)
)</f>
        <v>3.51</v>
      </c>
      <c r="AO59" cm="1">
        <f t="array" ref="AO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11.78</v>
      </c>
    </row>
    <row r="60" spans="1:41">
      <c r="A60">
        <v>22</v>
      </c>
      <c r="B60" t="s">
        <v>7</v>
      </c>
      <c r="C60">
        <v>2014</v>
      </c>
      <c r="D60" t="str">
        <f>CONCATENATE(B60,C60)</f>
        <v>吉林省2014</v>
      </c>
      <c r="E60" t="s">
        <v>33</v>
      </c>
      <c r="F60" cm="1">
        <f t="array" ref="F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G60" cm="1">
        <f t="array" ref="G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H60" cm="1">
        <f t="array" ref="H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I60">
        <f>VLOOKUP($D60,[24]Sheet1!$C$1:$J$65536,2,FALSE)</f>
        <v>64.881881713867188</v>
      </c>
      <c r="J60">
        <f>VLOOKUP($D60,[24]Sheet1!$C$1:$J$65536,3,FALSE)</f>
        <v>-14.756551742553711</v>
      </c>
      <c r="K60">
        <f>VLOOKUP($D60,[24]Sheet1!$C$1:$J$65536,4,FALSE)</f>
        <v>10166.453125</v>
      </c>
      <c r="L60">
        <f>VLOOKUP($D60,[24]Sheet1!$C$1:$J$65536,5,FALSE)</f>
        <v>188.50215148925781</v>
      </c>
      <c r="M60">
        <f>VLOOKUP($D60,[24]Sheet1!$C$1:$J$65536,6,FALSE)</f>
        <v>24.16120719909668</v>
      </c>
      <c r="N60">
        <f>VLOOKUP($D60,[24]Sheet1!$C$1:$J$65536,7,FALSE)</f>
        <v>5.5016169548034668</v>
      </c>
      <c r="O60">
        <f>VLOOKUP($D60,[24]Sheet1!$C$1:$J$65536,8,FALSE)</f>
        <v>23.401464462280273</v>
      </c>
      <c r="P60" cm="1">
        <f t="array" ref="P60">_xlfn.IFS(
$C60=2010,
VLOOKUP($B60,[25]各省年均房价!$A$1:$T$32,11,FALSE),
$C60=2011,
VLOOKUP($B60,[25]各省年均房价!$A$1:$T$32,12,FALSE),
$C60=2012,
VLOOKUP($B60,[25]各省年均房价!$A$1:$T$32,13,FALSE),
$C60=2013,
VLOOKUP($B60,[25]各省年均房价!$A$1:$T$32,14,FALSE),
$C60=2014,
VLOOKUP($B60,[25]各省年均房价!$A$1:$T$32,15,FALSE),
$C60=2015,
VLOOKUP($B60,[25]各省年均房价!$A$1:$T$32,16,FALSE),
$C60=2016,
VLOOKUP($B60,[25]各省年均房价!$A$1:$T$32,17,FALSE),
$C60=2017,
VLOOKUP($B60,[25]各省年均房价!$A$1:$T$32,18,FALSE),
$C60=2018,
VLOOKUP($B60,[25]各省年均房价!$A$1:$T$32,19,FALSE)
)</f>
        <v>3945.4749999999999</v>
      </c>
      <c r="Q60">
        <f t="shared" si="0"/>
        <v>0.22519834474885844</v>
      </c>
      <c r="S60" t="str">
        <f>VLOOKUP(B60,方言分布!A:B,2,FALSE)</f>
        <v>东北官话</v>
      </c>
      <c r="T60" cm="1">
        <f t="array" ref="T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19891</v>
      </c>
      <c r="U60" cm="1">
        <f t="array" ref="U60">_xlfn.IFS(
$C60=2010,
VLOOKUP($B60,[20]分省年度数据!$A$1:$T$32,15,FALSE),
$C60=2011,
VLOOKUP($B60,[20]分省年度数据!$A$1:$T$32,14,FALSE),
$C60=2012,
VLOOKUP($B60,[20]分省年度数据!$A$1:$T$32,13,FALSE),
$C60=2013,
VLOOKUP($B60,[20]分省年度数据!$A$1:$T$32,12,FALSE),
$C60=2014,
VLOOKUP($B60,[20]分省年度数据!$A$1:$T$32,11,FALSE),
$C60=2015,
VLOOKUP($B60,[20]分省年度数据!$A$1:$T$32,10,FALSE),
$C60=2016,
VLOOKUP($B60,[20]分省年度数据!$A$1:$T$32,9,FALSE),
$C60=2017,
VLOOKUP($B60,[20]分省年度数据!$A$1:$T$32,8,FALSE),
$C60=2018,
VLOOKUP($B60,[20]分省年度数据!$A$1:$T$32,7,FALSE)
)</f>
        <v>14.1</v>
      </c>
      <c r="V60" cm="1">
        <f t="array" ref="V60">_xlfn.IFS(
$C60=2010,
VLOOKUP($B60,[21]分省年度数据!$A$1:$T$32,15,FALSE),
$C60=2011,
VLOOKUP($B60,[21]分省年度数据!$A$1:$T$32,14,FALSE),
$C60=2012,
VLOOKUP($B60,[21]分省年度数据!$A$1:$T$32,13,FALSE),
$C60=2013,
VLOOKUP($B60,[21]分省年度数据!$A$1:$T$32,12,FALSE),
$C60=2014,
VLOOKUP($B60,[21]分省年度数据!$A$1:$T$32,11,FALSE),
$C60=2015,
VLOOKUP($B60,[21]分省年度数据!$A$1:$T$32,10,FALSE),
$C60=2016,
VLOOKUP($B60,[21]分省年度数据!$A$1:$T$32,9,FALSE),
$C60=2017,
VLOOKUP($B60,[21]分省年度数据!$A$1:$T$32,8,FALSE),
$C60=2018,
VLOOKUP($B60,[21]分省年度数据!$A$1:$T$32,7,FALSE)
)</f>
        <v>55</v>
      </c>
      <c r="W60" cm="1">
        <f t="array" ref="W60">_xlfn.IFS(
$C60=2010,
VLOOKUP($B60,[22]分省年度数据!$A$1:$T$32,15,FALSE),
$C60=2011,
VLOOKUP($B60,[22]分省年度数据!$A$1:$T$32,14,FALSE),
$C60=2012,
VLOOKUP($B60,[22]分省年度数据!$A$1:$T$32,13,FALSE),
$C60=2013,
VLOOKUP($B60,[22]分省年度数据!$A$1:$T$32,12,FALSE),
$C60=2014,
VLOOKUP($B60,[22]分省年度数据!$A$1:$T$32,11,FALSE),
$C60=2015,
VLOOKUP($B60,[22]分省年度数据!$A$1:$T$32,10,FALSE),
$C60=2016,
VLOOKUP($B60,[22]分省年度数据!$A$1:$T$32,9,FALSE),
$C60=2017,
VLOOKUP($B60,[22]分省年度数据!$A$1:$T$32,8,FALSE),
$C60=2018,
VLOOKUP($B60,[22]分省年度数据!$A$1:$T$32,7,FALSE)
)</f>
        <v>9.85</v>
      </c>
      <c r="X60" cm="1">
        <f t="array" ref="X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206.44</v>
      </c>
      <c r="Y60" cm="1">
        <f t="array" ref="Y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14.66</v>
      </c>
      <c r="Z60" cm="1">
        <f t="array" ref="Z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9.3000000000000007</v>
      </c>
      <c r="AA60" cm="1">
        <f t="array" ref="AA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11.26</v>
      </c>
      <c r="AC60" cm="1">
        <f t="array" ref="AC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5353180</v>
      </c>
      <c r="AD60" cm="1">
        <f t="array" ref="AD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407.1</v>
      </c>
      <c r="AE60" cm="1">
        <f t="array" ref="AE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23</v>
      </c>
      <c r="AF60" cm="1">
        <f t="array" ref="AF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6080.9</v>
      </c>
      <c r="AI60" cm="1">
        <f t="array" ref="AI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2794</v>
      </c>
      <c r="AJ60" cm="1">
        <f t="array" ref="AJ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13074</v>
      </c>
      <c r="AK60" cm="1">
        <f t="array" ref="AK60">_xlfn.IFS(
$C60=2010,
VLOOKUP($B60,[4]分省年度数据!$A$1:$T$32,15,FALSE),
$C60=2011,
VLOOKUP($B60,[4]分省年度数据!$A$1:$T$32,14,FALSE),
$C60=2012,
VLOOKUP($B60,[4]分省年度数据!$A$1:$T$32,13,FALSE),
$C60=2013,
VLOOKUP($B60,[4]分省年度数据!$A$1:$T$32,12,FALSE),
$C60=2014,
VLOOKUP($B60,[4]分省年度数据!$A$1:$T$32,11,FALSE),
$C60=2015,
VLOOKUP($B60,[4]分省年度数据!$A$1:$T$32,10,FALSE),
$C60=2016,
VLOOKUP($B60,[4]分省年度数据!$A$1:$T$32,9,FALSE),
$C60=2017,
VLOOKUP($B60,[4]分省年度数据!$A$1:$T$32,8,FALSE),
$C60=2018,
VLOOKUP($B60,[4]分省年度数据!$A$1:$T$32,7,FALSE)
)</f>
        <v>93.79</v>
      </c>
      <c r="AL60" cm="1">
        <f t="array" ref="AL60">_xlfn.IFS(
$C60=2010,
VLOOKUP($B60,[5]分省年度数据!$A$1:$T$32,15,FALSE),
$C60=2011,
VLOOKUP($B60,[5]分省年度数据!$A$1:$T$32,14,FALSE),
$C60=2012,
VLOOKUP($B60,[5]分省年度数据!$A$1:$T$32,13,FALSE),
$C60=2013,
VLOOKUP($B60,[5]分省年度数据!$A$1:$T$32,12,FALSE),
$C60=2014,
VLOOKUP($B60,[5]分省年度数据!$A$1:$T$32,11,FALSE),
$C60=2015,
VLOOKUP($B60,[5]分省年度数据!$A$1:$T$32,10,FALSE),
$C60=2016,
VLOOKUP($B60,[5]分省年度数据!$A$1:$T$32,9,FALSE),
$C60=2017,
VLOOKUP($B60,[5]分省年度数据!$A$1:$T$32,8,FALSE),
$C60=2018,
VLOOKUP($B60,[5]分省年度数据!$A$1:$T$32,7,FALSE)
)</f>
        <v>91.98</v>
      </c>
      <c r="AM60" cm="1">
        <f t="array" ref="AM60">_xlfn.IFS(
$C60=2010,
VLOOKUP($B60,[6]分省年度数据!$A$1:$T$32,15,FALSE),
$C60=2011,
VLOOKUP($B60,[6]分省年度数据!$A$1:$T$32,14,FALSE),
$C60=2012,
VLOOKUP($B60,[6]分省年度数据!$A$1:$T$32,13,FALSE),
$C60=2013,
VLOOKUP($B60,[6]分省年度数据!$A$1:$T$32,12,FALSE),
$C60=2014,
VLOOKUP($B60,[6]分省年度数据!$A$1:$T$32,11,FALSE),
$C60=2015,
VLOOKUP($B60,[6]分省年度数据!$A$1:$T$32,10,FALSE),
$C60=2016,
VLOOKUP($B60,[6]分省年度数据!$A$1:$T$32,9,FALSE),
$C60=2017,
VLOOKUP($B60,[6]分省年度数据!$A$1:$T$32,8,FALSE),
$C60=2018,
VLOOKUP($B60,[6]分省年度数据!$A$1:$T$32,7,FALSE)
)</f>
        <v>10.32</v>
      </c>
      <c r="AN60" cm="1">
        <f t="array" ref="AN60">_xlfn.IFS(
$C60=2010,
VLOOKUP($B60,[7]分省年度数据!$A$1:$T$32,15,FALSE),
$C60=2011,
VLOOKUP($B60,[7]分省年度数据!$A$1:$T$32,14,FALSE),
$C60=2012,
VLOOKUP($B60,[7]分省年度数据!$A$1:$T$32,13,FALSE),
$C60=2013,
VLOOKUP($B60,[7]分省年度数据!$A$1:$T$32,12,FALSE),
$C60=2014,
VLOOKUP($B60,[7]分省年度数据!$A$1:$T$32,11,FALSE),
$C60=2015,
VLOOKUP($B60,[7]分省年度数据!$A$1:$T$32,10,FALSE),
$C60=2016,
VLOOKUP($B60,[7]分省年度数据!$A$1:$T$32,9,FALSE),
$C60=2017,
VLOOKUP($B60,[7]分省年度数据!$A$1:$T$32,8,FALSE),
$C60=2018,
VLOOKUP($B60,[7]分省年度数据!$A$1:$T$32,7,FALSE)
)</f>
        <v>3.23</v>
      </c>
      <c r="AO60" cm="1">
        <f t="array" ref="AO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12.05</v>
      </c>
    </row>
    <row r="61" spans="1:41">
      <c r="A61">
        <v>22</v>
      </c>
      <c r="B61" t="s">
        <v>7</v>
      </c>
      <c r="C61">
        <v>2015</v>
      </c>
      <c r="D61" t="str">
        <f>CONCATENATE(B61,C61)</f>
        <v>吉林省2015</v>
      </c>
      <c r="E61" t="s">
        <v>33</v>
      </c>
      <c r="F61" cm="1">
        <f t="array" ref="F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G61" cm="1">
        <f t="array" ref="G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H61" cm="1">
        <f t="array" ref="H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I61">
        <f>VLOOKUP($D61,[24]Sheet1!$C$1:$J$65536,2,FALSE)</f>
        <v>63.105762481689453</v>
      </c>
      <c r="J61">
        <f>VLOOKUP($D61,[24]Sheet1!$C$1:$J$65536,3,FALSE)</f>
        <v>-7.0594902038574219</v>
      </c>
      <c r="K61">
        <f>VLOOKUP($D61,[24]Sheet1!$C$1:$J$65536,4,FALSE)</f>
        <v>10166.9267578125</v>
      </c>
      <c r="L61">
        <f>VLOOKUP($D61,[24]Sheet1!$C$1:$J$65536,5,FALSE)</f>
        <v>195.70549011230469</v>
      </c>
      <c r="M61">
        <f>VLOOKUP($D61,[24]Sheet1!$C$1:$J$65536,6,FALSE)</f>
        <v>24.752893447875977</v>
      </c>
      <c r="N61">
        <f>VLOOKUP($D61,[24]Sheet1!$C$1:$J$65536,7,FALSE)</f>
        <v>5.4924125671386719</v>
      </c>
      <c r="O61">
        <f>VLOOKUP($D61,[24]Sheet1!$C$1:$J$65536,8,FALSE)</f>
        <v>23.341272354125977</v>
      </c>
      <c r="P61" cm="1">
        <f t="array" ref="P61">_xlfn.IFS(
$C61=2010,
VLOOKUP($B61,[25]各省年均房价!$A$1:$T$32,11,FALSE),
$C61=2011,
VLOOKUP($B61,[25]各省年均房价!$A$1:$T$32,12,FALSE),
$C61=2012,
VLOOKUP($B61,[25]各省年均房价!$A$1:$T$32,13,FALSE),
$C61=2013,
VLOOKUP($B61,[25]各省年均房价!$A$1:$T$32,14,FALSE),
$C61=2014,
VLOOKUP($B61,[25]各省年均房价!$A$1:$T$32,15,FALSE),
$C61=2015,
VLOOKUP($B61,[25]各省年均房价!$A$1:$T$32,16,FALSE),
$C61=2016,
VLOOKUP($B61,[25]各省年均房价!$A$1:$T$32,17,FALSE),
$C61=2017,
VLOOKUP($B61,[25]各省年均房价!$A$1:$T$32,18,FALSE),
$C61=2018,
VLOOKUP($B61,[25]各省年均房价!$A$1:$T$32,19,FALSE)
)</f>
        <v>4196.4825000000001</v>
      </c>
      <c r="Q61">
        <f t="shared" si="0"/>
        <v>0.22460300256904303</v>
      </c>
      <c r="S61" t="str">
        <f>VLOOKUP(B61,方言分布!A:B,2,FALSE)</f>
        <v>东北官话</v>
      </c>
      <c r="T61" cm="1">
        <f t="array" ref="T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20612</v>
      </c>
      <c r="U61" cm="1">
        <f t="array" ref="U61">_xlfn.IFS(
$C61=2010,
VLOOKUP($B61,[20]分省年度数据!$A$1:$T$32,15,FALSE),
$C61=2011,
VLOOKUP($B61,[20]分省年度数据!$A$1:$T$32,14,FALSE),
$C61=2012,
VLOOKUP($B61,[20]分省年度数据!$A$1:$T$32,13,FALSE),
$C61=2013,
VLOOKUP($B61,[20]分省年度数据!$A$1:$T$32,12,FALSE),
$C61=2014,
VLOOKUP($B61,[20]分省年度数据!$A$1:$T$32,11,FALSE),
$C61=2015,
VLOOKUP($B61,[20]分省年度数据!$A$1:$T$32,10,FALSE),
$C61=2016,
VLOOKUP($B61,[20]分省年度数据!$A$1:$T$32,9,FALSE),
$C61=2017,
VLOOKUP($B61,[20]分省年度数据!$A$1:$T$32,8,FALSE),
$C61=2018,
VLOOKUP($B61,[20]分省年度数据!$A$1:$T$32,7,FALSE)
)</f>
        <v>14.45</v>
      </c>
      <c r="V61" cm="1">
        <f t="array" ref="V61">_xlfn.IFS(
$C61=2010,
VLOOKUP($B61,[21]分省年度数据!$A$1:$T$32,15,FALSE),
$C61=2011,
VLOOKUP($B61,[21]分省年度数据!$A$1:$T$32,14,FALSE),
$C61=2012,
VLOOKUP($B61,[21]分省年度数据!$A$1:$T$32,13,FALSE),
$C61=2013,
VLOOKUP($B61,[21]分省年度数据!$A$1:$T$32,12,FALSE),
$C61=2014,
VLOOKUP($B61,[21]分省年度数据!$A$1:$T$32,11,FALSE),
$C61=2015,
VLOOKUP($B61,[21]分省年度数据!$A$1:$T$32,10,FALSE),
$C61=2016,
VLOOKUP($B61,[21]分省年度数据!$A$1:$T$32,9,FALSE),
$C61=2017,
VLOOKUP($B61,[21]分省年度数据!$A$1:$T$32,8,FALSE),
$C61=2018,
VLOOKUP($B61,[21]分省年度数据!$A$1:$T$32,7,FALSE)
)</f>
        <v>58</v>
      </c>
      <c r="W61" cm="1">
        <f t="array" ref="W61">_xlfn.IFS(
$C61=2010,
VLOOKUP($B61,[22]分省年度数据!$A$1:$T$32,15,FALSE),
$C61=2011,
VLOOKUP($B61,[22]分省年度数据!$A$1:$T$32,14,FALSE),
$C61=2012,
VLOOKUP($B61,[22]分省年度数据!$A$1:$T$32,13,FALSE),
$C61=2013,
VLOOKUP($B61,[22]分省年度数据!$A$1:$T$32,12,FALSE),
$C61=2014,
VLOOKUP($B61,[22]分省年度数据!$A$1:$T$32,11,FALSE),
$C61=2015,
VLOOKUP($B61,[22]分省年度数据!$A$1:$T$32,10,FALSE),
$C61=2016,
VLOOKUP($B61,[22]分省年度数据!$A$1:$T$32,9,FALSE),
$C61=2017,
VLOOKUP($B61,[22]分省年度数据!$A$1:$T$32,8,FALSE),
$C61=2018,
VLOOKUP($B61,[22]分省年度数据!$A$1:$T$32,7,FALSE)
)</f>
        <v>9.8000000000000007</v>
      </c>
      <c r="X61" cm="1">
        <f t="array" ref="X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245.81</v>
      </c>
      <c r="Y61" cm="1">
        <f t="array" ref="Y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14.11</v>
      </c>
      <c r="Z61" cm="1">
        <f t="array" ref="Z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9.1999999999999993</v>
      </c>
      <c r="AA61" cm="1">
        <f t="array" ref="AA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11.63</v>
      </c>
      <c r="AC61" cm="1">
        <f t="array" ref="AC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5975239</v>
      </c>
      <c r="AD61" cm="1">
        <f t="array" ref="AD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477.57</v>
      </c>
      <c r="AE61" cm="1">
        <f t="array" ref="AE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23</v>
      </c>
      <c r="AF61" cm="1">
        <f t="array" ref="AF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3571.7</v>
      </c>
      <c r="AI61" cm="1">
        <f t="array" ref="AI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2779</v>
      </c>
      <c r="AJ61" cm="1">
        <f t="array" ref="AJ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12248</v>
      </c>
      <c r="AK61" cm="1">
        <f t="array" ref="AK61">_xlfn.IFS(
$C61=2010,
VLOOKUP($B61,[4]分省年度数据!$A$1:$T$32,15,FALSE),
$C61=2011,
VLOOKUP($B61,[4]分省年度数据!$A$1:$T$32,14,FALSE),
$C61=2012,
VLOOKUP($B61,[4]分省年度数据!$A$1:$T$32,13,FALSE),
$C61=2013,
VLOOKUP($B61,[4]分省年度数据!$A$1:$T$32,12,FALSE),
$C61=2014,
VLOOKUP($B61,[4]分省年度数据!$A$1:$T$32,11,FALSE),
$C61=2015,
VLOOKUP($B61,[4]分省年度数据!$A$1:$T$32,10,FALSE),
$C61=2016,
VLOOKUP($B61,[4]分省年度数据!$A$1:$T$32,9,FALSE),
$C61=2017,
VLOOKUP($B61,[4]分省年度数据!$A$1:$T$32,8,FALSE),
$C61=2018,
VLOOKUP($B61,[4]分省年度数据!$A$1:$T$32,7,FALSE)
)</f>
        <v>93.64</v>
      </c>
      <c r="AL61" cm="1">
        <f t="array" ref="AL61">_xlfn.IFS(
$C61=2010,
VLOOKUP($B61,[5]分省年度数据!$A$1:$T$32,15,FALSE),
$C61=2011,
VLOOKUP($B61,[5]分省年度数据!$A$1:$T$32,14,FALSE),
$C61=2012,
VLOOKUP($B61,[5]分省年度数据!$A$1:$T$32,13,FALSE),
$C61=2013,
VLOOKUP($B61,[5]分省年度数据!$A$1:$T$32,12,FALSE),
$C61=2014,
VLOOKUP($B61,[5]分省年度数据!$A$1:$T$32,11,FALSE),
$C61=2015,
VLOOKUP($B61,[5]分省年度数据!$A$1:$T$32,10,FALSE),
$C61=2016,
VLOOKUP($B61,[5]分省年度数据!$A$1:$T$32,9,FALSE),
$C61=2017,
VLOOKUP($B61,[5]分省年度数据!$A$1:$T$32,8,FALSE),
$C61=2018,
VLOOKUP($B61,[5]分省年度数据!$A$1:$T$32,7,FALSE)
)</f>
        <v>92.46</v>
      </c>
      <c r="AM61" cm="1">
        <f t="array" ref="AM61">_xlfn.IFS(
$C61=2010,
VLOOKUP($B61,[6]分省年度数据!$A$1:$T$32,15,FALSE),
$C61=2011,
VLOOKUP($B61,[6]分省年度数据!$A$1:$T$32,14,FALSE),
$C61=2012,
VLOOKUP($B61,[6]分省年度数据!$A$1:$T$32,13,FALSE),
$C61=2013,
VLOOKUP($B61,[6]分省年度数据!$A$1:$T$32,12,FALSE),
$C61=2014,
VLOOKUP($B61,[6]分省年度数据!$A$1:$T$32,11,FALSE),
$C61=2015,
VLOOKUP($B61,[6]分省年度数据!$A$1:$T$32,10,FALSE),
$C61=2016,
VLOOKUP($B61,[6]分省年度数据!$A$1:$T$32,9,FALSE),
$C61=2017,
VLOOKUP($B61,[6]分省年度数据!$A$1:$T$32,8,FALSE),
$C61=2018,
VLOOKUP($B61,[6]分省年度数据!$A$1:$T$32,7,FALSE)
)</f>
        <v>10.62</v>
      </c>
      <c r="AN61" cm="1">
        <f t="array" ref="AN61">_xlfn.IFS(
$C61=2010,
VLOOKUP($B61,[7]分省年度数据!$A$1:$T$32,15,FALSE),
$C61=2011,
VLOOKUP($B61,[7]分省年度数据!$A$1:$T$32,14,FALSE),
$C61=2012,
VLOOKUP($B61,[7]分省年度数据!$A$1:$T$32,13,FALSE),
$C61=2013,
VLOOKUP($B61,[7]分省年度数据!$A$1:$T$32,12,FALSE),
$C61=2014,
VLOOKUP($B61,[7]分省年度数据!$A$1:$T$32,11,FALSE),
$C61=2015,
VLOOKUP($B61,[7]分省年度数据!$A$1:$T$32,10,FALSE),
$C61=2016,
VLOOKUP($B61,[7]分省年度数据!$A$1:$T$32,9,FALSE),
$C61=2017,
VLOOKUP($B61,[7]分省年度数据!$A$1:$T$32,8,FALSE),
$C61=2018,
VLOOKUP($B61,[7]分省年度数据!$A$1:$T$32,7,FALSE)
)</f>
        <v>3.11</v>
      </c>
      <c r="AO61" cm="1">
        <f t="array" ref="AO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12.51</v>
      </c>
    </row>
    <row r="62" spans="1:41">
      <c r="A62">
        <v>22</v>
      </c>
      <c r="B62" t="s">
        <v>7</v>
      </c>
      <c r="C62">
        <v>2016</v>
      </c>
      <c r="D62" t="str">
        <f>CONCATENATE(B62,C62)</f>
        <v>吉林省2016</v>
      </c>
      <c r="E62" t="s">
        <v>33</v>
      </c>
      <c r="F62" cm="1">
        <f t="array" ref="F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G62" cm="1">
        <f t="array" ref="G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H62" cm="1">
        <f t="array" ref="H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I62">
        <f>VLOOKUP($D62,[24]Sheet1!$C$1:$J$65536,2,FALSE)</f>
        <v>60.20989990234375</v>
      </c>
      <c r="J62">
        <f>VLOOKUP($D62,[24]Sheet1!$C$1:$J$65536,3,FALSE)</f>
        <v>-7.6150937080383301</v>
      </c>
      <c r="K62">
        <f>VLOOKUP($D62,[24]Sheet1!$C$1:$J$65536,4,FALSE)</f>
        <v>10165.6171875</v>
      </c>
      <c r="L62">
        <f>VLOOKUP($D62,[24]Sheet1!$C$1:$J$65536,5,FALSE)</f>
        <v>194.31741333007812</v>
      </c>
      <c r="M62">
        <f>VLOOKUP($D62,[24]Sheet1!$C$1:$J$65536,6,FALSE)</f>
        <v>25.916408538818359</v>
      </c>
      <c r="N62">
        <f>VLOOKUP($D62,[24]Sheet1!$C$1:$J$65536,7,FALSE)</f>
        <v>5.4562439918518066</v>
      </c>
      <c r="O62">
        <f>VLOOKUP($D62,[24]Sheet1!$C$1:$J$65536,8,FALSE)</f>
        <v>28.77996826171875</v>
      </c>
      <c r="P62" cm="1">
        <f t="array" ref="P62">_xlfn.IFS(
$C62=2010,
VLOOKUP($B62,[25]各省年均房价!$A$1:$T$32,11,FALSE),
$C62=2011,
VLOOKUP($B62,[25]各省年均房价!$A$1:$T$32,12,FALSE),
$C62=2012,
VLOOKUP($B62,[25]各省年均房价!$A$1:$T$32,13,FALSE),
$C62=2013,
VLOOKUP($B62,[25]各省年均房价!$A$1:$T$32,14,FALSE),
$C62=2014,
VLOOKUP($B62,[25]各省年均房价!$A$1:$T$32,15,FALSE),
$C62=2015,
VLOOKUP($B62,[25]各省年均房价!$A$1:$T$32,16,FALSE),
$C62=2016,
VLOOKUP($B62,[25]各省年均房价!$A$1:$T$32,17,FALSE),
$C62=2017,
VLOOKUP($B62,[25]各省年均房价!$A$1:$T$32,18,FALSE),
$C62=2018,
VLOOKUP($B62,[25]各省年均房价!$A$1:$T$32,19,FALSE)
)</f>
        <v>4258.0675000000001</v>
      </c>
      <c r="Q62">
        <f t="shared" si="0"/>
        <v>0.21325524615615765</v>
      </c>
      <c r="S62" t="str">
        <f>VLOOKUP(B62,方言分布!A:B,2,FALSE)</f>
        <v>东北官话</v>
      </c>
      <c r="T62" cm="1">
        <f t="array" ref="T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20829</v>
      </c>
      <c r="U62" cm="1">
        <f t="array" ref="U62">_xlfn.IFS(
$C62=2010,
VLOOKUP($B62,[20]分省年度数据!$A$1:$T$32,15,FALSE),
$C62=2011,
VLOOKUP($B62,[20]分省年度数据!$A$1:$T$32,14,FALSE),
$C62=2012,
VLOOKUP($B62,[20]分省年度数据!$A$1:$T$32,13,FALSE),
$C62=2013,
VLOOKUP($B62,[20]分省年度数据!$A$1:$T$32,12,FALSE),
$C62=2014,
VLOOKUP($B62,[20]分省年度数据!$A$1:$T$32,11,FALSE),
$C62=2015,
VLOOKUP($B62,[20]分省年度数据!$A$1:$T$32,10,FALSE),
$C62=2016,
VLOOKUP($B62,[20]分省年度数据!$A$1:$T$32,9,FALSE),
$C62=2017,
VLOOKUP($B62,[20]分省年度数据!$A$1:$T$32,8,FALSE),
$C62=2018,
VLOOKUP($B62,[20]分省年度数据!$A$1:$T$32,7,FALSE)
)</f>
        <v>15.12</v>
      </c>
      <c r="V62" cm="1">
        <f t="array" ref="V62">_xlfn.IFS(
$C62=2010,
VLOOKUP($B62,[21]分省年度数据!$A$1:$T$32,15,FALSE),
$C62=2011,
VLOOKUP($B62,[21]分省年度数据!$A$1:$T$32,14,FALSE),
$C62=2012,
VLOOKUP($B62,[21]分省年度数据!$A$1:$T$32,13,FALSE),
$C62=2013,
VLOOKUP($B62,[21]分省年度数据!$A$1:$T$32,12,FALSE),
$C62=2014,
VLOOKUP($B62,[21]分省年度数据!$A$1:$T$32,11,FALSE),
$C62=2015,
VLOOKUP($B62,[21]分省年度数据!$A$1:$T$32,10,FALSE),
$C62=2016,
VLOOKUP($B62,[21]分省年度数据!$A$1:$T$32,9,FALSE),
$C62=2017,
VLOOKUP($B62,[21]分省年度数据!$A$1:$T$32,8,FALSE),
$C62=2018,
VLOOKUP($B62,[21]分省年度数据!$A$1:$T$32,7,FALSE)
)</f>
        <v>61</v>
      </c>
      <c r="W62" cm="1">
        <f t="array" ref="W62">_xlfn.IFS(
$C62=2010,
VLOOKUP($B62,[22]分省年度数据!$A$1:$T$32,15,FALSE),
$C62=2011,
VLOOKUP($B62,[22]分省年度数据!$A$1:$T$32,14,FALSE),
$C62=2012,
VLOOKUP($B62,[22]分省年度数据!$A$1:$T$32,13,FALSE),
$C62=2013,
VLOOKUP($B62,[22]分省年度数据!$A$1:$T$32,12,FALSE),
$C62=2014,
VLOOKUP($B62,[22]分省年度数据!$A$1:$T$32,11,FALSE),
$C62=2015,
VLOOKUP($B62,[22]分省年度数据!$A$1:$T$32,10,FALSE),
$C62=2016,
VLOOKUP($B62,[22]分省年度数据!$A$1:$T$32,9,FALSE),
$C62=2017,
VLOOKUP($B62,[22]分省年度数据!$A$1:$T$32,8,FALSE),
$C62=2018,
VLOOKUP($B62,[22]分省年度数据!$A$1:$T$32,7,FALSE)
)</f>
        <v>9.59</v>
      </c>
      <c r="X62" cm="1">
        <f t="array" ref="X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273.62</v>
      </c>
      <c r="Y62" cm="1">
        <f t="array" ref="Y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13.81</v>
      </c>
      <c r="Z62" cm="1">
        <f t="array" ref="Z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9.34</v>
      </c>
      <c r="AA62" cm="1">
        <f t="array" ref="AA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11.53</v>
      </c>
      <c r="AC62" cm="1">
        <f t="array" ref="AC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6439837</v>
      </c>
      <c r="AD62" cm="1">
        <f t="array" ref="AD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499.7</v>
      </c>
      <c r="AE62" cm="1">
        <f t="array" ref="AE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18</v>
      </c>
      <c r="AF62" cm="1">
        <f t="array" ref="AF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3812.9</v>
      </c>
      <c r="AI62" cm="1">
        <f t="array" ref="AI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5564</v>
      </c>
      <c r="AJ62" cm="1">
        <f t="array" ref="AJ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13203</v>
      </c>
      <c r="AK62" cm="1">
        <f t="array" ref="AK62">_xlfn.IFS(
$C62=2010,
VLOOKUP($B62,[4]分省年度数据!$A$1:$T$32,15,FALSE),
$C62=2011,
VLOOKUP($B62,[4]分省年度数据!$A$1:$T$32,14,FALSE),
$C62=2012,
VLOOKUP($B62,[4]分省年度数据!$A$1:$T$32,13,FALSE),
$C62=2013,
VLOOKUP($B62,[4]分省年度数据!$A$1:$T$32,12,FALSE),
$C62=2014,
VLOOKUP($B62,[4]分省年度数据!$A$1:$T$32,11,FALSE),
$C62=2015,
VLOOKUP($B62,[4]分省年度数据!$A$1:$T$32,10,FALSE),
$C62=2016,
VLOOKUP($B62,[4]分省年度数据!$A$1:$T$32,9,FALSE),
$C62=2017,
VLOOKUP($B62,[4]分省年度数据!$A$1:$T$32,8,FALSE),
$C62=2018,
VLOOKUP($B62,[4]分省年度数据!$A$1:$T$32,7,FALSE)
)</f>
        <v>93.4</v>
      </c>
      <c r="AL62" cm="1">
        <f t="array" ref="AL62">_xlfn.IFS(
$C62=2010,
VLOOKUP($B62,[5]分省年度数据!$A$1:$T$32,15,FALSE),
$C62=2011,
VLOOKUP($B62,[5]分省年度数据!$A$1:$T$32,14,FALSE),
$C62=2012,
VLOOKUP($B62,[5]分省年度数据!$A$1:$T$32,13,FALSE),
$C62=2013,
VLOOKUP($B62,[5]分省年度数据!$A$1:$T$32,12,FALSE),
$C62=2014,
VLOOKUP($B62,[5]分省年度数据!$A$1:$T$32,11,FALSE),
$C62=2015,
VLOOKUP($B62,[5]分省年度数据!$A$1:$T$32,10,FALSE),
$C62=2016,
VLOOKUP($B62,[5]分省年度数据!$A$1:$T$32,9,FALSE),
$C62=2017,
VLOOKUP($B62,[5]分省年度数据!$A$1:$T$32,8,FALSE),
$C62=2018,
VLOOKUP($B62,[5]分省年度数据!$A$1:$T$32,7,FALSE)
)</f>
        <v>93</v>
      </c>
      <c r="AM62" cm="1">
        <f t="array" ref="AM62">_xlfn.IFS(
$C62=2010,
VLOOKUP($B62,[6]分省年度数据!$A$1:$T$32,15,FALSE),
$C62=2011,
VLOOKUP($B62,[6]分省年度数据!$A$1:$T$32,14,FALSE),
$C62=2012,
VLOOKUP($B62,[6]分省年度数据!$A$1:$T$32,13,FALSE),
$C62=2013,
VLOOKUP($B62,[6]分省年度数据!$A$1:$T$32,12,FALSE),
$C62=2014,
VLOOKUP($B62,[6]分省年度数据!$A$1:$T$32,11,FALSE),
$C62=2015,
VLOOKUP($B62,[6]分省年度数据!$A$1:$T$32,10,FALSE),
$C62=2016,
VLOOKUP($B62,[6]分省年度数据!$A$1:$T$32,9,FALSE),
$C62=2017,
VLOOKUP($B62,[6]分省年度数据!$A$1:$T$32,8,FALSE),
$C62=2018,
VLOOKUP($B62,[6]分省年度数据!$A$1:$T$32,7,FALSE)
)</f>
        <v>10.26</v>
      </c>
      <c r="AN62" cm="1">
        <f t="array" ref="AN62">_xlfn.IFS(
$C62=2010,
VLOOKUP($B62,[7]分省年度数据!$A$1:$T$32,15,FALSE),
$C62=2011,
VLOOKUP($B62,[7]分省年度数据!$A$1:$T$32,14,FALSE),
$C62=2012,
VLOOKUP($B62,[7]分省年度数据!$A$1:$T$32,13,FALSE),
$C62=2013,
VLOOKUP($B62,[7]分省年度数据!$A$1:$T$32,12,FALSE),
$C62=2014,
VLOOKUP($B62,[7]分省年度数据!$A$1:$T$32,11,FALSE),
$C62=2015,
VLOOKUP($B62,[7]分省年度数据!$A$1:$T$32,10,FALSE),
$C62=2016,
VLOOKUP($B62,[7]分省年度数据!$A$1:$T$32,9,FALSE),
$C62=2017,
VLOOKUP($B62,[7]分省年度数据!$A$1:$T$32,8,FALSE),
$C62=2018,
VLOOKUP($B62,[7]分省年度数据!$A$1:$T$32,7,FALSE)
)</f>
        <v>3.14</v>
      </c>
      <c r="AO62" cm="1">
        <f t="array" ref="AO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13.37</v>
      </c>
    </row>
    <row r="63" spans="1:41">
      <c r="A63">
        <v>22</v>
      </c>
      <c r="B63" t="s">
        <v>7</v>
      </c>
      <c r="C63">
        <v>2017</v>
      </c>
      <c r="D63" t="str">
        <f>CONCATENATE(B63,C63)</f>
        <v>吉林省2017</v>
      </c>
      <c r="E63" t="s">
        <v>33</v>
      </c>
      <c r="F63" cm="1">
        <f t="array" ref="F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G63" cm="1">
        <f t="array" ref="G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H63" cm="1">
        <f t="array" ref="H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I63">
        <f>VLOOKUP($D63,[24]Sheet1!$C$1:$J$65536,2,FALSE)</f>
        <v>62.775783538818359</v>
      </c>
      <c r="J63">
        <f>VLOOKUP($D63,[24]Sheet1!$C$1:$J$65536,3,FALSE)</f>
        <v>-15.547806739807129</v>
      </c>
      <c r="K63">
        <f>VLOOKUP($D63,[24]Sheet1!$C$1:$J$65536,4,FALSE)</f>
        <v>10161.0517578125</v>
      </c>
      <c r="L63">
        <f>VLOOKUP($D63,[24]Sheet1!$C$1:$J$65536,5,FALSE)</f>
        <v>197.01954650878906</v>
      </c>
      <c r="M63">
        <f>VLOOKUP($D63,[24]Sheet1!$C$1:$J$65536,6,FALSE)</f>
        <v>26.959890365600586</v>
      </c>
      <c r="N63">
        <f>VLOOKUP($D63,[24]Sheet1!$C$1:$J$65536,7,FALSE)</f>
        <v>5.2856645584106445</v>
      </c>
      <c r="O63">
        <f>VLOOKUP($D63,[24]Sheet1!$C$1:$J$65536,8,FALSE)</f>
        <v>25.699785232543945</v>
      </c>
      <c r="P63" cm="1">
        <f t="array" ref="P63">_xlfn.IFS(
$C63=2010,
VLOOKUP($B63,[25]各省年均房价!$A$1:$T$32,11,FALSE),
$C63=2011,
VLOOKUP($B63,[25]各省年均房价!$A$1:$T$32,12,FALSE),
$C63=2012,
VLOOKUP($B63,[25]各省年均房价!$A$1:$T$32,13,FALSE),
$C63=2013,
VLOOKUP($B63,[25]各省年均房价!$A$1:$T$32,14,FALSE),
$C63=2014,
VLOOKUP($B63,[25]各省年均房价!$A$1:$T$32,15,FALSE),
$C63=2015,
VLOOKUP($B63,[25]各省年均房价!$A$1:$T$32,16,FALSE),
$C63=2016,
VLOOKUP($B63,[25]各省年均房价!$A$1:$T$32,17,FALSE),
$C63=2017,
VLOOKUP($B63,[25]各省年均房价!$A$1:$T$32,18,FALSE),
$C63=2018,
VLOOKUP($B63,[25]各省年均房价!$A$1:$T$32,19,FALSE)
)</f>
        <v>4847.15625</v>
      </c>
      <c r="Q63">
        <f t="shared" si="0"/>
        <v>0.22684183124298016</v>
      </c>
      <c r="S63" t="str">
        <f>VLOOKUP(B63,方言分布!A:B,2,FALSE)</f>
        <v>东北官话</v>
      </c>
      <c r="T63" cm="1">
        <f t="array" ref="T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20828</v>
      </c>
      <c r="U63" cm="1">
        <f t="array" ref="U63">_xlfn.IFS(
$C63=2010,
VLOOKUP($B63,[20]分省年度数据!$A$1:$T$32,15,FALSE),
$C63=2011,
VLOOKUP($B63,[20]分省年度数据!$A$1:$T$32,14,FALSE),
$C63=2012,
VLOOKUP($B63,[20]分省年度数据!$A$1:$T$32,13,FALSE),
$C63=2013,
VLOOKUP($B63,[20]分省年度数据!$A$1:$T$32,12,FALSE),
$C63=2014,
VLOOKUP($B63,[20]分省年度数据!$A$1:$T$32,11,FALSE),
$C63=2015,
VLOOKUP($B63,[20]分省年度数据!$A$1:$T$32,10,FALSE),
$C63=2016,
VLOOKUP($B63,[20]分省年度数据!$A$1:$T$32,9,FALSE),
$C63=2017,
VLOOKUP($B63,[20]分省年度数据!$A$1:$T$32,8,FALSE),
$C63=2018,
VLOOKUP($B63,[20]分省年度数据!$A$1:$T$32,7,FALSE)
)</f>
        <v>15.37</v>
      </c>
      <c r="V63" cm="1">
        <f t="array" ref="V63">_xlfn.IFS(
$C63=2010,
VLOOKUP($B63,[21]分省年度数据!$A$1:$T$32,15,FALSE),
$C63=2011,
VLOOKUP($B63,[21]分省年度数据!$A$1:$T$32,14,FALSE),
$C63=2012,
VLOOKUP($B63,[21]分省年度数据!$A$1:$T$32,13,FALSE),
$C63=2013,
VLOOKUP($B63,[21]分省年度数据!$A$1:$T$32,12,FALSE),
$C63=2014,
VLOOKUP($B63,[21]分省年度数据!$A$1:$T$32,11,FALSE),
$C63=2015,
VLOOKUP($B63,[21]分省年度数据!$A$1:$T$32,10,FALSE),
$C63=2016,
VLOOKUP($B63,[21]分省年度数据!$A$1:$T$32,9,FALSE),
$C63=2017,
VLOOKUP($B63,[21]分省年度数据!$A$1:$T$32,8,FALSE),
$C63=2018,
VLOOKUP($B63,[21]分省年度数据!$A$1:$T$32,7,FALSE)
)</f>
        <v>62</v>
      </c>
      <c r="W63" cm="1">
        <f t="array" ref="W63">_xlfn.IFS(
$C63=2010,
VLOOKUP($B63,[22]分省年度数据!$A$1:$T$32,15,FALSE),
$C63=2011,
VLOOKUP($B63,[22]分省年度数据!$A$1:$T$32,14,FALSE),
$C63=2012,
VLOOKUP($B63,[22]分省年度数据!$A$1:$T$32,13,FALSE),
$C63=2013,
VLOOKUP($B63,[22]分省年度数据!$A$1:$T$32,12,FALSE),
$C63=2014,
VLOOKUP($B63,[22]分省年度数据!$A$1:$T$32,11,FALSE),
$C63=2015,
VLOOKUP($B63,[22]分省年度数据!$A$1:$T$32,10,FALSE),
$C63=2016,
VLOOKUP($B63,[22]分省年度数据!$A$1:$T$32,9,FALSE),
$C63=2017,
VLOOKUP($B63,[22]分省年度数据!$A$1:$T$32,8,FALSE),
$C63=2018,
VLOOKUP($B63,[22]分省年度数据!$A$1:$T$32,7,FALSE)
)</f>
        <v>9.3800000000000008</v>
      </c>
      <c r="X63" cm="1">
        <f t="array" ref="X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279.22000000000003</v>
      </c>
      <c r="Y63" cm="1">
        <f t="array" ref="Y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13.82</v>
      </c>
      <c r="Z63" cm="1">
        <f t="array" ref="Z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9.57</v>
      </c>
      <c r="AA63" cm="1">
        <f t="array" ref="AA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11.33</v>
      </c>
      <c r="AC63" cm="1">
        <f t="array" ref="AC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6586685</v>
      </c>
      <c r="AD63" cm="1">
        <f t="array" ref="AD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508.09</v>
      </c>
      <c r="AE63" cm="1">
        <f t="array" ref="AE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19</v>
      </c>
      <c r="AF63" cm="1">
        <f t="array" ref="AF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3992.3</v>
      </c>
      <c r="AI63" cm="1">
        <f t="array" ref="AI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5485</v>
      </c>
      <c r="AJ63" cm="1">
        <f t="array" ref="AJ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14506</v>
      </c>
      <c r="AK63" cm="1">
        <f t="array" ref="AK63">_xlfn.IFS(
$C63=2010,
VLOOKUP($B63,[4]分省年度数据!$A$1:$T$32,15,FALSE),
$C63=2011,
VLOOKUP($B63,[4]分省年度数据!$A$1:$T$32,14,FALSE),
$C63=2012,
VLOOKUP($B63,[4]分省年度数据!$A$1:$T$32,13,FALSE),
$C63=2013,
VLOOKUP($B63,[4]分省年度数据!$A$1:$T$32,12,FALSE),
$C63=2014,
VLOOKUP($B63,[4]分省年度数据!$A$1:$T$32,11,FALSE),
$C63=2015,
VLOOKUP($B63,[4]分省年度数据!$A$1:$T$32,10,FALSE),
$C63=2016,
VLOOKUP($B63,[4]分省年度数据!$A$1:$T$32,9,FALSE),
$C63=2017,
VLOOKUP($B63,[4]分省年度数据!$A$1:$T$32,8,FALSE),
$C63=2018,
VLOOKUP($B63,[4]分省年度数据!$A$1:$T$32,7,FALSE)
)</f>
        <v>94.85</v>
      </c>
      <c r="AL63" cm="1">
        <f t="array" ref="AL63">_xlfn.IFS(
$C63=2010,
VLOOKUP($B63,[5]分省年度数据!$A$1:$T$32,15,FALSE),
$C63=2011,
VLOOKUP($B63,[5]分省年度数据!$A$1:$T$32,14,FALSE),
$C63=2012,
VLOOKUP($B63,[5]分省年度数据!$A$1:$T$32,13,FALSE),
$C63=2013,
VLOOKUP($B63,[5]分省年度数据!$A$1:$T$32,12,FALSE),
$C63=2014,
VLOOKUP($B63,[5]分省年度数据!$A$1:$T$32,11,FALSE),
$C63=2015,
VLOOKUP($B63,[5]分省年度数据!$A$1:$T$32,10,FALSE),
$C63=2016,
VLOOKUP($B63,[5]分省年度数据!$A$1:$T$32,9,FALSE),
$C63=2017,
VLOOKUP($B63,[5]分省年度数据!$A$1:$T$32,8,FALSE),
$C63=2018,
VLOOKUP($B63,[5]分省年度数据!$A$1:$T$32,7,FALSE)
)</f>
        <v>92.99</v>
      </c>
      <c r="AM63" cm="1">
        <f t="array" ref="AM63">_xlfn.IFS(
$C63=2010,
VLOOKUP($B63,[6]分省年度数据!$A$1:$T$32,15,FALSE),
$C63=2011,
VLOOKUP($B63,[6]分省年度数据!$A$1:$T$32,14,FALSE),
$C63=2012,
VLOOKUP($B63,[6]分省年度数据!$A$1:$T$32,13,FALSE),
$C63=2013,
VLOOKUP($B63,[6]分省年度数据!$A$1:$T$32,12,FALSE),
$C63=2014,
VLOOKUP($B63,[6]分省年度数据!$A$1:$T$32,11,FALSE),
$C63=2015,
VLOOKUP($B63,[6]分省年度数据!$A$1:$T$32,10,FALSE),
$C63=2016,
VLOOKUP($B63,[6]分省年度数据!$A$1:$T$32,9,FALSE),
$C63=2017,
VLOOKUP($B63,[6]分省年度数据!$A$1:$T$32,8,FALSE),
$C63=2018,
VLOOKUP($B63,[6]分省年度数据!$A$1:$T$32,7,FALSE)
)</f>
        <v>11.15</v>
      </c>
      <c r="AN63" cm="1">
        <f t="array" ref="AN63">_xlfn.IFS(
$C63=2010,
VLOOKUP($B63,[7]分省年度数据!$A$1:$T$32,15,FALSE),
$C63=2011,
VLOOKUP($B63,[7]分省年度数据!$A$1:$T$32,14,FALSE),
$C63=2012,
VLOOKUP($B63,[7]分省年度数据!$A$1:$T$32,13,FALSE),
$C63=2013,
VLOOKUP($B63,[7]分省年度数据!$A$1:$T$32,12,FALSE),
$C63=2014,
VLOOKUP($B63,[7]分省年度数据!$A$1:$T$32,11,FALSE),
$C63=2015,
VLOOKUP($B63,[7]分省年度数据!$A$1:$T$32,10,FALSE),
$C63=2016,
VLOOKUP($B63,[7]分省年度数据!$A$1:$T$32,9,FALSE),
$C63=2017,
VLOOKUP($B63,[7]分省年度数据!$A$1:$T$32,8,FALSE),
$C63=2018,
VLOOKUP($B63,[7]分省年度数据!$A$1:$T$32,7,FALSE)
)</f>
        <v>2.93</v>
      </c>
      <c r="AO63" cm="1">
        <f t="array" ref="AO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11.37</v>
      </c>
    </row>
    <row r="64" spans="1:41">
      <c r="A64">
        <v>22</v>
      </c>
      <c r="B64" t="s">
        <v>7</v>
      </c>
      <c r="C64">
        <v>2018</v>
      </c>
      <c r="D64" t="str">
        <f>CONCATENATE(B64,C64)</f>
        <v>吉林省2018</v>
      </c>
      <c r="E64" t="s">
        <v>33</v>
      </c>
      <c r="F64" cm="1">
        <f t="array" ref="F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G64" cm="1">
        <f t="array" ref="G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H64" cm="1">
        <f t="array" ref="H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I64">
        <f>VLOOKUP($D64,[24]Sheet1!$C$1:$J$65536,2,FALSE)</f>
        <v>64.951820373535156</v>
      </c>
      <c r="J64">
        <f>VLOOKUP($D64,[24]Sheet1!$C$1:$J$65536,3,FALSE)</f>
        <v>-12.468991279602051</v>
      </c>
      <c r="K64">
        <f>VLOOKUP($D64,[24]Sheet1!$C$1:$J$65536,4,FALSE)</f>
        <v>10164.9150390625</v>
      </c>
      <c r="L64">
        <f>VLOOKUP($D64,[24]Sheet1!$C$1:$J$65536,5,FALSE)</f>
        <v>192.43217468261719</v>
      </c>
      <c r="M64">
        <f>VLOOKUP($D64,[24]Sheet1!$C$1:$J$65536,6,FALSE)</f>
        <v>26.334953308105469</v>
      </c>
      <c r="N64">
        <f>VLOOKUP($D64,[24]Sheet1!$C$1:$J$65536,7,FALSE)</f>
        <v>6.3190898895263672</v>
      </c>
      <c r="O64">
        <f>VLOOKUP($D64,[24]Sheet1!$C$1:$J$65536,8,FALSE)</f>
        <v>28.539897918701172</v>
      </c>
      <c r="P64" cm="1">
        <f t="array" ref="P64">_xlfn.IFS(
$C64=2010,
VLOOKUP($B64,[25]各省年均房价!$A$1:$T$32,11,FALSE),
$C64=2011,
VLOOKUP($B64,[25]各省年均房价!$A$1:$T$32,12,FALSE),
$C64=2012,
VLOOKUP($B64,[25]各省年均房价!$A$1:$T$32,13,FALSE),
$C64=2013,
VLOOKUP($B64,[25]各省年均房价!$A$1:$T$32,14,FALSE),
$C64=2014,
VLOOKUP($B64,[25]各省年均房价!$A$1:$T$32,15,FALSE),
$C64=2015,
VLOOKUP($B64,[25]各省年均房价!$A$1:$T$32,16,FALSE),
$C64=2016,
VLOOKUP($B64,[25]各省年均房价!$A$1:$T$32,17,FALSE),
$C64=2017,
VLOOKUP($B64,[25]各省年均房价!$A$1:$T$32,18,FALSE),
$C64=2018,
VLOOKUP($B64,[25]各省年均房价!$A$1:$T$32,19,FALSE)
)</f>
        <v>4754.7604166666661</v>
      </c>
      <c r="Q64">
        <f t="shared" si="0"/>
        <v>0.20856041831154776</v>
      </c>
      <c r="S64" t="str">
        <f>VLOOKUP(B64,方言分布!A:B,2,FALSE)</f>
        <v>东北官话</v>
      </c>
      <c r="T64" cm="1">
        <f t="array" ref="T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22691</v>
      </c>
      <c r="U64" cm="1">
        <f t="array" ref="U64">_xlfn.IFS(
$C64=2010,
VLOOKUP($B64,[20]分省年度数据!$A$1:$T$32,15,FALSE),
$C64=2011,
VLOOKUP($B64,[20]分省年度数据!$A$1:$T$32,14,FALSE),
$C64=2012,
VLOOKUP($B64,[20]分省年度数据!$A$1:$T$32,13,FALSE),
$C64=2013,
VLOOKUP($B64,[20]分省年度数据!$A$1:$T$32,12,FALSE),
$C64=2014,
VLOOKUP($B64,[20]分省年度数据!$A$1:$T$32,11,FALSE),
$C64=2015,
VLOOKUP($B64,[20]分省年度数据!$A$1:$T$32,10,FALSE),
$C64=2016,
VLOOKUP($B64,[20]分省年度数据!$A$1:$T$32,9,FALSE),
$C64=2017,
VLOOKUP($B64,[20]分省年度数据!$A$1:$T$32,8,FALSE),
$C64=2018,
VLOOKUP($B64,[20]分省年度数据!$A$1:$T$32,7,FALSE)
)</f>
        <v>16.7</v>
      </c>
      <c r="V64" cm="1">
        <f t="array" ref="V64">_xlfn.IFS(
$C64=2010,
VLOOKUP($B64,[21]分省年度数据!$A$1:$T$32,15,FALSE),
$C64=2011,
VLOOKUP($B64,[21]分省年度数据!$A$1:$T$32,14,FALSE),
$C64=2012,
VLOOKUP($B64,[21]分省年度数据!$A$1:$T$32,13,FALSE),
$C64=2013,
VLOOKUP($B64,[21]分省年度数据!$A$1:$T$32,12,FALSE),
$C64=2014,
VLOOKUP($B64,[21]分省年度数据!$A$1:$T$32,11,FALSE),
$C64=2015,
VLOOKUP($B64,[21]分省年度数据!$A$1:$T$32,10,FALSE),
$C64=2016,
VLOOKUP($B64,[21]分省年度数据!$A$1:$T$32,9,FALSE),
$C64=2017,
VLOOKUP($B64,[21]分省年度数据!$A$1:$T$32,8,FALSE),
$C64=2018,
VLOOKUP($B64,[21]分省年度数据!$A$1:$T$32,7,FALSE)
)</f>
        <v>68</v>
      </c>
      <c r="W64" cm="1">
        <f t="array" ref="W64">_xlfn.IFS(
$C64=2010,
VLOOKUP($B64,[22]分省年度数据!$A$1:$T$32,15,FALSE),
$C64=2011,
VLOOKUP($B64,[22]分省年度数据!$A$1:$T$32,14,FALSE),
$C64=2012,
VLOOKUP($B64,[22]分省年度数据!$A$1:$T$32,13,FALSE),
$C64=2013,
VLOOKUP($B64,[22]分省年度数据!$A$1:$T$32,12,FALSE),
$C64=2014,
VLOOKUP($B64,[22]分省年度数据!$A$1:$T$32,11,FALSE),
$C64=2015,
VLOOKUP($B64,[22]分省年度数据!$A$1:$T$32,10,FALSE),
$C64=2016,
VLOOKUP($B64,[22]分省年度数据!$A$1:$T$32,9,FALSE),
$C64=2017,
VLOOKUP($B64,[22]分省年度数据!$A$1:$T$32,8,FALSE),
$C64=2018,
VLOOKUP($B64,[22]分省年度数据!$A$1:$T$32,7,FALSE)
)</f>
        <v>9.3000000000000007</v>
      </c>
      <c r="X64" cm="1">
        <f t="array" ref="X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281.22000000000003</v>
      </c>
      <c r="Y64" cm="1">
        <f t="array" ref="Y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13.27</v>
      </c>
      <c r="Z64" cm="1">
        <f t="array" ref="Z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10.039999999999999</v>
      </c>
      <c r="AA64" cm="1">
        <f t="array" ref="AA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11.27</v>
      </c>
      <c r="AC64" cm="1">
        <f t="array" ref="AC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6866495</v>
      </c>
      <c r="AD64" cm="1">
        <f t="array" ref="AD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513.82000000000005</v>
      </c>
      <c r="AE64" cm="1">
        <f t="array" ref="AE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16</v>
      </c>
      <c r="AF64" cm="1">
        <f t="array" ref="AF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4073.8</v>
      </c>
      <c r="AI64" cm="1">
        <f t="array" ref="AI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4895</v>
      </c>
      <c r="AJ64" cm="1">
        <f t="array" ref="AJ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17188</v>
      </c>
      <c r="AK64" cm="1">
        <f t="array" ref="AK64">_xlfn.IFS(
$C64=2010,
VLOOKUP($B64,[4]分省年度数据!$A$1:$T$32,15,FALSE),
$C64=2011,
VLOOKUP($B64,[4]分省年度数据!$A$1:$T$32,14,FALSE),
$C64=2012,
VLOOKUP($B64,[4]分省年度数据!$A$1:$T$32,13,FALSE),
$C64=2013,
VLOOKUP($B64,[4]分省年度数据!$A$1:$T$32,12,FALSE),
$C64=2014,
VLOOKUP($B64,[4]分省年度数据!$A$1:$T$32,11,FALSE),
$C64=2015,
VLOOKUP($B64,[4]分省年度数据!$A$1:$T$32,10,FALSE),
$C64=2016,
VLOOKUP($B64,[4]分省年度数据!$A$1:$T$32,9,FALSE),
$C64=2017,
VLOOKUP($B64,[4]分省年度数据!$A$1:$T$32,8,FALSE),
$C64=2018,
VLOOKUP($B64,[4]分省年度数据!$A$1:$T$32,7,FALSE)
)</f>
        <v>93.89</v>
      </c>
      <c r="AL64" cm="1">
        <f t="array" ref="AL64">_xlfn.IFS(
$C64=2010,
VLOOKUP($B64,[5]分省年度数据!$A$1:$T$32,15,FALSE),
$C64=2011,
VLOOKUP($B64,[5]分省年度数据!$A$1:$T$32,14,FALSE),
$C64=2012,
VLOOKUP($B64,[5]分省年度数据!$A$1:$T$32,13,FALSE),
$C64=2013,
VLOOKUP($B64,[5]分省年度数据!$A$1:$T$32,12,FALSE),
$C64=2014,
VLOOKUP($B64,[5]分省年度数据!$A$1:$T$32,11,FALSE),
$C64=2015,
VLOOKUP($B64,[5]分省年度数据!$A$1:$T$32,10,FALSE),
$C64=2016,
VLOOKUP($B64,[5]分省年度数据!$A$1:$T$32,9,FALSE),
$C64=2017,
VLOOKUP($B64,[5]分省年度数据!$A$1:$T$32,8,FALSE),
$C64=2018,
VLOOKUP($B64,[5]分省年度数据!$A$1:$T$32,7,FALSE)
)</f>
        <v>93.04</v>
      </c>
      <c r="AM64" cm="1">
        <f t="array" ref="AM64">_xlfn.IFS(
$C64=2010,
VLOOKUP($B64,[6]分省年度数据!$A$1:$T$32,15,FALSE),
$C64=2011,
VLOOKUP($B64,[6]分省年度数据!$A$1:$T$32,14,FALSE),
$C64=2012,
VLOOKUP($B64,[6]分省年度数据!$A$1:$T$32,13,FALSE),
$C64=2013,
VLOOKUP($B64,[6]分省年度数据!$A$1:$T$32,12,FALSE),
$C64=2014,
VLOOKUP($B64,[6]分省年度数据!$A$1:$T$32,11,FALSE),
$C64=2015,
VLOOKUP($B64,[6]分省年度数据!$A$1:$T$32,10,FALSE),
$C64=2016,
VLOOKUP($B64,[6]分省年度数据!$A$1:$T$32,9,FALSE),
$C64=2017,
VLOOKUP($B64,[6]分省年度数据!$A$1:$T$32,8,FALSE),
$C64=2018,
VLOOKUP($B64,[6]分省年度数据!$A$1:$T$32,7,FALSE)
)</f>
        <v>10.73</v>
      </c>
      <c r="AN64" cm="1">
        <f t="array" ref="AN64">_xlfn.IFS(
$C64=2010,
VLOOKUP($B64,[7]分省年度数据!$A$1:$T$32,15,FALSE),
$C64=2011,
VLOOKUP($B64,[7]分省年度数据!$A$1:$T$32,14,FALSE),
$C64=2012,
VLOOKUP($B64,[7]分省年度数据!$A$1:$T$32,13,FALSE),
$C64=2013,
VLOOKUP($B64,[7]分省年度数据!$A$1:$T$32,12,FALSE),
$C64=2014,
VLOOKUP($B64,[7]分省年度数据!$A$1:$T$32,11,FALSE),
$C64=2015,
VLOOKUP($B64,[7]分省年度数据!$A$1:$T$32,10,FALSE),
$C64=2016,
VLOOKUP($B64,[7]分省年度数据!$A$1:$T$32,9,FALSE),
$C64=2017,
VLOOKUP($B64,[7]分省年度数据!$A$1:$T$32,8,FALSE),
$C64=2018,
VLOOKUP($B64,[7]分省年度数据!$A$1:$T$32,7,FALSE)
)</f>
        <v>3.14</v>
      </c>
      <c r="AO64" cm="1">
        <f t="array" ref="AO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13.45</v>
      </c>
    </row>
    <row r="65" spans="1:41">
      <c r="A65">
        <v>23</v>
      </c>
      <c r="B65" t="s">
        <v>8</v>
      </c>
      <c r="C65">
        <v>2010</v>
      </c>
      <c r="D65" t="str">
        <f>CONCATENATE(B65,C65)</f>
        <v>黑龙江省2010</v>
      </c>
      <c r="E65" t="s">
        <v>33</v>
      </c>
      <c r="F65" cm="1">
        <f t="array" ref="F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G65" cm="1">
        <f t="array" ref="G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H65" cm="1">
        <f t="array" ref="H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I65">
        <f>VLOOKUP($D65,[24]Sheet1!$C$1:$J$65536,2,FALSE)</f>
        <v>24.260137557983398</v>
      </c>
      <c r="J65">
        <f>VLOOKUP($D65,[24]Sheet1!$C$1:$J$65536,3,FALSE)</f>
        <v>-33.623802185058594</v>
      </c>
      <c r="K65">
        <f>VLOOKUP($D65,[24]Sheet1!$C$1:$J$65536,4,FALSE)</f>
        <v>10146.0419921875</v>
      </c>
      <c r="L65">
        <f>VLOOKUP($D65,[24]Sheet1!$C$1:$J$65536,5,FALSE)</f>
        <v>190.45597839355469</v>
      </c>
      <c r="M65">
        <f>VLOOKUP($D65,[24]Sheet1!$C$1:$J$65536,6,FALSE)</f>
        <v>25.319063186645508</v>
      </c>
      <c r="N65">
        <f>VLOOKUP($D65,[24]Sheet1!$C$1:$J$65536,7,FALSE)</f>
        <v>3.9568707942962646</v>
      </c>
      <c r="O65">
        <f>VLOOKUP($D65,[24]Sheet1!$C$1:$J$65536,8,FALSE)</f>
        <v>17.907751083374023</v>
      </c>
      <c r="P65" cm="1">
        <f t="array" ref="P65">_xlfn.IFS(
$C65=2010,
VLOOKUP($B65,[25]各省年均房价!$A$1:$T$32,11,FALSE),
$C65=2011,
VLOOKUP($B65,[25]各省年均房价!$A$1:$T$32,12,FALSE),
$C65=2012,
VLOOKUP($B65,[25]各省年均房价!$A$1:$T$32,13,FALSE),
$C65=2013,
VLOOKUP($B65,[25]各省年均房价!$A$1:$T$32,14,FALSE),
$C65=2014,
VLOOKUP($B65,[25]各省年均房价!$A$1:$T$32,15,FALSE),
$C65=2015,
VLOOKUP($B65,[25]各省年均房价!$A$1:$T$32,16,FALSE),
$C65=2016,
VLOOKUP($B65,[25]各省年均房价!$A$1:$T$32,17,FALSE),
$C65=2017,
VLOOKUP($B65,[25]各省年均房价!$A$1:$T$32,18,FALSE),
$C65=2018,
VLOOKUP($B65,[25]各省年均房价!$A$1:$T$32,19,FALSE)
)</f>
        <v>3437.641666666666</v>
      </c>
      <c r="Q65">
        <f t="shared" si="0"/>
        <v>0.31695018132644903</v>
      </c>
      <c r="S65" t="str">
        <f>VLOOKUP(B65,方言分布!A:B,2,FALSE)</f>
        <v>东北官话</v>
      </c>
      <c r="T65" cm="1">
        <f t="array" ref="T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22073</v>
      </c>
      <c r="U65" cm="1">
        <f t="array" ref="U65">_xlfn.IFS(
$C65=2010,
VLOOKUP($B65,[20]分省年度数据!$A$1:$T$32,15,FALSE),
$C65=2011,
VLOOKUP($B65,[20]分省年度数据!$A$1:$T$32,14,FALSE),
$C65=2012,
VLOOKUP($B65,[20]分省年度数据!$A$1:$T$32,13,FALSE),
$C65=2013,
VLOOKUP($B65,[20]分省年度数据!$A$1:$T$32,12,FALSE),
$C65=2014,
VLOOKUP($B65,[20]分省年度数据!$A$1:$T$32,11,FALSE),
$C65=2015,
VLOOKUP($B65,[20]分省年度数据!$A$1:$T$32,10,FALSE),
$C65=2016,
VLOOKUP($B65,[20]分省年度数据!$A$1:$T$32,9,FALSE),
$C65=2017,
VLOOKUP($B65,[20]分省年度数据!$A$1:$T$32,8,FALSE),
$C65=2018,
VLOOKUP($B65,[20]分省年度数据!$A$1:$T$32,7,FALSE)
)</f>
        <v>15.99</v>
      </c>
      <c r="V65" cm="1">
        <f t="array" ref="V65">_xlfn.IFS(
$C65=2010,
VLOOKUP($B65,[21]分省年度数据!$A$1:$T$32,15,FALSE),
$C65=2011,
VLOOKUP($B65,[21]分省年度数据!$A$1:$T$32,14,FALSE),
$C65=2012,
VLOOKUP($B65,[21]分省年度数据!$A$1:$T$32,13,FALSE),
$C65=2013,
VLOOKUP($B65,[21]分省年度数据!$A$1:$T$32,12,FALSE),
$C65=2014,
VLOOKUP($B65,[21]分省年度数据!$A$1:$T$32,11,FALSE),
$C65=2015,
VLOOKUP($B65,[21]分省年度数据!$A$1:$T$32,10,FALSE),
$C65=2016,
VLOOKUP($B65,[21]分省年度数据!$A$1:$T$32,9,FALSE),
$C65=2017,
VLOOKUP($B65,[21]分省年度数据!$A$1:$T$32,8,FALSE),
$C65=2018,
VLOOKUP($B65,[21]分省年度数据!$A$1:$T$32,7,FALSE)
)</f>
        <v>50</v>
      </c>
      <c r="W65" cm="1">
        <f t="array" ref="W65">_xlfn.IFS(
$C65=2010,
VLOOKUP($B65,[22]分省年度数据!$A$1:$T$32,15,FALSE),
$C65=2011,
VLOOKUP($B65,[22]分省年度数据!$A$1:$T$32,14,FALSE),
$C65=2012,
VLOOKUP($B65,[22]分省年度数据!$A$1:$T$32,13,FALSE),
$C65=2013,
VLOOKUP($B65,[22]分省年度数据!$A$1:$T$32,12,FALSE),
$C65=2014,
VLOOKUP($B65,[22]分省年度数据!$A$1:$T$32,11,FALSE),
$C65=2015,
VLOOKUP($B65,[22]分省年度数据!$A$1:$T$32,10,FALSE),
$C65=2016,
VLOOKUP($B65,[22]分省年度数据!$A$1:$T$32,9,FALSE),
$C65=2017,
VLOOKUP($B65,[22]分省年度数据!$A$1:$T$32,8,FALSE),
$C65=2018,
VLOOKUP($B65,[22]分省年度数据!$A$1:$T$32,7,FALSE)
)</f>
        <v>11.77</v>
      </c>
      <c r="X65" cm="1">
        <f t="array" ref="X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135.18</v>
      </c>
      <c r="Y65" cm="1">
        <f t="array" ref="Y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15.15</v>
      </c>
      <c r="Z65" cm="1">
        <f t="array" ref="Z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12.73</v>
      </c>
      <c r="AA65" cm="1">
        <f t="array" ref="AA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12.42</v>
      </c>
      <c r="AC65" cm="1">
        <f t="array" ref="AC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4048565</v>
      </c>
      <c r="AD65" cm="1">
        <f t="array" ref="AD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299.14</v>
      </c>
      <c r="AE65" cm="1">
        <f t="array" ref="AE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69</v>
      </c>
      <c r="AF65" cm="1">
        <f t="array" ref="AF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4039.2</v>
      </c>
      <c r="AI65" cm="1">
        <f t="array" ref="AI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3466</v>
      </c>
      <c r="AJ65" cm="1">
        <f t="array" ref="AJ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11956</v>
      </c>
      <c r="AK65" cm="1">
        <f t="array" ref="AK65">_xlfn.IFS(
$C65=2010,
VLOOKUP($B65,[4]分省年度数据!$A$1:$T$32,15,FALSE),
$C65=2011,
VLOOKUP($B65,[4]分省年度数据!$A$1:$T$32,14,FALSE),
$C65=2012,
VLOOKUP($B65,[4]分省年度数据!$A$1:$T$32,13,FALSE),
$C65=2013,
VLOOKUP($B65,[4]分省年度数据!$A$1:$T$32,12,FALSE),
$C65=2014,
VLOOKUP($B65,[4]分省年度数据!$A$1:$T$32,11,FALSE),
$C65=2015,
VLOOKUP($B65,[4]分省年度数据!$A$1:$T$32,10,FALSE),
$C65=2016,
VLOOKUP($B65,[4]分省年度数据!$A$1:$T$32,9,FALSE),
$C65=2017,
VLOOKUP($B65,[4]分省年度数据!$A$1:$T$32,8,FALSE),
$C65=2018,
VLOOKUP($B65,[4]分省年度数据!$A$1:$T$32,7,FALSE)
)</f>
        <v>88.43</v>
      </c>
      <c r="AL65" cm="1">
        <f t="array" ref="AL65">_xlfn.IFS(
$C65=2010,
VLOOKUP($B65,[5]分省年度数据!$A$1:$T$32,15,FALSE),
$C65=2011,
VLOOKUP($B65,[5]分省年度数据!$A$1:$T$32,14,FALSE),
$C65=2012,
VLOOKUP($B65,[5]分省年度数据!$A$1:$T$32,13,FALSE),
$C65=2013,
VLOOKUP($B65,[5]分省年度数据!$A$1:$T$32,12,FALSE),
$C65=2014,
VLOOKUP($B65,[5]分省年度数据!$A$1:$T$32,11,FALSE),
$C65=2015,
VLOOKUP($B65,[5]分省年度数据!$A$1:$T$32,10,FALSE),
$C65=2016,
VLOOKUP($B65,[5]分省年度数据!$A$1:$T$32,9,FALSE),
$C65=2017,
VLOOKUP($B65,[5]分省年度数据!$A$1:$T$32,8,FALSE),
$C65=2018,
VLOOKUP($B65,[5]分省年度数据!$A$1:$T$32,7,FALSE)
)</f>
        <v>84.67</v>
      </c>
      <c r="AM65" cm="1">
        <f t="array" ref="AM65">_xlfn.IFS(
$C65=2010,
VLOOKUP($B65,[6]分省年度数据!$A$1:$T$32,15,FALSE),
$C65=2011,
VLOOKUP($B65,[6]分省年度数据!$A$1:$T$32,14,FALSE),
$C65=2012,
VLOOKUP($B65,[6]分省年度数据!$A$1:$T$32,13,FALSE),
$C65=2013,
VLOOKUP($B65,[6]分省年度数据!$A$1:$T$32,12,FALSE),
$C65=2014,
VLOOKUP($B65,[6]分省年度数据!$A$1:$T$32,11,FALSE),
$C65=2015,
VLOOKUP($B65,[6]分省年度数据!$A$1:$T$32,10,FALSE),
$C65=2016,
VLOOKUP($B65,[6]分省年度数据!$A$1:$T$32,9,FALSE),
$C65=2017,
VLOOKUP($B65,[6]分省年度数据!$A$1:$T$32,8,FALSE),
$C65=2018,
VLOOKUP($B65,[6]分省年度数据!$A$1:$T$32,7,FALSE)
)</f>
        <v>10</v>
      </c>
      <c r="AN65" cm="1">
        <f t="array" ref="AN65">_xlfn.IFS(
$C65=2010,
VLOOKUP($B65,[7]分省年度数据!$A$1:$T$32,15,FALSE),
$C65=2011,
VLOOKUP($B65,[7]分省年度数据!$A$1:$T$32,14,FALSE),
$C65=2012,
VLOOKUP($B65,[7]分省年度数据!$A$1:$T$32,13,FALSE),
$C65=2013,
VLOOKUP($B65,[7]分省年度数据!$A$1:$T$32,12,FALSE),
$C65=2014,
VLOOKUP($B65,[7]分省年度数据!$A$1:$T$32,11,FALSE),
$C65=2015,
VLOOKUP($B65,[7]分省年度数据!$A$1:$T$32,10,FALSE),
$C65=2016,
VLOOKUP($B65,[7]分省年度数据!$A$1:$T$32,9,FALSE),
$C65=2017,
VLOOKUP($B65,[7]分省年度数据!$A$1:$T$32,8,FALSE),
$C65=2018,
VLOOKUP($B65,[7]分省年度数据!$A$1:$T$32,7,FALSE)
)</f>
        <v>6.56</v>
      </c>
      <c r="AO65" cm="1">
        <f t="array" ref="AO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11.27</v>
      </c>
    </row>
    <row r="66" spans="1:41">
      <c r="A66">
        <v>23</v>
      </c>
      <c r="B66" t="s">
        <v>8</v>
      </c>
      <c r="C66">
        <v>2011</v>
      </c>
      <c r="D66" t="str">
        <f>CONCATENATE(B66,C66)</f>
        <v>黑龙江省2011</v>
      </c>
      <c r="E66" t="s">
        <v>33</v>
      </c>
      <c r="F66" cm="1">
        <f t="array" ref="F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G66" cm="1">
        <f t="array" ref="G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H66" cm="1">
        <f t="array" ref="H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I66">
        <f>VLOOKUP($D66,[24]Sheet1!$C$1:$J$65536,2,FALSE)</f>
        <v>30.581060409545898</v>
      </c>
      <c r="J66">
        <f>VLOOKUP($D66,[24]Sheet1!$C$1:$J$65536,3,FALSE)</f>
        <v>-30.560897827148438</v>
      </c>
      <c r="K66">
        <f>VLOOKUP($D66,[24]Sheet1!$C$1:$J$65536,4,FALSE)</f>
        <v>10151.935546875</v>
      </c>
      <c r="L66">
        <f>VLOOKUP($D66,[24]Sheet1!$C$1:$J$65536,5,FALSE)</f>
        <v>193.53596496582031</v>
      </c>
      <c r="M66">
        <f>VLOOKUP($D66,[24]Sheet1!$C$1:$J$65536,6,FALSE)</f>
        <v>24.409608840942383</v>
      </c>
      <c r="N66">
        <f>VLOOKUP($D66,[24]Sheet1!$C$1:$J$65536,7,FALSE)</f>
        <v>3.494854211807251</v>
      </c>
      <c r="O66">
        <f>VLOOKUP($D66,[24]Sheet1!$C$1:$J$65536,8,FALSE)</f>
        <v>17.926118850708008</v>
      </c>
      <c r="P66" cm="1">
        <f t="array" ref="P66">_xlfn.IFS(
$C66=2010,
VLOOKUP($B66,[25]各省年均房价!$A$1:$T$32,11,FALSE),
$C66=2011,
VLOOKUP($B66,[25]各省年均房价!$A$1:$T$32,12,FALSE),
$C66=2012,
VLOOKUP($B66,[25]各省年均房价!$A$1:$T$32,13,FALSE),
$C66=2013,
VLOOKUP($B66,[25]各省年均房价!$A$1:$T$32,14,FALSE),
$C66=2014,
VLOOKUP($B66,[25]各省年均房价!$A$1:$T$32,15,FALSE),
$C66=2015,
VLOOKUP($B66,[25]各省年均房价!$A$1:$T$32,16,FALSE),
$C66=2016,
VLOOKUP($B66,[25]各省年均房价!$A$1:$T$32,17,FALSE),
$C66=2017,
VLOOKUP($B66,[25]各省年均房价!$A$1:$T$32,18,FALSE),
$C66=2018,
VLOOKUP($B66,[25]各省年均房价!$A$1:$T$32,19,FALSE)
)</f>
        <v>3454.8525</v>
      </c>
      <c r="Q66">
        <f t="shared" si="0"/>
        <v>0.27408587861959538</v>
      </c>
      <c r="S66" t="str">
        <f>VLOOKUP(B66,方言分布!A:B,2,FALSE)</f>
        <v>东北官话</v>
      </c>
      <c r="T66" cm="1">
        <f t="array" ref="T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21749</v>
      </c>
      <c r="U66" cm="1">
        <f t="array" ref="U66">_xlfn.IFS(
$C66=2010,
VLOOKUP($B66,[20]分省年度数据!$A$1:$T$32,15,FALSE),
$C66=2011,
VLOOKUP($B66,[20]分省年度数据!$A$1:$T$32,14,FALSE),
$C66=2012,
VLOOKUP($B66,[20]分省年度数据!$A$1:$T$32,13,FALSE),
$C66=2013,
VLOOKUP($B66,[20]分省年度数据!$A$1:$T$32,12,FALSE),
$C66=2014,
VLOOKUP($B66,[20]分省年度数据!$A$1:$T$32,11,FALSE),
$C66=2015,
VLOOKUP($B66,[20]分省年度数据!$A$1:$T$32,10,FALSE),
$C66=2016,
VLOOKUP($B66,[20]分省年度数据!$A$1:$T$32,9,FALSE),
$C66=2017,
VLOOKUP($B66,[20]分省年度数据!$A$1:$T$32,8,FALSE),
$C66=2018,
VLOOKUP($B66,[20]分省年度数据!$A$1:$T$32,7,FALSE)
)</f>
        <v>16.53</v>
      </c>
      <c r="V66" cm="1">
        <f t="array" ref="V66">_xlfn.IFS(
$C66=2010,
VLOOKUP($B66,[21]分省年度数据!$A$1:$T$32,15,FALSE),
$C66=2011,
VLOOKUP($B66,[21]分省年度数据!$A$1:$T$32,14,FALSE),
$C66=2012,
VLOOKUP($B66,[21]分省年度数据!$A$1:$T$32,13,FALSE),
$C66=2013,
VLOOKUP($B66,[21]分省年度数据!$A$1:$T$32,12,FALSE),
$C66=2014,
VLOOKUP($B66,[21]分省年度数据!$A$1:$T$32,11,FALSE),
$C66=2015,
VLOOKUP($B66,[21]分省年度数据!$A$1:$T$32,10,FALSE),
$C66=2016,
VLOOKUP($B66,[21]分省年度数据!$A$1:$T$32,9,FALSE),
$C66=2017,
VLOOKUP($B66,[21]分省年度数据!$A$1:$T$32,8,FALSE),
$C66=2018,
VLOOKUP($B66,[21]分省年度数据!$A$1:$T$32,7,FALSE)
)</f>
        <v>51</v>
      </c>
      <c r="W66" cm="1">
        <f t="array" ref="W66">_xlfn.IFS(
$C66=2010,
VLOOKUP($B66,[22]分省年度数据!$A$1:$T$32,15,FALSE),
$C66=2011,
VLOOKUP($B66,[22]分省年度数据!$A$1:$T$32,14,FALSE),
$C66=2012,
VLOOKUP($B66,[22]分省年度数据!$A$1:$T$32,13,FALSE),
$C66=2013,
VLOOKUP($B66,[22]分省年度数据!$A$1:$T$32,12,FALSE),
$C66=2014,
VLOOKUP($B66,[22]分省年度数据!$A$1:$T$32,11,FALSE),
$C66=2015,
VLOOKUP($B66,[22]分省年度数据!$A$1:$T$32,10,FALSE),
$C66=2016,
VLOOKUP($B66,[22]分省年度数据!$A$1:$T$32,9,FALSE),
$C66=2017,
VLOOKUP($B66,[22]分省年度数据!$A$1:$T$32,8,FALSE),
$C66=2018,
VLOOKUP($B66,[22]分省年度数据!$A$1:$T$32,7,FALSE)
)</f>
        <v>11.58</v>
      </c>
      <c r="X66" cm="1">
        <f t="array" ref="X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170.78</v>
      </c>
      <c r="Y66" cm="1">
        <f t="array" ref="Y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14.92</v>
      </c>
      <c r="Z66" cm="1">
        <f t="array" ref="Z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12.17</v>
      </c>
      <c r="AA66" cm="1">
        <f t="array" ref="AA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12.69</v>
      </c>
      <c r="AC66" cm="1">
        <f t="array" ref="AC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4838173</v>
      </c>
      <c r="AD66" cm="1">
        <f t="array" ref="AD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373.83</v>
      </c>
      <c r="AE66" cm="1">
        <f t="array" ref="AE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69</v>
      </c>
      <c r="AF66" cm="1">
        <f t="array" ref="AF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4750.1000000000004</v>
      </c>
      <c r="AI66" cm="1">
        <f t="array" ref="AI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3435</v>
      </c>
      <c r="AJ66" cm="1">
        <f t="array" ref="AJ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13661</v>
      </c>
      <c r="AK66" cm="1">
        <f t="array" ref="AK66">_xlfn.IFS(
$C66=2010,
VLOOKUP($B66,[4]分省年度数据!$A$1:$T$32,15,FALSE),
$C66=2011,
VLOOKUP($B66,[4]分省年度数据!$A$1:$T$32,14,FALSE),
$C66=2012,
VLOOKUP($B66,[4]分省年度数据!$A$1:$T$32,13,FALSE),
$C66=2013,
VLOOKUP($B66,[4]分省年度数据!$A$1:$T$32,12,FALSE),
$C66=2014,
VLOOKUP($B66,[4]分省年度数据!$A$1:$T$32,11,FALSE),
$C66=2015,
VLOOKUP($B66,[4]分省年度数据!$A$1:$T$32,10,FALSE),
$C66=2016,
VLOOKUP($B66,[4]分省年度数据!$A$1:$T$32,9,FALSE),
$C66=2017,
VLOOKUP($B66,[4]分省年度数据!$A$1:$T$32,8,FALSE),
$C66=2018,
VLOOKUP($B66,[4]分省年度数据!$A$1:$T$32,7,FALSE)
)</f>
        <v>90.78</v>
      </c>
      <c r="AL66" cm="1">
        <f t="array" ref="AL66">_xlfn.IFS(
$C66=2010,
VLOOKUP($B66,[5]分省年度数据!$A$1:$T$32,15,FALSE),
$C66=2011,
VLOOKUP($B66,[5]分省年度数据!$A$1:$T$32,14,FALSE),
$C66=2012,
VLOOKUP($B66,[5]分省年度数据!$A$1:$T$32,13,FALSE),
$C66=2013,
VLOOKUP($B66,[5]分省年度数据!$A$1:$T$32,12,FALSE),
$C66=2014,
VLOOKUP($B66,[5]分省年度数据!$A$1:$T$32,11,FALSE),
$C66=2015,
VLOOKUP($B66,[5]分省年度数据!$A$1:$T$32,10,FALSE),
$C66=2016,
VLOOKUP($B66,[5]分省年度数据!$A$1:$T$32,9,FALSE),
$C66=2017,
VLOOKUP($B66,[5]分省年度数据!$A$1:$T$32,8,FALSE),
$C66=2018,
VLOOKUP($B66,[5]分省年度数据!$A$1:$T$32,7,FALSE)
)</f>
        <v>81.41</v>
      </c>
      <c r="AM66" cm="1">
        <f t="array" ref="AM66">_xlfn.IFS(
$C66=2010,
VLOOKUP($B66,[6]分省年度数据!$A$1:$T$32,15,FALSE),
$C66=2011,
VLOOKUP($B66,[6]分省年度数据!$A$1:$T$32,14,FALSE),
$C66=2012,
VLOOKUP($B66,[6]分省年度数据!$A$1:$T$32,13,FALSE),
$C66=2013,
VLOOKUP($B66,[6]分省年度数据!$A$1:$T$32,12,FALSE),
$C66=2014,
VLOOKUP($B66,[6]分省年度数据!$A$1:$T$32,11,FALSE),
$C66=2015,
VLOOKUP($B66,[6]分省年度数据!$A$1:$T$32,10,FALSE),
$C66=2016,
VLOOKUP($B66,[6]分省年度数据!$A$1:$T$32,9,FALSE),
$C66=2017,
VLOOKUP($B66,[6]分省年度数据!$A$1:$T$32,8,FALSE),
$C66=2018,
VLOOKUP($B66,[6]分省年度数据!$A$1:$T$32,7,FALSE)
)</f>
        <v>11.14</v>
      </c>
      <c r="AN66" cm="1">
        <f t="array" ref="AN66">_xlfn.IFS(
$C66=2010,
VLOOKUP($B66,[7]分省年度数据!$A$1:$T$32,15,FALSE),
$C66=2011,
VLOOKUP($B66,[7]分省年度数据!$A$1:$T$32,14,FALSE),
$C66=2012,
VLOOKUP($B66,[7]分省年度数据!$A$1:$T$32,13,FALSE),
$C66=2013,
VLOOKUP($B66,[7]分省年度数据!$A$1:$T$32,12,FALSE),
$C66=2014,
VLOOKUP($B66,[7]分省年度数据!$A$1:$T$32,11,FALSE),
$C66=2015,
VLOOKUP($B66,[7]分省年度数据!$A$1:$T$32,10,FALSE),
$C66=2016,
VLOOKUP($B66,[7]分省年度数据!$A$1:$T$32,9,FALSE),
$C66=2017,
VLOOKUP($B66,[7]分省年度数据!$A$1:$T$32,8,FALSE),
$C66=2018,
VLOOKUP($B66,[7]分省年度数据!$A$1:$T$32,7,FALSE)
)</f>
        <v>5.33</v>
      </c>
      <c r="AO66" cm="1">
        <f t="array" ref="AO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11.47</v>
      </c>
    </row>
    <row r="67" spans="1:41">
      <c r="A67">
        <v>23</v>
      </c>
      <c r="B67" t="s">
        <v>8</v>
      </c>
      <c r="C67">
        <v>2012</v>
      </c>
      <c r="D67" t="str">
        <f>CONCATENATE(B67,C67)</f>
        <v>黑龙江省2012</v>
      </c>
      <c r="E67" t="s">
        <v>33</v>
      </c>
      <c r="F67" cm="1">
        <f t="array" ref="F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G67" cm="1">
        <f t="array" ref="G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H67" cm="1">
        <f t="array" ref="H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I67">
        <f>VLOOKUP($D67,[24]Sheet1!$C$1:$J$65536,2,FALSE)</f>
        <v>23.270515441894531</v>
      </c>
      <c r="J67">
        <f>VLOOKUP($D67,[24]Sheet1!$C$1:$J$65536,3,FALSE)</f>
        <v>-37.175617218017578</v>
      </c>
      <c r="K67">
        <f>VLOOKUP($D67,[24]Sheet1!$C$1:$J$65536,4,FALSE)</f>
        <v>10148.736328125</v>
      </c>
      <c r="L67">
        <f>VLOOKUP($D67,[24]Sheet1!$C$1:$J$65536,5,FALSE)</f>
        <v>184.23858642578125</v>
      </c>
      <c r="M67">
        <f>VLOOKUP($D67,[24]Sheet1!$C$1:$J$65536,6,FALSE)</f>
        <v>23.635831832885742</v>
      </c>
      <c r="N67">
        <f>VLOOKUP($D67,[24]Sheet1!$C$1:$J$65536,7,FALSE)</f>
        <v>3.852217435836792</v>
      </c>
      <c r="O67">
        <f>VLOOKUP($D67,[24]Sheet1!$C$1:$J$65536,8,FALSE)</f>
        <v>17.968296051025391</v>
      </c>
      <c r="P67" cm="1">
        <f t="array" ref="P67">_xlfn.IFS(
$C67=2010,
VLOOKUP($B67,[25]各省年均房价!$A$1:$T$32,11,FALSE),
$C67=2011,
VLOOKUP($B67,[25]各省年均房价!$A$1:$T$32,12,FALSE),
$C67=2012,
VLOOKUP($B67,[25]各省年均房价!$A$1:$T$32,13,FALSE),
$C67=2013,
VLOOKUP($B67,[25]各省年均房价!$A$1:$T$32,14,FALSE),
$C67=2014,
VLOOKUP($B67,[25]各省年均房价!$A$1:$T$32,15,FALSE),
$C67=2015,
VLOOKUP($B67,[25]各省年均房价!$A$1:$T$32,16,FALSE),
$C67=2016,
VLOOKUP($B67,[25]各省年均房价!$A$1:$T$32,17,FALSE),
$C67=2017,
VLOOKUP($B67,[25]各省年均房价!$A$1:$T$32,18,FALSE),
$C67=2018,
VLOOKUP($B67,[25]各省年均房价!$A$1:$T$32,19,FALSE)
)</f>
        <v>3616.9250000000002</v>
      </c>
      <c r="Q67">
        <f t="shared" ref="Q67:Q130" si="1">P67/G67</f>
        <v>0.2528964480492239</v>
      </c>
      <c r="S67" t="str">
        <f>VLOOKUP(B67,方言分布!A:B,2,FALSE)</f>
        <v>东北官话</v>
      </c>
      <c r="T67" cm="1">
        <f t="array" ref="T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21158</v>
      </c>
      <c r="U67" cm="1">
        <f t="array" ref="U67">_xlfn.IFS(
$C67=2010,
VLOOKUP($B67,[20]分省年度数据!$A$1:$T$32,15,FALSE),
$C67=2011,
VLOOKUP($B67,[20]分省年度数据!$A$1:$T$32,14,FALSE),
$C67=2012,
VLOOKUP($B67,[20]分省年度数据!$A$1:$T$32,13,FALSE),
$C67=2013,
VLOOKUP($B67,[20]分省年度数据!$A$1:$T$32,12,FALSE),
$C67=2014,
VLOOKUP($B67,[20]分省年度数据!$A$1:$T$32,11,FALSE),
$C67=2015,
VLOOKUP($B67,[20]分省年度数据!$A$1:$T$32,10,FALSE),
$C67=2016,
VLOOKUP($B67,[20]分省年度数据!$A$1:$T$32,9,FALSE),
$C67=2017,
VLOOKUP($B67,[20]分省年度数据!$A$1:$T$32,8,FALSE),
$C67=2018,
VLOOKUP($B67,[20]分省年度数据!$A$1:$T$32,7,FALSE)
)</f>
        <v>17.82</v>
      </c>
      <c r="V67" cm="1">
        <f t="array" ref="V67">_xlfn.IFS(
$C67=2010,
VLOOKUP($B67,[21]分省年度数据!$A$1:$T$32,15,FALSE),
$C67=2011,
VLOOKUP($B67,[21]分省年度数据!$A$1:$T$32,14,FALSE),
$C67=2012,
VLOOKUP($B67,[21]分省年度数据!$A$1:$T$32,13,FALSE),
$C67=2013,
VLOOKUP($B67,[21]分省年度数据!$A$1:$T$32,12,FALSE),
$C67=2014,
VLOOKUP($B67,[21]分省年度数据!$A$1:$T$32,11,FALSE),
$C67=2015,
VLOOKUP($B67,[21]分省年度数据!$A$1:$T$32,10,FALSE),
$C67=2016,
VLOOKUP($B67,[21]分省年度数据!$A$1:$T$32,9,FALSE),
$C67=2017,
VLOOKUP($B67,[21]分省年度数据!$A$1:$T$32,8,FALSE),
$C67=2018,
VLOOKUP($B67,[21]分省年度数据!$A$1:$T$32,7,FALSE)
)</f>
        <v>52</v>
      </c>
      <c r="W67" cm="1">
        <f t="array" ref="W67">_xlfn.IFS(
$C67=2010,
VLOOKUP($B67,[22]分省年度数据!$A$1:$T$32,15,FALSE),
$C67=2011,
VLOOKUP($B67,[22]分省年度数据!$A$1:$T$32,14,FALSE),
$C67=2012,
VLOOKUP($B67,[22]分省年度数据!$A$1:$T$32,13,FALSE),
$C67=2013,
VLOOKUP($B67,[22]分省年度数据!$A$1:$T$32,12,FALSE),
$C67=2014,
VLOOKUP($B67,[22]分省年度数据!$A$1:$T$32,11,FALSE),
$C67=2015,
VLOOKUP($B67,[22]分省年度数据!$A$1:$T$32,10,FALSE),
$C67=2016,
VLOOKUP($B67,[22]分省年度数据!$A$1:$T$32,9,FALSE),
$C67=2017,
VLOOKUP($B67,[22]分省年度数据!$A$1:$T$32,8,FALSE),
$C67=2018,
VLOOKUP($B67,[22]分省年度数据!$A$1:$T$32,7,FALSE)
)</f>
        <v>11.32</v>
      </c>
      <c r="X67" cm="1">
        <f t="array" ref="X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173.33</v>
      </c>
      <c r="Y67" cm="1">
        <f t="array" ref="Y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>14.38</v>
      </c>
      <c r="Z67" cm="1">
        <f t="array" ref="Z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>12.04</v>
      </c>
      <c r="AA67" cm="1">
        <f t="array" ref="AA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>12.95</v>
      </c>
      <c r="AC67" t="str" cm="1">
        <f t="array" ref="AC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/>
      </c>
      <c r="AD67" cm="1">
        <f t="array" ref="AD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544.79</v>
      </c>
      <c r="AE67" cm="1">
        <f t="array" ref="AE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74</v>
      </c>
      <c r="AF67" cm="1">
        <f t="array" ref="AF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5491</v>
      </c>
      <c r="AI67" cm="1">
        <f t="array" ref="AI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3285</v>
      </c>
      <c r="AJ67" cm="1">
        <f t="array" ref="AJ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15087</v>
      </c>
      <c r="AK67" cm="1">
        <f t="array" ref="AK67">_xlfn.IFS(
$C67=2010,
VLOOKUP($B67,[4]分省年度数据!$A$1:$T$32,15,FALSE),
$C67=2011,
VLOOKUP($B67,[4]分省年度数据!$A$1:$T$32,14,FALSE),
$C67=2012,
VLOOKUP($B67,[4]分省年度数据!$A$1:$T$32,13,FALSE),
$C67=2013,
VLOOKUP($B67,[4]分省年度数据!$A$1:$T$32,12,FALSE),
$C67=2014,
VLOOKUP($B67,[4]分省年度数据!$A$1:$T$32,11,FALSE),
$C67=2015,
VLOOKUP($B67,[4]分省年度数据!$A$1:$T$32,10,FALSE),
$C67=2016,
VLOOKUP($B67,[4]分省年度数据!$A$1:$T$32,9,FALSE),
$C67=2017,
VLOOKUP($B67,[4]分省年度数据!$A$1:$T$32,8,FALSE),
$C67=2018,
VLOOKUP($B67,[4]分省年度数据!$A$1:$T$32,7,FALSE)
)</f>
        <v>94.14</v>
      </c>
      <c r="AL67" cm="1">
        <f t="array" ref="AL67">_xlfn.IFS(
$C67=2010,
VLOOKUP($B67,[5]分省年度数据!$A$1:$T$32,15,FALSE),
$C67=2011,
VLOOKUP($B67,[5]分省年度数据!$A$1:$T$32,14,FALSE),
$C67=2012,
VLOOKUP($B67,[5]分省年度数据!$A$1:$T$32,13,FALSE),
$C67=2013,
VLOOKUP($B67,[5]分省年度数据!$A$1:$T$32,12,FALSE),
$C67=2014,
VLOOKUP($B67,[5]分省年度数据!$A$1:$T$32,11,FALSE),
$C67=2015,
VLOOKUP($B67,[5]分省年度数据!$A$1:$T$32,10,FALSE),
$C67=2016,
VLOOKUP($B67,[5]分省年度数据!$A$1:$T$32,9,FALSE),
$C67=2017,
VLOOKUP($B67,[5]分省年度数据!$A$1:$T$32,8,FALSE),
$C67=2018,
VLOOKUP($B67,[5]分省年度数据!$A$1:$T$32,7,FALSE)
)</f>
        <v>83.39</v>
      </c>
      <c r="AM67" cm="1">
        <f t="array" ref="AM67">_xlfn.IFS(
$C67=2010,
VLOOKUP($B67,[6]分省年度数据!$A$1:$T$32,15,FALSE),
$C67=2011,
VLOOKUP($B67,[6]分省年度数据!$A$1:$T$32,14,FALSE),
$C67=2012,
VLOOKUP($B67,[6]分省年度数据!$A$1:$T$32,13,FALSE),
$C67=2013,
VLOOKUP($B67,[6]分省年度数据!$A$1:$T$32,12,FALSE),
$C67=2014,
VLOOKUP($B67,[6]分省年度数据!$A$1:$T$32,11,FALSE),
$C67=2015,
VLOOKUP($B67,[6]分省年度数据!$A$1:$T$32,10,FALSE),
$C67=2016,
VLOOKUP($B67,[6]分省年度数据!$A$1:$T$32,9,FALSE),
$C67=2017,
VLOOKUP($B67,[6]分省年度数据!$A$1:$T$32,8,FALSE),
$C67=2018,
VLOOKUP($B67,[6]分省年度数据!$A$1:$T$32,7,FALSE)
)</f>
        <v>11.26</v>
      </c>
      <c r="AN67" cm="1">
        <f t="array" ref="AN67">_xlfn.IFS(
$C67=2010,
VLOOKUP($B67,[7]分省年度数据!$A$1:$T$32,15,FALSE),
$C67=2011,
VLOOKUP($B67,[7]分省年度数据!$A$1:$T$32,14,FALSE),
$C67=2012,
VLOOKUP($B67,[7]分省年度数据!$A$1:$T$32,13,FALSE),
$C67=2013,
VLOOKUP($B67,[7]分省年度数据!$A$1:$T$32,12,FALSE),
$C67=2014,
VLOOKUP($B67,[7]分省年度数据!$A$1:$T$32,11,FALSE),
$C67=2015,
VLOOKUP($B67,[7]分省年度数据!$A$1:$T$32,10,FALSE),
$C67=2016,
VLOOKUP($B67,[7]分省年度数据!$A$1:$T$32,9,FALSE),
$C67=2017,
VLOOKUP($B67,[7]分省年度数据!$A$1:$T$32,8,FALSE),
$C67=2018,
VLOOKUP($B67,[7]分省年度数据!$A$1:$T$32,7,FALSE)
)</f>
        <v>5.14</v>
      </c>
      <c r="AO67" cm="1">
        <f t="array" ref="AO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11.75</v>
      </c>
    </row>
    <row r="68" spans="1:41">
      <c r="A68">
        <v>23</v>
      </c>
      <c r="B68" t="s">
        <v>8</v>
      </c>
      <c r="C68">
        <v>2013</v>
      </c>
      <c r="D68" t="str">
        <f>CONCATENATE(B68,C68)</f>
        <v>黑龙江省2013</v>
      </c>
      <c r="E68" t="s">
        <v>33</v>
      </c>
      <c r="F68" cm="1">
        <f t="array" ref="F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G68" cm="1">
        <f t="array" ref="G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H68" cm="1">
        <f t="array" ref="H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I68">
        <f>VLOOKUP($D68,[24]Sheet1!$C$1:$J$65536,2,FALSE)</f>
        <v>26.140405654907227</v>
      </c>
      <c r="J68">
        <f>VLOOKUP($D68,[24]Sheet1!$C$1:$J$65536,3,FALSE)</f>
        <v>-28.61882209777832</v>
      </c>
      <c r="K68">
        <f>VLOOKUP($D68,[24]Sheet1!$C$1:$J$65536,4,FALSE)</f>
        <v>10134.5634765625</v>
      </c>
      <c r="L68">
        <f>VLOOKUP($D68,[24]Sheet1!$C$1:$J$65536,5,FALSE)</f>
        <v>194.48858642578125</v>
      </c>
      <c r="M68">
        <f>VLOOKUP($D68,[24]Sheet1!$C$1:$J$65536,6,FALSE)</f>
        <v>27.675457000732422</v>
      </c>
      <c r="N68">
        <f>VLOOKUP($D68,[24]Sheet1!$C$1:$J$65536,7,FALSE)</f>
        <v>4.2863106727600098</v>
      </c>
      <c r="O68">
        <f>VLOOKUP($D68,[24]Sheet1!$C$1:$J$65536,8,FALSE)</f>
        <v>19.511558532714844</v>
      </c>
      <c r="P68" cm="1">
        <f t="array" ref="P68">_xlfn.IFS(
$C68=2010,
VLOOKUP($B68,[25]各省年均房价!$A$1:$T$32,11,FALSE),
$C68=2011,
VLOOKUP($B68,[25]各省年均房价!$A$1:$T$32,12,FALSE),
$C68=2012,
VLOOKUP($B68,[25]各省年均房价!$A$1:$T$32,13,FALSE),
$C68=2013,
VLOOKUP($B68,[25]各省年均房价!$A$1:$T$32,14,FALSE),
$C68=2014,
VLOOKUP($B68,[25]各省年均房价!$A$1:$T$32,15,FALSE),
$C68=2015,
VLOOKUP($B68,[25]各省年均房价!$A$1:$T$32,16,FALSE),
$C68=2016,
VLOOKUP($B68,[25]各省年均房价!$A$1:$T$32,17,FALSE),
$C68=2017,
VLOOKUP($B68,[25]各省年均房价!$A$1:$T$32,18,FALSE),
$C68=2018,
VLOOKUP($B68,[25]各省年均房价!$A$1:$T$32,19,FALSE)
)</f>
        <v>3772.416666666667</v>
      </c>
      <c r="Q68">
        <f t="shared" si="1"/>
        <v>0.23721415246599176</v>
      </c>
      <c r="S68" t="str">
        <f>VLOOKUP(B68,方言分布!A:B,2,FALSE)</f>
        <v>东北官话</v>
      </c>
      <c r="T68" cm="1">
        <f t="array" ref="T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21369</v>
      </c>
      <c r="U68" cm="1">
        <f t="array" ref="U68">_xlfn.IFS(
$C68=2010,
VLOOKUP($B68,[20]分省年度数据!$A$1:$T$32,15,FALSE),
$C68=2011,
VLOOKUP($B68,[20]分省年度数据!$A$1:$T$32,14,FALSE),
$C68=2012,
VLOOKUP($B68,[20]分省年度数据!$A$1:$T$32,13,FALSE),
$C68=2013,
VLOOKUP($B68,[20]分省年度数据!$A$1:$T$32,12,FALSE),
$C68=2014,
VLOOKUP($B68,[20]分省年度数据!$A$1:$T$32,11,FALSE),
$C68=2015,
VLOOKUP($B68,[20]分省年度数据!$A$1:$T$32,10,FALSE),
$C68=2016,
VLOOKUP($B68,[20]分省年度数据!$A$1:$T$32,9,FALSE),
$C68=2017,
VLOOKUP($B68,[20]分省年度数据!$A$1:$T$32,8,FALSE),
$C68=2018,
VLOOKUP($B68,[20]分省年度数据!$A$1:$T$32,7,FALSE)
)</f>
        <v>18.920000000000002</v>
      </c>
      <c r="V68" cm="1">
        <f t="array" ref="V68">_xlfn.IFS(
$C68=2010,
VLOOKUP($B68,[21]分省年度数据!$A$1:$T$32,15,FALSE),
$C68=2011,
VLOOKUP($B68,[21]分省年度数据!$A$1:$T$32,14,FALSE),
$C68=2012,
VLOOKUP($B68,[21]分省年度数据!$A$1:$T$32,13,FALSE),
$C68=2013,
VLOOKUP($B68,[21]分省年度数据!$A$1:$T$32,12,FALSE),
$C68=2014,
VLOOKUP($B68,[21]分省年度数据!$A$1:$T$32,11,FALSE),
$C68=2015,
VLOOKUP($B68,[21]分省年度数据!$A$1:$T$32,10,FALSE),
$C68=2016,
VLOOKUP($B68,[21]分省年度数据!$A$1:$T$32,9,FALSE),
$C68=2017,
VLOOKUP($B68,[21]分省年度数据!$A$1:$T$32,8,FALSE),
$C68=2018,
VLOOKUP($B68,[21]分省年度数据!$A$1:$T$32,7,FALSE)
)</f>
        <v>55</v>
      </c>
      <c r="W68" cm="1">
        <f t="array" ref="W68">_xlfn.IFS(
$C68=2010,
VLOOKUP($B68,[22]分省年度数据!$A$1:$T$32,15,FALSE),
$C68=2011,
VLOOKUP($B68,[22]分省年度数据!$A$1:$T$32,14,FALSE),
$C68=2012,
VLOOKUP($B68,[22]分省年度数据!$A$1:$T$32,13,FALSE),
$C68=2013,
VLOOKUP($B68,[22]分省年度数据!$A$1:$T$32,12,FALSE),
$C68=2014,
VLOOKUP($B68,[22]分省年度数据!$A$1:$T$32,11,FALSE),
$C68=2015,
VLOOKUP($B68,[22]分省年度数据!$A$1:$T$32,10,FALSE),
$C68=2016,
VLOOKUP($B68,[22]分省年度数据!$A$1:$T$32,9,FALSE),
$C68=2017,
VLOOKUP($B68,[22]分省年度数据!$A$1:$T$32,8,FALSE),
$C68=2018,
VLOOKUP($B68,[22]分省年度数据!$A$1:$T$32,7,FALSE)
)</f>
        <v>11.05</v>
      </c>
      <c r="X68" cm="1">
        <f t="array" ref="X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190.5</v>
      </c>
      <c r="Y68" cm="1">
        <f t="array" ref="Y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14.03</v>
      </c>
      <c r="Z68" cm="1">
        <f t="array" ref="Z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9.6</v>
      </c>
      <c r="AA68" cm="1">
        <f t="array" ref="AA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11.28</v>
      </c>
      <c r="AC68" cm="1">
        <f t="array" ref="AC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6006258</v>
      </c>
      <c r="AD68" cm="1">
        <f t="array" ref="AD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501.28</v>
      </c>
      <c r="AE68" cm="1">
        <f t="array" ref="AE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75</v>
      </c>
      <c r="AF68" cm="1">
        <f t="array" ref="AF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6251.2</v>
      </c>
      <c r="AI68" cm="1">
        <f t="array" ref="AI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3283</v>
      </c>
      <c r="AJ68" cm="1">
        <f t="array" ref="AJ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14982</v>
      </c>
      <c r="AK68" cm="1">
        <f t="array" ref="AK68">_xlfn.IFS(
$C68=2010,
VLOOKUP($B68,[4]分省年度数据!$A$1:$T$32,15,FALSE),
$C68=2011,
VLOOKUP($B68,[4]分省年度数据!$A$1:$T$32,14,FALSE),
$C68=2012,
VLOOKUP($B68,[4]分省年度数据!$A$1:$T$32,13,FALSE),
$C68=2013,
VLOOKUP($B68,[4]分省年度数据!$A$1:$T$32,12,FALSE),
$C68=2014,
VLOOKUP($B68,[4]分省年度数据!$A$1:$T$32,11,FALSE),
$C68=2015,
VLOOKUP($B68,[4]分省年度数据!$A$1:$T$32,10,FALSE),
$C68=2016,
VLOOKUP($B68,[4]分省年度数据!$A$1:$T$32,9,FALSE),
$C68=2017,
VLOOKUP($B68,[4]分省年度数据!$A$1:$T$32,8,FALSE),
$C68=2018,
VLOOKUP($B68,[4]分省年度数据!$A$1:$T$32,7,FALSE)
)</f>
        <v>95.46</v>
      </c>
      <c r="AL68" cm="1">
        <f t="array" ref="AL68">_xlfn.IFS(
$C68=2010,
VLOOKUP($B68,[5]分省年度数据!$A$1:$T$32,15,FALSE),
$C68=2011,
VLOOKUP($B68,[5]分省年度数据!$A$1:$T$32,14,FALSE),
$C68=2012,
VLOOKUP($B68,[5]分省年度数据!$A$1:$T$32,13,FALSE),
$C68=2013,
VLOOKUP($B68,[5]分省年度数据!$A$1:$T$32,12,FALSE),
$C68=2014,
VLOOKUP($B68,[5]分省年度数据!$A$1:$T$32,11,FALSE),
$C68=2015,
VLOOKUP($B68,[5]分省年度数据!$A$1:$T$32,10,FALSE),
$C68=2016,
VLOOKUP($B68,[5]分省年度数据!$A$1:$T$32,9,FALSE),
$C68=2017,
VLOOKUP($B68,[5]分省年度数据!$A$1:$T$32,8,FALSE),
$C68=2018,
VLOOKUP($B68,[5]分省年度数据!$A$1:$T$32,7,FALSE)
)</f>
        <v>85.58</v>
      </c>
      <c r="AM68" cm="1">
        <f t="array" ref="AM68">_xlfn.IFS(
$C68=2010,
VLOOKUP($B68,[6]分省年度数据!$A$1:$T$32,15,FALSE),
$C68=2011,
VLOOKUP($B68,[6]分省年度数据!$A$1:$T$32,14,FALSE),
$C68=2012,
VLOOKUP($B68,[6]分省年度数据!$A$1:$T$32,13,FALSE),
$C68=2013,
VLOOKUP($B68,[6]分省年度数据!$A$1:$T$32,12,FALSE),
$C68=2014,
VLOOKUP($B68,[6]分省年度数据!$A$1:$T$32,11,FALSE),
$C68=2015,
VLOOKUP($B68,[6]分省年度数据!$A$1:$T$32,10,FALSE),
$C68=2016,
VLOOKUP($B68,[6]分省年度数据!$A$1:$T$32,9,FALSE),
$C68=2017,
VLOOKUP($B68,[6]分省年度数据!$A$1:$T$32,8,FALSE),
$C68=2018,
VLOOKUP($B68,[6]分省年度数据!$A$1:$T$32,7,FALSE)
)</f>
        <v>12.62</v>
      </c>
      <c r="AN68" cm="1">
        <f t="array" ref="AN68">_xlfn.IFS(
$C68=2010,
VLOOKUP($B68,[7]分省年度数据!$A$1:$T$32,15,FALSE),
$C68=2011,
VLOOKUP($B68,[7]分省年度数据!$A$1:$T$32,14,FALSE),
$C68=2012,
VLOOKUP($B68,[7]分省年度数据!$A$1:$T$32,13,FALSE),
$C68=2013,
VLOOKUP($B68,[7]分省年度数据!$A$1:$T$32,12,FALSE),
$C68=2014,
VLOOKUP($B68,[7]分省年度数据!$A$1:$T$32,11,FALSE),
$C68=2015,
VLOOKUP($B68,[7]分省年度数据!$A$1:$T$32,10,FALSE),
$C68=2016,
VLOOKUP($B68,[7]分省年度数据!$A$1:$T$32,9,FALSE),
$C68=2017,
VLOOKUP($B68,[7]分省年度数据!$A$1:$T$32,8,FALSE),
$C68=2018,
VLOOKUP($B68,[7]分省年度数据!$A$1:$T$32,7,FALSE)
)</f>
        <v>4.74</v>
      </c>
      <c r="AO68" cm="1">
        <f t="array" ref="AO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12.11</v>
      </c>
    </row>
    <row r="69" spans="1:41">
      <c r="A69">
        <v>23</v>
      </c>
      <c r="B69" t="s">
        <v>8</v>
      </c>
      <c r="C69">
        <v>2014</v>
      </c>
      <c r="D69" t="str">
        <f>CONCATENATE(B69,C69)</f>
        <v>黑龙江省2014</v>
      </c>
      <c r="E69" t="s">
        <v>33</v>
      </c>
      <c r="F69" cm="1">
        <f t="array" ref="F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G69" cm="1">
        <f t="array" ref="G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H69" cm="1">
        <f t="array" ref="H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I69">
        <f>VLOOKUP($D69,[24]Sheet1!$C$1:$J$65536,2,FALSE)</f>
        <v>31.819587707519531</v>
      </c>
      <c r="J69">
        <f>VLOOKUP($D69,[24]Sheet1!$C$1:$J$65536,3,FALSE)</f>
        <v>-32.84661865234375</v>
      </c>
      <c r="K69">
        <f>VLOOKUP($D69,[24]Sheet1!$C$1:$J$65536,4,FALSE)</f>
        <v>10154.06640625</v>
      </c>
      <c r="L69">
        <f>VLOOKUP($D69,[24]Sheet1!$C$1:$J$65536,5,FALSE)</f>
        <v>190.39447021484375</v>
      </c>
      <c r="M69">
        <f>VLOOKUP($D69,[24]Sheet1!$C$1:$J$65536,6,FALSE)</f>
        <v>27.030370712280273</v>
      </c>
      <c r="N69">
        <f>VLOOKUP($D69,[24]Sheet1!$C$1:$J$65536,7,FALSE)</f>
        <v>5.8148369789123535</v>
      </c>
      <c r="O69">
        <f>VLOOKUP($D69,[24]Sheet1!$C$1:$J$65536,8,FALSE)</f>
        <v>20.935691833496094</v>
      </c>
      <c r="P69" cm="1">
        <f t="array" ref="P69">_xlfn.IFS(
$C69=2010,
VLOOKUP($B69,[25]各省年均房价!$A$1:$T$32,11,FALSE),
$C69=2011,
VLOOKUP($B69,[25]各省年均房价!$A$1:$T$32,12,FALSE),
$C69=2012,
VLOOKUP($B69,[25]各省年均房价!$A$1:$T$32,13,FALSE),
$C69=2013,
VLOOKUP($B69,[25]各省年均房价!$A$1:$T$32,14,FALSE),
$C69=2014,
VLOOKUP($B69,[25]各省年均房价!$A$1:$T$32,15,FALSE),
$C69=2015,
VLOOKUP($B69,[25]各省年均房价!$A$1:$T$32,16,FALSE),
$C69=2016,
VLOOKUP($B69,[25]各省年均房价!$A$1:$T$32,17,FALSE),
$C69=2017,
VLOOKUP($B69,[25]各省年均房价!$A$1:$T$32,18,FALSE),
$C69=2018,
VLOOKUP($B69,[25]各省年均房价!$A$1:$T$32,19,FALSE)
)</f>
        <v>3801.624166666666</v>
      </c>
      <c r="Q69">
        <f t="shared" si="1"/>
        <v>0.21843393281238027</v>
      </c>
      <c r="S69" t="str">
        <f>VLOOKUP(B69,方言分布!A:B,2,FALSE)</f>
        <v>东北官话</v>
      </c>
      <c r="T69" cm="1">
        <f t="array" ref="T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21229</v>
      </c>
      <c r="U69" cm="1">
        <f t="array" ref="U69">_xlfn.IFS(
$C69=2010,
VLOOKUP($B69,[20]分省年度数据!$A$1:$T$32,15,FALSE),
$C69=2011,
VLOOKUP($B69,[20]分省年度数据!$A$1:$T$32,14,FALSE),
$C69=2012,
VLOOKUP($B69,[20]分省年度数据!$A$1:$T$32,13,FALSE),
$C69=2013,
VLOOKUP($B69,[20]分省年度数据!$A$1:$T$32,12,FALSE),
$C69=2014,
VLOOKUP($B69,[20]分省年度数据!$A$1:$T$32,11,FALSE),
$C69=2015,
VLOOKUP($B69,[20]分省年度数据!$A$1:$T$32,10,FALSE),
$C69=2016,
VLOOKUP($B69,[20]分省年度数据!$A$1:$T$32,9,FALSE),
$C69=2017,
VLOOKUP($B69,[20]分省年度数据!$A$1:$T$32,8,FALSE),
$C69=2018,
VLOOKUP($B69,[20]分省年度数据!$A$1:$T$32,7,FALSE)
)</f>
        <v>20.13</v>
      </c>
      <c r="V69" cm="1">
        <f t="array" ref="V69">_xlfn.IFS(
$C69=2010,
VLOOKUP($B69,[21]分省年度数据!$A$1:$T$32,15,FALSE),
$C69=2011,
VLOOKUP($B69,[21]分省年度数据!$A$1:$T$32,14,FALSE),
$C69=2012,
VLOOKUP($B69,[21]分省年度数据!$A$1:$T$32,13,FALSE),
$C69=2013,
VLOOKUP($B69,[21]分省年度数据!$A$1:$T$32,12,FALSE),
$C69=2014,
VLOOKUP($B69,[21]分省年度数据!$A$1:$T$32,11,FALSE),
$C69=2015,
VLOOKUP($B69,[21]分省年度数据!$A$1:$T$32,10,FALSE),
$C69=2016,
VLOOKUP($B69,[21]分省年度数据!$A$1:$T$32,9,FALSE),
$C69=2017,
VLOOKUP($B69,[21]分省年度数据!$A$1:$T$32,8,FALSE),
$C69=2018,
VLOOKUP($B69,[21]分省年度数据!$A$1:$T$32,7,FALSE)
)</f>
        <v>55</v>
      </c>
      <c r="W69" cm="1">
        <f t="array" ref="W69">_xlfn.IFS(
$C69=2010,
VLOOKUP($B69,[22]分省年度数据!$A$1:$T$32,15,FALSE),
$C69=2011,
VLOOKUP($B69,[22]分省年度数据!$A$1:$T$32,14,FALSE),
$C69=2012,
VLOOKUP($B69,[22]分省年度数据!$A$1:$T$32,13,FALSE),
$C69=2013,
VLOOKUP($B69,[22]分省年度数据!$A$1:$T$32,12,FALSE),
$C69=2014,
VLOOKUP($B69,[22]分省年度数据!$A$1:$T$32,11,FALSE),
$C69=2015,
VLOOKUP($B69,[22]分省年度数据!$A$1:$T$32,10,FALSE),
$C69=2016,
VLOOKUP($B69,[22]分省年度数据!$A$1:$T$32,9,FALSE),
$C69=2017,
VLOOKUP($B69,[22]分省年度数据!$A$1:$T$32,8,FALSE),
$C69=2018,
VLOOKUP($B69,[22]分省年度数据!$A$1:$T$32,7,FALSE)
)</f>
        <v>11.07</v>
      </c>
      <c r="X69" cm="1">
        <f t="array" ref="X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235.31</v>
      </c>
      <c r="Y69" cm="1">
        <f t="array" ref="Y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13.32</v>
      </c>
      <c r="Z69" cm="1">
        <f t="array" ref="Z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9.6</v>
      </c>
      <c r="AA69" cm="1">
        <f t="array" ref="AA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11.29</v>
      </c>
      <c r="AC69" cm="1">
        <f t="array" ref="AC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6278812</v>
      </c>
      <c r="AD69" cm="1">
        <f t="array" ref="AD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505.94</v>
      </c>
      <c r="AE69" cm="1">
        <f t="array" ref="AE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68</v>
      </c>
      <c r="AF69" cm="1">
        <f t="array" ref="AF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7015.3</v>
      </c>
      <c r="AI69" cm="1">
        <f t="array" ref="AI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3451</v>
      </c>
      <c r="AJ69" cm="1">
        <f t="array" ref="AJ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17913</v>
      </c>
      <c r="AK69" cm="1">
        <f t="array" ref="AK69">_xlfn.IFS(
$C69=2010,
VLOOKUP($B69,[4]分省年度数据!$A$1:$T$32,15,FALSE),
$C69=2011,
VLOOKUP($B69,[4]分省年度数据!$A$1:$T$32,14,FALSE),
$C69=2012,
VLOOKUP($B69,[4]分省年度数据!$A$1:$T$32,13,FALSE),
$C69=2013,
VLOOKUP($B69,[4]分省年度数据!$A$1:$T$32,12,FALSE),
$C69=2014,
VLOOKUP($B69,[4]分省年度数据!$A$1:$T$32,11,FALSE),
$C69=2015,
VLOOKUP($B69,[4]分省年度数据!$A$1:$T$32,10,FALSE),
$C69=2016,
VLOOKUP($B69,[4]分省年度数据!$A$1:$T$32,9,FALSE),
$C69=2017,
VLOOKUP($B69,[4]分省年度数据!$A$1:$T$32,8,FALSE),
$C69=2018,
VLOOKUP($B69,[4]分省年度数据!$A$1:$T$32,7,FALSE)
)</f>
        <v>96.2</v>
      </c>
      <c r="AL69" cm="1">
        <f t="array" ref="AL69">_xlfn.IFS(
$C69=2010,
VLOOKUP($B69,[5]分省年度数据!$A$1:$T$32,15,FALSE),
$C69=2011,
VLOOKUP($B69,[5]分省年度数据!$A$1:$T$32,14,FALSE),
$C69=2012,
VLOOKUP($B69,[5]分省年度数据!$A$1:$T$32,13,FALSE),
$C69=2013,
VLOOKUP($B69,[5]分省年度数据!$A$1:$T$32,12,FALSE),
$C69=2014,
VLOOKUP($B69,[5]分省年度数据!$A$1:$T$32,11,FALSE),
$C69=2015,
VLOOKUP($B69,[5]分省年度数据!$A$1:$T$32,10,FALSE),
$C69=2016,
VLOOKUP($B69,[5]分省年度数据!$A$1:$T$32,9,FALSE),
$C69=2017,
VLOOKUP($B69,[5]分省年度数据!$A$1:$T$32,8,FALSE),
$C69=2018,
VLOOKUP($B69,[5]分省年度数据!$A$1:$T$32,7,FALSE)
)</f>
        <v>86.23</v>
      </c>
      <c r="AM69" cm="1">
        <f t="array" ref="AM69">_xlfn.IFS(
$C69=2010,
VLOOKUP($B69,[6]分省年度数据!$A$1:$T$32,15,FALSE),
$C69=2011,
VLOOKUP($B69,[6]分省年度数据!$A$1:$T$32,14,FALSE),
$C69=2012,
VLOOKUP($B69,[6]分省年度数据!$A$1:$T$32,13,FALSE),
$C69=2013,
VLOOKUP($B69,[6]分省年度数据!$A$1:$T$32,12,FALSE),
$C69=2014,
VLOOKUP($B69,[6]分省年度数据!$A$1:$T$32,11,FALSE),
$C69=2015,
VLOOKUP($B69,[6]分省年度数据!$A$1:$T$32,10,FALSE),
$C69=2016,
VLOOKUP($B69,[6]分省年度数据!$A$1:$T$32,9,FALSE),
$C69=2017,
VLOOKUP($B69,[6]分省年度数据!$A$1:$T$32,8,FALSE),
$C69=2018,
VLOOKUP($B69,[6]分省年度数据!$A$1:$T$32,7,FALSE)
)</f>
        <v>12.78</v>
      </c>
      <c r="AN69" cm="1">
        <f t="array" ref="AN69">_xlfn.IFS(
$C69=2010,
VLOOKUP($B69,[7]分省年度数据!$A$1:$T$32,15,FALSE),
$C69=2011,
VLOOKUP($B69,[7]分省年度数据!$A$1:$T$32,14,FALSE),
$C69=2012,
VLOOKUP($B69,[7]分省年度数据!$A$1:$T$32,13,FALSE),
$C69=2013,
VLOOKUP($B69,[7]分省年度数据!$A$1:$T$32,12,FALSE),
$C69=2014,
VLOOKUP($B69,[7]分省年度数据!$A$1:$T$32,11,FALSE),
$C69=2015,
VLOOKUP($B69,[7]分省年度数据!$A$1:$T$32,10,FALSE),
$C69=2016,
VLOOKUP($B69,[7]分省年度数据!$A$1:$T$32,9,FALSE),
$C69=2017,
VLOOKUP($B69,[7]分省年度数据!$A$1:$T$32,8,FALSE),
$C69=2018,
VLOOKUP($B69,[7]分省年度数据!$A$1:$T$32,7,FALSE)
)</f>
        <v>5.13</v>
      </c>
      <c r="AO69" cm="1">
        <f t="array" ref="AO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12.1</v>
      </c>
    </row>
    <row r="70" spans="1:41">
      <c r="A70">
        <v>23</v>
      </c>
      <c r="B70" t="s">
        <v>8</v>
      </c>
      <c r="C70">
        <v>2015</v>
      </c>
      <c r="D70" t="str">
        <f>CONCATENATE(B70,C70)</f>
        <v>黑龙江省2015</v>
      </c>
      <c r="E70" t="s">
        <v>33</v>
      </c>
      <c r="F70" cm="1">
        <f t="array" ref="F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G70" cm="1">
        <f t="array" ref="G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H70" cm="1">
        <f t="array" ref="H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I70">
        <f>VLOOKUP($D70,[24]Sheet1!$C$1:$J$65536,2,FALSE)</f>
        <v>35.582595825195312</v>
      </c>
      <c r="J70">
        <f>VLOOKUP($D70,[24]Sheet1!$C$1:$J$65536,3,FALSE)</f>
        <v>-25.180706024169922</v>
      </c>
      <c r="K70">
        <f>VLOOKUP($D70,[24]Sheet1!$C$1:$J$65536,4,FALSE)</f>
        <v>10154.513671875</v>
      </c>
      <c r="L70">
        <f>VLOOKUP($D70,[24]Sheet1!$C$1:$J$65536,5,FALSE)</f>
        <v>198.03721618652344</v>
      </c>
      <c r="M70">
        <f>VLOOKUP($D70,[24]Sheet1!$C$1:$J$65536,6,FALSE)</f>
        <v>28.275360107421875</v>
      </c>
      <c r="N70">
        <f>VLOOKUP($D70,[24]Sheet1!$C$1:$J$65536,7,FALSE)</f>
        <v>5.7962846755981445</v>
      </c>
      <c r="O70">
        <f>VLOOKUP($D70,[24]Sheet1!$C$1:$J$65536,8,FALSE)</f>
        <v>21.561355590820312</v>
      </c>
      <c r="P70" cm="1">
        <f t="array" ref="P70">_xlfn.IFS(
$C70=2010,
VLOOKUP($B70,[25]各省年均房价!$A$1:$T$32,11,FALSE),
$C70=2011,
VLOOKUP($B70,[25]各省年均房价!$A$1:$T$32,12,FALSE),
$C70=2012,
VLOOKUP($B70,[25]各省年均房价!$A$1:$T$32,13,FALSE),
$C70=2013,
VLOOKUP($B70,[25]各省年均房价!$A$1:$T$32,14,FALSE),
$C70=2014,
VLOOKUP($B70,[25]各省年均房价!$A$1:$T$32,15,FALSE),
$C70=2015,
VLOOKUP($B70,[25]各省年均房价!$A$1:$T$32,16,FALSE),
$C70=2016,
VLOOKUP($B70,[25]各省年均房价!$A$1:$T$32,17,FALSE),
$C70=2017,
VLOOKUP($B70,[25]各省年均房价!$A$1:$T$32,18,FALSE),
$C70=2018,
VLOOKUP($B70,[25]各省年均房价!$A$1:$T$32,19,FALSE)
)</f>
        <v>3713.6174999999998</v>
      </c>
      <c r="Q70">
        <f t="shared" si="1"/>
        <v>0.19973202280428118</v>
      </c>
      <c r="S70" t="str">
        <f>VLOOKUP(B70,方言分布!A:B,2,FALSE)</f>
        <v>东北官话</v>
      </c>
      <c r="T70" cm="1">
        <f t="array" ref="T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20752</v>
      </c>
      <c r="U70" cm="1">
        <f t="array" ref="U70">_xlfn.IFS(
$C70=2010,
VLOOKUP($B70,[20]分省年度数据!$A$1:$T$32,15,FALSE),
$C70=2011,
VLOOKUP($B70,[20]分省年度数据!$A$1:$T$32,14,FALSE),
$C70=2012,
VLOOKUP($B70,[20]分省年度数据!$A$1:$T$32,13,FALSE),
$C70=2013,
VLOOKUP($B70,[20]分省年度数据!$A$1:$T$32,12,FALSE),
$C70=2014,
VLOOKUP($B70,[20]分省年度数据!$A$1:$T$32,11,FALSE),
$C70=2015,
VLOOKUP($B70,[20]分省年度数据!$A$1:$T$32,10,FALSE),
$C70=2016,
VLOOKUP($B70,[20]分省年度数据!$A$1:$T$32,9,FALSE),
$C70=2017,
VLOOKUP($B70,[20]分省年度数据!$A$1:$T$32,8,FALSE),
$C70=2018,
VLOOKUP($B70,[20]分省年度数据!$A$1:$T$32,7,FALSE)
)</f>
        <v>21.26</v>
      </c>
      <c r="V70" cm="1">
        <f t="array" ref="V70">_xlfn.IFS(
$C70=2010,
VLOOKUP($B70,[21]分省年度数据!$A$1:$T$32,15,FALSE),
$C70=2011,
VLOOKUP($B70,[21]分省年度数据!$A$1:$T$32,14,FALSE),
$C70=2012,
VLOOKUP($B70,[21]分省年度数据!$A$1:$T$32,13,FALSE),
$C70=2013,
VLOOKUP($B70,[21]分省年度数据!$A$1:$T$32,12,FALSE),
$C70=2014,
VLOOKUP($B70,[21]分省年度数据!$A$1:$T$32,11,FALSE),
$C70=2015,
VLOOKUP($B70,[21]分省年度数据!$A$1:$T$32,10,FALSE),
$C70=2016,
VLOOKUP($B70,[21]分省年度数据!$A$1:$T$32,9,FALSE),
$C70=2017,
VLOOKUP($B70,[21]分省年度数据!$A$1:$T$32,8,FALSE),
$C70=2018,
VLOOKUP($B70,[21]分省年度数据!$A$1:$T$32,7,FALSE)
)</f>
        <v>56</v>
      </c>
      <c r="W70" cm="1">
        <f t="array" ref="W70">_xlfn.IFS(
$C70=2010,
VLOOKUP($B70,[22]分省年度数据!$A$1:$T$32,15,FALSE),
$C70=2011,
VLOOKUP($B70,[22]分省年度数据!$A$1:$T$32,14,FALSE),
$C70=2012,
VLOOKUP($B70,[22]分省年度数据!$A$1:$T$32,13,FALSE),
$C70=2013,
VLOOKUP($B70,[22]分省年度数据!$A$1:$T$32,12,FALSE),
$C70=2014,
VLOOKUP($B70,[22]分省年度数据!$A$1:$T$32,11,FALSE),
$C70=2015,
VLOOKUP($B70,[22]分省年度数据!$A$1:$T$32,10,FALSE),
$C70=2016,
VLOOKUP($B70,[22]分省年度数据!$A$1:$T$32,9,FALSE),
$C70=2017,
VLOOKUP($B70,[22]分省年度数据!$A$1:$T$32,8,FALSE),
$C70=2018,
VLOOKUP($B70,[22]分省年度数据!$A$1:$T$32,7,FALSE)
)</f>
        <v>10.8</v>
      </c>
      <c r="X70" cm="1">
        <f t="array" ref="X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273.95999999999998</v>
      </c>
      <c r="Y70" cm="1">
        <f t="array" ref="Y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13.1</v>
      </c>
      <c r="Z70" cm="1">
        <f t="array" ref="Z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9.59</v>
      </c>
      <c r="AA70" cm="1">
        <f t="array" ref="AA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11.74</v>
      </c>
      <c r="AC70" cm="1">
        <f t="array" ref="AC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7040039</v>
      </c>
      <c r="AD70" cm="1">
        <f t="array" ref="AD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549.66</v>
      </c>
      <c r="AE70" cm="1">
        <f t="array" ref="AE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67</v>
      </c>
      <c r="AF70" cm="1">
        <f t="array" ref="AF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4471</v>
      </c>
      <c r="AI70" cm="1">
        <f t="array" ref="AI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3276</v>
      </c>
      <c r="AJ70" cm="1">
        <f t="array" ref="AJ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19373</v>
      </c>
      <c r="AK70" cm="1">
        <f t="array" ref="AK70">_xlfn.IFS(
$C70=2010,
VLOOKUP($B70,[4]分省年度数据!$A$1:$T$32,15,FALSE),
$C70=2011,
VLOOKUP($B70,[4]分省年度数据!$A$1:$T$32,14,FALSE),
$C70=2012,
VLOOKUP($B70,[4]分省年度数据!$A$1:$T$32,13,FALSE),
$C70=2013,
VLOOKUP($B70,[4]分省年度数据!$A$1:$T$32,12,FALSE),
$C70=2014,
VLOOKUP($B70,[4]分省年度数据!$A$1:$T$32,11,FALSE),
$C70=2015,
VLOOKUP($B70,[4]分省年度数据!$A$1:$T$32,10,FALSE),
$C70=2016,
VLOOKUP($B70,[4]分省年度数据!$A$1:$T$32,9,FALSE),
$C70=2017,
VLOOKUP($B70,[4]分省年度数据!$A$1:$T$32,8,FALSE),
$C70=2018,
VLOOKUP($B70,[4]分省年度数据!$A$1:$T$32,7,FALSE)
)</f>
        <v>97.2</v>
      </c>
      <c r="AL70" cm="1">
        <f t="array" ref="AL70">_xlfn.IFS(
$C70=2010,
VLOOKUP($B70,[5]分省年度数据!$A$1:$T$32,15,FALSE),
$C70=2011,
VLOOKUP($B70,[5]分省年度数据!$A$1:$T$32,14,FALSE),
$C70=2012,
VLOOKUP($B70,[5]分省年度数据!$A$1:$T$32,13,FALSE),
$C70=2013,
VLOOKUP($B70,[5]分省年度数据!$A$1:$T$32,12,FALSE),
$C70=2014,
VLOOKUP($B70,[5]分省年度数据!$A$1:$T$32,11,FALSE),
$C70=2015,
VLOOKUP($B70,[5]分省年度数据!$A$1:$T$32,10,FALSE),
$C70=2016,
VLOOKUP($B70,[5]分省年度数据!$A$1:$T$32,9,FALSE),
$C70=2017,
VLOOKUP($B70,[5]分省年度数据!$A$1:$T$32,8,FALSE),
$C70=2018,
VLOOKUP($B70,[5]分省年度数据!$A$1:$T$32,7,FALSE)
)</f>
        <v>86.61</v>
      </c>
      <c r="AM70" cm="1">
        <f t="array" ref="AM70">_xlfn.IFS(
$C70=2010,
VLOOKUP($B70,[6]分省年度数据!$A$1:$T$32,15,FALSE),
$C70=2011,
VLOOKUP($B70,[6]分省年度数据!$A$1:$T$32,14,FALSE),
$C70=2012,
VLOOKUP($B70,[6]分省年度数据!$A$1:$T$32,13,FALSE),
$C70=2013,
VLOOKUP($B70,[6]分省年度数据!$A$1:$T$32,12,FALSE),
$C70=2014,
VLOOKUP($B70,[6]分省年度数据!$A$1:$T$32,11,FALSE),
$C70=2015,
VLOOKUP($B70,[6]分省年度数据!$A$1:$T$32,10,FALSE),
$C70=2016,
VLOOKUP($B70,[6]分省年度数据!$A$1:$T$32,9,FALSE),
$C70=2017,
VLOOKUP($B70,[6]分省年度数据!$A$1:$T$32,8,FALSE),
$C70=2018,
VLOOKUP($B70,[6]分省年度数据!$A$1:$T$32,7,FALSE)
)</f>
        <v>13.11</v>
      </c>
      <c r="AN70" cm="1">
        <f t="array" ref="AN70">_xlfn.IFS(
$C70=2010,
VLOOKUP($B70,[7]分省年度数据!$A$1:$T$32,15,FALSE),
$C70=2011,
VLOOKUP($B70,[7]分省年度数据!$A$1:$T$32,14,FALSE),
$C70=2012,
VLOOKUP($B70,[7]分省年度数据!$A$1:$T$32,13,FALSE),
$C70=2013,
VLOOKUP($B70,[7]分省年度数据!$A$1:$T$32,12,FALSE),
$C70=2014,
VLOOKUP($B70,[7]分省年度数据!$A$1:$T$32,11,FALSE),
$C70=2015,
VLOOKUP($B70,[7]分省年度数据!$A$1:$T$32,10,FALSE),
$C70=2016,
VLOOKUP($B70,[7]分省年度数据!$A$1:$T$32,9,FALSE),
$C70=2017,
VLOOKUP($B70,[7]分省年度数据!$A$1:$T$32,8,FALSE),
$C70=2018,
VLOOKUP($B70,[7]分省年度数据!$A$1:$T$32,7,FALSE)
)</f>
        <v>4.66</v>
      </c>
      <c r="AO70" cm="1">
        <f t="array" ref="AO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11.98</v>
      </c>
    </row>
    <row r="71" spans="1:41">
      <c r="A71">
        <v>23</v>
      </c>
      <c r="B71" t="s">
        <v>8</v>
      </c>
      <c r="C71">
        <v>2016</v>
      </c>
      <c r="D71" t="str">
        <f>CONCATENATE(B71,C71)</f>
        <v>黑龙江省2016</v>
      </c>
      <c r="E71" t="s">
        <v>33</v>
      </c>
      <c r="F71" cm="1">
        <f t="array" ref="F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G71" cm="1">
        <f t="array" ref="G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H71" cm="1">
        <f t="array" ref="H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I71">
        <f>VLOOKUP($D71,[24]Sheet1!$C$1:$J$65536,2,FALSE)</f>
        <v>26.790996551513672</v>
      </c>
      <c r="J71">
        <f>VLOOKUP($D71,[24]Sheet1!$C$1:$J$65536,3,FALSE)</f>
        <v>-38.034976959228516</v>
      </c>
      <c r="K71">
        <f>VLOOKUP($D71,[24]Sheet1!$C$1:$J$65536,4,FALSE)</f>
        <v>10150.6875</v>
      </c>
      <c r="L71">
        <f>VLOOKUP($D71,[24]Sheet1!$C$1:$J$65536,5,FALSE)</f>
        <v>207.61087036132812</v>
      </c>
      <c r="M71">
        <f>VLOOKUP($D71,[24]Sheet1!$C$1:$J$65536,6,FALSE)</f>
        <v>29.496065139770508</v>
      </c>
      <c r="N71">
        <f>VLOOKUP($D71,[24]Sheet1!$C$1:$J$65536,7,FALSE)</f>
        <v>5.8241710662841797</v>
      </c>
      <c r="O71">
        <f>VLOOKUP($D71,[24]Sheet1!$C$1:$J$65536,8,FALSE)</f>
        <v>22.408990859985352</v>
      </c>
      <c r="P71" cm="1">
        <f t="array" ref="P71">_xlfn.IFS(
$C71=2010,
VLOOKUP($B71,[25]各省年均房价!$A$1:$T$32,11,FALSE),
$C71=2011,
VLOOKUP($B71,[25]各省年均房价!$A$1:$T$32,12,FALSE),
$C71=2012,
VLOOKUP($B71,[25]各省年均房价!$A$1:$T$32,13,FALSE),
$C71=2013,
VLOOKUP($B71,[25]各省年均房价!$A$1:$T$32,14,FALSE),
$C71=2014,
VLOOKUP($B71,[25]各省年均房价!$A$1:$T$32,15,FALSE),
$C71=2015,
VLOOKUP($B71,[25]各省年均房价!$A$1:$T$32,16,FALSE),
$C71=2016,
VLOOKUP($B71,[25]各省年均房价!$A$1:$T$32,17,FALSE),
$C71=2017,
VLOOKUP($B71,[25]各省年均房价!$A$1:$T$32,18,FALSE),
$C71=2018,
VLOOKUP($B71,[25]各省年均房价!$A$1:$T$32,19,FALSE)
)</f>
        <v>4144.7550000000001</v>
      </c>
      <c r="Q71">
        <f t="shared" si="1"/>
        <v>0.20893008367779012</v>
      </c>
      <c r="S71" t="str">
        <f>VLOOKUP(B71,方言分布!A:B,2,FALSE)</f>
        <v>东北官话</v>
      </c>
      <c r="T71" cm="1">
        <f t="array" ref="T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20375</v>
      </c>
      <c r="U71" cm="1">
        <f t="array" ref="U71">_xlfn.IFS(
$C71=2010,
VLOOKUP($B71,[20]分省年度数据!$A$1:$T$32,15,FALSE),
$C71=2011,
VLOOKUP($B71,[20]分省年度数据!$A$1:$T$32,14,FALSE),
$C71=2012,
VLOOKUP($B71,[20]分省年度数据!$A$1:$T$32,13,FALSE),
$C71=2013,
VLOOKUP($B71,[20]分省年度数据!$A$1:$T$32,12,FALSE),
$C71=2014,
VLOOKUP($B71,[20]分省年度数据!$A$1:$T$32,11,FALSE),
$C71=2015,
VLOOKUP($B71,[20]分省年度数据!$A$1:$T$32,10,FALSE),
$C71=2016,
VLOOKUP($B71,[20]分省年度数据!$A$1:$T$32,9,FALSE),
$C71=2017,
VLOOKUP($B71,[20]分省年度数据!$A$1:$T$32,8,FALSE),
$C71=2018,
VLOOKUP($B71,[20]分省年度数据!$A$1:$T$32,7,FALSE)
)</f>
        <v>22.01</v>
      </c>
      <c r="V71" cm="1">
        <f t="array" ref="V71">_xlfn.IFS(
$C71=2010,
VLOOKUP($B71,[21]分省年度数据!$A$1:$T$32,15,FALSE),
$C71=2011,
VLOOKUP($B71,[21]分省年度数据!$A$1:$T$32,14,FALSE),
$C71=2012,
VLOOKUP($B71,[21]分省年度数据!$A$1:$T$32,13,FALSE),
$C71=2013,
VLOOKUP($B71,[21]分省年度数据!$A$1:$T$32,12,FALSE),
$C71=2014,
VLOOKUP($B71,[21]分省年度数据!$A$1:$T$32,11,FALSE),
$C71=2015,
VLOOKUP($B71,[21]分省年度数据!$A$1:$T$32,10,FALSE),
$C71=2016,
VLOOKUP($B71,[21]分省年度数据!$A$1:$T$32,9,FALSE),
$C71=2017,
VLOOKUP($B71,[21]分省年度数据!$A$1:$T$32,8,FALSE),
$C71=2018,
VLOOKUP($B71,[21]分省年度数据!$A$1:$T$32,7,FALSE)
)</f>
        <v>58</v>
      </c>
      <c r="W71" cm="1">
        <f t="array" ref="W71">_xlfn.IFS(
$C71=2010,
VLOOKUP($B71,[22]分省年度数据!$A$1:$T$32,15,FALSE),
$C71=2011,
VLOOKUP($B71,[22]分省年度数据!$A$1:$T$32,14,FALSE),
$C71=2012,
VLOOKUP($B71,[22]分省年度数据!$A$1:$T$32,13,FALSE),
$C71=2013,
VLOOKUP($B71,[22]分省年度数据!$A$1:$T$32,12,FALSE),
$C71=2014,
VLOOKUP($B71,[22]分省年度数据!$A$1:$T$32,11,FALSE),
$C71=2015,
VLOOKUP($B71,[22]分省年度数据!$A$1:$T$32,10,FALSE),
$C71=2016,
VLOOKUP($B71,[22]分省年度数据!$A$1:$T$32,9,FALSE),
$C71=2017,
VLOOKUP($B71,[22]分省年度数据!$A$1:$T$32,8,FALSE),
$C71=2018,
VLOOKUP($B71,[22]分省年度数据!$A$1:$T$32,7,FALSE)
)</f>
        <v>10.75</v>
      </c>
      <c r="X71" cm="1">
        <f t="array" ref="X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280.56</v>
      </c>
      <c r="Y71" cm="1">
        <f t="array" ref="Y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12.99</v>
      </c>
      <c r="Z71" cm="1">
        <f t="array" ref="Z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9.99</v>
      </c>
      <c r="AA71" cm="1">
        <f t="array" ref="AA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12.05</v>
      </c>
      <c r="AC71" cm="1">
        <f t="array" ref="AC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7336607</v>
      </c>
      <c r="AD71" cm="1">
        <f t="array" ref="AD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558.87</v>
      </c>
      <c r="AE71" cm="1">
        <f t="array" ref="AE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66</v>
      </c>
      <c r="AF71" cm="1">
        <f t="array" ref="AF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4794.1000000000004</v>
      </c>
      <c r="AI71" cm="1">
        <f t="array" ref="AI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3614</v>
      </c>
      <c r="AJ71" cm="1">
        <f t="array" ref="AJ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20239</v>
      </c>
      <c r="AK71" cm="1">
        <f t="array" ref="AK71">_xlfn.IFS(
$C71=2010,
VLOOKUP($B71,[4]分省年度数据!$A$1:$T$32,15,FALSE),
$C71=2011,
VLOOKUP($B71,[4]分省年度数据!$A$1:$T$32,14,FALSE),
$C71=2012,
VLOOKUP($B71,[4]分省年度数据!$A$1:$T$32,13,FALSE),
$C71=2013,
VLOOKUP($B71,[4]分省年度数据!$A$1:$T$32,12,FALSE),
$C71=2014,
VLOOKUP($B71,[4]分省年度数据!$A$1:$T$32,11,FALSE),
$C71=2015,
VLOOKUP($B71,[4]分省年度数据!$A$1:$T$32,10,FALSE),
$C71=2016,
VLOOKUP($B71,[4]分省年度数据!$A$1:$T$32,9,FALSE),
$C71=2017,
VLOOKUP($B71,[4]分省年度数据!$A$1:$T$32,8,FALSE),
$C71=2018,
VLOOKUP($B71,[4]分省年度数据!$A$1:$T$32,7,FALSE)
)</f>
        <v>97.25</v>
      </c>
      <c r="AL71" cm="1">
        <f t="array" ref="AL71">_xlfn.IFS(
$C71=2010,
VLOOKUP($B71,[5]分省年度数据!$A$1:$T$32,15,FALSE),
$C71=2011,
VLOOKUP($B71,[5]分省年度数据!$A$1:$T$32,14,FALSE),
$C71=2012,
VLOOKUP($B71,[5]分省年度数据!$A$1:$T$32,13,FALSE),
$C71=2013,
VLOOKUP($B71,[5]分省年度数据!$A$1:$T$32,12,FALSE),
$C71=2014,
VLOOKUP($B71,[5]分省年度数据!$A$1:$T$32,11,FALSE),
$C71=2015,
VLOOKUP($B71,[5]分省年度数据!$A$1:$T$32,10,FALSE),
$C71=2016,
VLOOKUP($B71,[5]分省年度数据!$A$1:$T$32,9,FALSE),
$C71=2017,
VLOOKUP($B71,[5]分省年度数据!$A$1:$T$32,8,FALSE),
$C71=2018,
VLOOKUP($B71,[5]分省年度数据!$A$1:$T$32,7,FALSE)
)</f>
        <v>86.66</v>
      </c>
      <c r="AM71" cm="1">
        <f t="array" ref="AM71">_xlfn.IFS(
$C71=2010,
VLOOKUP($B71,[6]分省年度数据!$A$1:$T$32,15,FALSE),
$C71=2011,
VLOOKUP($B71,[6]分省年度数据!$A$1:$T$32,14,FALSE),
$C71=2012,
VLOOKUP($B71,[6]分省年度数据!$A$1:$T$32,13,FALSE),
$C71=2013,
VLOOKUP($B71,[6]分省年度数据!$A$1:$T$32,12,FALSE),
$C71=2014,
VLOOKUP($B71,[6]分省年度数据!$A$1:$T$32,11,FALSE),
$C71=2015,
VLOOKUP($B71,[6]分省年度数据!$A$1:$T$32,10,FALSE),
$C71=2016,
VLOOKUP($B71,[6]分省年度数据!$A$1:$T$32,9,FALSE),
$C71=2017,
VLOOKUP($B71,[6]分省年度数据!$A$1:$T$32,8,FALSE),
$C71=2018,
VLOOKUP($B71,[6]分省年度数据!$A$1:$T$32,7,FALSE)
)</f>
        <v>13.58</v>
      </c>
      <c r="AN71" cm="1">
        <f t="array" ref="AN71">_xlfn.IFS(
$C71=2010,
VLOOKUP($B71,[7]分省年度数据!$A$1:$T$32,15,FALSE),
$C71=2011,
VLOOKUP($B71,[7]分省年度数据!$A$1:$T$32,14,FALSE),
$C71=2012,
VLOOKUP($B71,[7]分省年度数据!$A$1:$T$32,13,FALSE),
$C71=2013,
VLOOKUP($B71,[7]分省年度数据!$A$1:$T$32,12,FALSE),
$C71=2014,
VLOOKUP($B71,[7]分省年度数据!$A$1:$T$32,11,FALSE),
$C71=2015,
VLOOKUP($B71,[7]分省年度数据!$A$1:$T$32,10,FALSE),
$C71=2016,
VLOOKUP($B71,[7]分省年度数据!$A$1:$T$32,9,FALSE),
$C71=2017,
VLOOKUP($B71,[7]分省年度数据!$A$1:$T$32,8,FALSE),
$C71=2018,
VLOOKUP($B71,[7]分省年度数据!$A$1:$T$32,7,FALSE)
)</f>
        <v>4.28</v>
      </c>
      <c r="AO71" cm="1">
        <f t="array" ref="AO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11.91</v>
      </c>
    </row>
    <row r="72" spans="1:41">
      <c r="A72">
        <v>23</v>
      </c>
      <c r="B72" t="s">
        <v>8</v>
      </c>
      <c r="C72">
        <v>2017</v>
      </c>
      <c r="D72" t="str">
        <f>CONCATENATE(B72,C72)</f>
        <v>黑龙江省2017</v>
      </c>
      <c r="E72" t="s">
        <v>33</v>
      </c>
      <c r="F72" cm="1">
        <f t="array" ref="F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G72" cm="1">
        <f t="array" ref="G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H72" cm="1">
        <f t="array" ref="H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I72">
        <f>VLOOKUP($D72,[24]Sheet1!$C$1:$J$65536,2,FALSE)</f>
        <v>34.603610992431641</v>
      </c>
      <c r="J72">
        <f>VLOOKUP($D72,[24]Sheet1!$C$1:$J$65536,3,FALSE)</f>
        <v>-36.876949310302734</v>
      </c>
      <c r="K72">
        <f>VLOOKUP($D72,[24]Sheet1!$C$1:$J$65536,4,FALSE)</f>
        <v>10139.7119140625</v>
      </c>
      <c r="L72">
        <f>VLOOKUP($D72,[24]Sheet1!$C$1:$J$65536,5,FALSE)</f>
        <v>218.82221984863281</v>
      </c>
      <c r="M72">
        <f>VLOOKUP($D72,[24]Sheet1!$C$1:$J$65536,6,FALSE)</f>
        <v>30.222715377807617</v>
      </c>
      <c r="N72">
        <f>VLOOKUP($D72,[24]Sheet1!$C$1:$J$65536,7,FALSE)</f>
        <v>5.5328540802001953</v>
      </c>
      <c r="O72">
        <f>VLOOKUP($D72,[24]Sheet1!$C$1:$J$65536,8,FALSE)</f>
        <v>22.263477325439453</v>
      </c>
      <c r="P72" cm="1">
        <f t="array" ref="P72">_xlfn.IFS(
$C72=2010,
VLOOKUP($B72,[25]各省年均房价!$A$1:$T$32,11,FALSE),
$C72=2011,
VLOOKUP($B72,[25]各省年均房价!$A$1:$T$32,12,FALSE),
$C72=2012,
VLOOKUP($B72,[25]各省年均房价!$A$1:$T$32,13,FALSE),
$C72=2013,
VLOOKUP($B72,[25]各省年均房价!$A$1:$T$32,14,FALSE),
$C72=2014,
VLOOKUP($B72,[25]各省年均房价!$A$1:$T$32,15,FALSE),
$C72=2015,
VLOOKUP($B72,[25]各省年均房价!$A$1:$T$32,16,FALSE),
$C72=2016,
VLOOKUP($B72,[25]各省年均房价!$A$1:$T$32,17,FALSE),
$C72=2017,
VLOOKUP($B72,[25]各省年均房价!$A$1:$T$32,18,FALSE),
$C72=2018,
VLOOKUP($B72,[25]各省年均房价!$A$1:$T$32,19,FALSE)
)</f>
        <v>4839.1785714285716</v>
      </c>
      <c r="Q72">
        <f t="shared" si="1"/>
        <v>0.22819855566483879</v>
      </c>
      <c r="S72" t="str">
        <f>VLOOKUP(B72,方言分布!A:B,2,FALSE)</f>
        <v>东北官话</v>
      </c>
      <c r="T72" cm="1">
        <f t="array" ref="T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20283</v>
      </c>
      <c r="U72" cm="1">
        <f t="array" ref="U72">_xlfn.IFS(
$C72=2010,
VLOOKUP($B72,[20]分省年度数据!$A$1:$T$32,15,FALSE),
$C72=2011,
VLOOKUP($B72,[20]分省年度数据!$A$1:$T$32,14,FALSE),
$C72=2012,
VLOOKUP($B72,[20]分省年度数据!$A$1:$T$32,13,FALSE),
$C72=2013,
VLOOKUP($B72,[20]分省年度数据!$A$1:$T$32,12,FALSE),
$C72=2014,
VLOOKUP($B72,[20]分省年度数据!$A$1:$T$32,11,FALSE),
$C72=2015,
VLOOKUP($B72,[20]分省年度数据!$A$1:$T$32,10,FALSE),
$C72=2016,
VLOOKUP($B72,[20]分省年度数据!$A$1:$T$32,9,FALSE),
$C72=2017,
VLOOKUP($B72,[20]分省年度数据!$A$1:$T$32,8,FALSE),
$C72=2018,
VLOOKUP($B72,[20]分省年度数据!$A$1:$T$32,7,FALSE)
)</f>
        <v>24.17</v>
      </c>
      <c r="V72" cm="1">
        <f t="array" ref="V72">_xlfn.IFS(
$C72=2010,
VLOOKUP($B72,[21]分省年度数据!$A$1:$T$32,15,FALSE),
$C72=2011,
VLOOKUP($B72,[21]分省年度数据!$A$1:$T$32,14,FALSE),
$C72=2012,
VLOOKUP($B72,[21]分省年度数据!$A$1:$T$32,13,FALSE),
$C72=2013,
VLOOKUP($B72,[21]分省年度数据!$A$1:$T$32,12,FALSE),
$C72=2014,
VLOOKUP($B72,[21]分省年度数据!$A$1:$T$32,11,FALSE),
$C72=2015,
VLOOKUP($B72,[21]分省年度数据!$A$1:$T$32,10,FALSE),
$C72=2016,
VLOOKUP($B72,[21]分省年度数据!$A$1:$T$32,9,FALSE),
$C72=2017,
VLOOKUP($B72,[21]分省年度数据!$A$1:$T$32,8,FALSE),
$C72=2018,
VLOOKUP($B72,[21]分省年度数据!$A$1:$T$32,7,FALSE)
)</f>
        <v>61</v>
      </c>
      <c r="W72" cm="1">
        <f t="array" ref="W72">_xlfn.IFS(
$C72=2010,
VLOOKUP($B72,[22]分省年度数据!$A$1:$T$32,15,FALSE),
$C72=2011,
VLOOKUP($B72,[22]分省年度数据!$A$1:$T$32,14,FALSE),
$C72=2012,
VLOOKUP($B72,[22]分省年度数据!$A$1:$T$32,13,FALSE),
$C72=2013,
VLOOKUP($B72,[22]分省年度数据!$A$1:$T$32,12,FALSE),
$C72=2014,
VLOOKUP($B72,[22]分省年度数据!$A$1:$T$32,11,FALSE),
$C72=2015,
VLOOKUP($B72,[22]分省年度数据!$A$1:$T$32,10,FALSE),
$C72=2016,
VLOOKUP($B72,[22]分省年度数据!$A$1:$T$32,9,FALSE),
$C72=2017,
VLOOKUP($B72,[22]分省年度数据!$A$1:$T$32,8,FALSE),
$C72=2018,
VLOOKUP($B72,[22]分省年度数据!$A$1:$T$32,7,FALSE)
)</f>
        <v>10.45</v>
      </c>
      <c r="X72" cm="1">
        <f t="array" ref="X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297.17</v>
      </c>
      <c r="Y72" cm="1">
        <f t="array" ref="Y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13.11</v>
      </c>
      <c r="Z72" cm="1">
        <f t="array" ref="Z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10.08</v>
      </c>
      <c r="AA72" cm="1">
        <f t="array" ref="AA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12.02</v>
      </c>
      <c r="AC72" cm="1">
        <f t="array" ref="AC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7545432</v>
      </c>
      <c r="AD72" cm="1">
        <f t="array" ref="AD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573.11</v>
      </c>
      <c r="AE72" cm="1">
        <f t="array" ref="AE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65</v>
      </c>
      <c r="AF72" cm="1">
        <f t="array" ref="AF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5077.3999999999996</v>
      </c>
      <c r="AI72" cm="1">
        <f t="array" ref="AI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3623</v>
      </c>
      <c r="AJ72" cm="1">
        <f t="array" ref="AJ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20699</v>
      </c>
      <c r="AK72" cm="1">
        <f t="array" ref="AK72">_xlfn.IFS(
$C72=2010,
VLOOKUP($B72,[4]分省年度数据!$A$1:$T$32,15,FALSE),
$C72=2011,
VLOOKUP($B72,[4]分省年度数据!$A$1:$T$32,14,FALSE),
$C72=2012,
VLOOKUP($B72,[4]分省年度数据!$A$1:$T$32,13,FALSE),
$C72=2013,
VLOOKUP($B72,[4]分省年度数据!$A$1:$T$32,12,FALSE),
$C72=2014,
VLOOKUP($B72,[4]分省年度数据!$A$1:$T$32,11,FALSE),
$C72=2015,
VLOOKUP($B72,[4]分省年度数据!$A$1:$T$32,10,FALSE),
$C72=2016,
VLOOKUP($B72,[4]分省年度数据!$A$1:$T$32,9,FALSE),
$C72=2017,
VLOOKUP($B72,[4]分省年度数据!$A$1:$T$32,8,FALSE),
$C72=2018,
VLOOKUP($B72,[4]分省年度数据!$A$1:$T$32,7,FALSE)
)</f>
        <v>98.53</v>
      </c>
      <c r="AL72" cm="1">
        <f t="array" ref="AL72">_xlfn.IFS(
$C72=2010,
VLOOKUP($B72,[5]分省年度数据!$A$1:$T$32,15,FALSE),
$C72=2011,
VLOOKUP($B72,[5]分省年度数据!$A$1:$T$32,14,FALSE),
$C72=2012,
VLOOKUP($B72,[5]分省年度数据!$A$1:$T$32,13,FALSE),
$C72=2013,
VLOOKUP($B72,[5]分省年度数据!$A$1:$T$32,12,FALSE),
$C72=2014,
VLOOKUP($B72,[5]分省年度数据!$A$1:$T$32,11,FALSE),
$C72=2015,
VLOOKUP($B72,[5]分省年度数据!$A$1:$T$32,10,FALSE),
$C72=2016,
VLOOKUP($B72,[5]分省年度数据!$A$1:$T$32,9,FALSE),
$C72=2017,
VLOOKUP($B72,[5]分省年度数据!$A$1:$T$32,8,FALSE),
$C72=2018,
VLOOKUP($B72,[5]分省年度数据!$A$1:$T$32,7,FALSE)
)</f>
        <v>87.77</v>
      </c>
      <c r="AM72" cm="1">
        <f t="array" ref="AM72">_xlfn.IFS(
$C72=2010,
VLOOKUP($B72,[6]分省年度数据!$A$1:$T$32,15,FALSE),
$C72=2011,
VLOOKUP($B72,[6]分省年度数据!$A$1:$T$32,14,FALSE),
$C72=2012,
VLOOKUP($B72,[6]分省年度数据!$A$1:$T$32,13,FALSE),
$C72=2013,
VLOOKUP($B72,[6]分省年度数据!$A$1:$T$32,12,FALSE),
$C72=2014,
VLOOKUP($B72,[6]分省年度数据!$A$1:$T$32,11,FALSE),
$C72=2015,
VLOOKUP($B72,[6]分省年度数据!$A$1:$T$32,10,FALSE),
$C72=2016,
VLOOKUP($B72,[6]分省年度数据!$A$1:$T$32,9,FALSE),
$C72=2017,
VLOOKUP($B72,[6]分省年度数据!$A$1:$T$32,8,FALSE),
$C72=2018,
VLOOKUP($B72,[6]分省年度数据!$A$1:$T$32,7,FALSE)
)</f>
        <v>14.09</v>
      </c>
      <c r="AN72" cm="1">
        <f t="array" ref="AN72">_xlfn.IFS(
$C72=2010,
VLOOKUP($B72,[7]分省年度数据!$A$1:$T$32,15,FALSE),
$C72=2011,
VLOOKUP($B72,[7]分省年度数据!$A$1:$T$32,14,FALSE),
$C72=2012,
VLOOKUP($B72,[7]分省年度数据!$A$1:$T$32,13,FALSE),
$C72=2013,
VLOOKUP($B72,[7]分省年度数据!$A$1:$T$32,12,FALSE),
$C72=2014,
VLOOKUP($B72,[7]分省年度数据!$A$1:$T$32,11,FALSE),
$C72=2015,
VLOOKUP($B72,[7]分省年度数据!$A$1:$T$32,10,FALSE),
$C72=2016,
VLOOKUP($B72,[7]分省年度数据!$A$1:$T$32,9,FALSE),
$C72=2017,
VLOOKUP($B72,[7]分省年度数据!$A$1:$T$32,8,FALSE),
$C72=2018,
VLOOKUP($B72,[7]分省年度数据!$A$1:$T$32,7,FALSE)
)</f>
        <v>4.01</v>
      </c>
      <c r="AO72" cm="1">
        <f t="array" ref="AO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11.78</v>
      </c>
    </row>
    <row r="73" spans="1:41">
      <c r="A73">
        <v>23</v>
      </c>
      <c r="B73" t="s">
        <v>8</v>
      </c>
      <c r="C73">
        <v>2018</v>
      </c>
      <c r="D73" t="str">
        <f>CONCATENATE(B73,C73)</f>
        <v>黑龙江省2018</v>
      </c>
      <c r="E73" t="s">
        <v>33</v>
      </c>
      <c r="F73" cm="1">
        <f t="array" ref="F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G73" cm="1">
        <f t="array" ref="G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H73" cm="1">
        <f t="array" ref="H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I73">
        <f>VLOOKUP($D73,[24]Sheet1!$C$1:$J$65536,2,FALSE)</f>
        <v>36.663604736328125</v>
      </c>
      <c r="J73">
        <f>VLOOKUP($D73,[24]Sheet1!$C$1:$J$65536,3,FALSE)</f>
        <v>-34.87420654296875</v>
      </c>
      <c r="K73">
        <f>VLOOKUP($D73,[24]Sheet1!$C$1:$J$65536,4,FALSE)</f>
        <v>10146.94921875</v>
      </c>
      <c r="L73">
        <f>VLOOKUP($D73,[24]Sheet1!$C$1:$J$65536,5,FALSE)</f>
        <v>212.48295593261719</v>
      </c>
      <c r="M73">
        <f>VLOOKUP($D73,[24]Sheet1!$C$1:$J$65536,6,FALSE)</f>
        <v>29.919876098632812</v>
      </c>
      <c r="N73">
        <f>VLOOKUP($D73,[24]Sheet1!$C$1:$J$65536,7,FALSE)</f>
        <v>6.0502595901489258</v>
      </c>
      <c r="O73">
        <f>VLOOKUP($D73,[24]Sheet1!$C$1:$J$65536,8,FALSE)</f>
        <v>28.532417297363281</v>
      </c>
      <c r="P73" cm="1">
        <f t="array" ref="P73">_xlfn.IFS(
$C73=2010,
VLOOKUP($B73,[25]各省年均房价!$A$1:$T$32,11,FALSE),
$C73=2011,
VLOOKUP($B73,[25]各省年均房价!$A$1:$T$32,12,FALSE),
$C73=2012,
VLOOKUP($B73,[25]各省年均房价!$A$1:$T$32,13,FALSE),
$C73=2013,
VLOOKUP($B73,[25]各省年均房价!$A$1:$T$32,14,FALSE),
$C73=2014,
VLOOKUP($B73,[25]各省年均房价!$A$1:$T$32,15,FALSE),
$C73=2015,
VLOOKUP($B73,[25]各省年均房价!$A$1:$T$32,16,FALSE),
$C73=2016,
VLOOKUP($B73,[25]各省年均房价!$A$1:$T$32,17,FALSE),
$C73=2017,
VLOOKUP($B73,[25]各省年均房价!$A$1:$T$32,18,FALSE),
$C73=2018,
VLOOKUP($B73,[25]各省年均房价!$A$1:$T$32,19,FALSE)
)</f>
        <v>4805.2261904761899</v>
      </c>
      <c r="Q73">
        <f t="shared" si="1"/>
        <v>0.21144179312136716</v>
      </c>
      <c r="S73" t="str">
        <f>VLOOKUP(B73,方言分布!A:B,2,FALSE)</f>
        <v>东北官话</v>
      </c>
      <c r="T73" cm="1">
        <f t="array" ref="T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20349</v>
      </c>
      <c r="U73" cm="1">
        <f t="array" ref="U73">_xlfn.IFS(
$C73=2010,
VLOOKUP($B73,[20]分省年度数据!$A$1:$T$32,15,FALSE),
$C73=2011,
VLOOKUP($B73,[20]分省年度数据!$A$1:$T$32,14,FALSE),
$C73=2012,
VLOOKUP($B73,[20]分省年度数据!$A$1:$T$32,13,FALSE),
$C73=2013,
VLOOKUP($B73,[20]分省年度数据!$A$1:$T$32,12,FALSE),
$C73=2014,
VLOOKUP($B73,[20]分省年度数据!$A$1:$T$32,11,FALSE),
$C73=2015,
VLOOKUP($B73,[20]分省年度数据!$A$1:$T$32,10,FALSE),
$C73=2016,
VLOOKUP($B73,[20]分省年度数据!$A$1:$T$32,9,FALSE),
$C73=2017,
VLOOKUP($B73,[20]分省年度数据!$A$1:$T$32,8,FALSE),
$C73=2018,
VLOOKUP($B73,[20]分省年度数据!$A$1:$T$32,7,FALSE)
)</f>
        <v>25.01</v>
      </c>
      <c r="V73" cm="1">
        <f t="array" ref="V73">_xlfn.IFS(
$C73=2010,
VLOOKUP($B73,[21]分省年度数据!$A$1:$T$32,15,FALSE),
$C73=2011,
VLOOKUP($B73,[21]分省年度数据!$A$1:$T$32,14,FALSE),
$C73=2012,
VLOOKUP($B73,[21]分省年度数据!$A$1:$T$32,13,FALSE),
$C73=2013,
VLOOKUP($B73,[21]分省年度数据!$A$1:$T$32,12,FALSE),
$C73=2014,
VLOOKUP($B73,[21]分省年度数据!$A$1:$T$32,11,FALSE),
$C73=2015,
VLOOKUP($B73,[21]分省年度数据!$A$1:$T$32,10,FALSE),
$C73=2016,
VLOOKUP($B73,[21]分省年度数据!$A$1:$T$32,9,FALSE),
$C73=2017,
VLOOKUP($B73,[21]分省年度数据!$A$1:$T$32,8,FALSE),
$C73=2018,
VLOOKUP($B73,[21]分省年度数据!$A$1:$T$32,7,FALSE)
)</f>
        <v>61</v>
      </c>
      <c r="W73" cm="1">
        <f t="array" ref="W73">_xlfn.IFS(
$C73=2010,
VLOOKUP($B73,[22]分省年度数据!$A$1:$T$32,15,FALSE),
$C73=2011,
VLOOKUP($B73,[22]分省年度数据!$A$1:$T$32,14,FALSE),
$C73=2012,
VLOOKUP($B73,[22]分省年度数据!$A$1:$T$32,13,FALSE),
$C73=2013,
VLOOKUP($B73,[22]分省年度数据!$A$1:$T$32,12,FALSE),
$C73=2014,
VLOOKUP($B73,[22]分省年度数据!$A$1:$T$32,11,FALSE),
$C73=2015,
VLOOKUP($B73,[22]分省年度数据!$A$1:$T$32,10,FALSE),
$C73=2016,
VLOOKUP($B73,[22]分省年度数据!$A$1:$T$32,9,FALSE),
$C73=2017,
VLOOKUP($B73,[22]分省年度数据!$A$1:$T$32,8,FALSE),
$C73=2018,
VLOOKUP($B73,[22]分省年度数据!$A$1:$T$32,7,FALSE)
)</f>
        <v>10.199999999999999</v>
      </c>
      <c r="X73" cm="1">
        <f t="array" ref="X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301</v>
      </c>
      <c r="Y73" cm="1">
        <f t="array" ref="Y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12.85</v>
      </c>
      <c r="Z73" cm="1">
        <f t="array" ref="Z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10.48</v>
      </c>
      <c r="AA73" cm="1">
        <f t="array" ref="AA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11.93</v>
      </c>
      <c r="AC73" cm="1">
        <f t="array" ref="AC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7612173</v>
      </c>
      <c r="AD73" cm="1">
        <f t="array" ref="AD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544.38</v>
      </c>
      <c r="AE73" cm="1">
        <f t="array" ref="AE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71</v>
      </c>
      <c r="AF73" cm="1">
        <f t="array" ref="AF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5275</v>
      </c>
      <c r="AI73" cm="1">
        <f t="array" ref="AI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5119</v>
      </c>
      <c r="AJ73" cm="1">
        <f t="array" ref="AJ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24198</v>
      </c>
      <c r="AK73" cm="1">
        <f t="array" ref="AK73">_xlfn.IFS(
$C73=2010,
VLOOKUP($B73,[4]分省年度数据!$A$1:$T$32,15,FALSE),
$C73=2011,
VLOOKUP($B73,[4]分省年度数据!$A$1:$T$32,14,FALSE),
$C73=2012,
VLOOKUP($B73,[4]分省年度数据!$A$1:$T$32,13,FALSE),
$C73=2013,
VLOOKUP($B73,[4]分省年度数据!$A$1:$T$32,12,FALSE),
$C73=2014,
VLOOKUP($B73,[4]分省年度数据!$A$1:$T$32,11,FALSE),
$C73=2015,
VLOOKUP($B73,[4]分省年度数据!$A$1:$T$32,10,FALSE),
$C73=2016,
VLOOKUP($B73,[4]分省年度数据!$A$1:$T$32,9,FALSE),
$C73=2017,
VLOOKUP($B73,[4]分省年度数据!$A$1:$T$32,8,FALSE),
$C73=2018,
VLOOKUP($B73,[4]分省年度数据!$A$1:$T$32,7,FALSE)
)</f>
        <v>98.48</v>
      </c>
      <c r="AL73" cm="1">
        <f t="array" ref="AL73">_xlfn.IFS(
$C73=2010,
VLOOKUP($B73,[5]分省年度数据!$A$1:$T$32,15,FALSE),
$C73=2011,
VLOOKUP($B73,[5]分省年度数据!$A$1:$T$32,14,FALSE),
$C73=2012,
VLOOKUP($B73,[5]分省年度数据!$A$1:$T$32,13,FALSE),
$C73=2013,
VLOOKUP($B73,[5]分省年度数据!$A$1:$T$32,12,FALSE),
$C73=2014,
VLOOKUP($B73,[5]分省年度数据!$A$1:$T$32,11,FALSE),
$C73=2015,
VLOOKUP($B73,[5]分省年度数据!$A$1:$T$32,10,FALSE),
$C73=2016,
VLOOKUP($B73,[5]分省年度数据!$A$1:$T$32,9,FALSE),
$C73=2017,
VLOOKUP($B73,[5]分省年度数据!$A$1:$T$32,8,FALSE),
$C73=2018,
VLOOKUP($B73,[5]分省年度数据!$A$1:$T$32,7,FALSE)
)</f>
        <v>89.5</v>
      </c>
      <c r="AM73" cm="1">
        <f t="array" ref="AM73">_xlfn.IFS(
$C73=2010,
VLOOKUP($B73,[6]分省年度数据!$A$1:$T$32,15,FALSE),
$C73=2011,
VLOOKUP($B73,[6]分省年度数据!$A$1:$T$32,14,FALSE),
$C73=2012,
VLOOKUP($B73,[6]分省年度数据!$A$1:$T$32,13,FALSE),
$C73=2013,
VLOOKUP($B73,[6]分省年度数据!$A$1:$T$32,12,FALSE),
$C73=2014,
VLOOKUP($B73,[6]分省年度数据!$A$1:$T$32,11,FALSE),
$C73=2015,
VLOOKUP($B73,[6]分省年度数据!$A$1:$T$32,10,FALSE),
$C73=2016,
VLOOKUP($B73,[6]分省年度数据!$A$1:$T$32,9,FALSE),
$C73=2017,
VLOOKUP($B73,[6]分省年度数据!$A$1:$T$32,8,FALSE),
$C73=2018,
VLOOKUP($B73,[6]分省年度数据!$A$1:$T$32,7,FALSE)
)</f>
        <v>14.03</v>
      </c>
      <c r="AN73" cm="1">
        <f t="array" ref="AN73">_xlfn.IFS(
$C73=2010,
VLOOKUP($B73,[7]分省年度数据!$A$1:$T$32,15,FALSE),
$C73=2011,
VLOOKUP($B73,[7]分省年度数据!$A$1:$T$32,14,FALSE),
$C73=2012,
VLOOKUP($B73,[7]分省年度数据!$A$1:$T$32,13,FALSE),
$C73=2013,
VLOOKUP($B73,[7]分省年度数据!$A$1:$T$32,12,FALSE),
$C73=2014,
VLOOKUP($B73,[7]分省年度数据!$A$1:$T$32,11,FALSE),
$C73=2015,
VLOOKUP($B73,[7]分省年度数据!$A$1:$T$32,10,FALSE),
$C73=2016,
VLOOKUP($B73,[7]分省年度数据!$A$1:$T$32,9,FALSE),
$C73=2017,
VLOOKUP($B73,[7]分省年度数据!$A$1:$T$32,8,FALSE),
$C73=2018,
VLOOKUP($B73,[7]分省年度数据!$A$1:$T$32,7,FALSE)
)</f>
        <v>4.08</v>
      </c>
      <c r="AO73" cm="1">
        <f t="array" ref="AO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12.35</v>
      </c>
    </row>
    <row r="74" spans="1:41">
      <c r="A74">
        <v>31</v>
      </c>
      <c r="B74" t="s">
        <v>9</v>
      </c>
      <c r="C74">
        <v>2010</v>
      </c>
      <c r="D74" t="str">
        <f>CONCATENATE(B74,C74)</f>
        <v>上海市2010</v>
      </c>
      <c r="E74" t="s">
        <v>34</v>
      </c>
      <c r="F74" cm="1">
        <f t="array" ref="F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G74" cm="1">
        <f t="array" ref="G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H74" cm="1">
        <f t="array" ref="H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I74">
        <f>VLOOKUP($D74,[24]Sheet1!$C$1:$J$65536,2,FALSE)</f>
        <v>173.13134765625</v>
      </c>
      <c r="J74">
        <f>VLOOKUP($D74,[24]Sheet1!$C$1:$J$65536,3,FALSE)</f>
        <v>110.98654174804688</v>
      </c>
      <c r="K74">
        <f>VLOOKUP($D74,[24]Sheet1!$C$1:$J$65536,4,FALSE)</f>
        <v>10164.1962890625</v>
      </c>
      <c r="L74">
        <f>VLOOKUP($D74,[24]Sheet1!$C$1:$J$65536,5,FALSE)</f>
        <v>160.25942993164062</v>
      </c>
      <c r="M74">
        <f>VLOOKUP($D74,[24]Sheet1!$C$1:$J$65536,6,FALSE)</f>
        <v>34.084346771240234</v>
      </c>
      <c r="N74">
        <f>VLOOKUP($D74,[24]Sheet1!$C$1:$J$65536,7,FALSE)</f>
        <v>4.2079367637634277</v>
      </c>
      <c r="O74">
        <f>VLOOKUP($D74,[24]Sheet1!$C$1:$J$65536,8,FALSE)</f>
        <v>34.280303955078125</v>
      </c>
      <c r="P74" cm="1">
        <f t="array" ref="P74">_xlfn.IFS(
$C74=2010,
VLOOKUP($B74,[25]各省年均房价!$A$1:$T$32,11,FALSE),
$C74=2011,
VLOOKUP($B74,[25]各省年均房价!$A$1:$T$32,12,FALSE),
$C74=2012,
VLOOKUP($B74,[25]各省年均房价!$A$1:$T$32,13,FALSE),
$C74=2013,
VLOOKUP($B74,[25]各省年均房价!$A$1:$T$32,14,FALSE),
$C74=2014,
VLOOKUP($B74,[25]各省年均房价!$A$1:$T$32,15,FALSE),
$C74=2015,
VLOOKUP($B74,[25]各省年均房价!$A$1:$T$32,16,FALSE),
$C74=2016,
VLOOKUP($B74,[25]各省年均房价!$A$1:$T$32,17,FALSE),
$C74=2017,
VLOOKUP($B74,[25]各省年均房价!$A$1:$T$32,18,FALSE),
$C74=2018,
VLOOKUP($B74,[25]各省年均房价!$A$1:$T$32,19,FALSE)
)</f>
        <v>14502.8</v>
      </c>
      <c r="Q74">
        <f t="shared" si="1"/>
        <v>0.47650151136811669</v>
      </c>
      <c r="S74" t="str">
        <f>VLOOKUP(B74,方言分布!A:B,2,FALSE)</f>
        <v>吴语</v>
      </c>
      <c r="T74" cm="1">
        <f t="array" ref="T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4708</v>
      </c>
      <c r="U74" cm="1">
        <f t="array" ref="U74">_xlfn.IFS(
$C74=2010,
VLOOKUP($B74,[20]分省年度数据!$A$1:$T$32,15,FALSE),
$C74=2011,
VLOOKUP($B74,[20]分省年度数据!$A$1:$T$32,14,FALSE),
$C74=2012,
VLOOKUP($B74,[20]分省年度数据!$A$1:$T$32,13,FALSE),
$C74=2013,
VLOOKUP($B74,[20]分省年度数据!$A$1:$T$32,12,FALSE),
$C74=2014,
VLOOKUP($B74,[20]分省年度数据!$A$1:$T$32,11,FALSE),
$C74=2015,
VLOOKUP($B74,[20]分省年度数据!$A$1:$T$32,10,FALSE),
$C74=2016,
VLOOKUP($B74,[20]分省年度数据!$A$1:$T$32,9,FALSE),
$C74=2017,
VLOOKUP($B74,[20]分省年度数据!$A$1:$T$32,8,FALSE),
$C74=2018,
VLOOKUP($B74,[20]分省年度数据!$A$1:$T$32,7,FALSE)
)</f>
        <v>10.51</v>
      </c>
      <c r="V74" cm="1">
        <f t="array" ref="V74">_xlfn.IFS(
$C74=2010,
VLOOKUP($B74,[21]分省年度数据!$A$1:$T$32,15,FALSE),
$C74=2011,
VLOOKUP($B74,[21]分省年度数据!$A$1:$T$32,14,FALSE),
$C74=2012,
VLOOKUP($B74,[21]分省年度数据!$A$1:$T$32,13,FALSE),
$C74=2013,
VLOOKUP($B74,[21]分省年度数据!$A$1:$T$32,12,FALSE),
$C74=2014,
VLOOKUP($B74,[21]分省年度数据!$A$1:$T$32,11,FALSE),
$C74=2015,
VLOOKUP($B74,[21]分省年度数据!$A$1:$T$32,10,FALSE),
$C74=2016,
VLOOKUP($B74,[21]分省年度数据!$A$1:$T$32,9,FALSE),
$C74=2017,
VLOOKUP($B74,[21]分省年度数据!$A$1:$T$32,8,FALSE),
$C74=2018,
VLOOKUP($B74,[21]分省年度数据!$A$1:$T$32,7,FALSE)
)</f>
        <v>97</v>
      </c>
      <c r="W74" cm="1">
        <f t="array" ref="W74">_xlfn.IFS(
$C74=2010,
VLOOKUP($B74,[22]分省年度数据!$A$1:$T$32,15,FALSE),
$C74=2011,
VLOOKUP($B74,[22]分省年度数据!$A$1:$T$32,14,FALSE),
$C74=2012,
VLOOKUP($B74,[22]分省年度数据!$A$1:$T$32,13,FALSE),
$C74=2013,
VLOOKUP($B74,[22]分省年度数据!$A$1:$T$32,12,FALSE),
$C74=2014,
VLOOKUP($B74,[22]分省年度数据!$A$1:$T$32,11,FALSE),
$C74=2015,
VLOOKUP($B74,[22]分省年度数据!$A$1:$T$32,10,FALSE),
$C74=2016,
VLOOKUP($B74,[22]分省年度数据!$A$1:$T$32,9,FALSE),
$C74=2017,
VLOOKUP($B74,[22]分省年度数据!$A$1:$T$32,8,FALSE),
$C74=2018,
VLOOKUP($B74,[22]分省年度数据!$A$1:$T$32,7,FALSE)
)</f>
        <v>13.03</v>
      </c>
      <c r="X74" cm="1">
        <f t="array" ref="X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160.07</v>
      </c>
      <c r="Y74" cm="1">
        <f t="array" ref="Y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10.1</v>
      </c>
      <c r="Z74" cm="1">
        <f t="array" ref="Z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12.51</v>
      </c>
      <c r="AA74" cm="1">
        <f t="array" ref="AA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15.51</v>
      </c>
      <c r="AC74" cm="1">
        <f t="array" ref="AC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5582736</v>
      </c>
      <c r="AD74" cm="1">
        <f t="array" ref="AD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417.28</v>
      </c>
      <c r="AE74" cm="1">
        <f t="array" ref="AE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1773</v>
      </c>
      <c r="AF74" cm="1">
        <f t="array" ref="AF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6186.6</v>
      </c>
      <c r="AI74" cm="1">
        <f t="array" ref="AI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2176</v>
      </c>
      <c r="AJ74" cm="1">
        <f t="array" ref="AJ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23130</v>
      </c>
      <c r="AK74" cm="1">
        <f t="array" ref="AK74">_xlfn.IFS(
$C74=2010,
VLOOKUP($B74,[4]分省年度数据!$A$1:$T$32,15,FALSE),
$C74=2011,
VLOOKUP($B74,[4]分省年度数据!$A$1:$T$32,14,FALSE),
$C74=2012,
VLOOKUP($B74,[4]分省年度数据!$A$1:$T$32,13,FALSE),
$C74=2013,
VLOOKUP($B74,[4]分省年度数据!$A$1:$T$32,12,FALSE),
$C74=2014,
VLOOKUP($B74,[4]分省年度数据!$A$1:$T$32,11,FALSE),
$C74=2015,
VLOOKUP($B74,[4]分省年度数据!$A$1:$T$32,10,FALSE),
$C74=2016,
VLOOKUP($B74,[4]分省年度数据!$A$1:$T$32,9,FALSE),
$C74=2017,
VLOOKUP($B74,[4]分省年度数据!$A$1:$T$32,8,FALSE),
$C74=2018,
VLOOKUP($B74,[4]分省年度数据!$A$1:$T$32,7,FALSE)
)</f>
        <v>100</v>
      </c>
      <c r="AL74" cm="1">
        <f t="array" ref="AL74">_xlfn.IFS(
$C74=2010,
VLOOKUP($B74,[5]分省年度数据!$A$1:$T$32,15,FALSE),
$C74=2011,
VLOOKUP($B74,[5]分省年度数据!$A$1:$T$32,14,FALSE),
$C74=2012,
VLOOKUP($B74,[5]分省年度数据!$A$1:$T$32,13,FALSE),
$C74=2013,
VLOOKUP($B74,[5]分省年度数据!$A$1:$T$32,12,FALSE),
$C74=2014,
VLOOKUP($B74,[5]分省年度数据!$A$1:$T$32,11,FALSE),
$C74=2015,
VLOOKUP($B74,[5]分省年度数据!$A$1:$T$32,10,FALSE),
$C74=2016,
VLOOKUP($B74,[5]分省年度数据!$A$1:$T$32,9,FALSE),
$C74=2017,
VLOOKUP($B74,[5]分省年度数据!$A$1:$T$32,8,FALSE),
$C74=2018,
VLOOKUP($B74,[5]分省年度数据!$A$1:$T$32,7,FALSE)
)</f>
        <v>100</v>
      </c>
      <c r="AM74" cm="1">
        <f t="array" ref="AM74">_xlfn.IFS(
$C74=2010,
VLOOKUP($B74,[6]分省年度数据!$A$1:$T$32,15,FALSE),
$C74=2011,
VLOOKUP($B74,[6]分省年度数据!$A$1:$T$32,14,FALSE),
$C74=2012,
VLOOKUP($B74,[6]分省年度数据!$A$1:$T$32,13,FALSE),
$C74=2013,
VLOOKUP($B74,[6]分省年度数据!$A$1:$T$32,12,FALSE),
$C74=2014,
VLOOKUP($B74,[6]分省年度数据!$A$1:$T$32,11,FALSE),
$C74=2015,
VLOOKUP($B74,[6]分省年度数据!$A$1:$T$32,10,FALSE),
$C74=2016,
VLOOKUP($B74,[6]分省年度数据!$A$1:$T$32,9,FALSE),
$C74=2017,
VLOOKUP($B74,[6]分省年度数据!$A$1:$T$32,8,FALSE),
$C74=2018,
VLOOKUP($B74,[6]分省年度数据!$A$1:$T$32,7,FALSE)
)</f>
        <v>8.82</v>
      </c>
      <c r="AN74" cm="1">
        <f t="array" ref="AN74">_xlfn.IFS(
$C74=2010,
VLOOKUP($B74,[7]分省年度数据!$A$1:$T$32,15,FALSE),
$C74=2011,
VLOOKUP($B74,[7]分省年度数据!$A$1:$T$32,14,FALSE),
$C74=2012,
VLOOKUP($B74,[7]分省年度数据!$A$1:$T$32,13,FALSE),
$C74=2013,
VLOOKUP($B74,[7]分省年度数据!$A$1:$T$32,12,FALSE),
$C74=2014,
VLOOKUP($B74,[7]分省年度数据!$A$1:$T$32,11,FALSE),
$C74=2015,
VLOOKUP($B74,[7]分省年度数据!$A$1:$T$32,10,FALSE),
$C74=2016,
VLOOKUP($B74,[7]分省年度数据!$A$1:$T$32,9,FALSE),
$C74=2017,
VLOOKUP($B74,[7]分省年度数据!$A$1:$T$32,8,FALSE),
$C74=2018,
VLOOKUP($B74,[7]分省年度数据!$A$1:$T$32,7,FALSE)
)</f>
        <v>2.62</v>
      </c>
      <c r="AO74" cm="1">
        <f t="array" ref="AO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6.97</v>
      </c>
    </row>
    <row r="75" spans="1:41">
      <c r="A75">
        <v>31</v>
      </c>
      <c r="B75" t="s">
        <v>9</v>
      </c>
      <c r="C75">
        <v>2011</v>
      </c>
      <c r="D75" t="str">
        <f>CONCATENATE(B75,C75)</f>
        <v>上海市2011</v>
      </c>
      <c r="E75" t="s">
        <v>34</v>
      </c>
      <c r="F75" cm="1">
        <f t="array" ref="F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G75" cm="1">
        <f t="array" ref="G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H75" cm="1">
        <f t="array" ref="H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I75">
        <f>VLOOKUP($D75,[24]Sheet1!$C$1:$J$65536,2,FALSE)</f>
        <v>170.63563537597656</v>
      </c>
      <c r="J75">
        <f>VLOOKUP($D75,[24]Sheet1!$C$1:$J$65536,3,FALSE)</f>
        <v>105.92681884765625</v>
      </c>
      <c r="K75">
        <f>VLOOKUP($D75,[24]Sheet1!$C$1:$J$65536,4,FALSE)</f>
        <v>10170.9951171875</v>
      </c>
      <c r="L75">
        <f>VLOOKUP($D75,[24]Sheet1!$C$1:$J$65536,5,FALSE)</f>
        <v>158.07562255859375</v>
      </c>
      <c r="M75">
        <f>VLOOKUP($D75,[24]Sheet1!$C$1:$J$65536,6,FALSE)</f>
        <v>33.721225738525391</v>
      </c>
      <c r="N75">
        <f>VLOOKUP($D75,[24]Sheet1!$C$1:$J$65536,7,FALSE)</f>
        <v>4.1648073196411133</v>
      </c>
      <c r="O75">
        <f>VLOOKUP($D75,[24]Sheet1!$C$1:$J$65536,8,FALSE)</f>
        <v>34.312648773193359</v>
      </c>
      <c r="P75" cm="1">
        <f t="array" ref="P75">_xlfn.IFS(
$C75=2010,
VLOOKUP($B75,[25]各省年均房价!$A$1:$T$32,11,FALSE),
$C75=2011,
VLOOKUP($B75,[25]各省年均房价!$A$1:$T$32,12,FALSE),
$C75=2012,
VLOOKUP($B75,[25]各省年均房价!$A$1:$T$32,13,FALSE),
$C75=2013,
VLOOKUP($B75,[25]各省年均房价!$A$1:$T$32,14,FALSE),
$C75=2014,
VLOOKUP($B75,[25]各省年均房价!$A$1:$T$32,15,FALSE),
$C75=2015,
VLOOKUP($B75,[25]各省年均房价!$A$1:$T$32,16,FALSE),
$C75=2016,
VLOOKUP($B75,[25]各省年均房价!$A$1:$T$32,17,FALSE),
$C75=2017,
VLOOKUP($B75,[25]各省年均房价!$A$1:$T$32,18,FALSE),
$C75=2018,
VLOOKUP($B75,[25]各省年均房价!$A$1:$T$32,19,FALSE)
)</f>
        <v>14061.3</v>
      </c>
      <c r="Q75">
        <f t="shared" si="1"/>
        <v>0.40486309061069359</v>
      </c>
      <c r="S75" t="str">
        <f>VLOOKUP(B75,方言分布!A:B,2,FALSE)</f>
        <v>吴语</v>
      </c>
      <c r="T75" cm="1">
        <f t="array" ref="T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4740</v>
      </c>
      <c r="U75" cm="1">
        <f t="array" ref="U75">_xlfn.IFS(
$C75=2010,
VLOOKUP($B75,[20]分省年度数据!$A$1:$T$32,15,FALSE),
$C75=2011,
VLOOKUP($B75,[20]分省年度数据!$A$1:$T$32,14,FALSE),
$C75=2012,
VLOOKUP($B75,[20]分省年度数据!$A$1:$T$32,13,FALSE),
$C75=2013,
VLOOKUP($B75,[20]分省年度数据!$A$1:$T$32,12,FALSE),
$C75=2014,
VLOOKUP($B75,[20]分省年度数据!$A$1:$T$32,11,FALSE),
$C75=2015,
VLOOKUP($B75,[20]分省年度数据!$A$1:$T$32,10,FALSE),
$C75=2016,
VLOOKUP($B75,[20]分省年度数据!$A$1:$T$32,9,FALSE),
$C75=2017,
VLOOKUP($B75,[20]分省年度数据!$A$1:$T$32,8,FALSE),
$C75=2018,
VLOOKUP($B75,[20]分省年度数据!$A$1:$T$32,7,FALSE)
)</f>
        <v>10.71</v>
      </c>
      <c r="V75" cm="1">
        <f t="array" ref="V75">_xlfn.IFS(
$C75=2010,
VLOOKUP($B75,[21]分省年度数据!$A$1:$T$32,15,FALSE),
$C75=2011,
VLOOKUP($B75,[21]分省年度数据!$A$1:$T$32,14,FALSE),
$C75=2012,
VLOOKUP($B75,[21]分省年度数据!$A$1:$T$32,13,FALSE),
$C75=2013,
VLOOKUP($B75,[21]分省年度数据!$A$1:$T$32,12,FALSE),
$C75=2014,
VLOOKUP($B75,[21]分省年度数据!$A$1:$T$32,11,FALSE),
$C75=2015,
VLOOKUP($B75,[21]分省年度数据!$A$1:$T$32,10,FALSE),
$C75=2016,
VLOOKUP($B75,[21]分省年度数据!$A$1:$T$32,9,FALSE),
$C75=2017,
VLOOKUP($B75,[21]分省年度数据!$A$1:$T$32,8,FALSE),
$C75=2018,
VLOOKUP($B75,[21]分省年度数据!$A$1:$T$32,7,FALSE)
)</f>
        <v>99</v>
      </c>
      <c r="W75" cm="1">
        <f t="array" ref="W75">_xlfn.IFS(
$C75=2010,
VLOOKUP($B75,[22]分省年度数据!$A$1:$T$32,15,FALSE),
$C75=2011,
VLOOKUP($B75,[22]分省年度数据!$A$1:$T$32,14,FALSE),
$C75=2012,
VLOOKUP($B75,[22]分省年度数据!$A$1:$T$32,13,FALSE),
$C75=2013,
VLOOKUP($B75,[22]分省年度数据!$A$1:$T$32,12,FALSE),
$C75=2014,
VLOOKUP($B75,[22]分省年度数据!$A$1:$T$32,11,FALSE),
$C75=2015,
VLOOKUP($B75,[22]分省年度数据!$A$1:$T$32,10,FALSE),
$C75=2016,
VLOOKUP($B75,[22]分省年度数据!$A$1:$T$32,9,FALSE),
$C75=2017,
VLOOKUP($B75,[22]分省年度数据!$A$1:$T$32,8,FALSE),
$C75=2018,
VLOOKUP($B75,[22]分省年度数据!$A$1:$T$32,7,FALSE)
)</f>
        <v>12.14</v>
      </c>
      <c r="X75" cm="1">
        <f t="array" ref="X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190.03</v>
      </c>
      <c r="Y75" cm="1">
        <f t="array" ref="Y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9.6999999999999993</v>
      </c>
      <c r="Z75" cm="1">
        <f t="array" ref="Z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12.48</v>
      </c>
      <c r="AA75" cm="1">
        <f t="array" ref="AA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15.81</v>
      </c>
      <c r="AC75" cm="1">
        <f t="array" ref="AC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7106255</v>
      </c>
      <c r="AD75" cm="1">
        <f t="array" ref="AD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549.24</v>
      </c>
      <c r="AE75" cm="1">
        <f t="array" ref="AE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1616</v>
      </c>
      <c r="AF75" cm="1">
        <f t="array" ref="AF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7185.8</v>
      </c>
      <c r="AI75" cm="1">
        <f t="array" ref="AI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2085</v>
      </c>
      <c r="AJ75" cm="1">
        <f t="array" ref="AJ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22906</v>
      </c>
      <c r="AK75" cm="1">
        <f t="array" ref="AK75">_xlfn.IFS(
$C75=2010,
VLOOKUP($B75,[4]分省年度数据!$A$1:$T$32,15,FALSE),
$C75=2011,
VLOOKUP($B75,[4]分省年度数据!$A$1:$T$32,14,FALSE),
$C75=2012,
VLOOKUP($B75,[4]分省年度数据!$A$1:$T$32,13,FALSE),
$C75=2013,
VLOOKUP($B75,[4]分省年度数据!$A$1:$T$32,12,FALSE),
$C75=2014,
VLOOKUP($B75,[4]分省年度数据!$A$1:$T$32,11,FALSE),
$C75=2015,
VLOOKUP($B75,[4]分省年度数据!$A$1:$T$32,10,FALSE),
$C75=2016,
VLOOKUP($B75,[4]分省年度数据!$A$1:$T$32,9,FALSE),
$C75=2017,
VLOOKUP($B75,[4]分省年度数据!$A$1:$T$32,8,FALSE),
$C75=2018,
VLOOKUP($B75,[4]分省年度数据!$A$1:$T$32,7,FALSE)
)</f>
        <v>100</v>
      </c>
      <c r="AL75" cm="1">
        <f t="array" ref="AL75">_xlfn.IFS(
$C75=2010,
VLOOKUP($B75,[5]分省年度数据!$A$1:$T$32,15,FALSE),
$C75=2011,
VLOOKUP($B75,[5]分省年度数据!$A$1:$T$32,14,FALSE),
$C75=2012,
VLOOKUP($B75,[5]分省年度数据!$A$1:$T$32,13,FALSE),
$C75=2013,
VLOOKUP($B75,[5]分省年度数据!$A$1:$T$32,12,FALSE),
$C75=2014,
VLOOKUP($B75,[5]分省年度数据!$A$1:$T$32,11,FALSE),
$C75=2015,
VLOOKUP($B75,[5]分省年度数据!$A$1:$T$32,10,FALSE),
$C75=2016,
VLOOKUP($B75,[5]分省年度数据!$A$1:$T$32,9,FALSE),
$C75=2017,
VLOOKUP($B75,[5]分省年度数据!$A$1:$T$32,8,FALSE),
$C75=2018,
VLOOKUP($B75,[5]分省年度数据!$A$1:$T$32,7,FALSE)
)</f>
        <v>99.87</v>
      </c>
      <c r="AM75" cm="1">
        <f t="array" ref="AM75">_xlfn.IFS(
$C75=2010,
VLOOKUP($B75,[6]分省年度数据!$A$1:$T$32,15,FALSE),
$C75=2011,
VLOOKUP($B75,[6]分省年度数据!$A$1:$T$32,14,FALSE),
$C75=2012,
VLOOKUP($B75,[6]分省年度数据!$A$1:$T$32,13,FALSE),
$C75=2013,
VLOOKUP($B75,[6]分省年度数据!$A$1:$T$32,12,FALSE),
$C75=2014,
VLOOKUP($B75,[6]分省年度数据!$A$1:$T$32,11,FALSE),
$C75=2015,
VLOOKUP($B75,[6]分省年度数据!$A$1:$T$32,10,FALSE),
$C75=2016,
VLOOKUP($B75,[6]分省年度数据!$A$1:$T$32,9,FALSE),
$C75=2017,
VLOOKUP($B75,[6]分省年度数据!$A$1:$T$32,8,FALSE),
$C75=2018,
VLOOKUP($B75,[6]分省年度数据!$A$1:$T$32,7,FALSE)
)</f>
        <v>11.79</v>
      </c>
      <c r="AN75" cm="1">
        <f t="array" ref="AN75">_xlfn.IFS(
$C75=2010,
VLOOKUP($B75,[7]分省年度数据!$A$1:$T$32,15,FALSE),
$C75=2011,
VLOOKUP($B75,[7]分省年度数据!$A$1:$T$32,14,FALSE),
$C75=2012,
VLOOKUP($B75,[7]分省年度数据!$A$1:$T$32,13,FALSE),
$C75=2013,
VLOOKUP($B75,[7]分省年度数据!$A$1:$T$32,12,FALSE),
$C75=2014,
VLOOKUP($B75,[7]分省年度数据!$A$1:$T$32,11,FALSE),
$C75=2015,
VLOOKUP($B75,[7]分省年度数据!$A$1:$T$32,10,FALSE),
$C75=2016,
VLOOKUP($B75,[7]分省年度数据!$A$1:$T$32,9,FALSE),
$C75=2017,
VLOOKUP($B75,[7]分省年度数据!$A$1:$T$32,8,FALSE),
$C75=2018,
VLOOKUP($B75,[7]分省年度数据!$A$1:$T$32,7,FALSE)
)</f>
        <v>2.46</v>
      </c>
      <c r="AO75" cm="1">
        <f t="array" ref="AO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7.01</v>
      </c>
    </row>
    <row r="76" spans="1:41">
      <c r="A76">
        <v>31</v>
      </c>
      <c r="B76" t="s">
        <v>9</v>
      </c>
      <c r="C76">
        <v>2012</v>
      </c>
      <c r="D76" t="str">
        <f>CONCATENATE(B76,C76)</f>
        <v>上海市2012</v>
      </c>
      <c r="E76" t="s">
        <v>34</v>
      </c>
      <c r="F76" cm="1">
        <f t="array" ref="F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G76" cm="1">
        <f t="array" ref="G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H76" cm="1">
        <f t="array" ref="H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I76">
        <f>VLOOKUP($D76,[24]Sheet1!$C$1:$J$65536,2,FALSE)</f>
        <v>170.23121643066406</v>
      </c>
      <c r="J76">
        <f>VLOOKUP($D76,[24]Sheet1!$C$1:$J$65536,3,FALSE)</f>
        <v>110.56455993652344</v>
      </c>
      <c r="K76">
        <f>VLOOKUP($D76,[24]Sheet1!$C$1:$J$65536,4,FALSE)</f>
        <v>10160.2861328125</v>
      </c>
      <c r="L76">
        <f>VLOOKUP($D76,[24]Sheet1!$C$1:$J$65536,5,FALSE)</f>
        <v>153.8084716796875</v>
      </c>
      <c r="M76">
        <f>VLOOKUP($D76,[24]Sheet1!$C$1:$J$65536,6,FALSE)</f>
        <v>35.173660278320312</v>
      </c>
      <c r="N76">
        <f>VLOOKUP($D76,[24]Sheet1!$C$1:$J$65536,7,FALSE)</f>
        <v>4.6294369697570801</v>
      </c>
      <c r="O76">
        <f>VLOOKUP($D76,[24]Sheet1!$C$1:$J$65536,8,FALSE)</f>
        <v>27.03480339050293</v>
      </c>
      <c r="P76" cm="1">
        <f t="array" ref="P76">_xlfn.IFS(
$C76=2010,
VLOOKUP($B76,[25]各省年均房价!$A$1:$T$32,11,FALSE),
$C76=2011,
VLOOKUP($B76,[25]各省年均房价!$A$1:$T$32,12,FALSE),
$C76=2012,
VLOOKUP($B76,[25]各省年均房价!$A$1:$T$32,13,FALSE),
$C76=2013,
VLOOKUP($B76,[25]各省年均房价!$A$1:$T$32,14,FALSE),
$C76=2014,
VLOOKUP($B76,[25]各省年均房价!$A$1:$T$32,15,FALSE),
$C76=2015,
VLOOKUP($B76,[25]各省年均房价!$A$1:$T$32,16,FALSE),
$C76=2016,
VLOOKUP($B76,[25]各省年均房价!$A$1:$T$32,17,FALSE),
$C76=2017,
VLOOKUP($B76,[25]各省年均房价!$A$1:$T$32,18,FALSE),
$C76=2018,
VLOOKUP($B76,[25]各省年均房价!$A$1:$T$32,19,FALSE)
)</f>
        <v>16420</v>
      </c>
      <c r="Q76">
        <f t="shared" si="1"/>
        <v>0.4259403372243839</v>
      </c>
      <c r="S76" t="str">
        <f>VLOOKUP(B76,方言分布!A:B,2,FALSE)</f>
        <v>吴语</v>
      </c>
      <c r="T76" cm="1">
        <f t="array" ref="T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4845</v>
      </c>
      <c r="U76" cm="1">
        <f t="array" ref="U76">_xlfn.IFS(
$C76=2010,
VLOOKUP($B76,[20]分省年度数据!$A$1:$T$32,15,FALSE),
$C76=2011,
VLOOKUP($B76,[20]分省年度数据!$A$1:$T$32,14,FALSE),
$C76=2012,
VLOOKUP($B76,[20]分省年度数据!$A$1:$T$32,13,FALSE),
$C76=2013,
VLOOKUP($B76,[20]分省年度数据!$A$1:$T$32,12,FALSE),
$C76=2014,
VLOOKUP($B76,[20]分省年度数据!$A$1:$T$32,11,FALSE),
$C76=2015,
VLOOKUP($B76,[20]分省年度数据!$A$1:$T$32,10,FALSE),
$C76=2016,
VLOOKUP($B76,[20]分省年度数据!$A$1:$T$32,9,FALSE),
$C76=2017,
VLOOKUP($B76,[20]分省年度数据!$A$1:$T$32,8,FALSE),
$C76=2018,
VLOOKUP($B76,[20]分省年度数据!$A$1:$T$32,7,FALSE)
)</f>
        <v>10.98</v>
      </c>
      <c r="V76" cm="1">
        <f t="array" ref="V76">_xlfn.IFS(
$C76=2010,
VLOOKUP($B76,[21]分省年度数据!$A$1:$T$32,15,FALSE),
$C76=2011,
VLOOKUP($B76,[21]分省年度数据!$A$1:$T$32,14,FALSE),
$C76=2012,
VLOOKUP($B76,[21]分省年度数据!$A$1:$T$32,13,FALSE),
$C76=2013,
VLOOKUP($B76,[21]分省年度数据!$A$1:$T$32,12,FALSE),
$C76=2014,
VLOOKUP($B76,[21]分省年度数据!$A$1:$T$32,11,FALSE),
$C76=2015,
VLOOKUP($B76,[21]分省年度数据!$A$1:$T$32,10,FALSE),
$C76=2016,
VLOOKUP($B76,[21]分省年度数据!$A$1:$T$32,9,FALSE),
$C76=2017,
VLOOKUP($B76,[21]分省年度数据!$A$1:$T$32,8,FALSE),
$C76=2018,
VLOOKUP($B76,[21]分省年度数据!$A$1:$T$32,7,FALSE)
)</f>
        <v>62</v>
      </c>
      <c r="W76" cm="1">
        <f t="array" ref="W76">_xlfn.IFS(
$C76=2010,
VLOOKUP($B76,[22]分省年度数据!$A$1:$T$32,15,FALSE),
$C76=2011,
VLOOKUP($B76,[22]分省年度数据!$A$1:$T$32,14,FALSE),
$C76=2012,
VLOOKUP($B76,[22]分省年度数据!$A$1:$T$32,13,FALSE),
$C76=2013,
VLOOKUP($B76,[22]分省年度数据!$A$1:$T$32,12,FALSE),
$C76=2014,
VLOOKUP($B76,[22]分省年度数据!$A$1:$T$32,11,FALSE),
$C76=2015,
VLOOKUP($B76,[22]分省年度数据!$A$1:$T$32,10,FALSE),
$C76=2016,
VLOOKUP($B76,[22]分省年度数据!$A$1:$T$32,9,FALSE),
$C76=2017,
VLOOKUP($B76,[22]分省年度数据!$A$1:$T$32,8,FALSE),
$C76=2018,
VLOOKUP($B76,[22]分省年度数据!$A$1:$T$32,7,FALSE)
)</f>
        <v>11.54</v>
      </c>
      <c r="X76" cm="1">
        <f t="array" ref="X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197.34</v>
      </c>
      <c r="Y76" cm="1">
        <f t="array" ref="Y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>9.51</v>
      </c>
      <c r="Z76" cm="1">
        <f t="array" ref="Z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>12.29</v>
      </c>
      <c r="AA76" cm="1">
        <f t="array" ref="AA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>15.82</v>
      </c>
      <c r="AC76" t="str" cm="1">
        <f t="array" ref="AC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/>
      </c>
      <c r="AD76" cm="1">
        <f t="array" ref="AD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648.95000000000005</v>
      </c>
      <c r="AE76" cm="1">
        <f t="array" ref="AE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1787</v>
      </c>
      <c r="AF76" cm="1">
        <f t="array" ref="AF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7840.4</v>
      </c>
      <c r="AI76" cm="1">
        <f t="array" ref="AI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2256</v>
      </c>
      <c r="AJ76" cm="1">
        <f t="array" ref="AJ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23190</v>
      </c>
      <c r="AK76" cm="1">
        <f t="array" ref="AK76">_xlfn.IFS(
$C76=2010,
VLOOKUP($B76,[4]分省年度数据!$A$1:$T$32,15,FALSE),
$C76=2011,
VLOOKUP($B76,[4]分省年度数据!$A$1:$T$32,14,FALSE),
$C76=2012,
VLOOKUP($B76,[4]分省年度数据!$A$1:$T$32,13,FALSE),
$C76=2013,
VLOOKUP($B76,[4]分省年度数据!$A$1:$T$32,12,FALSE),
$C76=2014,
VLOOKUP($B76,[4]分省年度数据!$A$1:$T$32,11,FALSE),
$C76=2015,
VLOOKUP($B76,[4]分省年度数据!$A$1:$T$32,10,FALSE),
$C76=2016,
VLOOKUP($B76,[4]分省年度数据!$A$1:$T$32,9,FALSE),
$C76=2017,
VLOOKUP($B76,[4]分省年度数据!$A$1:$T$32,8,FALSE),
$C76=2018,
VLOOKUP($B76,[4]分省年度数据!$A$1:$T$32,7,FALSE)
)</f>
        <v>100</v>
      </c>
      <c r="AL76" cm="1">
        <f t="array" ref="AL76">_xlfn.IFS(
$C76=2010,
VLOOKUP($B76,[5]分省年度数据!$A$1:$T$32,15,FALSE),
$C76=2011,
VLOOKUP($B76,[5]分省年度数据!$A$1:$T$32,14,FALSE),
$C76=2012,
VLOOKUP($B76,[5]分省年度数据!$A$1:$T$32,13,FALSE),
$C76=2013,
VLOOKUP($B76,[5]分省年度数据!$A$1:$T$32,12,FALSE),
$C76=2014,
VLOOKUP($B76,[5]分省年度数据!$A$1:$T$32,11,FALSE),
$C76=2015,
VLOOKUP($B76,[5]分省年度数据!$A$1:$T$32,10,FALSE),
$C76=2016,
VLOOKUP($B76,[5]分省年度数据!$A$1:$T$32,9,FALSE),
$C76=2017,
VLOOKUP($B76,[5]分省年度数据!$A$1:$T$32,8,FALSE),
$C76=2018,
VLOOKUP($B76,[5]分省年度数据!$A$1:$T$32,7,FALSE)
)</f>
        <v>100</v>
      </c>
      <c r="AM76" cm="1">
        <f t="array" ref="AM76">_xlfn.IFS(
$C76=2010,
VLOOKUP($B76,[6]分省年度数据!$A$1:$T$32,15,FALSE),
$C76=2011,
VLOOKUP($B76,[6]分省年度数据!$A$1:$T$32,14,FALSE),
$C76=2012,
VLOOKUP($B76,[6]分省年度数据!$A$1:$T$32,13,FALSE),
$C76=2013,
VLOOKUP($B76,[6]分省年度数据!$A$1:$T$32,12,FALSE),
$C76=2014,
VLOOKUP($B76,[6]分省年度数据!$A$1:$T$32,11,FALSE),
$C76=2015,
VLOOKUP($B76,[6]分省年度数据!$A$1:$T$32,10,FALSE),
$C76=2016,
VLOOKUP($B76,[6]分省年度数据!$A$1:$T$32,9,FALSE),
$C76=2017,
VLOOKUP($B76,[6]分省年度数据!$A$1:$T$32,8,FALSE),
$C76=2018,
VLOOKUP($B76,[6]分省年度数据!$A$1:$T$32,7,FALSE)
)</f>
        <v>11.91</v>
      </c>
      <c r="AN76" cm="1">
        <f t="array" ref="AN76">_xlfn.IFS(
$C76=2010,
VLOOKUP($B76,[7]分省年度数据!$A$1:$T$32,15,FALSE),
$C76=2011,
VLOOKUP($B76,[7]分省年度数据!$A$1:$T$32,14,FALSE),
$C76=2012,
VLOOKUP($B76,[7]分省年度数据!$A$1:$T$32,13,FALSE),
$C76=2013,
VLOOKUP($B76,[7]分省年度数据!$A$1:$T$32,12,FALSE),
$C76=2014,
VLOOKUP($B76,[7]分省年度数据!$A$1:$T$32,11,FALSE),
$C76=2015,
VLOOKUP($B76,[7]分省年度数据!$A$1:$T$32,10,FALSE),
$C76=2016,
VLOOKUP($B76,[7]分省年度数据!$A$1:$T$32,9,FALSE),
$C76=2017,
VLOOKUP($B76,[7]分省年度数据!$A$1:$T$32,8,FALSE),
$C76=2018,
VLOOKUP($B76,[7]分省年度数据!$A$1:$T$32,7,FALSE)
)</f>
        <v>2.66</v>
      </c>
      <c r="AO76" cm="1">
        <f t="array" ref="AO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7.08</v>
      </c>
    </row>
    <row r="77" spans="1:41">
      <c r="A77">
        <v>31</v>
      </c>
      <c r="B77" t="s">
        <v>9</v>
      </c>
      <c r="C77">
        <v>2013</v>
      </c>
      <c r="D77" t="str">
        <f>CONCATENATE(B77,C77)</f>
        <v>上海市2013</v>
      </c>
      <c r="E77" t="s">
        <v>34</v>
      </c>
      <c r="F77" cm="1">
        <f t="array" ref="F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G77" cm="1">
        <f t="array" ref="G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H77" cm="1">
        <f t="array" ref="H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I77">
        <f>VLOOKUP($D77,[24]Sheet1!$C$1:$J$65536,2,FALSE)</f>
        <v>178.06291198730469</v>
      </c>
      <c r="J77">
        <f>VLOOKUP($D77,[24]Sheet1!$C$1:$J$65536,3,FALSE)</f>
        <v>110.68712615966797</v>
      </c>
      <c r="K77">
        <f>VLOOKUP($D77,[24]Sheet1!$C$1:$J$65536,4,FALSE)</f>
        <v>10164.7275390625</v>
      </c>
      <c r="L77">
        <f>VLOOKUP($D77,[24]Sheet1!$C$1:$J$65536,5,FALSE)</f>
        <v>162.9002685546875</v>
      </c>
      <c r="M77">
        <f>VLOOKUP($D77,[24]Sheet1!$C$1:$J$65536,6,FALSE)</f>
        <v>35.827056884765625</v>
      </c>
      <c r="N77">
        <f>VLOOKUP($D77,[24]Sheet1!$C$1:$J$65536,7,FALSE)</f>
        <v>3.8942503929138184</v>
      </c>
      <c r="O77">
        <f>VLOOKUP($D77,[24]Sheet1!$C$1:$J$65536,8,FALSE)</f>
        <v>40.698005676269531</v>
      </c>
      <c r="P77" cm="1">
        <f t="array" ref="P77">_xlfn.IFS(
$C77=2010,
VLOOKUP($B77,[25]各省年均房价!$A$1:$T$32,11,FALSE),
$C77=2011,
VLOOKUP($B77,[25]各省年均房价!$A$1:$T$32,12,FALSE),
$C77=2012,
VLOOKUP($B77,[25]各省年均房价!$A$1:$T$32,13,FALSE),
$C77=2013,
VLOOKUP($B77,[25]各省年均房价!$A$1:$T$32,14,FALSE),
$C77=2014,
VLOOKUP($B77,[25]各省年均房价!$A$1:$T$32,15,FALSE),
$C77=2015,
VLOOKUP($B77,[25]各省年均房价!$A$1:$T$32,16,FALSE),
$C77=2016,
VLOOKUP($B77,[25]各省年均房价!$A$1:$T$32,17,FALSE),
$C77=2017,
VLOOKUP($B77,[25]各省年均房价!$A$1:$T$32,18,FALSE),
$C77=2018,
VLOOKUP($B77,[25]各省年均房价!$A$1:$T$32,19,FALSE)
)</f>
        <v>16787.099999999999</v>
      </c>
      <c r="Q77">
        <f t="shared" si="1"/>
        <v>0.39804381846635362</v>
      </c>
      <c r="S77" t="str">
        <f>VLOOKUP(B77,方言分布!A:B,2,FALSE)</f>
        <v>吴语</v>
      </c>
      <c r="T77" cm="1">
        <f t="array" ref="T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4929</v>
      </c>
      <c r="U77" cm="1">
        <f t="array" ref="U77">_xlfn.IFS(
$C77=2010,
VLOOKUP($B77,[20]分省年度数据!$A$1:$T$32,15,FALSE),
$C77=2011,
VLOOKUP($B77,[20]分省年度数据!$A$1:$T$32,14,FALSE),
$C77=2012,
VLOOKUP($B77,[20]分省年度数据!$A$1:$T$32,13,FALSE),
$C77=2013,
VLOOKUP($B77,[20]分省年度数据!$A$1:$T$32,12,FALSE),
$C77=2014,
VLOOKUP($B77,[20]分省年度数据!$A$1:$T$32,11,FALSE),
$C77=2015,
VLOOKUP($B77,[20]分省年度数据!$A$1:$T$32,10,FALSE),
$C77=2016,
VLOOKUP($B77,[20]分省年度数据!$A$1:$T$32,9,FALSE),
$C77=2017,
VLOOKUP($B77,[20]分省年度数据!$A$1:$T$32,8,FALSE),
$C77=2018,
VLOOKUP($B77,[20]分省年度数据!$A$1:$T$32,7,FALSE)
)</f>
        <v>11.43</v>
      </c>
      <c r="V77" cm="1">
        <f t="array" ref="V77">_xlfn.IFS(
$C77=2010,
VLOOKUP($B77,[21]分省年度数据!$A$1:$T$32,15,FALSE),
$C77=2011,
VLOOKUP($B77,[21]分省年度数据!$A$1:$T$32,14,FALSE),
$C77=2012,
VLOOKUP($B77,[21]分省年度数据!$A$1:$T$32,13,FALSE),
$C77=2013,
VLOOKUP($B77,[21]分省年度数据!$A$1:$T$32,12,FALSE),
$C77=2014,
VLOOKUP($B77,[21]分省年度数据!$A$1:$T$32,11,FALSE),
$C77=2015,
VLOOKUP($B77,[21]分省年度数据!$A$1:$T$32,10,FALSE),
$C77=2016,
VLOOKUP($B77,[21]分省年度数据!$A$1:$T$32,9,FALSE),
$C77=2017,
VLOOKUP($B77,[21]分省年度数据!$A$1:$T$32,8,FALSE),
$C77=2018,
VLOOKUP($B77,[21]分省年度数据!$A$1:$T$32,7,FALSE)
)</f>
        <v>110</v>
      </c>
      <c r="W77" cm="1">
        <f t="array" ref="W77">_xlfn.IFS(
$C77=2010,
VLOOKUP($B77,[22]分省年度数据!$A$1:$T$32,15,FALSE),
$C77=2011,
VLOOKUP($B77,[22]分省年度数据!$A$1:$T$32,14,FALSE),
$C77=2012,
VLOOKUP($B77,[22]分省年度数据!$A$1:$T$32,13,FALSE),
$C77=2013,
VLOOKUP($B77,[22]分省年度数据!$A$1:$T$32,12,FALSE),
$C77=2014,
VLOOKUP($B77,[22]分省年度数据!$A$1:$T$32,11,FALSE),
$C77=2015,
VLOOKUP($B77,[22]分省年度数据!$A$1:$T$32,10,FALSE),
$C77=2016,
VLOOKUP($B77,[22]分省年度数据!$A$1:$T$32,9,FALSE),
$C77=2017,
VLOOKUP($B77,[22]分省年度数据!$A$1:$T$32,8,FALSE),
$C77=2018,
VLOOKUP($B77,[22]分省年度数据!$A$1:$T$32,7,FALSE)
)</f>
        <v>11.13</v>
      </c>
      <c r="X77" cm="1">
        <f t="array" ref="X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214.92</v>
      </c>
      <c r="Y77" cm="1">
        <f t="array" ref="Y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9.4499999999999993</v>
      </c>
      <c r="Z77" cm="1">
        <f t="array" ref="Z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12.11</v>
      </c>
      <c r="AA77" cm="1">
        <f t="array" ref="AA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15.92</v>
      </c>
      <c r="AC77" cm="1">
        <f t="array" ref="AC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9069715</v>
      </c>
      <c r="AD77" cm="1">
        <f t="array" ref="AD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679.54</v>
      </c>
      <c r="AE77" cm="1">
        <f t="array" ref="AE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2037</v>
      </c>
      <c r="AF77" cm="1">
        <f t="array" ref="AF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8557</v>
      </c>
      <c r="AI77" cm="1">
        <f t="array" ref="AI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2011</v>
      </c>
      <c r="AJ77" cm="1">
        <f t="array" ref="AJ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23824</v>
      </c>
      <c r="AK77" cm="1">
        <f t="array" ref="AK77">_xlfn.IFS(
$C77=2010,
VLOOKUP($B77,[4]分省年度数据!$A$1:$T$32,15,FALSE),
$C77=2011,
VLOOKUP($B77,[4]分省年度数据!$A$1:$T$32,14,FALSE),
$C77=2012,
VLOOKUP($B77,[4]分省年度数据!$A$1:$T$32,13,FALSE),
$C77=2013,
VLOOKUP($B77,[4]分省年度数据!$A$1:$T$32,12,FALSE),
$C77=2014,
VLOOKUP($B77,[4]分省年度数据!$A$1:$T$32,11,FALSE),
$C77=2015,
VLOOKUP($B77,[4]分省年度数据!$A$1:$T$32,10,FALSE),
$C77=2016,
VLOOKUP($B77,[4]分省年度数据!$A$1:$T$32,9,FALSE),
$C77=2017,
VLOOKUP($B77,[4]分省年度数据!$A$1:$T$32,8,FALSE),
$C77=2018,
VLOOKUP($B77,[4]分省年度数据!$A$1:$T$32,7,FALSE)
)</f>
        <v>100</v>
      </c>
      <c r="AL77" cm="1">
        <f t="array" ref="AL77">_xlfn.IFS(
$C77=2010,
VLOOKUP($B77,[5]分省年度数据!$A$1:$T$32,15,FALSE),
$C77=2011,
VLOOKUP($B77,[5]分省年度数据!$A$1:$T$32,14,FALSE),
$C77=2012,
VLOOKUP($B77,[5]分省年度数据!$A$1:$T$32,13,FALSE),
$C77=2013,
VLOOKUP($B77,[5]分省年度数据!$A$1:$T$32,12,FALSE),
$C77=2014,
VLOOKUP($B77,[5]分省年度数据!$A$1:$T$32,11,FALSE),
$C77=2015,
VLOOKUP($B77,[5]分省年度数据!$A$1:$T$32,10,FALSE),
$C77=2016,
VLOOKUP($B77,[5]分省年度数据!$A$1:$T$32,9,FALSE),
$C77=2017,
VLOOKUP($B77,[5]分省年度数据!$A$1:$T$32,8,FALSE),
$C77=2018,
VLOOKUP($B77,[5]分省年度数据!$A$1:$T$32,7,FALSE)
)</f>
        <v>100</v>
      </c>
      <c r="AM77" cm="1">
        <f t="array" ref="AM77">_xlfn.IFS(
$C77=2010,
VLOOKUP($B77,[6]分省年度数据!$A$1:$T$32,15,FALSE),
$C77=2011,
VLOOKUP($B77,[6]分省年度数据!$A$1:$T$32,14,FALSE),
$C77=2012,
VLOOKUP($B77,[6]分省年度数据!$A$1:$T$32,13,FALSE),
$C77=2013,
VLOOKUP($B77,[6]分省年度数据!$A$1:$T$32,12,FALSE),
$C77=2014,
VLOOKUP($B77,[6]分省年度数据!$A$1:$T$32,11,FALSE),
$C77=2015,
VLOOKUP($B77,[6]分省年度数据!$A$1:$T$32,10,FALSE),
$C77=2016,
VLOOKUP($B77,[6]分省年度数据!$A$1:$T$32,9,FALSE),
$C77=2017,
VLOOKUP($B77,[6]分省年度数据!$A$1:$T$32,8,FALSE),
$C77=2018,
VLOOKUP($B77,[6]分省年度数据!$A$1:$T$32,7,FALSE)
)</f>
        <v>12.11</v>
      </c>
      <c r="AN77" cm="1">
        <f t="array" ref="AN77">_xlfn.IFS(
$C77=2010,
VLOOKUP($B77,[7]分省年度数据!$A$1:$T$32,15,FALSE),
$C77=2011,
VLOOKUP($B77,[7]分省年度数据!$A$1:$T$32,14,FALSE),
$C77=2012,
VLOOKUP($B77,[7]分省年度数据!$A$1:$T$32,13,FALSE),
$C77=2013,
VLOOKUP($B77,[7]分省年度数据!$A$1:$T$32,12,FALSE),
$C77=2014,
VLOOKUP($B77,[7]分省年度数据!$A$1:$T$32,11,FALSE),
$C77=2015,
VLOOKUP($B77,[7]分省年度数据!$A$1:$T$32,10,FALSE),
$C77=2016,
VLOOKUP($B77,[7]分省年度数据!$A$1:$T$32,9,FALSE),
$C77=2017,
VLOOKUP($B77,[7]分省年度数据!$A$1:$T$32,8,FALSE),
$C77=2018,
VLOOKUP($B77,[7]分省年度数据!$A$1:$T$32,7,FALSE)
)</f>
        <v>2.58</v>
      </c>
      <c r="AO77" cm="1">
        <f t="array" ref="AO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7.1</v>
      </c>
    </row>
    <row r="78" spans="1:41">
      <c r="A78">
        <v>31</v>
      </c>
      <c r="B78" t="s">
        <v>9</v>
      </c>
      <c r="C78">
        <v>2014</v>
      </c>
      <c r="D78" t="str">
        <f>CONCATENATE(B78,C78)</f>
        <v>上海市2014</v>
      </c>
      <c r="E78" t="s">
        <v>34</v>
      </c>
      <c r="F78" cm="1">
        <f t="array" ref="F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G78" cm="1">
        <f t="array" ref="G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H78" t="str" cm="1">
        <f t="array" ref="H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I78">
        <f>VLOOKUP($D78,[24]Sheet1!$C$1:$J$65536,2,FALSE)</f>
        <v>173.02833557128906</v>
      </c>
      <c r="J78">
        <f>VLOOKUP($D78,[24]Sheet1!$C$1:$J$65536,3,FALSE)</f>
        <v>114.74695587158203</v>
      </c>
      <c r="K78">
        <f>VLOOKUP($D78,[24]Sheet1!$C$1:$J$65536,4,FALSE)</f>
        <v>10170.025390625</v>
      </c>
      <c r="L78">
        <f>VLOOKUP($D78,[24]Sheet1!$C$1:$J$65536,5,FALSE)</f>
        <v>159.83819580078125</v>
      </c>
      <c r="M78">
        <f>VLOOKUP($D78,[24]Sheet1!$C$1:$J$65536,6,FALSE)</f>
        <v>33.883380889892578</v>
      </c>
      <c r="N78">
        <f>VLOOKUP($D78,[24]Sheet1!$C$1:$J$65536,7,FALSE)</f>
        <v>4.1205377578735352</v>
      </c>
      <c r="O78">
        <f>VLOOKUP($D78,[24]Sheet1!$C$1:$J$65536,8,FALSE)</f>
        <v>42.804435729980469</v>
      </c>
      <c r="P78" cm="1">
        <f t="array" ref="P78">_xlfn.IFS(
$C78=2010,
VLOOKUP($B78,[25]各省年均房价!$A$1:$T$32,11,FALSE),
$C78=2011,
VLOOKUP($B78,[25]各省年均房价!$A$1:$T$32,12,FALSE),
$C78=2012,
VLOOKUP($B78,[25]各省年均房价!$A$1:$T$32,13,FALSE),
$C78=2013,
VLOOKUP($B78,[25]各省年均房价!$A$1:$T$32,14,FALSE),
$C78=2014,
VLOOKUP($B78,[25]各省年均房价!$A$1:$T$32,15,FALSE),
$C78=2015,
VLOOKUP($B78,[25]各省年均房价!$A$1:$T$32,16,FALSE),
$C78=2016,
VLOOKUP($B78,[25]各省年均房价!$A$1:$T$32,17,FALSE),
$C78=2017,
VLOOKUP($B78,[25]各省年均房价!$A$1:$T$32,18,FALSE),
$C78=2018,
VLOOKUP($B78,[25]各省年均房价!$A$1:$T$32,19,FALSE)
)</f>
        <v>20949.400000000001</v>
      </c>
      <c r="Q78">
        <f t="shared" si="1"/>
        <v>0.45575860418570252</v>
      </c>
      <c r="S78" t="str">
        <f>VLOOKUP(B78,方言分布!A:B,2,FALSE)</f>
        <v>吴语</v>
      </c>
      <c r="T78" cm="1">
        <f t="array" ref="T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4984</v>
      </c>
      <c r="U78" cm="1">
        <f t="array" ref="U78">_xlfn.IFS(
$C78=2010,
VLOOKUP($B78,[20]分省年度数据!$A$1:$T$32,15,FALSE),
$C78=2011,
VLOOKUP($B78,[20]分省年度数据!$A$1:$T$32,14,FALSE),
$C78=2012,
VLOOKUP($B78,[20]分省年度数据!$A$1:$T$32,13,FALSE),
$C78=2013,
VLOOKUP($B78,[20]分省年度数据!$A$1:$T$32,12,FALSE),
$C78=2014,
VLOOKUP($B78,[20]分省年度数据!$A$1:$T$32,11,FALSE),
$C78=2015,
VLOOKUP($B78,[20]分省年度数据!$A$1:$T$32,10,FALSE),
$C78=2016,
VLOOKUP($B78,[20]分省年度数据!$A$1:$T$32,9,FALSE),
$C78=2017,
VLOOKUP($B78,[20]分省年度数据!$A$1:$T$32,8,FALSE),
$C78=2018,
VLOOKUP($B78,[20]分省年度数据!$A$1:$T$32,7,FALSE)
)</f>
        <v>11.75</v>
      </c>
      <c r="V78" cm="1">
        <f t="array" ref="V78">_xlfn.IFS(
$C78=2010,
VLOOKUP($B78,[21]分省年度数据!$A$1:$T$32,15,FALSE),
$C78=2011,
VLOOKUP($B78,[21]分省年度数据!$A$1:$T$32,14,FALSE),
$C78=2012,
VLOOKUP($B78,[21]分省年度数据!$A$1:$T$32,13,FALSE),
$C78=2013,
VLOOKUP($B78,[21]分省年度数据!$A$1:$T$32,12,FALSE),
$C78=2014,
VLOOKUP($B78,[21]分省年度数据!$A$1:$T$32,11,FALSE),
$C78=2015,
VLOOKUP($B78,[21]分省年度数据!$A$1:$T$32,10,FALSE),
$C78=2016,
VLOOKUP($B78,[21]分省年度数据!$A$1:$T$32,9,FALSE),
$C78=2017,
VLOOKUP($B78,[21]分省年度数据!$A$1:$T$32,8,FALSE),
$C78=2018,
VLOOKUP($B78,[21]分省年度数据!$A$1:$T$32,7,FALSE)
)</f>
        <v>68</v>
      </c>
      <c r="W78" cm="1">
        <f t="array" ref="W78">_xlfn.IFS(
$C78=2010,
VLOOKUP($B78,[22]分省年度数据!$A$1:$T$32,15,FALSE),
$C78=2011,
VLOOKUP($B78,[22]分省年度数据!$A$1:$T$32,14,FALSE),
$C78=2012,
VLOOKUP($B78,[22]分省年度数据!$A$1:$T$32,13,FALSE),
$C78=2013,
VLOOKUP($B78,[22]分省年度数据!$A$1:$T$32,12,FALSE),
$C78=2014,
VLOOKUP($B78,[22]分省年度数据!$A$1:$T$32,11,FALSE),
$C78=2015,
VLOOKUP($B78,[22]分省年度数据!$A$1:$T$32,10,FALSE),
$C78=2016,
VLOOKUP($B78,[22]分省年度数据!$A$1:$T$32,9,FALSE),
$C78=2017,
VLOOKUP($B78,[22]分省年度数据!$A$1:$T$32,8,FALSE),
$C78=2018,
VLOOKUP($B78,[22]分省年度数据!$A$1:$T$32,7,FALSE)
)</f>
        <v>11.1</v>
      </c>
      <c r="X78" cm="1">
        <f t="array" ref="X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264.75</v>
      </c>
      <c r="Y78" cm="1">
        <f t="array" ref="Y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9.27</v>
      </c>
      <c r="Z78" cm="1">
        <f t="array" ref="Z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11.49</v>
      </c>
      <c r="AA78" cm="1">
        <f t="array" ref="AA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15.6</v>
      </c>
      <c r="AC78" cm="1">
        <f t="array" ref="AC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9892212</v>
      </c>
      <c r="AD78" cm="1">
        <f t="array" ref="AD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695.63</v>
      </c>
      <c r="AE78" cm="1">
        <f t="array" ref="AE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2685</v>
      </c>
      <c r="AF78" cm="1">
        <f t="array" ref="AF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9303.5</v>
      </c>
      <c r="AI78" cm="1">
        <f t="array" ref="AI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1172</v>
      </c>
      <c r="AJ78" cm="1">
        <f t="array" ref="AJ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23897</v>
      </c>
      <c r="AK78" cm="1">
        <f t="array" ref="AK78">_xlfn.IFS(
$C78=2010,
VLOOKUP($B78,[4]分省年度数据!$A$1:$T$32,15,FALSE),
$C78=2011,
VLOOKUP($B78,[4]分省年度数据!$A$1:$T$32,14,FALSE),
$C78=2012,
VLOOKUP($B78,[4]分省年度数据!$A$1:$T$32,13,FALSE),
$C78=2013,
VLOOKUP($B78,[4]分省年度数据!$A$1:$T$32,12,FALSE),
$C78=2014,
VLOOKUP($B78,[4]分省年度数据!$A$1:$T$32,11,FALSE),
$C78=2015,
VLOOKUP($B78,[4]分省年度数据!$A$1:$T$32,10,FALSE),
$C78=2016,
VLOOKUP($B78,[4]分省年度数据!$A$1:$T$32,9,FALSE),
$C78=2017,
VLOOKUP($B78,[4]分省年度数据!$A$1:$T$32,8,FALSE),
$C78=2018,
VLOOKUP($B78,[4]分省年度数据!$A$1:$T$32,7,FALSE)
)</f>
        <v>100</v>
      </c>
      <c r="AL78" cm="1">
        <f t="array" ref="AL78">_xlfn.IFS(
$C78=2010,
VLOOKUP($B78,[5]分省年度数据!$A$1:$T$32,15,FALSE),
$C78=2011,
VLOOKUP($B78,[5]分省年度数据!$A$1:$T$32,14,FALSE),
$C78=2012,
VLOOKUP($B78,[5]分省年度数据!$A$1:$T$32,13,FALSE),
$C78=2013,
VLOOKUP($B78,[5]分省年度数据!$A$1:$T$32,12,FALSE),
$C78=2014,
VLOOKUP($B78,[5]分省年度数据!$A$1:$T$32,11,FALSE),
$C78=2015,
VLOOKUP($B78,[5]分省年度数据!$A$1:$T$32,10,FALSE),
$C78=2016,
VLOOKUP($B78,[5]分省年度数据!$A$1:$T$32,9,FALSE),
$C78=2017,
VLOOKUP($B78,[5]分省年度数据!$A$1:$T$32,8,FALSE),
$C78=2018,
VLOOKUP($B78,[5]分省年度数据!$A$1:$T$32,7,FALSE)
)</f>
        <v>100</v>
      </c>
      <c r="AM78" cm="1">
        <f t="array" ref="AM78">_xlfn.IFS(
$C78=2010,
VLOOKUP($B78,[6]分省年度数据!$A$1:$T$32,15,FALSE),
$C78=2011,
VLOOKUP($B78,[6]分省年度数据!$A$1:$T$32,14,FALSE),
$C78=2012,
VLOOKUP($B78,[6]分省年度数据!$A$1:$T$32,13,FALSE),
$C78=2013,
VLOOKUP($B78,[6]分省年度数据!$A$1:$T$32,12,FALSE),
$C78=2014,
VLOOKUP($B78,[6]分省年度数据!$A$1:$T$32,11,FALSE),
$C78=2015,
VLOOKUP($B78,[6]分省年度数据!$A$1:$T$32,10,FALSE),
$C78=2016,
VLOOKUP($B78,[6]分省年度数据!$A$1:$T$32,9,FALSE),
$C78=2017,
VLOOKUP($B78,[6]分省年度数据!$A$1:$T$32,8,FALSE),
$C78=2018,
VLOOKUP($B78,[6]分省年度数据!$A$1:$T$32,7,FALSE)
)</f>
        <v>11.97</v>
      </c>
      <c r="AN78" cm="1">
        <f t="array" ref="AN78">_xlfn.IFS(
$C78=2010,
VLOOKUP($B78,[7]分省年度数据!$A$1:$T$32,15,FALSE),
$C78=2011,
VLOOKUP($B78,[7]分省年度数据!$A$1:$T$32,14,FALSE),
$C78=2012,
VLOOKUP($B78,[7]分省年度数据!$A$1:$T$32,13,FALSE),
$C78=2013,
VLOOKUP($B78,[7]分省年度数据!$A$1:$T$32,12,FALSE),
$C78=2014,
VLOOKUP($B78,[7]分省年度数据!$A$1:$T$32,11,FALSE),
$C78=2015,
VLOOKUP($B78,[7]分省年度数据!$A$1:$T$32,10,FALSE),
$C78=2016,
VLOOKUP($B78,[7]分省年度数据!$A$1:$T$32,9,FALSE),
$C78=2017,
VLOOKUP($B78,[7]分省年度数据!$A$1:$T$32,8,FALSE),
$C78=2018,
VLOOKUP($B78,[7]分省年度数据!$A$1:$T$32,7,FALSE)
)</f>
        <v>2.54</v>
      </c>
      <c r="AO78" cm="1">
        <f t="array" ref="AO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7.33</v>
      </c>
    </row>
    <row r="79" spans="1:41">
      <c r="A79">
        <v>31</v>
      </c>
      <c r="B79" t="s">
        <v>9</v>
      </c>
      <c r="C79">
        <v>2015</v>
      </c>
      <c r="D79" t="str">
        <f>CONCATENATE(B79,C79)</f>
        <v>上海市2015</v>
      </c>
      <c r="E79" t="s">
        <v>34</v>
      </c>
      <c r="F79" cm="1">
        <f t="array" ref="F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G79" cm="1">
        <f t="array" ref="G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H79" cm="1">
        <f t="array" ref="H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I79">
        <f>VLOOKUP($D79,[24]Sheet1!$C$1:$J$65536,2,FALSE)</f>
        <v>173.75726318359375</v>
      </c>
      <c r="J79">
        <f>VLOOKUP($D79,[24]Sheet1!$C$1:$J$65536,3,FALSE)</f>
        <v>121.92885589599609</v>
      </c>
      <c r="K79">
        <f>VLOOKUP($D79,[24]Sheet1!$C$1:$J$65536,4,FALSE)</f>
        <v>10171.4599609375</v>
      </c>
      <c r="L79">
        <f>VLOOKUP($D79,[24]Sheet1!$C$1:$J$65536,5,FALSE)</f>
        <v>159.03640747070312</v>
      </c>
      <c r="M79">
        <f>VLOOKUP($D79,[24]Sheet1!$C$1:$J$65536,6,FALSE)</f>
        <v>31.717754364013672</v>
      </c>
      <c r="N79">
        <f>VLOOKUP($D79,[24]Sheet1!$C$1:$J$65536,7,FALSE)</f>
        <v>4.1634426116943359</v>
      </c>
      <c r="O79">
        <f>VLOOKUP($D79,[24]Sheet1!$C$1:$J$65536,8,FALSE)</f>
        <v>40.430000305175781</v>
      </c>
      <c r="P79" cm="1">
        <f t="array" ref="P79">_xlfn.IFS(
$C79=2010,
VLOOKUP($B79,[25]各省年均房价!$A$1:$T$32,11,FALSE),
$C79=2011,
VLOOKUP($B79,[25]各省年均房价!$A$1:$T$32,12,FALSE),
$C79=2012,
VLOOKUP($B79,[25]各省年均房价!$A$1:$T$32,13,FALSE),
$C79=2013,
VLOOKUP($B79,[25]各省年均房价!$A$1:$T$32,14,FALSE),
$C79=2014,
VLOOKUP($B79,[25]各省年均房价!$A$1:$T$32,15,FALSE),
$C79=2015,
VLOOKUP($B79,[25]各省年均房价!$A$1:$T$32,16,FALSE),
$C79=2016,
VLOOKUP($B79,[25]各省年均房价!$A$1:$T$32,17,FALSE),
$C79=2017,
VLOOKUP($B79,[25]各省年均房价!$A$1:$T$32,18,FALSE),
$C79=2018,
VLOOKUP($B79,[25]各省年均房价!$A$1:$T$32,19,FALSE)
)</f>
        <v>24747.3</v>
      </c>
      <c r="Q79">
        <f t="shared" si="1"/>
        <v>0.49626606774018889</v>
      </c>
      <c r="S79" t="str">
        <f>VLOOKUP(B79,方言分布!A:B,2,FALSE)</f>
        <v>吴语</v>
      </c>
      <c r="T79" cm="1">
        <f t="array" ref="T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5016</v>
      </c>
      <c r="U79" cm="1">
        <f t="array" ref="U79">_xlfn.IFS(
$C79=2010,
VLOOKUP($B79,[20]分省年度数据!$A$1:$T$32,15,FALSE),
$C79=2011,
VLOOKUP($B79,[20]分省年度数据!$A$1:$T$32,14,FALSE),
$C79=2012,
VLOOKUP($B79,[20]分省年度数据!$A$1:$T$32,13,FALSE),
$C79=2013,
VLOOKUP($B79,[20]分省年度数据!$A$1:$T$32,12,FALSE),
$C79=2014,
VLOOKUP($B79,[20]分省年度数据!$A$1:$T$32,11,FALSE),
$C79=2015,
VLOOKUP($B79,[20]分省年度数据!$A$1:$T$32,10,FALSE),
$C79=2016,
VLOOKUP($B79,[20]分省年度数据!$A$1:$T$32,9,FALSE),
$C79=2017,
VLOOKUP($B79,[20]分省年度数据!$A$1:$T$32,8,FALSE),
$C79=2018,
VLOOKUP($B79,[20]分省年度数据!$A$1:$T$32,7,FALSE)
)</f>
        <v>12.28</v>
      </c>
      <c r="V79" cm="1">
        <f t="array" ref="V79">_xlfn.IFS(
$C79=2010,
VLOOKUP($B79,[21]分省年度数据!$A$1:$T$32,15,FALSE),
$C79=2011,
VLOOKUP($B79,[21]分省年度数据!$A$1:$T$32,14,FALSE),
$C79=2012,
VLOOKUP($B79,[21]分省年度数据!$A$1:$T$32,13,FALSE),
$C79=2013,
VLOOKUP($B79,[21]分省年度数据!$A$1:$T$32,12,FALSE),
$C79=2014,
VLOOKUP($B79,[21]分省年度数据!$A$1:$T$32,11,FALSE),
$C79=2015,
VLOOKUP($B79,[21]分省年度数据!$A$1:$T$32,10,FALSE),
$C79=2016,
VLOOKUP($B79,[21]分省年度数据!$A$1:$T$32,9,FALSE),
$C79=2017,
VLOOKUP($B79,[21]分省年度数据!$A$1:$T$32,8,FALSE),
$C79=2018,
VLOOKUP($B79,[21]分省年度数据!$A$1:$T$32,7,FALSE)
)</f>
        <v>70</v>
      </c>
      <c r="W79" cm="1">
        <f t="array" ref="W79">_xlfn.IFS(
$C79=2010,
VLOOKUP($B79,[22]分省年度数据!$A$1:$T$32,15,FALSE),
$C79=2011,
VLOOKUP($B79,[22]分省年度数据!$A$1:$T$32,14,FALSE),
$C79=2012,
VLOOKUP($B79,[22]分省年度数据!$A$1:$T$32,13,FALSE),
$C79=2013,
VLOOKUP($B79,[22]分省年度数据!$A$1:$T$32,12,FALSE),
$C79=2014,
VLOOKUP($B79,[22]分省年度数据!$A$1:$T$32,11,FALSE),
$C79=2015,
VLOOKUP($B79,[22]分省年度数据!$A$1:$T$32,10,FALSE),
$C79=2016,
VLOOKUP($B79,[22]分省年度数据!$A$1:$T$32,9,FALSE),
$C79=2017,
VLOOKUP($B79,[22]分省年度数据!$A$1:$T$32,8,FALSE),
$C79=2018,
VLOOKUP($B79,[22]分省年度数据!$A$1:$T$32,7,FALSE)
)</f>
        <v>10.6</v>
      </c>
      <c r="X79" cm="1">
        <f t="array" ref="X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303.45999999999998</v>
      </c>
      <c r="Y79" cm="1">
        <f t="array" ref="Y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9.09</v>
      </c>
      <c r="Z79" cm="1">
        <f t="array" ref="Z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10.98</v>
      </c>
      <c r="AA79" cm="1">
        <f t="array" ref="AA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15.27</v>
      </c>
      <c r="AC79" cm="1">
        <f t="array" ref="AC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10131153</v>
      </c>
      <c r="AD79" cm="1">
        <f t="array" ref="AD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767.32</v>
      </c>
      <c r="AE79" cm="1">
        <f t="array" ref="AE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3127</v>
      </c>
      <c r="AF79" cm="1">
        <f t="array" ref="AF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11605.7</v>
      </c>
      <c r="AI79" cm="1">
        <f t="array" ref="AI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1070</v>
      </c>
      <c r="AJ79" cm="1">
        <f t="array" ref="AJ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24027</v>
      </c>
      <c r="AK79" cm="1">
        <f t="array" ref="AK79">_xlfn.IFS(
$C79=2010,
VLOOKUP($B79,[4]分省年度数据!$A$1:$T$32,15,FALSE),
$C79=2011,
VLOOKUP($B79,[4]分省年度数据!$A$1:$T$32,14,FALSE),
$C79=2012,
VLOOKUP($B79,[4]分省年度数据!$A$1:$T$32,13,FALSE),
$C79=2013,
VLOOKUP($B79,[4]分省年度数据!$A$1:$T$32,12,FALSE),
$C79=2014,
VLOOKUP($B79,[4]分省年度数据!$A$1:$T$32,11,FALSE),
$C79=2015,
VLOOKUP($B79,[4]分省年度数据!$A$1:$T$32,10,FALSE),
$C79=2016,
VLOOKUP($B79,[4]分省年度数据!$A$1:$T$32,9,FALSE),
$C79=2017,
VLOOKUP($B79,[4]分省年度数据!$A$1:$T$32,8,FALSE),
$C79=2018,
VLOOKUP($B79,[4]分省年度数据!$A$1:$T$32,7,FALSE)
)</f>
        <v>100</v>
      </c>
      <c r="AL79" cm="1">
        <f t="array" ref="AL79">_xlfn.IFS(
$C79=2010,
VLOOKUP($B79,[5]分省年度数据!$A$1:$T$32,15,FALSE),
$C79=2011,
VLOOKUP($B79,[5]分省年度数据!$A$1:$T$32,14,FALSE),
$C79=2012,
VLOOKUP($B79,[5]分省年度数据!$A$1:$T$32,13,FALSE),
$C79=2013,
VLOOKUP($B79,[5]分省年度数据!$A$1:$T$32,12,FALSE),
$C79=2014,
VLOOKUP($B79,[5]分省年度数据!$A$1:$T$32,11,FALSE),
$C79=2015,
VLOOKUP($B79,[5]分省年度数据!$A$1:$T$32,10,FALSE),
$C79=2016,
VLOOKUP($B79,[5]分省年度数据!$A$1:$T$32,9,FALSE),
$C79=2017,
VLOOKUP($B79,[5]分省年度数据!$A$1:$T$32,8,FALSE),
$C79=2018,
VLOOKUP($B79,[5]分省年度数据!$A$1:$T$32,7,FALSE)
)</f>
        <v>100</v>
      </c>
      <c r="AM79" cm="1">
        <f t="array" ref="AM79">_xlfn.IFS(
$C79=2010,
VLOOKUP($B79,[6]分省年度数据!$A$1:$T$32,15,FALSE),
$C79=2011,
VLOOKUP($B79,[6]分省年度数据!$A$1:$T$32,14,FALSE),
$C79=2012,
VLOOKUP($B79,[6]分省年度数据!$A$1:$T$32,13,FALSE),
$C79=2013,
VLOOKUP($B79,[6]分省年度数据!$A$1:$T$32,12,FALSE),
$C79=2014,
VLOOKUP($B79,[6]分省年度数据!$A$1:$T$32,11,FALSE),
$C79=2015,
VLOOKUP($B79,[6]分省年度数据!$A$1:$T$32,10,FALSE),
$C79=2016,
VLOOKUP($B79,[6]分省年度数据!$A$1:$T$32,9,FALSE),
$C79=2017,
VLOOKUP($B79,[6]分省年度数据!$A$1:$T$32,8,FALSE),
$C79=2018,
VLOOKUP($B79,[6]分省年度数据!$A$1:$T$32,7,FALSE)
)</f>
        <v>12.36</v>
      </c>
      <c r="AN79" cm="1">
        <f t="array" ref="AN79">_xlfn.IFS(
$C79=2010,
VLOOKUP($B79,[7]分省年度数据!$A$1:$T$32,15,FALSE),
$C79=2011,
VLOOKUP($B79,[7]分省年度数据!$A$1:$T$32,14,FALSE),
$C79=2012,
VLOOKUP($B79,[7]分省年度数据!$A$1:$T$32,13,FALSE),
$C79=2013,
VLOOKUP($B79,[7]分省年度数据!$A$1:$T$32,12,FALSE),
$C79=2014,
VLOOKUP($B79,[7]分省年度数据!$A$1:$T$32,11,FALSE),
$C79=2015,
VLOOKUP($B79,[7]分省年度数据!$A$1:$T$32,10,FALSE),
$C79=2016,
VLOOKUP($B79,[7]分省年度数据!$A$1:$T$32,9,FALSE),
$C79=2017,
VLOOKUP($B79,[7]分省年度数据!$A$1:$T$32,8,FALSE),
$C79=2018,
VLOOKUP($B79,[7]分省年度数据!$A$1:$T$32,7,FALSE)
)</f>
        <v>2.57</v>
      </c>
      <c r="AO79" cm="1">
        <f t="array" ref="AO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7.62</v>
      </c>
    </row>
    <row r="80" spans="1:41">
      <c r="A80">
        <v>31</v>
      </c>
      <c r="B80" t="s">
        <v>9</v>
      </c>
      <c r="C80">
        <v>2016</v>
      </c>
      <c r="D80" t="str">
        <f>CONCATENATE(B80,C80)</f>
        <v>上海市2016</v>
      </c>
      <c r="E80" t="s">
        <v>34</v>
      </c>
      <c r="F80" cm="1">
        <f t="array" ref="F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G80" cm="1">
        <f t="array" ref="G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H80" cm="1">
        <f t="array" ref="H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I80">
        <f>VLOOKUP($D80,[24]Sheet1!$C$1:$J$65536,2,FALSE)</f>
        <v>179.53912353515625</v>
      </c>
      <c r="J80">
        <f>VLOOKUP($D80,[24]Sheet1!$C$1:$J$65536,3,FALSE)</f>
        <v>127.26787567138672</v>
      </c>
      <c r="K80">
        <f>VLOOKUP($D80,[24]Sheet1!$C$1:$J$65536,4,FALSE)</f>
        <v>10169.4140625</v>
      </c>
      <c r="L80">
        <f>VLOOKUP($D80,[24]Sheet1!$C$1:$J$65536,5,FALSE)</f>
        <v>163.51702880859375</v>
      </c>
      <c r="M80">
        <f>VLOOKUP($D80,[24]Sheet1!$C$1:$J$65536,6,FALSE)</f>
        <v>32.596858978271484</v>
      </c>
      <c r="N80">
        <f>VLOOKUP($D80,[24]Sheet1!$C$1:$J$65536,7,FALSE)</f>
        <v>4.3235101699829102</v>
      </c>
      <c r="O80">
        <f>VLOOKUP($D80,[24]Sheet1!$C$1:$J$65536,8,FALSE)</f>
        <v>38.953948974609375</v>
      </c>
      <c r="P80" cm="1">
        <f t="array" ref="P80">_xlfn.IFS(
$C80=2010,
VLOOKUP($B80,[25]各省年均房价!$A$1:$T$32,11,FALSE),
$C80=2011,
VLOOKUP($B80,[25]各省年均房价!$A$1:$T$32,12,FALSE),
$C80=2012,
VLOOKUP($B80,[25]各省年均房价!$A$1:$T$32,13,FALSE),
$C80=2013,
VLOOKUP($B80,[25]各省年均房价!$A$1:$T$32,14,FALSE),
$C80=2014,
VLOOKUP($B80,[25]各省年均房价!$A$1:$T$32,15,FALSE),
$C80=2015,
VLOOKUP($B80,[25]各省年均房价!$A$1:$T$32,16,FALSE),
$C80=2016,
VLOOKUP($B80,[25]各省年均房价!$A$1:$T$32,17,FALSE),
$C80=2017,
VLOOKUP($B80,[25]各省年均房价!$A$1:$T$32,18,FALSE),
$C80=2018,
VLOOKUP($B80,[25]各省年均房价!$A$1:$T$32,19,FALSE)
)</f>
        <v>23803.9</v>
      </c>
      <c r="Q80">
        <f t="shared" si="1"/>
        <v>0.43833716968971553</v>
      </c>
      <c r="S80" t="str">
        <f>VLOOKUP(B80,方言分布!A:B,2,FALSE)</f>
        <v>吴语</v>
      </c>
      <c r="T80" cm="1">
        <f t="array" ref="T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5016</v>
      </c>
      <c r="U80" cm="1">
        <f t="array" ref="U80">_xlfn.IFS(
$C80=2010,
VLOOKUP($B80,[20]分省年度数据!$A$1:$T$32,15,FALSE),
$C80=2011,
VLOOKUP($B80,[20]分省年度数据!$A$1:$T$32,14,FALSE),
$C80=2012,
VLOOKUP($B80,[20]分省年度数据!$A$1:$T$32,13,FALSE),
$C80=2013,
VLOOKUP($B80,[20]分省年度数据!$A$1:$T$32,12,FALSE),
$C80=2014,
VLOOKUP($B80,[20]分省年度数据!$A$1:$T$32,11,FALSE),
$C80=2015,
VLOOKUP($B80,[20]分省年度数据!$A$1:$T$32,10,FALSE),
$C80=2016,
VLOOKUP($B80,[20]分省年度数据!$A$1:$T$32,9,FALSE),
$C80=2017,
VLOOKUP($B80,[20]分省年度数据!$A$1:$T$32,8,FALSE),
$C80=2018,
VLOOKUP($B80,[20]分省年度数据!$A$1:$T$32,7,FALSE)
)</f>
        <v>12.92</v>
      </c>
      <c r="V80" cm="1">
        <f t="array" ref="V80">_xlfn.IFS(
$C80=2010,
VLOOKUP($B80,[21]分省年度数据!$A$1:$T$32,15,FALSE),
$C80=2011,
VLOOKUP($B80,[21]分省年度数据!$A$1:$T$32,14,FALSE),
$C80=2012,
VLOOKUP($B80,[21]分省年度数据!$A$1:$T$32,13,FALSE),
$C80=2013,
VLOOKUP($B80,[21]分省年度数据!$A$1:$T$32,12,FALSE),
$C80=2014,
VLOOKUP($B80,[21]分省年度数据!$A$1:$T$32,11,FALSE),
$C80=2015,
VLOOKUP($B80,[21]分省年度数据!$A$1:$T$32,10,FALSE),
$C80=2016,
VLOOKUP($B80,[21]分省年度数据!$A$1:$T$32,9,FALSE),
$C80=2017,
VLOOKUP($B80,[21]分省年度数据!$A$1:$T$32,8,FALSE),
$C80=2018,
VLOOKUP($B80,[21]分省年度数据!$A$1:$T$32,7,FALSE)
)</f>
        <v>74</v>
      </c>
      <c r="W80" cm="1">
        <f t="array" ref="W80">_xlfn.IFS(
$C80=2010,
VLOOKUP($B80,[22]分省年度数据!$A$1:$T$32,15,FALSE),
$C80=2011,
VLOOKUP($B80,[22]分省年度数据!$A$1:$T$32,14,FALSE),
$C80=2012,
VLOOKUP($B80,[22]分省年度数据!$A$1:$T$32,13,FALSE),
$C80=2013,
VLOOKUP($B80,[22]分省年度数据!$A$1:$T$32,12,FALSE),
$C80=2014,
VLOOKUP($B80,[22]分省年度数据!$A$1:$T$32,11,FALSE),
$C80=2015,
VLOOKUP($B80,[22]分省年度数据!$A$1:$T$32,10,FALSE),
$C80=2016,
VLOOKUP($B80,[22]分省年度数据!$A$1:$T$32,9,FALSE),
$C80=2017,
VLOOKUP($B80,[22]分省年度数据!$A$1:$T$32,8,FALSE),
$C80=2018,
VLOOKUP($B80,[22]分省年度数据!$A$1:$T$32,7,FALSE)
)</f>
        <v>10.11</v>
      </c>
      <c r="X80" cm="1">
        <f t="array" ref="X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383.1</v>
      </c>
      <c r="Y80" cm="1">
        <f t="array" ref="Y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8.93</v>
      </c>
      <c r="Z80" cm="1">
        <f t="array" ref="Z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10.85</v>
      </c>
      <c r="AA80" cm="1">
        <f t="array" ref="AA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14.79</v>
      </c>
      <c r="AC80" cm="1">
        <f t="array" ref="AC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11218946</v>
      </c>
      <c r="AD80" cm="1">
        <f t="array" ref="AD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840.97</v>
      </c>
      <c r="AE80" cm="1">
        <f t="array" ref="AE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3603</v>
      </c>
      <c r="AF80" cm="1">
        <f t="array" ref="AF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12588.2</v>
      </c>
      <c r="AI80" cm="1">
        <f t="array" ref="AI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795</v>
      </c>
      <c r="AJ80" cm="1">
        <f t="array" ref="AJ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24169</v>
      </c>
      <c r="AK80" cm="1">
        <f t="array" ref="AK80">_xlfn.IFS(
$C80=2010,
VLOOKUP($B80,[4]分省年度数据!$A$1:$T$32,15,FALSE),
$C80=2011,
VLOOKUP($B80,[4]分省年度数据!$A$1:$T$32,14,FALSE),
$C80=2012,
VLOOKUP($B80,[4]分省年度数据!$A$1:$T$32,13,FALSE),
$C80=2013,
VLOOKUP($B80,[4]分省年度数据!$A$1:$T$32,12,FALSE),
$C80=2014,
VLOOKUP($B80,[4]分省年度数据!$A$1:$T$32,11,FALSE),
$C80=2015,
VLOOKUP($B80,[4]分省年度数据!$A$1:$T$32,10,FALSE),
$C80=2016,
VLOOKUP($B80,[4]分省年度数据!$A$1:$T$32,9,FALSE),
$C80=2017,
VLOOKUP($B80,[4]分省年度数据!$A$1:$T$32,8,FALSE),
$C80=2018,
VLOOKUP($B80,[4]分省年度数据!$A$1:$T$32,7,FALSE)
)</f>
        <v>100</v>
      </c>
      <c r="AL80" cm="1">
        <f t="array" ref="AL80">_xlfn.IFS(
$C80=2010,
VLOOKUP($B80,[5]分省年度数据!$A$1:$T$32,15,FALSE),
$C80=2011,
VLOOKUP($B80,[5]分省年度数据!$A$1:$T$32,14,FALSE),
$C80=2012,
VLOOKUP($B80,[5]分省年度数据!$A$1:$T$32,13,FALSE),
$C80=2013,
VLOOKUP($B80,[5]分省年度数据!$A$1:$T$32,12,FALSE),
$C80=2014,
VLOOKUP($B80,[5]分省年度数据!$A$1:$T$32,11,FALSE),
$C80=2015,
VLOOKUP($B80,[5]分省年度数据!$A$1:$T$32,10,FALSE),
$C80=2016,
VLOOKUP($B80,[5]分省年度数据!$A$1:$T$32,9,FALSE),
$C80=2017,
VLOOKUP($B80,[5]分省年度数据!$A$1:$T$32,8,FALSE),
$C80=2018,
VLOOKUP($B80,[5]分省年度数据!$A$1:$T$32,7,FALSE)
)</f>
        <v>100</v>
      </c>
      <c r="AM80" cm="1">
        <f t="array" ref="AM80">_xlfn.IFS(
$C80=2010,
VLOOKUP($B80,[6]分省年度数据!$A$1:$T$32,15,FALSE),
$C80=2011,
VLOOKUP($B80,[6]分省年度数据!$A$1:$T$32,14,FALSE),
$C80=2012,
VLOOKUP($B80,[6]分省年度数据!$A$1:$T$32,13,FALSE),
$C80=2013,
VLOOKUP($B80,[6]分省年度数据!$A$1:$T$32,12,FALSE),
$C80=2014,
VLOOKUP($B80,[6]分省年度数据!$A$1:$T$32,11,FALSE),
$C80=2015,
VLOOKUP($B80,[6]分省年度数据!$A$1:$T$32,10,FALSE),
$C80=2016,
VLOOKUP($B80,[6]分省年度数据!$A$1:$T$32,9,FALSE),
$C80=2017,
VLOOKUP($B80,[6]分省年度数据!$A$1:$T$32,8,FALSE),
$C80=2018,
VLOOKUP($B80,[6]分省年度数据!$A$1:$T$32,7,FALSE)
)</f>
        <v>12.7</v>
      </c>
      <c r="AN80" cm="1">
        <f t="array" ref="AN80">_xlfn.IFS(
$C80=2010,
VLOOKUP($B80,[7]分省年度数据!$A$1:$T$32,15,FALSE),
$C80=2011,
VLOOKUP($B80,[7]分省年度数据!$A$1:$T$32,14,FALSE),
$C80=2012,
VLOOKUP($B80,[7]分省年度数据!$A$1:$T$32,13,FALSE),
$C80=2013,
VLOOKUP($B80,[7]分省年度数据!$A$1:$T$32,12,FALSE),
$C80=2014,
VLOOKUP($B80,[7]分省年度数据!$A$1:$T$32,11,FALSE),
$C80=2015,
VLOOKUP($B80,[7]分省年度数据!$A$1:$T$32,10,FALSE),
$C80=2016,
VLOOKUP($B80,[7]分省年度数据!$A$1:$T$32,9,FALSE),
$C80=2017,
VLOOKUP($B80,[7]分省年度数据!$A$1:$T$32,8,FALSE),
$C80=2018,
VLOOKUP($B80,[7]分省年度数据!$A$1:$T$32,7,FALSE)
)</f>
        <v>2.57</v>
      </c>
      <c r="AO80" cm="1">
        <f t="array" ref="AO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7.83</v>
      </c>
    </row>
    <row r="81" spans="1:41">
      <c r="A81">
        <v>31</v>
      </c>
      <c r="B81" t="s">
        <v>9</v>
      </c>
      <c r="C81">
        <v>2017</v>
      </c>
      <c r="D81" t="str">
        <f>CONCATENATE(B81,C81)</f>
        <v>上海市2017</v>
      </c>
      <c r="E81" t="s">
        <v>34</v>
      </c>
      <c r="F81" cm="1">
        <f t="array" ref="F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G81" cm="1">
        <f t="array" ref="G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H81" t="str" cm="1">
        <f t="array" ref="H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I81">
        <f>VLOOKUP($D81,[24]Sheet1!$C$1:$J$65536,2,FALSE)</f>
        <v>180.93382263183594</v>
      </c>
      <c r="J81">
        <f>VLOOKUP($D81,[24]Sheet1!$C$1:$J$65536,3,FALSE)</f>
        <v>118.9617919921875</v>
      </c>
      <c r="K81">
        <f>VLOOKUP($D81,[24]Sheet1!$C$1:$J$65536,4,FALSE)</f>
        <v>10175.19921875</v>
      </c>
      <c r="L81">
        <f>VLOOKUP($D81,[24]Sheet1!$C$1:$J$65536,5,FALSE)</f>
        <v>163.59669494628906</v>
      </c>
      <c r="M81">
        <f>VLOOKUP($D81,[24]Sheet1!$C$1:$J$65536,6,FALSE)</f>
        <v>32.701175689697266</v>
      </c>
      <c r="N81">
        <f>VLOOKUP($D81,[24]Sheet1!$C$1:$J$65536,7,FALSE)</f>
        <v>4.1455097198486328</v>
      </c>
      <c r="O81">
        <f>VLOOKUP($D81,[24]Sheet1!$C$1:$J$65536,8,FALSE)</f>
        <v>51.266799926757812</v>
      </c>
      <c r="P81" cm="1">
        <f t="array" ref="P81">_xlfn.IFS(
$C81=2010,
VLOOKUP($B81,[25]各省年均房价!$A$1:$T$32,11,FALSE),
$C81=2011,
VLOOKUP($B81,[25]各省年均房价!$A$1:$T$32,12,FALSE),
$C81=2012,
VLOOKUP($B81,[25]各省年均房价!$A$1:$T$32,13,FALSE),
$C81=2013,
VLOOKUP($B81,[25]各省年均房价!$A$1:$T$32,14,FALSE),
$C81=2014,
VLOOKUP($B81,[25]各省年均房价!$A$1:$T$32,15,FALSE),
$C81=2015,
VLOOKUP($B81,[25]各省年均房价!$A$1:$T$32,16,FALSE),
$C81=2016,
VLOOKUP($B81,[25]各省年均房价!$A$1:$T$32,17,FALSE),
$C81=2017,
VLOOKUP($B81,[25]各省年均房价!$A$1:$T$32,18,FALSE),
$C81=2018,
VLOOKUP($B81,[25]各省年均房价!$A$1:$T$32,19,FALSE)
)</f>
        <v>45617.416666666701</v>
      </c>
      <c r="Q81">
        <f t="shared" si="1"/>
        <v>0.7733338419113498</v>
      </c>
      <c r="S81" t="str">
        <f>VLOOKUP(B81,方言分布!A:B,2,FALSE)</f>
        <v>吴语</v>
      </c>
      <c r="T81" cm="1">
        <f t="array" ref="T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5144</v>
      </c>
      <c r="U81" cm="1">
        <f t="array" ref="U81">_xlfn.IFS(
$C81=2010,
VLOOKUP($B81,[20]分省年度数据!$A$1:$T$32,15,FALSE),
$C81=2011,
VLOOKUP($B81,[20]分省年度数据!$A$1:$T$32,14,FALSE),
$C81=2012,
VLOOKUP($B81,[20]分省年度数据!$A$1:$T$32,13,FALSE),
$C81=2013,
VLOOKUP($B81,[20]分省年度数据!$A$1:$T$32,12,FALSE),
$C81=2014,
VLOOKUP($B81,[20]分省年度数据!$A$1:$T$32,11,FALSE),
$C81=2015,
VLOOKUP($B81,[20]分省年度数据!$A$1:$T$32,10,FALSE),
$C81=2016,
VLOOKUP($B81,[20]分省年度数据!$A$1:$T$32,9,FALSE),
$C81=2017,
VLOOKUP($B81,[20]分省年度数据!$A$1:$T$32,8,FALSE),
$C81=2018,
VLOOKUP($B81,[20]分省年度数据!$A$1:$T$32,7,FALSE)
)</f>
        <v>13.46</v>
      </c>
      <c r="V81" cm="1">
        <f t="array" ref="V81">_xlfn.IFS(
$C81=2010,
VLOOKUP($B81,[21]分省年度数据!$A$1:$T$32,15,FALSE),
$C81=2011,
VLOOKUP($B81,[21]分省年度数据!$A$1:$T$32,14,FALSE),
$C81=2012,
VLOOKUP($B81,[21]分省年度数据!$A$1:$T$32,13,FALSE),
$C81=2013,
VLOOKUP($B81,[21]分省年度数据!$A$1:$T$32,12,FALSE),
$C81=2014,
VLOOKUP($B81,[21]分省年度数据!$A$1:$T$32,11,FALSE),
$C81=2015,
VLOOKUP($B81,[21]分省年度数据!$A$1:$T$32,10,FALSE),
$C81=2016,
VLOOKUP($B81,[21]分省年度数据!$A$1:$T$32,9,FALSE),
$C81=2017,
VLOOKUP($B81,[21]分省年度数据!$A$1:$T$32,8,FALSE),
$C81=2018,
VLOOKUP($B81,[21]分省年度数据!$A$1:$T$32,7,FALSE)
)</f>
        <v>77</v>
      </c>
      <c r="W81" cm="1">
        <f t="array" ref="W81">_xlfn.IFS(
$C81=2010,
VLOOKUP($B81,[22]分省年度数据!$A$1:$T$32,15,FALSE),
$C81=2011,
VLOOKUP($B81,[22]分省年度数据!$A$1:$T$32,14,FALSE),
$C81=2012,
VLOOKUP($B81,[22]分省年度数据!$A$1:$T$32,13,FALSE),
$C81=2013,
VLOOKUP($B81,[22]分省年度数据!$A$1:$T$32,12,FALSE),
$C81=2014,
VLOOKUP($B81,[22]分省年度数据!$A$1:$T$32,11,FALSE),
$C81=2015,
VLOOKUP($B81,[22]分省年度数据!$A$1:$T$32,10,FALSE),
$C81=2016,
VLOOKUP($B81,[22]分省年度数据!$A$1:$T$32,9,FALSE),
$C81=2017,
VLOOKUP($B81,[22]分省年度数据!$A$1:$T$32,8,FALSE),
$C81=2018,
VLOOKUP($B81,[22]分省年度数据!$A$1:$T$32,7,FALSE)
)</f>
        <v>10.130000000000001</v>
      </c>
      <c r="X81" cm="1">
        <f t="array" ref="X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412.18</v>
      </c>
      <c r="Y81" cm="1">
        <f t="array" ref="Y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8.86</v>
      </c>
      <c r="Z81" cm="1">
        <f t="array" ref="Z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10.48</v>
      </c>
      <c r="AA81" cm="1">
        <f t="array" ref="AA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14.35</v>
      </c>
      <c r="AC81" cm="1">
        <f t="array" ref="AC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12104556</v>
      </c>
      <c r="AD81" cm="1">
        <f t="array" ref="AD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874.1</v>
      </c>
      <c r="AE81" cm="1">
        <f t="array" ref="AE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3888</v>
      </c>
      <c r="AF81" cm="1">
        <f t="array" ref="AF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13699.5</v>
      </c>
      <c r="AI81" cm="1">
        <f t="array" ref="AI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709</v>
      </c>
      <c r="AJ81" cm="1">
        <f t="array" ref="AJ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24161</v>
      </c>
      <c r="AK81" cm="1">
        <f t="array" ref="AK81">_xlfn.IFS(
$C81=2010,
VLOOKUP($B81,[4]分省年度数据!$A$1:$T$32,15,FALSE),
$C81=2011,
VLOOKUP($B81,[4]分省年度数据!$A$1:$T$32,14,FALSE),
$C81=2012,
VLOOKUP($B81,[4]分省年度数据!$A$1:$T$32,13,FALSE),
$C81=2013,
VLOOKUP($B81,[4]分省年度数据!$A$1:$T$32,12,FALSE),
$C81=2014,
VLOOKUP($B81,[4]分省年度数据!$A$1:$T$32,11,FALSE),
$C81=2015,
VLOOKUP($B81,[4]分省年度数据!$A$1:$T$32,10,FALSE),
$C81=2016,
VLOOKUP($B81,[4]分省年度数据!$A$1:$T$32,9,FALSE),
$C81=2017,
VLOOKUP($B81,[4]分省年度数据!$A$1:$T$32,8,FALSE),
$C81=2018,
VLOOKUP($B81,[4]分省年度数据!$A$1:$T$32,7,FALSE)
)</f>
        <v>100</v>
      </c>
      <c r="AL81" cm="1">
        <f t="array" ref="AL81">_xlfn.IFS(
$C81=2010,
VLOOKUP($B81,[5]分省年度数据!$A$1:$T$32,15,FALSE),
$C81=2011,
VLOOKUP($B81,[5]分省年度数据!$A$1:$T$32,14,FALSE),
$C81=2012,
VLOOKUP($B81,[5]分省年度数据!$A$1:$T$32,13,FALSE),
$C81=2013,
VLOOKUP($B81,[5]分省年度数据!$A$1:$T$32,12,FALSE),
$C81=2014,
VLOOKUP($B81,[5]分省年度数据!$A$1:$T$32,11,FALSE),
$C81=2015,
VLOOKUP($B81,[5]分省年度数据!$A$1:$T$32,10,FALSE),
$C81=2016,
VLOOKUP($B81,[5]分省年度数据!$A$1:$T$32,9,FALSE),
$C81=2017,
VLOOKUP($B81,[5]分省年度数据!$A$1:$T$32,8,FALSE),
$C81=2018,
VLOOKUP($B81,[5]分省年度数据!$A$1:$T$32,7,FALSE)
)</f>
        <v>100</v>
      </c>
      <c r="AM81" cm="1">
        <f t="array" ref="AM81">_xlfn.IFS(
$C81=2010,
VLOOKUP($B81,[6]分省年度数据!$A$1:$T$32,15,FALSE),
$C81=2011,
VLOOKUP($B81,[6]分省年度数据!$A$1:$T$32,14,FALSE),
$C81=2012,
VLOOKUP($B81,[6]分省年度数据!$A$1:$T$32,13,FALSE),
$C81=2013,
VLOOKUP($B81,[6]分省年度数据!$A$1:$T$32,12,FALSE),
$C81=2014,
VLOOKUP($B81,[6]分省年度数据!$A$1:$T$32,11,FALSE),
$C81=2015,
VLOOKUP($B81,[6]分省年度数据!$A$1:$T$32,10,FALSE),
$C81=2016,
VLOOKUP($B81,[6]分省年度数据!$A$1:$T$32,9,FALSE),
$C81=2017,
VLOOKUP($B81,[6]分省年度数据!$A$1:$T$32,8,FALSE),
$C81=2018,
VLOOKUP($B81,[6]分省年度数据!$A$1:$T$32,7,FALSE)
)</f>
        <v>13.94</v>
      </c>
      <c r="AN81" cm="1">
        <f t="array" ref="AN81">_xlfn.IFS(
$C81=2010,
VLOOKUP($B81,[7]分省年度数据!$A$1:$T$32,15,FALSE),
$C81=2011,
VLOOKUP($B81,[7]分省年度数据!$A$1:$T$32,14,FALSE),
$C81=2012,
VLOOKUP($B81,[7]分省年度数据!$A$1:$T$32,13,FALSE),
$C81=2013,
VLOOKUP($B81,[7]分省年度数据!$A$1:$T$32,12,FALSE),
$C81=2014,
VLOOKUP($B81,[7]分省年度数据!$A$1:$T$32,11,FALSE),
$C81=2015,
VLOOKUP($B81,[7]分省年度数据!$A$1:$T$32,10,FALSE),
$C81=2016,
VLOOKUP($B81,[7]分省年度数据!$A$1:$T$32,9,FALSE),
$C81=2017,
VLOOKUP($B81,[7]分省年度数据!$A$1:$T$32,8,FALSE),
$C81=2018,
VLOOKUP($B81,[7]分省年度数据!$A$1:$T$32,7,FALSE)
)</f>
        <v>2.57</v>
      </c>
      <c r="AO81" cm="1">
        <f t="array" ref="AO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8.19</v>
      </c>
    </row>
    <row r="82" spans="1:41">
      <c r="A82">
        <v>31</v>
      </c>
      <c r="B82" t="s">
        <v>9</v>
      </c>
      <c r="C82">
        <v>2018</v>
      </c>
      <c r="D82" t="str">
        <f>CONCATENATE(B82,C82)</f>
        <v>上海市2018</v>
      </c>
      <c r="E82" t="s">
        <v>34</v>
      </c>
      <c r="F82" cm="1">
        <f t="array" ref="F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G82" cm="1">
        <f t="array" ref="G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H82" cm="1">
        <f t="array" ref="H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I82">
        <f>VLOOKUP($D82,[24]Sheet1!$C$1:$J$65536,2,FALSE)</f>
        <v>181.41165161132812</v>
      </c>
      <c r="J82">
        <f>VLOOKUP($D82,[24]Sheet1!$C$1:$J$65536,3,FALSE)</f>
        <v>127.06604766845703</v>
      </c>
      <c r="K82">
        <f>VLOOKUP($D82,[24]Sheet1!$C$1:$J$65536,4,FALSE)</f>
        <v>10166.3681640625</v>
      </c>
      <c r="L82">
        <f>VLOOKUP($D82,[24]Sheet1!$C$1:$J$65536,5,FALSE)</f>
        <v>165.54556274414062</v>
      </c>
      <c r="M82">
        <f>VLOOKUP($D82,[24]Sheet1!$C$1:$J$65536,6,FALSE)</f>
        <v>33.712493896484375</v>
      </c>
      <c r="N82">
        <f>VLOOKUP($D82,[24]Sheet1!$C$1:$J$65536,7,FALSE)</f>
        <v>3.9057350158691406</v>
      </c>
      <c r="O82">
        <f>VLOOKUP($D82,[24]Sheet1!$C$1:$J$65536,8,FALSE)</f>
        <v>39.820743560791016</v>
      </c>
      <c r="P82" cm="1">
        <f t="array" ref="P82">_xlfn.IFS(
$C82=2010,
VLOOKUP($B82,[25]各省年均房价!$A$1:$T$32,11,FALSE),
$C82=2011,
VLOOKUP($B82,[25]各省年均房价!$A$1:$T$32,12,FALSE),
$C82=2012,
VLOOKUP($B82,[25]各省年均房价!$A$1:$T$32,13,FALSE),
$C82=2013,
VLOOKUP($B82,[25]各省年均房价!$A$1:$T$32,14,FALSE),
$C82=2014,
VLOOKUP($B82,[25]各省年均房价!$A$1:$T$32,15,FALSE),
$C82=2015,
VLOOKUP($B82,[25]各省年均房价!$A$1:$T$32,16,FALSE),
$C82=2016,
VLOOKUP($B82,[25]各省年均房价!$A$1:$T$32,17,FALSE),
$C82=2017,
VLOOKUP($B82,[25]各省年均房价!$A$1:$T$32,18,FALSE),
$C82=2018,
VLOOKUP($B82,[25]各省年均房价!$A$1:$T$32,19,FALSE)
)</f>
        <v>51853.583333333299</v>
      </c>
      <c r="Q82">
        <f t="shared" si="1"/>
        <v>0.80790214438921992</v>
      </c>
      <c r="S82" t="str">
        <f>VLOOKUP(B82,方言分布!A:B,2,FALSE)</f>
        <v>吴语</v>
      </c>
      <c r="T82" cm="1">
        <f t="array" ref="T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5293</v>
      </c>
      <c r="U82" cm="1">
        <f t="array" ref="U82">_xlfn.IFS(
$C82=2010,
VLOOKUP($B82,[20]分省年度数据!$A$1:$T$32,15,FALSE),
$C82=2011,
VLOOKUP($B82,[20]分省年度数据!$A$1:$T$32,14,FALSE),
$C82=2012,
VLOOKUP($B82,[20]分省年度数据!$A$1:$T$32,13,FALSE),
$C82=2013,
VLOOKUP($B82,[20]分省年度数据!$A$1:$T$32,12,FALSE),
$C82=2014,
VLOOKUP($B82,[20]分省年度数据!$A$1:$T$32,11,FALSE),
$C82=2015,
VLOOKUP($B82,[20]分省年度数据!$A$1:$T$32,10,FALSE),
$C82=2016,
VLOOKUP($B82,[20]分省年度数据!$A$1:$T$32,9,FALSE),
$C82=2017,
VLOOKUP($B82,[20]分省年度数据!$A$1:$T$32,8,FALSE),
$C82=2018,
VLOOKUP($B82,[20]分省年度数据!$A$1:$T$32,7,FALSE)
)</f>
        <v>13.9</v>
      </c>
      <c r="V82" cm="1">
        <f t="array" ref="V82">_xlfn.IFS(
$C82=2010,
VLOOKUP($B82,[21]分省年度数据!$A$1:$T$32,15,FALSE),
$C82=2011,
VLOOKUP($B82,[21]分省年度数据!$A$1:$T$32,14,FALSE),
$C82=2012,
VLOOKUP($B82,[21]分省年度数据!$A$1:$T$32,13,FALSE),
$C82=2013,
VLOOKUP($B82,[21]分省年度数据!$A$1:$T$32,12,FALSE),
$C82=2014,
VLOOKUP($B82,[21]分省年度数据!$A$1:$T$32,11,FALSE),
$C82=2015,
VLOOKUP($B82,[21]分省年度数据!$A$1:$T$32,10,FALSE),
$C82=2016,
VLOOKUP($B82,[21]分省年度数据!$A$1:$T$32,9,FALSE),
$C82=2017,
VLOOKUP($B82,[21]分省年度数据!$A$1:$T$32,8,FALSE),
$C82=2018,
VLOOKUP($B82,[21]分省年度数据!$A$1:$T$32,7,FALSE)
)</f>
        <v>81</v>
      </c>
      <c r="W82" cm="1">
        <f t="array" ref="W82">_xlfn.IFS(
$C82=2010,
VLOOKUP($B82,[22]分省年度数据!$A$1:$T$32,15,FALSE),
$C82=2011,
VLOOKUP($B82,[22]分省年度数据!$A$1:$T$32,14,FALSE),
$C82=2012,
VLOOKUP($B82,[22]分省年度数据!$A$1:$T$32,13,FALSE),
$C82=2013,
VLOOKUP($B82,[22]分省年度数据!$A$1:$T$32,12,FALSE),
$C82=2014,
VLOOKUP($B82,[22]分省年度数据!$A$1:$T$32,11,FALSE),
$C82=2015,
VLOOKUP($B82,[22]分省年度数据!$A$1:$T$32,10,FALSE),
$C82=2016,
VLOOKUP($B82,[22]分省年度数据!$A$1:$T$32,9,FALSE),
$C82=2017,
VLOOKUP($B82,[22]分省年度数据!$A$1:$T$32,8,FALSE),
$C82=2018,
VLOOKUP($B82,[22]分省年度数据!$A$1:$T$32,7,FALSE)
)</f>
        <v>10.199999999999999</v>
      </c>
      <c r="X82" cm="1">
        <f t="array" ref="X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470.12</v>
      </c>
      <c r="Y82" cm="1">
        <f t="array" ref="Y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8.6199999999999992</v>
      </c>
      <c r="Z82" cm="1">
        <f t="array" ref="Z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10.55</v>
      </c>
      <c r="AA82" cm="1">
        <f t="array" ref="AA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14.09</v>
      </c>
      <c r="AC82" cm="1">
        <f t="array" ref="AC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13412840</v>
      </c>
      <c r="AD82" cm="1">
        <f t="array" ref="AD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917.99</v>
      </c>
      <c r="AE82" cm="1">
        <f t="array" ref="AE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6202</v>
      </c>
      <c r="AF82" cm="1">
        <f t="array" ref="AF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14874.8</v>
      </c>
      <c r="AI82" cm="1">
        <f t="array" ref="AI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741</v>
      </c>
      <c r="AJ82" cm="1">
        <f t="array" ref="AJ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24504</v>
      </c>
      <c r="AK82" cm="1">
        <f t="array" ref="AK82">_xlfn.IFS(
$C82=2010,
VLOOKUP($B82,[4]分省年度数据!$A$1:$T$32,15,FALSE),
$C82=2011,
VLOOKUP($B82,[4]分省年度数据!$A$1:$T$32,14,FALSE),
$C82=2012,
VLOOKUP($B82,[4]分省年度数据!$A$1:$T$32,13,FALSE),
$C82=2013,
VLOOKUP($B82,[4]分省年度数据!$A$1:$T$32,12,FALSE),
$C82=2014,
VLOOKUP($B82,[4]分省年度数据!$A$1:$T$32,11,FALSE),
$C82=2015,
VLOOKUP($B82,[4]分省年度数据!$A$1:$T$32,10,FALSE),
$C82=2016,
VLOOKUP($B82,[4]分省年度数据!$A$1:$T$32,9,FALSE),
$C82=2017,
VLOOKUP($B82,[4]分省年度数据!$A$1:$T$32,8,FALSE),
$C82=2018,
VLOOKUP($B82,[4]分省年度数据!$A$1:$T$32,7,FALSE)
)</f>
        <v>100</v>
      </c>
      <c r="AL82" cm="1">
        <f t="array" ref="AL82">_xlfn.IFS(
$C82=2010,
VLOOKUP($B82,[5]分省年度数据!$A$1:$T$32,15,FALSE),
$C82=2011,
VLOOKUP($B82,[5]分省年度数据!$A$1:$T$32,14,FALSE),
$C82=2012,
VLOOKUP($B82,[5]分省年度数据!$A$1:$T$32,13,FALSE),
$C82=2013,
VLOOKUP($B82,[5]分省年度数据!$A$1:$T$32,12,FALSE),
$C82=2014,
VLOOKUP($B82,[5]分省年度数据!$A$1:$T$32,11,FALSE),
$C82=2015,
VLOOKUP($B82,[5]分省年度数据!$A$1:$T$32,10,FALSE),
$C82=2016,
VLOOKUP($B82,[5]分省年度数据!$A$1:$T$32,9,FALSE),
$C82=2017,
VLOOKUP($B82,[5]分省年度数据!$A$1:$T$32,8,FALSE),
$C82=2018,
VLOOKUP($B82,[5]分省年度数据!$A$1:$T$32,7,FALSE)
)</f>
        <v>100</v>
      </c>
      <c r="AM82" cm="1">
        <f t="array" ref="AM82">_xlfn.IFS(
$C82=2010,
VLOOKUP($B82,[6]分省年度数据!$A$1:$T$32,15,FALSE),
$C82=2011,
VLOOKUP($B82,[6]分省年度数据!$A$1:$T$32,14,FALSE),
$C82=2012,
VLOOKUP($B82,[6]分省年度数据!$A$1:$T$32,13,FALSE),
$C82=2013,
VLOOKUP($B82,[6]分省年度数据!$A$1:$T$32,12,FALSE),
$C82=2014,
VLOOKUP($B82,[6]分省年度数据!$A$1:$T$32,11,FALSE),
$C82=2015,
VLOOKUP($B82,[6]分省年度数据!$A$1:$T$32,10,FALSE),
$C82=2016,
VLOOKUP($B82,[6]分省年度数据!$A$1:$T$32,9,FALSE),
$C82=2017,
VLOOKUP($B82,[6]分省年度数据!$A$1:$T$32,8,FALSE),
$C82=2018,
VLOOKUP($B82,[6]分省年度数据!$A$1:$T$32,7,FALSE)
)</f>
        <v>9.0399999999999991</v>
      </c>
      <c r="AN82" cm="1">
        <f t="array" ref="AN82">_xlfn.IFS(
$C82=2010,
VLOOKUP($B82,[7]分省年度数据!$A$1:$T$32,15,FALSE),
$C82=2011,
VLOOKUP($B82,[7]分省年度数据!$A$1:$T$32,14,FALSE),
$C82=2012,
VLOOKUP($B82,[7]分省年度数据!$A$1:$T$32,13,FALSE),
$C82=2013,
VLOOKUP($B82,[7]分省年度数据!$A$1:$T$32,12,FALSE),
$C82=2014,
VLOOKUP($B82,[7]分省年度数据!$A$1:$T$32,11,FALSE),
$C82=2015,
VLOOKUP($B82,[7]分省年度数据!$A$1:$T$32,10,FALSE),
$C82=2016,
VLOOKUP($B82,[7]分省年度数据!$A$1:$T$32,9,FALSE),
$C82=2017,
VLOOKUP($B82,[7]分省年度数据!$A$1:$T$32,8,FALSE),
$C82=2018,
VLOOKUP($B82,[7]分省年度数据!$A$1:$T$32,7,FALSE)
)</f>
        <v>2.5</v>
      </c>
      <c r="AO82" cm="1">
        <f t="array" ref="AO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8.49</v>
      </c>
    </row>
    <row r="83" spans="1:41">
      <c r="A83">
        <v>32</v>
      </c>
      <c r="B83" t="s">
        <v>10</v>
      </c>
      <c r="C83">
        <v>2010</v>
      </c>
      <c r="D83" t="str">
        <f>CONCATENATE(B83,C83)</f>
        <v>江苏省2010</v>
      </c>
      <c r="E83" t="s">
        <v>34</v>
      </c>
      <c r="F83" cm="1">
        <f t="array" ref="F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G83" cm="1">
        <f t="array" ref="G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H83" cm="1">
        <f t="array" ref="H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I83">
        <f>VLOOKUP($D83,[24]Sheet1!$C$1:$J$65536,2,FALSE)</f>
        <v>153.21871948242188</v>
      </c>
      <c r="J83">
        <f>VLOOKUP($D83,[24]Sheet1!$C$1:$J$65536,3,FALSE)</f>
        <v>92.363456726074219</v>
      </c>
      <c r="K83">
        <f>VLOOKUP($D83,[24]Sheet1!$C$1:$J$65536,4,FALSE)</f>
        <v>10167.3056640625</v>
      </c>
      <c r="L83">
        <f>VLOOKUP($D83,[24]Sheet1!$C$1:$J$65536,5,FALSE)</f>
        <v>156.57246398925781</v>
      </c>
      <c r="M83">
        <f>VLOOKUP($D83,[24]Sheet1!$C$1:$J$65536,6,FALSE)</f>
        <v>27.219598770141602</v>
      </c>
      <c r="N83">
        <f>VLOOKUP($D83,[24]Sheet1!$C$1:$J$65536,7,FALSE)</f>
        <v>4.1517362594604492</v>
      </c>
      <c r="O83">
        <f>VLOOKUP($D83,[24]Sheet1!$C$1:$J$65536,8,FALSE)</f>
        <v>31.348781585693359</v>
      </c>
      <c r="P83" cm="1">
        <f t="array" ref="P83">_xlfn.IFS(
$C83=2010,
VLOOKUP($B83,[25]各省年均房价!$A$1:$T$32,11,FALSE),
$C83=2011,
VLOOKUP($B83,[25]各省年均房价!$A$1:$T$32,12,FALSE),
$C83=2012,
VLOOKUP($B83,[25]各省年均房价!$A$1:$T$32,13,FALSE),
$C83=2013,
VLOOKUP($B83,[25]各省年均房价!$A$1:$T$32,14,FALSE),
$C83=2014,
VLOOKUP($B83,[25]各省年均房价!$A$1:$T$32,15,FALSE),
$C83=2015,
VLOOKUP($B83,[25]各省年均房价!$A$1:$T$32,16,FALSE),
$C83=2016,
VLOOKUP($B83,[25]各省年均房价!$A$1:$T$32,17,FALSE),
$C83=2017,
VLOOKUP($B83,[25]各省年均房价!$A$1:$T$32,18,FALSE),
$C83=2018,
VLOOKUP($B83,[25]各省年均房价!$A$1:$T$32,19,FALSE)
)</f>
        <v>6160.73</v>
      </c>
      <c r="Q83">
        <f t="shared" si="1"/>
        <v>0.36226802305068795</v>
      </c>
      <c r="S83" t="str">
        <f>VLOOKUP(B83,方言分布!A:B,2,FALSE)</f>
        <v>吴语</v>
      </c>
      <c r="T83" cm="1">
        <f t="array" ref="T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30956</v>
      </c>
      <c r="U83" cm="1">
        <f t="array" ref="U83">_xlfn.IFS(
$C83=2010,
VLOOKUP($B83,[20]分省年度数据!$A$1:$T$32,15,FALSE),
$C83=2011,
VLOOKUP($B83,[20]分省年度数据!$A$1:$T$32,14,FALSE),
$C83=2012,
VLOOKUP($B83,[20]分省年度数据!$A$1:$T$32,13,FALSE),
$C83=2013,
VLOOKUP($B83,[20]分省年度数据!$A$1:$T$32,12,FALSE),
$C83=2014,
VLOOKUP($B83,[20]分省年度数据!$A$1:$T$32,11,FALSE),
$C83=2015,
VLOOKUP($B83,[20]分省年度数据!$A$1:$T$32,10,FALSE),
$C83=2016,
VLOOKUP($B83,[20]分省年度数据!$A$1:$T$32,9,FALSE),
$C83=2017,
VLOOKUP($B83,[20]分省年度数据!$A$1:$T$32,8,FALSE),
$C83=2018,
VLOOKUP($B83,[20]分省年度数据!$A$1:$T$32,7,FALSE)
)</f>
        <v>26.95</v>
      </c>
      <c r="V83" cm="1">
        <f t="array" ref="V83">_xlfn.IFS(
$C83=2010,
VLOOKUP($B83,[21]分省年度数据!$A$1:$T$32,15,FALSE),
$C83=2011,
VLOOKUP($B83,[21]分省年度数据!$A$1:$T$32,14,FALSE),
$C83=2012,
VLOOKUP($B83,[21]分省年度数据!$A$1:$T$32,13,FALSE),
$C83=2013,
VLOOKUP($B83,[21]分省年度数据!$A$1:$T$32,12,FALSE),
$C83=2014,
VLOOKUP($B83,[21]分省年度数据!$A$1:$T$32,11,FALSE),
$C83=2015,
VLOOKUP($B83,[21]分省年度数据!$A$1:$T$32,10,FALSE),
$C83=2016,
VLOOKUP($B83,[21]分省年度数据!$A$1:$T$32,9,FALSE),
$C83=2017,
VLOOKUP($B83,[21]分省年度数据!$A$1:$T$32,8,FALSE),
$C83=2018,
VLOOKUP($B83,[21]分省年度数据!$A$1:$T$32,7,FALSE)
)</f>
        <v>44</v>
      </c>
      <c r="W83" cm="1">
        <f t="array" ref="W83">_xlfn.IFS(
$C83=2010,
VLOOKUP($B83,[22]分省年度数据!$A$1:$T$32,15,FALSE),
$C83=2011,
VLOOKUP($B83,[22]分省年度数据!$A$1:$T$32,14,FALSE),
$C83=2012,
VLOOKUP($B83,[22]分省年度数据!$A$1:$T$32,13,FALSE),
$C83=2013,
VLOOKUP($B83,[22]分省年度数据!$A$1:$T$32,12,FALSE),
$C83=2014,
VLOOKUP($B83,[22]分省年度数据!$A$1:$T$32,11,FALSE),
$C83=2015,
VLOOKUP($B83,[22]分省年度数据!$A$1:$T$32,10,FALSE),
$C83=2016,
VLOOKUP($B83,[22]分省年度数据!$A$1:$T$32,9,FALSE),
$C83=2017,
VLOOKUP($B83,[22]分省年度数据!$A$1:$T$32,8,FALSE),
$C83=2018,
VLOOKUP($B83,[22]分省年度数据!$A$1:$T$32,7,FALSE)
)</f>
        <v>11.3</v>
      </c>
      <c r="X83" cm="1">
        <f t="array" ref="X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249.69</v>
      </c>
      <c r="Y83" cm="1">
        <f t="array" ref="Y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13.81</v>
      </c>
      <c r="Z83" cm="1">
        <f t="array" ref="Z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12.5</v>
      </c>
      <c r="AA83" cm="1">
        <f t="array" ref="AA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15.98</v>
      </c>
      <c r="AC83" cm="1">
        <f t="array" ref="AC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13146233</v>
      </c>
      <c r="AD83" cm="1">
        <f t="array" ref="AD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865.36</v>
      </c>
      <c r="AE83" cm="1">
        <f t="array" ref="AE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1065</v>
      </c>
      <c r="AF83" cm="1">
        <f t="array" ref="AF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13606.3</v>
      </c>
      <c r="AI83" cm="1">
        <f t="array" ref="AI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13793</v>
      </c>
      <c r="AJ83" cm="1">
        <f t="array" ref="AJ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41266</v>
      </c>
      <c r="AK83" cm="1">
        <f t="array" ref="AK83">_xlfn.IFS(
$C83=2010,
VLOOKUP($B83,[4]分省年度数据!$A$1:$T$32,15,FALSE),
$C83=2011,
VLOOKUP($B83,[4]分省年度数据!$A$1:$T$32,14,FALSE),
$C83=2012,
VLOOKUP($B83,[4]分省年度数据!$A$1:$T$32,13,FALSE),
$C83=2013,
VLOOKUP($B83,[4]分省年度数据!$A$1:$T$32,12,FALSE),
$C83=2014,
VLOOKUP($B83,[4]分省年度数据!$A$1:$T$32,11,FALSE),
$C83=2015,
VLOOKUP($B83,[4]分省年度数据!$A$1:$T$32,10,FALSE),
$C83=2016,
VLOOKUP($B83,[4]分省年度数据!$A$1:$T$32,9,FALSE),
$C83=2017,
VLOOKUP($B83,[4]分省年度数据!$A$1:$T$32,8,FALSE),
$C83=2018,
VLOOKUP($B83,[4]分省年度数据!$A$1:$T$32,7,FALSE)
)</f>
        <v>99.56</v>
      </c>
      <c r="AL83" cm="1">
        <f t="array" ref="AL83">_xlfn.IFS(
$C83=2010,
VLOOKUP($B83,[5]分省年度数据!$A$1:$T$32,15,FALSE),
$C83=2011,
VLOOKUP($B83,[5]分省年度数据!$A$1:$T$32,14,FALSE),
$C83=2012,
VLOOKUP($B83,[5]分省年度数据!$A$1:$T$32,13,FALSE),
$C83=2013,
VLOOKUP($B83,[5]分省年度数据!$A$1:$T$32,12,FALSE),
$C83=2014,
VLOOKUP($B83,[5]分省年度数据!$A$1:$T$32,11,FALSE),
$C83=2015,
VLOOKUP($B83,[5]分省年度数据!$A$1:$T$32,10,FALSE),
$C83=2016,
VLOOKUP($B83,[5]分省年度数据!$A$1:$T$32,9,FALSE),
$C83=2017,
VLOOKUP($B83,[5]分省年度数据!$A$1:$T$32,8,FALSE),
$C83=2018,
VLOOKUP($B83,[5]分省年度数据!$A$1:$T$32,7,FALSE)
)</f>
        <v>99.12</v>
      </c>
      <c r="AM83" cm="1">
        <f t="array" ref="AM83">_xlfn.IFS(
$C83=2010,
VLOOKUP($B83,[6]分省年度数据!$A$1:$T$32,15,FALSE),
$C83=2011,
VLOOKUP($B83,[6]分省年度数据!$A$1:$T$32,14,FALSE),
$C83=2012,
VLOOKUP($B83,[6]分省年度数据!$A$1:$T$32,13,FALSE),
$C83=2013,
VLOOKUP($B83,[6]分省年度数据!$A$1:$T$32,12,FALSE),
$C83=2014,
VLOOKUP($B83,[6]分省年度数据!$A$1:$T$32,11,FALSE),
$C83=2015,
VLOOKUP($B83,[6]分省年度数据!$A$1:$T$32,10,FALSE),
$C83=2016,
VLOOKUP($B83,[6]分省年度数据!$A$1:$T$32,9,FALSE),
$C83=2017,
VLOOKUP($B83,[6]分省年度数据!$A$1:$T$32,8,FALSE),
$C83=2018,
VLOOKUP($B83,[6]分省年度数据!$A$1:$T$32,7,FALSE)
)</f>
        <v>10.91</v>
      </c>
      <c r="AN83" cm="1">
        <f t="array" ref="AN83">_xlfn.IFS(
$C83=2010,
VLOOKUP($B83,[7]分省年度数据!$A$1:$T$32,15,FALSE),
$C83=2011,
VLOOKUP($B83,[7]分省年度数据!$A$1:$T$32,14,FALSE),
$C83=2012,
VLOOKUP($B83,[7]分省年度数据!$A$1:$T$32,13,FALSE),
$C83=2013,
VLOOKUP($B83,[7]分省年度数据!$A$1:$T$32,12,FALSE),
$C83=2014,
VLOOKUP($B83,[7]分省年度数据!$A$1:$T$32,11,FALSE),
$C83=2015,
VLOOKUP($B83,[7]分省年度数据!$A$1:$T$32,10,FALSE),
$C83=2016,
VLOOKUP($B83,[7]分省年度数据!$A$1:$T$32,9,FALSE),
$C83=2017,
VLOOKUP($B83,[7]分省年度数据!$A$1:$T$32,8,FALSE),
$C83=2018,
VLOOKUP($B83,[7]分省年度数据!$A$1:$T$32,7,FALSE)
)</f>
        <v>3.75</v>
      </c>
      <c r="AO83" cm="1">
        <f t="array" ref="AO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13.29</v>
      </c>
    </row>
    <row r="84" spans="1:41">
      <c r="A84">
        <v>32</v>
      </c>
      <c r="B84" t="s">
        <v>10</v>
      </c>
      <c r="C84">
        <v>2011</v>
      </c>
      <c r="D84" t="str">
        <f>CONCATENATE(B84,C84)</f>
        <v>江苏省2011</v>
      </c>
      <c r="E84" t="s">
        <v>34</v>
      </c>
      <c r="F84" cm="1">
        <f t="array" ref="F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G84" cm="1">
        <f t="array" ref="G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H84" cm="1">
        <f t="array" ref="H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I84">
        <f>VLOOKUP($D84,[24]Sheet1!$C$1:$J$65536,2,FALSE)</f>
        <v>150.82098388671875</v>
      </c>
      <c r="J84">
        <f>VLOOKUP($D84,[24]Sheet1!$C$1:$J$65536,3,FALSE)</f>
        <v>87.141624450683594</v>
      </c>
      <c r="K84">
        <f>VLOOKUP($D84,[24]Sheet1!$C$1:$J$65536,4,FALSE)</f>
        <v>10176.216796875</v>
      </c>
      <c r="L84">
        <f>VLOOKUP($D84,[24]Sheet1!$C$1:$J$65536,5,FALSE)</f>
        <v>155.26611328125</v>
      </c>
      <c r="M84">
        <f>VLOOKUP($D84,[24]Sheet1!$C$1:$J$65536,6,FALSE)</f>
        <v>25.116756439208984</v>
      </c>
      <c r="N84">
        <f>VLOOKUP($D84,[24]Sheet1!$C$1:$J$65536,7,FALSE)</f>
        <v>4.3181772232055664</v>
      </c>
      <c r="O84">
        <f>VLOOKUP($D84,[24]Sheet1!$C$1:$J$65536,8,FALSE)</f>
        <v>30.323923110961914</v>
      </c>
      <c r="P84" cm="1">
        <f t="array" ref="P84">_xlfn.IFS(
$C84=2010,
VLOOKUP($B84,[25]各省年均房价!$A$1:$T$32,11,FALSE),
$C84=2011,
VLOOKUP($B84,[25]各省年均房价!$A$1:$T$32,12,FALSE),
$C84=2012,
VLOOKUP($B84,[25]各省年均房价!$A$1:$T$32,13,FALSE),
$C84=2013,
VLOOKUP($B84,[25]各省年均房价!$A$1:$T$32,14,FALSE),
$C84=2014,
VLOOKUP($B84,[25]各省年均房价!$A$1:$T$32,15,FALSE),
$C84=2015,
VLOOKUP($B84,[25]各省年均房价!$A$1:$T$32,16,FALSE),
$C84=2016,
VLOOKUP($B84,[25]各省年均房价!$A$1:$T$32,17,FALSE),
$C84=2017,
VLOOKUP($B84,[25]各省年均房价!$A$1:$T$32,18,FALSE),
$C84=2018,
VLOOKUP($B84,[25]各省年均房价!$A$1:$T$32,19,FALSE)
)</f>
        <v>6147.5107692307693</v>
      </c>
      <c r="Q84">
        <f t="shared" si="1"/>
        <v>0.31016704183808119</v>
      </c>
      <c r="S84" t="str">
        <f>VLOOKUP(B84,方言分布!A:B,2,FALSE)</f>
        <v>吴语</v>
      </c>
      <c r="T84" cm="1">
        <f t="array" ref="T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31680</v>
      </c>
      <c r="U84" cm="1">
        <f t="array" ref="U84">_xlfn.IFS(
$C84=2010,
VLOOKUP($B84,[20]分省年度数据!$A$1:$T$32,15,FALSE),
$C84=2011,
VLOOKUP($B84,[20]分省年度数据!$A$1:$T$32,14,FALSE),
$C84=2012,
VLOOKUP($B84,[20]分省年度数据!$A$1:$T$32,13,FALSE),
$C84=2013,
VLOOKUP($B84,[20]分省年度数据!$A$1:$T$32,12,FALSE),
$C84=2014,
VLOOKUP($B84,[20]分省年度数据!$A$1:$T$32,11,FALSE),
$C84=2015,
VLOOKUP($B84,[20]分省年度数据!$A$1:$T$32,10,FALSE),
$C84=2016,
VLOOKUP($B84,[20]分省年度数据!$A$1:$T$32,9,FALSE),
$C84=2017,
VLOOKUP($B84,[20]分省年度数据!$A$1:$T$32,8,FALSE),
$C84=2018,
VLOOKUP($B84,[20]分省年度数据!$A$1:$T$32,7,FALSE)
)</f>
        <v>29.64</v>
      </c>
      <c r="V84" cm="1">
        <f t="array" ref="V84">_xlfn.IFS(
$C84=2010,
VLOOKUP($B84,[21]分省年度数据!$A$1:$T$32,15,FALSE),
$C84=2011,
VLOOKUP($B84,[21]分省年度数据!$A$1:$T$32,14,FALSE),
$C84=2012,
VLOOKUP($B84,[21]分省年度数据!$A$1:$T$32,13,FALSE),
$C84=2013,
VLOOKUP($B84,[21]分省年度数据!$A$1:$T$32,12,FALSE),
$C84=2014,
VLOOKUP($B84,[21]分省年度数据!$A$1:$T$32,11,FALSE),
$C84=2015,
VLOOKUP($B84,[21]分省年度数据!$A$1:$T$32,10,FALSE),
$C84=2016,
VLOOKUP($B84,[21]分省年度数据!$A$1:$T$32,9,FALSE),
$C84=2017,
VLOOKUP($B84,[21]分省年度数据!$A$1:$T$32,8,FALSE),
$C84=2018,
VLOOKUP($B84,[21]分省年度数据!$A$1:$T$32,7,FALSE)
)</f>
        <v>47</v>
      </c>
      <c r="W84" cm="1">
        <f t="array" ref="W84">_xlfn.IFS(
$C84=2010,
VLOOKUP($B84,[22]分省年度数据!$A$1:$T$32,15,FALSE),
$C84=2011,
VLOOKUP($B84,[22]分省年度数据!$A$1:$T$32,14,FALSE),
$C84=2012,
VLOOKUP($B84,[22]分省年度数据!$A$1:$T$32,13,FALSE),
$C84=2013,
VLOOKUP($B84,[22]分省年度数据!$A$1:$T$32,12,FALSE),
$C84=2014,
VLOOKUP($B84,[22]分省年度数据!$A$1:$T$32,11,FALSE),
$C84=2015,
VLOOKUP($B84,[22]分省年度数据!$A$1:$T$32,10,FALSE),
$C84=2016,
VLOOKUP($B84,[22]分省年度数据!$A$1:$T$32,9,FALSE),
$C84=2017,
VLOOKUP($B84,[22]分省年度数据!$A$1:$T$32,8,FALSE),
$C84=2018,
VLOOKUP($B84,[22]分省年度数据!$A$1:$T$32,7,FALSE)
)</f>
        <v>10.84</v>
      </c>
      <c r="X84" cm="1">
        <f t="array" ref="X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349.86</v>
      </c>
      <c r="Y84" cm="1">
        <f t="array" ref="Y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13.25</v>
      </c>
      <c r="Z84" cm="1">
        <f t="array" ref="Z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11.41</v>
      </c>
      <c r="AA84" cm="1">
        <f t="array" ref="AA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16.38</v>
      </c>
      <c r="AC84" cm="1">
        <f t="array" ref="AC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15882132</v>
      </c>
      <c r="AD84" cm="1">
        <f t="array" ref="AD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1093.22</v>
      </c>
      <c r="AE84" cm="1">
        <f t="array" ref="AE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1259</v>
      </c>
      <c r="AF84" cm="1">
        <f t="array" ref="AF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16058.3</v>
      </c>
      <c r="AI84" cm="1">
        <f t="array" ref="AI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13436</v>
      </c>
      <c r="AJ84" cm="1">
        <f t="array" ref="AJ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47383</v>
      </c>
      <c r="AK84" cm="1">
        <f t="array" ref="AK84">_xlfn.IFS(
$C84=2010,
VLOOKUP($B84,[4]分省年度数据!$A$1:$T$32,15,FALSE),
$C84=2011,
VLOOKUP($B84,[4]分省年度数据!$A$1:$T$32,14,FALSE),
$C84=2012,
VLOOKUP($B84,[4]分省年度数据!$A$1:$T$32,13,FALSE),
$C84=2013,
VLOOKUP($B84,[4]分省年度数据!$A$1:$T$32,12,FALSE),
$C84=2014,
VLOOKUP($B84,[4]分省年度数据!$A$1:$T$32,11,FALSE),
$C84=2015,
VLOOKUP($B84,[4]分省年度数据!$A$1:$T$32,10,FALSE),
$C84=2016,
VLOOKUP($B84,[4]分省年度数据!$A$1:$T$32,9,FALSE),
$C84=2017,
VLOOKUP($B84,[4]分省年度数据!$A$1:$T$32,8,FALSE),
$C84=2018,
VLOOKUP($B84,[4]分省年度数据!$A$1:$T$32,7,FALSE)
)</f>
        <v>99.58</v>
      </c>
      <c r="AL84" cm="1">
        <f t="array" ref="AL84">_xlfn.IFS(
$C84=2010,
VLOOKUP($B84,[5]分省年度数据!$A$1:$T$32,15,FALSE),
$C84=2011,
VLOOKUP($B84,[5]分省年度数据!$A$1:$T$32,14,FALSE),
$C84=2012,
VLOOKUP($B84,[5]分省年度数据!$A$1:$T$32,13,FALSE),
$C84=2013,
VLOOKUP($B84,[5]分省年度数据!$A$1:$T$32,12,FALSE),
$C84=2014,
VLOOKUP($B84,[5]分省年度数据!$A$1:$T$32,11,FALSE),
$C84=2015,
VLOOKUP($B84,[5]分省年度数据!$A$1:$T$32,10,FALSE),
$C84=2016,
VLOOKUP($B84,[5]分省年度数据!$A$1:$T$32,9,FALSE),
$C84=2017,
VLOOKUP($B84,[5]分省年度数据!$A$1:$T$32,8,FALSE),
$C84=2018,
VLOOKUP($B84,[5]分省年度数据!$A$1:$T$32,7,FALSE)
)</f>
        <v>99.03</v>
      </c>
      <c r="AM84" cm="1">
        <f t="array" ref="AM84">_xlfn.IFS(
$C84=2010,
VLOOKUP($B84,[6]分省年度数据!$A$1:$T$32,15,FALSE),
$C84=2011,
VLOOKUP($B84,[6]分省年度数据!$A$1:$T$32,14,FALSE),
$C84=2012,
VLOOKUP($B84,[6]分省年度数据!$A$1:$T$32,13,FALSE),
$C84=2013,
VLOOKUP($B84,[6]分省年度数据!$A$1:$T$32,12,FALSE),
$C84=2014,
VLOOKUP($B84,[6]分省年度数据!$A$1:$T$32,11,FALSE),
$C84=2015,
VLOOKUP($B84,[6]分省年度数据!$A$1:$T$32,10,FALSE),
$C84=2016,
VLOOKUP($B84,[6]分省年度数据!$A$1:$T$32,9,FALSE),
$C84=2017,
VLOOKUP($B84,[6]分省年度数据!$A$1:$T$32,8,FALSE),
$C84=2018,
VLOOKUP($B84,[6]分省年度数据!$A$1:$T$32,7,FALSE)
)</f>
        <v>13.21</v>
      </c>
      <c r="AN84" cm="1">
        <f t="array" ref="AN84">_xlfn.IFS(
$C84=2010,
VLOOKUP($B84,[7]分省年度数据!$A$1:$T$32,15,FALSE),
$C84=2011,
VLOOKUP($B84,[7]分省年度数据!$A$1:$T$32,14,FALSE),
$C84=2012,
VLOOKUP($B84,[7]分省年度数据!$A$1:$T$32,13,FALSE),
$C84=2013,
VLOOKUP($B84,[7]分省年度数据!$A$1:$T$32,12,FALSE),
$C84=2014,
VLOOKUP($B84,[7]分省年度数据!$A$1:$T$32,11,FALSE),
$C84=2015,
VLOOKUP($B84,[7]分省年度数据!$A$1:$T$32,10,FALSE),
$C84=2016,
VLOOKUP($B84,[7]分省年度数据!$A$1:$T$32,9,FALSE),
$C84=2017,
VLOOKUP($B84,[7]分省年度数据!$A$1:$T$32,8,FALSE),
$C84=2018,
VLOOKUP($B84,[7]分省年度数据!$A$1:$T$32,7,FALSE)
)</f>
        <v>3.79</v>
      </c>
      <c r="AO84" cm="1">
        <f t="array" ref="AO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13.34</v>
      </c>
    </row>
    <row r="85" spans="1:41">
      <c r="A85">
        <v>32</v>
      </c>
      <c r="B85" t="s">
        <v>10</v>
      </c>
      <c r="C85">
        <v>2012</v>
      </c>
      <c r="D85" t="str">
        <f>CONCATENATE(B85,C85)</f>
        <v>江苏省2012</v>
      </c>
      <c r="E85" t="s">
        <v>34</v>
      </c>
      <c r="F85" cm="1">
        <f t="array" ref="F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G85" cm="1">
        <f t="array" ref="G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H85" cm="1">
        <f t="array" ref="H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I85">
        <f>VLOOKUP($D85,[24]Sheet1!$C$1:$J$65536,2,FALSE)</f>
        <v>151.59365844726562</v>
      </c>
      <c r="J85">
        <f>VLOOKUP($D85,[24]Sheet1!$C$1:$J$65536,3,FALSE)</f>
        <v>92.040847778320312</v>
      </c>
      <c r="K85">
        <f>VLOOKUP($D85,[24]Sheet1!$C$1:$J$65536,4,FALSE)</f>
        <v>10164.421875</v>
      </c>
      <c r="L85">
        <f>VLOOKUP($D85,[24]Sheet1!$C$1:$J$65536,5,FALSE)</f>
        <v>148.461181640625</v>
      </c>
      <c r="M85">
        <f>VLOOKUP($D85,[24]Sheet1!$C$1:$J$65536,6,FALSE)</f>
        <v>26.241447448730469</v>
      </c>
      <c r="N85">
        <f>VLOOKUP($D85,[24]Sheet1!$C$1:$J$65536,7,FALSE)</f>
        <v>4.3584327697753906</v>
      </c>
      <c r="O85">
        <f>VLOOKUP($D85,[24]Sheet1!$C$1:$J$65536,8,FALSE)</f>
        <v>26.724191665649414</v>
      </c>
      <c r="P85" cm="1">
        <f t="array" ref="P85">_xlfn.IFS(
$C85=2010,
VLOOKUP($B85,[25]各省年均房价!$A$1:$T$32,11,FALSE),
$C85=2011,
VLOOKUP($B85,[25]各省年均房价!$A$1:$T$32,12,FALSE),
$C85=2012,
VLOOKUP($B85,[25]各省年均房价!$A$1:$T$32,13,FALSE),
$C85=2013,
VLOOKUP($B85,[25]各省年均房价!$A$1:$T$32,14,FALSE),
$C85=2014,
VLOOKUP($B85,[25]各省年均房价!$A$1:$T$32,15,FALSE),
$C85=2015,
VLOOKUP($B85,[25]各省年均房价!$A$1:$T$32,16,FALSE),
$C85=2016,
VLOOKUP($B85,[25]各省年均房价!$A$1:$T$32,17,FALSE),
$C85=2017,
VLOOKUP($B85,[25]各省年均房价!$A$1:$T$32,18,FALSE),
$C85=2018,
VLOOKUP($B85,[25]各省年均房价!$A$1:$T$32,19,FALSE)
)</f>
        <v>6362.542307692308</v>
      </c>
      <c r="Q85">
        <f t="shared" si="1"/>
        <v>0.28363687177658292</v>
      </c>
      <c r="S85" t="str">
        <f>VLOOKUP(B85,方言分布!A:B,2,FALSE)</f>
        <v>吴语</v>
      </c>
      <c r="T85" cm="1">
        <f t="array" ref="T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31050</v>
      </c>
      <c r="U85" cm="1">
        <f t="array" ref="U85">_xlfn.IFS(
$C85=2010,
VLOOKUP($B85,[20]分省年度数据!$A$1:$T$32,15,FALSE),
$C85=2011,
VLOOKUP($B85,[20]分省年度数据!$A$1:$T$32,14,FALSE),
$C85=2012,
VLOOKUP($B85,[20]分省年度数据!$A$1:$T$32,13,FALSE),
$C85=2013,
VLOOKUP($B85,[20]分省年度数据!$A$1:$T$32,12,FALSE),
$C85=2014,
VLOOKUP($B85,[20]分省年度数据!$A$1:$T$32,11,FALSE),
$C85=2015,
VLOOKUP($B85,[20]分省年度数据!$A$1:$T$32,10,FALSE),
$C85=2016,
VLOOKUP($B85,[20]分省年度数据!$A$1:$T$32,9,FALSE),
$C85=2017,
VLOOKUP($B85,[20]分省年度数据!$A$1:$T$32,8,FALSE),
$C85=2018,
VLOOKUP($B85,[20]分省年度数据!$A$1:$T$32,7,FALSE)
)</f>
        <v>33.31</v>
      </c>
      <c r="V85" cm="1">
        <f t="array" ref="V85">_xlfn.IFS(
$C85=2010,
VLOOKUP($B85,[21]分省年度数据!$A$1:$T$32,15,FALSE),
$C85=2011,
VLOOKUP($B85,[21]分省年度数据!$A$1:$T$32,14,FALSE),
$C85=2012,
VLOOKUP($B85,[21]分省年度数据!$A$1:$T$32,13,FALSE),
$C85=2013,
VLOOKUP($B85,[21]分省年度数据!$A$1:$T$32,12,FALSE),
$C85=2014,
VLOOKUP($B85,[21]分省年度数据!$A$1:$T$32,11,FALSE),
$C85=2015,
VLOOKUP($B85,[21]分省年度数据!$A$1:$T$32,10,FALSE),
$C85=2016,
VLOOKUP($B85,[21]分省年度数据!$A$1:$T$32,9,FALSE),
$C85=2017,
VLOOKUP($B85,[21]分省年度数据!$A$1:$T$32,8,FALSE),
$C85=2018,
VLOOKUP($B85,[21]分省年度数据!$A$1:$T$32,7,FALSE)
)</f>
        <v>50</v>
      </c>
      <c r="W85" cm="1">
        <f t="array" ref="W85">_xlfn.IFS(
$C85=2010,
VLOOKUP($B85,[22]分省年度数据!$A$1:$T$32,15,FALSE),
$C85=2011,
VLOOKUP($B85,[22]分省年度数据!$A$1:$T$32,14,FALSE),
$C85=2012,
VLOOKUP($B85,[22]分省年度数据!$A$1:$T$32,13,FALSE),
$C85=2013,
VLOOKUP($B85,[22]分省年度数据!$A$1:$T$32,12,FALSE),
$C85=2014,
VLOOKUP($B85,[22]分省年度数据!$A$1:$T$32,11,FALSE),
$C85=2015,
VLOOKUP($B85,[22]分省年度数据!$A$1:$T$32,10,FALSE),
$C85=2016,
VLOOKUP($B85,[22]分省年度数据!$A$1:$T$32,9,FALSE),
$C85=2017,
VLOOKUP($B85,[22]分省年度数据!$A$1:$T$32,8,FALSE),
$C85=2018,
VLOOKUP($B85,[22]分省年度数据!$A$1:$T$32,7,FALSE)
)</f>
        <v>10.51</v>
      </c>
      <c r="X85" cm="1">
        <f t="array" ref="X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418.14</v>
      </c>
      <c r="Y85" cm="1">
        <f t="array" ref="Y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>12.43</v>
      </c>
      <c r="Z85" cm="1">
        <f t="array" ref="Z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>10.81</v>
      </c>
      <c r="AA85" cm="1">
        <f t="array" ref="AA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>16.739999999999998</v>
      </c>
      <c r="AC85" t="str" cm="1">
        <f t="array" ref="AC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/>
      </c>
      <c r="AD85" cm="1">
        <f t="array" ref="AD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1350.61</v>
      </c>
      <c r="AE85" cm="1">
        <f t="array" ref="AE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1333</v>
      </c>
      <c r="AF85" cm="1">
        <f t="array" ref="AF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18411.099999999999</v>
      </c>
      <c r="AI85" cm="1">
        <f t="array" ref="AI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13517</v>
      </c>
      <c r="AJ85" cm="1">
        <f t="array" ref="AJ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49793</v>
      </c>
      <c r="AK85" cm="1">
        <f t="array" ref="AK85">_xlfn.IFS(
$C85=2010,
VLOOKUP($B85,[4]分省年度数据!$A$1:$T$32,15,FALSE),
$C85=2011,
VLOOKUP($B85,[4]分省年度数据!$A$1:$T$32,14,FALSE),
$C85=2012,
VLOOKUP($B85,[4]分省年度数据!$A$1:$T$32,13,FALSE),
$C85=2013,
VLOOKUP($B85,[4]分省年度数据!$A$1:$T$32,12,FALSE),
$C85=2014,
VLOOKUP($B85,[4]分省年度数据!$A$1:$T$32,11,FALSE),
$C85=2015,
VLOOKUP($B85,[4]分省年度数据!$A$1:$T$32,10,FALSE),
$C85=2016,
VLOOKUP($B85,[4]分省年度数据!$A$1:$T$32,9,FALSE),
$C85=2017,
VLOOKUP($B85,[4]分省年度数据!$A$1:$T$32,8,FALSE),
$C85=2018,
VLOOKUP($B85,[4]分省年度数据!$A$1:$T$32,7,FALSE)
)</f>
        <v>99.7</v>
      </c>
      <c r="AL85" cm="1">
        <f t="array" ref="AL85">_xlfn.IFS(
$C85=2010,
VLOOKUP($B85,[5]分省年度数据!$A$1:$T$32,15,FALSE),
$C85=2011,
VLOOKUP($B85,[5]分省年度数据!$A$1:$T$32,14,FALSE),
$C85=2012,
VLOOKUP($B85,[5]分省年度数据!$A$1:$T$32,13,FALSE),
$C85=2013,
VLOOKUP($B85,[5]分省年度数据!$A$1:$T$32,12,FALSE),
$C85=2014,
VLOOKUP($B85,[5]分省年度数据!$A$1:$T$32,11,FALSE),
$C85=2015,
VLOOKUP($B85,[5]分省年度数据!$A$1:$T$32,10,FALSE),
$C85=2016,
VLOOKUP($B85,[5]分省年度数据!$A$1:$T$32,9,FALSE),
$C85=2017,
VLOOKUP($B85,[5]分省年度数据!$A$1:$T$32,8,FALSE),
$C85=2018,
VLOOKUP($B85,[5]分省年度数据!$A$1:$T$32,7,FALSE)
)</f>
        <v>99.43</v>
      </c>
      <c r="AM85" cm="1">
        <f t="array" ref="AM85">_xlfn.IFS(
$C85=2010,
VLOOKUP($B85,[6]分省年度数据!$A$1:$T$32,15,FALSE),
$C85=2011,
VLOOKUP($B85,[6]分省年度数据!$A$1:$T$32,14,FALSE),
$C85=2012,
VLOOKUP($B85,[6]分省年度数据!$A$1:$T$32,13,FALSE),
$C85=2013,
VLOOKUP($B85,[6]分省年度数据!$A$1:$T$32,12,FALSE),
$C85=2014,
VLOOKUP($B85,[6]分省年度数据!$A$1:$T$32,11,FALSE),
$C85=2015,
VLOOKUP($B85,[6]分省年度数据!$A$1:$T$32,10,FALSE),
$C85=2016,
VLOOKUP($B85,[6]分省年度数据!$A$1:$T$32,9,FALSE),
$C85=2017,
VLOOKUP($B85,[6]分省年度数据!$A$1:$T$32,8,FALSE),
$C85=2018,
VLOOKUP($B85,[6]分省年度数据!$A$1:$T$32,7,FALSE)
)</f>
        <v>13.36</v>
      </c>
      <c r="AN85" cm="1">
        <f t="array" ref="AN85">_xlfn.IFS(
$C85=2010,
VLOOKUP($B85,[7]分省年度数据!$A$1:$T$32,15,FALSE),
$C85=2011,
VLOOKUP($B85,[7]分省年度数据!$A$1:$T$32,14,FALSE),
$C85=2012,
VLOOKUP($B85,[7]分省年度数据!$A$1:$T$32,13,FALSE),
$C85=2013,
VLOOKUP($B85,[7]分省年度数据!$A$1:$T$32,12,FALSE),
$C85=2014,
VLOOKUP($B85,[7]分省年度数据!$A$1:$T$32,11,FALSE),
$C85=2015,
VLOOKUP($B85,[7]分省年度数据!$A$1:$T$32,10,FALSE),
$C85=2016,
VLOOKUP($B85,[7]分省年度数据!$A$1:$T$32,9,FALSE),
$C85=2017,
VLOOKUP($B85,[7]分省年度数据!$A$1:$T$32,8,FALSE),
$C85=2018,
VLOOKUP($B85,[7]分省年度数据!$A$1:$T$32,7,FALSE)
)</f>
        <v>3.59</v>
      </c>
      <c r="AO85" cm="1">
        <f t="array" ref="AO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13.63</v>
      </c>
    </row>
    <row r="86" spans="1:41">
      <c r="A86">
        <v>32</v>
      </c>
      <c r="B86" t="s">
        <v>10</v>
      </c>
      <c r="C86">
        <v>2013</v>
      </c>
      <c r="D86" t="str">
        <f>CONCATENATE(B86,C86)</f>
        <v>江苏省2013</v>
      </c>
      <c r="E86" t="s">
        <v>34</v>
      </c>
      <c r="F86" cm="1">
        <f t="array" ref="F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G86" cm="1">
        <f t="array" ref="G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H86" cm="1">
        <f t="array" ref="H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I86">
        <f>VLOOKUP($D86,[24]Sheet1!$C$1:$J$65536,2,FALSE)</f>
        <v>157.85261535644531</v>
      </c>
      <c r="J86">
        <f>VLOOKUP($D86,[24]Sheet1!$C$1:$J$65536,3,FALSE)</f>
        <v>102.24736022949219</v>
      </c>
      <c r="K86">
        <f>VLOOKUP($D86,[24]Sheet1!$C$1:$J$65536,4,FALSE)</f>
        <v>10165.7607421875</v>
      </c>
      <c r="L86">
        <f>VLOOKUP($D86,[24]Sheet1!$C$1:$J$65536,5,FALSE)</f>
        <v>157.6143798828125</v>
      </c>
      <c r="M86">
        <f>VLOOKUP($D86,[24]Sheet1!$C$1:$J$65536,6,FALSE)</f>
        <v>26.647514343261719</v>
      </c>
      <c r="N86">
        <f>VLOOKUP($D86,[24]Sheet1!$C$1:$J$65536,7,FALSE)</f>
        <v>4.1692900657653809</v>
      </c>
      <c r="O86">
        <f>VLOOKUP($D86,[24]Sheet1!$C$1:$J$65536,8,FALSE)</f>
        <v>33.764106750488281</v>
      </c>
      <c r="P86" cm="1">
        <f t="array" ref="P86">_xlfn.IFS(
$C86=2010,
VLOOKUP($B86,[25]各省年均房价!$A$1:$T$32,11,FALSE),
$C86=2011,
VLOOKUP($B86,[25]各省年均房价!$A$1:$T$32,12,FALSE),
$C86=2012,
VLOOKUP($B86,[25]各省年均房价!$A$1:$T$32,13,FALSE),
$C86=2013,
VLOOKUP($B86,[25]各省年均房价!$A$1:$T$32,14,FALSE),
$C86=2014,
VLOOKUP($B86,[25]各省年均房价!$A$1:$T$32,15,FALSE),
$C86=2015,
VLOOKUP($B86,[25]各省年均房价!$A$1:$T$32,16,FALSE),
$C86=2016,
VLOOKUP($B86,[25]各省年均房价!$A$1:$T$32,17,FALSE),
$C86=2017,
VLOOKUP($B86,[25]各省年均房价!$A$1:$T$32,18,FALSE),
$C86=2018,
VLOOKUP($B86,[25]各省年均房价!$A$1:$T$32,19,FALSE)
)</f>
        <v>6259.4115384615388</v>
      </c>
      <c r="Q86">
        <f t="shared" si="1"/>
        <v>0.25264011698666206</v>
      </c>
      <c r="S86" t="str">
        <f>VLOOKUP(B86,方言分布!A:B,2,FALSE)</f>
        <v>吴语</v>
      </c>
      <c r="T86" cm="1">
        <f t="array" ref="T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30998</v>
      </c>
      <c r="U86" cm="1">
        <f t="array" ref="U86">_xlfn.IFS(
$C86=2010,
VLOOKUP($B86,[20]分省年度数据!$A$1:$T$32,15,FALSE),
$C86=2011,
VLOOKUP($B86,[20]分省年度数据!$A$1:$T$32,14,FALSE),
$C86=2012,
VLOOKUP($B86,[20]分省年度数据!$A$1:$T$32,13,FALSE),
$C86=2013,
VLOOKUP($B86,[20]分省年度数据!$A$1:$T$32,12,FALSE),
$C86=2014,
VLOOKUP($B86,[20]分省年度数据!$A$1:$T$32,11,FALSE),
$C86=2015,
VLOOKUP($B86,[20]分省年度数据!$A$1:$T$32,10,FALSE),
$C86=2016,
VLOOKUP($B86,[20]分省年度数据!$A$1:$T$32,9,FALSE),
$C86=2017,
VLOOKUP($B86,[20]分省年度数据!$A$1:$T$32,8,FALSE),
$C86=2018,
VLOOKUP($B86,[20]分省年度数据!$A$1:$T$32,7,FALSE)
)</f>
        <v>36.83</v>
      </c>
      <c r="V86" cm="1">
        <f t="array" ref="V86">_xlfn.IFS(
$C86=2010,
VLOOKUP($B86,[21]分省年度数据!$A$1:$T$32,15,FALSE),
$C86=2011,
VLOOKUP($B86,[21]分省年度数据!$A$1:$T$32,14,FALSE),
$C86=2012,
VLOOKUP($B86,[21]分省年度数据!$A$1:$T$32,13,FALSE),
$C86=2013,
VLOOKUP($B86,[21]分省年度数据!$A$1:$T$32,12,FALSE),
$C86=2014,
VLOOKUP($B86,[21]分省年度数据!$A$1:$T$32,11,FALSE),
$C86=2015,
VLOOKUP($B86,[21]分省年度数据!$A$1:$T$32,10,FALSE),
$C86=2016,
VLOOKUP($B86,[21]分省年度数据!$A$1:$T$32,9,FALSE),
$C86=2017,
VLOOKUP($B86,[21]分省年度数据!$A$1:$T$32,8,FALSE),
$C86=2018,
VLOOKUP($B86,[21]分省年度数据!$A$1:$T$32,7,FALSE)
)</f>
        <v>56</v>
      </c>
      <c r="W86" cm="1">
        <f t="array" ref="W86">_xlfn.IFS(
$C86=2010,
VLOOKUP($B86,[22]分省年度数据!$A$1:$T$32,15,FALSE),
$C86=2011,
VLOOKUP($B86,[22]分省年度数据!$A$1:$T$32,14,FALSE),
$C86=2012,
VLOOKUP($B86,[22]分省年度数据!$A$1:$T$32,13,FALSE),
$C86=2013,
VLOOKUP($B86,[22]分省年度数据!$A$1:$T$32,12,FALSE),
$C86=2014,
VLOOKUP($B86,[22]分省年度数据!$A$1:$T$32,11,FALSE),
$C86=2015,
VLOOKUP($B86,[22]分省年度数据!$A$1:$T$32,10,FALSE),
$C86=2016,
VLOOKUP($B86,[22]分省年度数据!$A$1:$T$32,9,FALSE),
$C86=2017,
VLOOKUP($B86,[22]分省年度数据!$A$1:$T$32,8,FALSE),
$C86=2018,
VLOOKUP($B86,[22]分省年度数据!$A$1:$T$32,7,FALSE)
)</f>
        <v>10.34</v>
      </c>
      <c r="X86" cm="1">
        <f t="array" ref="X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475.86</v>
      </c>
      <c r="Y86" cm="1">
        <f t="array" ref="Y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11.41</v>
      </c>
      <c r="Z86" cm="1">
        <f t="array" ref="Z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10.5</v>
      </c>
      <c r="AA86" cm="1">
        <f t="array" ref="AA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16.86</v>
      </c>
      <c r="AC86" cm="1">
        <f t="array" ref="AC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19862835</v>
      </c>
      <c r="AD86" cm="1">
        <f t="array" ref="AD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1434.99</v>
      </c>
      <c r="AE86" cm="1">
        <f t="array" ref="AE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1428</v>
      </c>
      <c r="AF86" cm="1">
        <f t="array" ref="AF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20878.2</v>
      </c>
      <c r="AI86" cm="1">
        <f t="array" ref="AI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13395</v>
      </c>
      <c r="AJ86" cm="1">
        <f t="array" ref="AJ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50742</v>
      </c>
      <c r="AK86" cm="1">
        <f t="array" ref="AK86">_xlfn.IFS(
$C86=2010,
VLOOKUP($B86,[4]分省年度数据!$A$1:$T$32,15,FALSE),
$C86=2011,
VLOOKUP($B86,[4]分省年度数据!$A$1:$T$32,14,FALSE),
$C86=2012,
VLOOKUP($B86,[4]分省年度数据!$A$1:$T$32,13,FALSE),
$C86=2013,
VLOOKUP($B86,[4]分省年度数据!$A$1:$T$32,12,FALSE),
$C86=2014,
VLOOKUP($B86,[4]分省年度数据!$A$1:$T$32,11,FALSE),
$C86=2015,
VLOOKUP($B86,[4]分省年度数据!$A$1:$T$32,10,FALSE),
$C86=2016,
VLOOKUP($B86,[4]分省年度数据!$A$1:$T$32,9,FALSE),
$C86=2017,
VLOOKUP($B86,[4]分省年度数据!$A$1:$T$32,8,FALSE),
$C86=2018,
VLOOKUP($B86,[4]分省年度数据!$A$1:$T$32,7,FALSE)
)</f>
        <v>99.69</v>
      </c>
      <c r="AL86" cm="1">
        <f t="array" ref="AL86">_xlfn.IFS(
$C86=2010,
VLOOKUP($B86,[5]分省年度数据!$A$1:$T$32,15,FALSE),
$C86=2011,
VLOOKUP($B86,[5]分省年度数据!$A$1:$T$32,14,FALSE),
$C86=2012,
VLOOKUP($B86,[5]分省年度数据!$A$1:$T$32,13,FALSE),
$C86=2013,
VLOOKUP($B86,[5]分省年度数据!$A$1:$T$32,12,FALSE),
$C86=2014,
VLOOKUP($B86,[5]分省年度数据!$A$1:$T$32,11,FALSE),
$C86=2015,
VLOOKUP($B86,[5]分省年度数据!$A$1:$T$32,10,FALSE),
$C86=2016,
VLOOKUP($B86,[5]分省年度数据!$A$1:$T$32,9,FALSE),
$C86=2017,
VLOOKUP($B86,[5]分省年度数据!$A$1:$T$32,8,FALSE),
$C86=2018,
VLOOKUP($B86,[5]分省年度数据!$A$1:$T$32,7,FALSE)
)</f>
        <v>99.59</v>
      </c>
      <c r="AM86" cm="1">
        <f t="array" ref="AM86">_xlfn.IFS(
$C86=2010,
VLOOKUP($B86,[6]分省年度数据!$A$1:$T$32,15,FALSE),
$C86=2011,
VLOOKUP($B86,[6]分省年度数据!$A$1:$T$32,14,FALSE),
$C86=2012,
VLOOKUP($B86,[6]分省年度数据!$A$1:$T$32,13,FALSE),
$C86=2013,
VLOOKUP($B86,[6]分省年度数据!$A$1:$T$32,12,FALSE),
$C86=2014,
VLOOKUP($B86,[6]分省年度数据!$A$1:$T$32,11,FALSE),
$C86=2015,
VLOOKUP($B86,[6]分省年度数据!$A$1:$T$32,10,FALSE),
$C86=2016,
VLOOKUP($B86,[6]分省年度数据!$A$1:$T$32,9,FALSE),
$C86=2017,
VLOOKUP($B86,[6]分省年度数据!$A$1:$T$32,8,FALSE),
$C86=2018,
VLOOKUP($B86,[6]分省年度数据!$A$1:$T$32,7,FALSE)
)</f>
        <v>14.15</v>
      </c>
      <c r="AN86" cm="1">
        <f t="array" ref="AN86">_xlfn.IFS(
$C86=2010,
VLOOKUP($B86,[7]分省年度数据!$A$1:$T$32,15,FALSE),
$C86=2011,
VLOOKUP($B86,[7]分省年度数据!$A$1:$T$32,14,FALSE),
$C86=2012,
VLOOKUP($B86,[7]分省年度数据!$A$1:$T$32,13,FALSE),
$C86=2013,
VLOOKUP($B86,[7]分省年度数据!$A$1:$T$32,12,FALSE),
$C86=2014,
VLOOKUP($B86,[7]分省年度数据!$A$1:$T$32,11,FALSE),
$C86=2015,
VLOOKUP($B86,[7]分省年度数据!$A$1:$T$32,10,FALSE),
$C86=2016,
VLOOKUP($B86,[7]分省年度数据!$A$1:$T$32,9,FALSE),
$C86=2017,
VLOOKUP($B86,[7]分省年度数据!$A$1:$T$32,8,FALSE),
$C86=2018,
VLOOKUP($B86,[7]分省年度数据!$A$1:$T$32,7,FALSE)
)</f>
        <v>3.62</v>
      </c>
      <c r="AO86" cm="1">
        <f t="array" ref="AO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14.01</v>
      </c>
    </row>
    <row r="87" spans="1:41">
      <c r="A87">
        <v>32</v>
      </c>
      <c r="B87" t="s">
        <v>10</v>
      </c>
      <c r="C87">
        <v>2014</v>
      </c>
      <c r="D87" t="str">
        <f>CONCATENATE(B87,C87)</f>
        <v>江苏省2014</v>
      </c>
      <c r="E87" t="s">
        <v>34</v>
      </c>
      <c r="F87" cm="1">
        <f t="array" ref="F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G87" cm="1">
        <f t="array" ref="G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H87" cm="1">
        <f t="array" ref="H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I87">
        <f>VLOOKUP($D87,[24]Sheet1!$C$1:$J$65536,2,FALSE)</f>
        <v>156.01290893554688</v>
      </c>
      <c r="J87">
        <f>VLOOKUP($D87,[24]Sheet1!$C$1:$J$65536,3,FALSE)</f>
        <v>105.5771484375</v>
      </c>
      <c r="K87">
        <f>VLOOKUP($D87,[24]Sheet1!$C$1:$J$65536,4,FALSE)</f>
        <v>10170.5849609375</v>
      </c>
      <c r="L87">
        <f>VLOOKUP($D87,[24]Sheet1!$C$1:$J$65536,5,FALSE)</f>
        <v>152.63874816894531</v>
      </c>
      <c r="M87">
        <f>VLOOKUP($D87,[24]Sheet1!$C$1:$J$65536,6,FALSE)</f>
        <v>25.728994369506836</v>
      </c>
      <c r="N87">
        <f>VLOOKUP($D87,[24]Sheet1!$C$1:$J$65536,7,FALSE)</f>
        <v>6.0433716773986816</v>
      </c>
      <c r="O87">
        <f>VLOOKUP($D87,[24]Sheet1!$C$1:$J$65536,8,FALSE)</f>
        <v>32.070583343505859</v>
      </c>
      <c r="P87" cm="1">
        <f t="array" ref="P87">_xlfn.IFS(
$C87=2010,
VLOOKUP($B87,[25]各省年均房价!$A$1:$T$32,11,FALSE),
$C87=2011,
VLOOKUP($B87,[25]各省年均房价!$A$1:$T$32,12,FALSE),
$C87=2012,
VLOOKUP($B87,[25]各省年均房价!$A$1:$T$32,13,FALSE),
$C87=2013,
VLOOKUP($B87,[25]各省年均房价!$A$1:$T$32,14,FALSE),
$C87=2014,
VLOOKUP($B87,[25]各省年均房价!$A$1:$T$32,15,FALSE),
$C87=2015,
VLOOKUP($B87,[25]各省年均房价!$A$1:$T$32,16,FALSE),
$C87=2016,
VLOOKUP($B87,[25]各省年均房价!$A$1:$T$32,17,FALSE),
$C87=2017,
VLOOKUP($B87,[25]各省年均房价!$A$1:$T$32,18,FALSE),
$C87=2018,
VLOOKUP($B87,[25]各省年均房价!$A$1:$T$32,19,FALSE)
)</f>
        <v>6311.8892307692304</v>
      </c>
      <c r="Q87">
        <f t="shared" si="1"/>
        <v>0.23228532847934458</v>
      </c>
      <c r="S87" t="str">
        <f>VLOOKUP(B87,方言分布!A:B,2,FALSE)</f>
        <v>吴语</v>
      </c>
      <c r="T87" cm="1">
        <f t="array" ref="T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31995</v>
      </c>
      <c r="U87" cm="1">
        <f t="array" ref="U87">_xlfn.IFS(
$C87=2010,
VLOOKUP($B87,[20]分省年度数据!$A$1:$T$32,15,FALSE),
$C87=2011,
VLOOKUP($B87,[20]分省年度数据!$A$1:$T$32,14,FALSE),
$C87=2012,
VLOOKUP($B87,[20]分省年度数据!$A$1:$T$32,13,FALSE),
$C87=2013,
VLOOKUP($B87,[20]分省年度数据!$A$1:$T$32,12,FALSE),
$C87=2014,
VLOOKUP($B87,[20]分省年度数据!$A$1:$T$32,11,FALSE),
$C87=2015,
VLOOKUP($B87,[20]分省年度数据!$A$1:$T$32,10,FALSE),
$C87=2016,
VLOOKUP($B87,[20]分省年度数据!$A$1:$T$32,9,FALSE),
$C87=2017,
VLOOKUP($B87,[20]分省年度数据!$A$1:$T$32,8,FALSE),
$C87=2018,
VLOOKUP($B87,[20]分省年度数据!$A$1:$T$32,7,FALSE)
)</f>
        <v>39.229999999999997</v>
      </c>
      <c r="V87" cm="1">
        <f t="array" ref="V87">_xlfn.IFS(
$C87=2010,
VLOOKUP($B87,[21]分省年度数据!$A$1:$T$32,15,FALSE),
$C87=2011,
VLOOKUP($B87,[21]分省年度数据!$A$1:$T$32,14,FALSE),
$C87=2012,
VLOOKUP($B87,[21]分省年度数据!$A$1:$T$32,13,FALSE),
$C87=2013,
VLOOKUP($B87,[21]分省年度数据!$A$1:$T$32,12,FALSE),
$C87=2014,
VLOOKUP($B87,[21]分省年度数据!$A$1:$T$32,11,FALSE),
$C87=2015,
VLOOKUP($B87,[21]分省年度数据!$A$1:$T$32,10,FALSE),
$C87=2016,
VLOOKUP($B87,[21]分省年度数据!$A$1:$T$32,9,FALSE),
$C87=2017,
VLOOKUP($B87,[21]分省年度数据!$A$1:$T$32,8,FALSE),
$C87=2018,
VLOOKUP($B87,[21]分省年度数据!$A$1:$T$32,7,FALSE)
)</f>
        <v>58</v>
      </c>
      <c r="W87" cm="1">
        <f t="array" ref="W87">_xlfn.IFS(
$C87=2010,
VLOOKUP($B87,[22]分省年度数据!$A$1:$T$32,15,FALSE),
$C87=2011,
VLOOKUP($B87,[22]分省年度数据!$A$1:$T$32,14,FALSE),
$C87=2012,
VLOOKUP($B87,[22]分省年度数据!$A$1:$T$32,13,FALSE),
$C87=2013,
VLOOKUP($B87,[22]分省年度数据!$A$1:$T$32,12,FALSE),
$C87=2014,
VLOOKUP($B87,[22]分省年度数据!$A$1:$T$32,11,FALSE),
$C87=2015,
VLOOKUP($B87,[22]分省年度数据!$A$1:$T$32,10,FALSE),
$C87=2016,
VLOOKUP($B87,[22]分省年度数据!$A$1:$T$32,9,FALSE),
$C87=2017,
VLOOKUP($B87,[22]分省年度数据!$A$1:$T$32,8,FALSE),
$C87=2018,
VLOOKUP($B87,[22]分省年度数据!$A$1:$T$32,7,FALSE)
)</f>
        <v>10.119999999999999</v>
      </c>
      <c r="X87" cm="1">
        <f t="array" ref="X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560.92999999999995</v>
      </c>
      <c r="Y87" cm="1">
        <f t="array" ref="Y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10.71</v>
      </c>
      <c r="Z87" cm="1">
        <f t="array" ref="Z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10.6</v>
      </c>
      <c r="AA87" cm="1">
        <f t="array" ref="AA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17.45</v>
      </c>
      <c r="AC87" cm="1">
        <f t="array" ref="AC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20800931</v>
      </c>
      <c r="AD87" cm="1">
        <f t="array" ref="AD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1504.86</v>
      </c>
      <c r="AE87" cm="1">
        <f t="array" ref="AE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1460</v>
      </c>
      <c r="AF87" cm="1">
        <f t="array" ref="AF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23458.1</v>
      </c>
      <c r="AI87" cm="1">
        <f t="array" ref="AI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13187</v>
      </c>
      <c r="AJ87" cm="1">
        <f t="array" ref="AJ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54484</v>
      </c>
      <c r="AK87" cm="1">
        <f t="array" ref="AK87">_xlfn.IFS(
$C87=2010,
VLOOKUP($B87,[4]分省年度数据!$A$1:$T$32,15,FALSE),
$C87=2011,
VLOOKUP($B87,[4]分省年度数据!$A$1:$T$32,14,FALSE),
$C87=2012,
VLOOKUP($B87,[4]分省年度数据!$A$1:$T$32,13,FALSE),
$C87=2013,
VLOOKUP($B87,[4]分省年度数据!$A$1:$T$32,12,FALSE),
$C87=2014,
VLOOKUP($B87,[4]分省年度数据!$A$1:$T$32,11,FALSE),
$C87=2015,
VLOOKUP($B87,[4]分省年度数据!$A$1:$T$32,10,FALSE),
$C87=2016,
VLOOKUP($B87,[4]分省年度数据!$A$1:$T$32,9,FALSE),
$C87=2017,
VLOOKUP($B87,[4]分省年度数据!$A$1:$T$32,8,FALSE),
$C87=2018,
VLOOKUP($B87,[4]分省年度数据!$A$1:$T$32,7,FALSE)
)</f>
        <v>99.75</v>
      </c>
      <c r="AL87" cm="1">
        <f t="array" ref="AL87">_xlfn.IFS(
$C87=2010,
VLOOKUP($B87,[5]分省年度数据!$A$1:$T$32,15,FALSE),
$C87=2011,
VLOOKUP($B87,[5]分省年度数据!$A$1:$T$32,14,FALSE),
$C87=2012,
VLOOKUP($B87,[5]分省年度数据!$A$1:$T$32,13,FALSE),
$C87=2013,
VLOOKUP($B87,[5]分省年度数据!$A$1:$T$32,12,FALSE),
$C87=2014,
VLOOKUP($B87,[5]分省年度数据!$A$1:$T$32,11,FALSE),
$C87=2015,
VLOOKUP($B87,[5]分省年度数据!$A$1:$T$32,10,FALSE),
$C87=2016,
VLOOKUP($B87,[5]分省年度数据!$A$1:$T$32,9,FALSE),
$C87=2017,
VLOOKUP($B87,[5]分省年度数据!$A$1:$T$32,8,FALSE),
$C87=2018,
VLOOKUP($B87,[5]分省年度数据!$A$1:$T$32,7,FALSE)
)</f>
        <v>99.49</v>
      </c>
      <c r="AM87" cm="1">
        <f t="array" ref="AM87">_xlfn.IFS(
$C87=2010,
VLOOKUP($B87,[6]分省年度数据!$A$1:$T$32,15,FALSE),
$C87=2011,
VLOOKUP($B87,[6]分省年度数据!$A$1:$T$32,14,FALSE),
$C87=2012,
VLOOKUP($B87,[6]分省年度数据!$A$1:$T$32,13,FALSE),
$C87=2013,
VLOOKUP($B87,[6]分省年度数据!$A$1:$T$32,12,FALSE),
$C87=2014,
VLOOKUP($B87,[6]分省年度数据!$A$1:$T$32,11,FALSE),
$C87=2015,
VLOOKUP($B87,[6]分省年度数据!$A$1:$T$32,10,FALSE),
$C87=2016,
VLOOKUP($B87,[6]分省年度数据!$A$1:$T$32,9,FALSE),
$C87=2017,
VLOOKUP($B87,[6]分省年度数据!$A$1:$T$32,8,FALSE),
$C87=2018,
VLOOKUP($B87,[6]分省年度数据!$A$1:$T$32,7,FALSE)
)</f>
        <v>15.08</v>
      </c>
      <c r="AN87" cm="1">
        <f t="array" ref="AN87">_xlfn.IFS(
$C87=2010,
VLOOKUP($B87,[7]分省年度数据!$A$1:$T$32,15,FALSE),
$C87=2011,
VLOOKUP($B87,[7]分省年度数据!$A$1:$T$32,14,FALSE),
$C87=2012,
VLOOKUP($B87,[7]分省年度数据!$A$1:$T$32,13,FALSE),
$C87=2013,
VLOOKUP($B87,[7]分省年度数据!$A$1:$T$32,12,FALSE),
$C87=2014,
VLOOKUP($B87,[7]分省年度数据!$A$1:$T$32,11,FALSE),
$C87=2015,
VLOOKUP($B87,[7]分省年度数据!$A$1:$T$32,10,FALSE),
$C87=2016,
VLOOKUP($B87,[7]分省年度数据!$A$1:$T$32,9,FALSE),
$C87=2017,
VLOOKUP($B87,[7]分省年度数据!$A$1:$T$32,8,FALSE),
$C87=2018,
VLOOKUP($B87,[7]分省年度数据!$A$1:$T$32,7,FALSE)
)</f>
        <v>3.75</v>
      </c>
      <c r="AO87" cm="1">
        <f t="array" ref="AO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14.41</v>
      </c>
    </row>
    <row r="88" spans="1:41">
      <c r="A88">
        <v>32</v>
      </c>
      <c r="B88" t="s">
        <v>10</v>
      </c>
      <c r="C88">
        <v>2015</v>
      </c>
      <c r="D88" t="str">
        <f>CONCATENATE(B88,C88)</f>
        <v>江苏省2015</v>
      </c>
      <c r="E88" t="s">
        <v>34</v>
      </c>
      <c r="F88" cm="1">
        <f t="array" ref="F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G88" cm="1">
        <f t="array" ref="G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H88" cm="1">
        <f t="array" ref="H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I88">
        <f>VLOOKUP($D88,[24]Sheet1!$C$1:$J$65536,2,FALSE)</f>
        <v>155.64163208007812</v>
      </c>
      <c r="J88">
        <f>VLOOKUP($D88,[24]Sheet1!$C$1:$J$65536,3,FALSE)</f>
        <v>109.50926971435547</v>
      </c>
      <c r="K88">
        <f>VLOOKUP($D88,[24]Sheet1!$C$1:$J$65536,4,FALSE)</f>
        <v>10171.474609375</v>
      </c>
      <c r="L88">
        <f>VLOOKUP($D88,[24]Sheet1!$C$1:$J$65536,5,FALSE)</f>
        <v>153.87336730957031</v>
      </c>
      <c r="M88">
        <f>VLOOKUP($D88,[24]Sheet1!$C$1:$J$65536,6,FALSE)</f>
        <v>24.517263412475586</v>
      </c>
      <c r="N88">
        <f>VLOOKUP($D88,[24]Sheet1!$C$1:$J$65536,7,FALSE)</f>
        <v>6.1358709335327148</v>
      </c>
      <c r="O88">
        <f>VLOOKUP($D88,[24]Sheet1!$C$1:$J$65536,8,FALSE)</f>
        <v>43.08795166015625</v>
      </c>
      <c r="P88" cm="1">
        <f t="array" ref="P88">_xlfn.IFS(
$C88=2010,
VLOOKUP($B88,[25]各省年均房价!$A$1:$T$32,11,FALSE),
$C88=2011,
VLOOKUP($B88,[25]各省年均房价!$A$1:$T$32,12,FALSE),
$C88=2012,
VLOOKUP($B88,[25]各省年均房价!$A$1:$T$32,13,FALSE),
$C88=2013,
VLOOKUP($B88,[25]各省年均房价!$A$1:$T$32,14,FALSE),
$C88=2014,
VLOOKUP($B88,[25]各省年均房价!$A$1:$T$32,15,FALSE),
$C88=2015,
VLOOKUP($B88,[25]各省年均房价!$A$1:$T$32,16,FALSE),
$C88=2016,
VLOOKUP($B88,[25]各省年均房价!$A$1:$T$32,17,FALSE),
$C88=2017,
VLOOKUP($B88,[25]各省年均房价!$A$1:$T$32,18,FALSE),
$C88=2018,
VLOOKUP($B88,[25]各省年均房价!$A$1:$T$32,19,FALSE)
)</f>
        <v>6932.5284615384608</v>
      </c>
      <c r="Q88">
        <f t="shared" si="1"/>
        <v>0.23469069574252549</v>
      </c>
      <c r="S88" t="str">
        <f>VLOOKUP(B88,方言分布!A:B,2,FALSE)</f>
        <v>吴语</v>
      </c>
      <c r="T88" cm="1">
        <f t="array" ref="T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31925</v>
      </c>
      <c r="U88" cm="1">
        <f t="array" ref="U88">_xlfn.IFS(
$C88=2010,
VLOOKUP($B88,[20]分省年度数据!$A$1:$T$32,15,FALSE),
$C88=2011,
VLOOKUP($B88,[20]分省年度数据!$A$1:$T$32,14,FALSE),
$C88=2012,
VLOOKUP($B88,[20]分省年度数据!$A$1:$T$32,13,FALSE),
$C88=2013,
VLOOKUP($B88,[20]分省年度数据!$A$1:$T$32,12,FALSE),
$C88=2014,
VLOOKUP($B88,[20]分省年度数据!$A$1:$T$32,11,FALSE),
$C88=2015,
VLOOKUP($B88,[20]分省年度数据!$A$1:$T$32,10,FALSE),
$C88=2016,
VLOOKUP($B88,[20]分省年度数据!$A$1:$T$32,9,FALSE),
$C88=2017,
VLOOKUP($B88,[20]分省年度数据!$A$1:$T$32,8,FALSE),
$C88=2018,
VLOOKUP($B88,[20]分省年度数据!$A$1:$T$32,7,FALSE)
)</f>
        <v>41.36</v>
      </c>
      <c r="V88" cm="1">
        <f t="array" ref="V88">_xlfn.IFS(
$C88=2010,
VLOOKUP($B88,[21]分省年度数据!$A$1:$T$32,15,FALSE),
$C88=2011,
VLOOKUP($B88,[21]分省年度数据!$A$1:$T$32,14,FALSE),
$C88=2012,
VLOOKUP($B88,[21]分省年度数据!$A$1:$T$32,13,FALSE),
$C88=2013,
VLOOKUP($B88,[21]分省年度数据!$A$1:$T$32,12,FALSE),
$C88=2014,
VLOOKUP($B88,[21]分省年度数据!$A$1:$T$32,11,FALSE),
$C88=2015,
VLOOKUP($B88,[21]分省年度数据!$A$1:$T$32,10,FALSE),
$C88=2016,
VLOOKUP($B88,[21]分省年度数据!$A$1:$T$32,9,FALSE),
$C88=2017,
VLOOKUP($B88,[21]分省年度数据!$A$1:$T$32,8,FALSE),
$C88=2018,
VLOOKUP($B88,[21]分省年度数据!$A$1:$T$32,7,FALSE)
)</f>
        <v>61</v>
      </c>
      <c r="W88" cm="1">
        <f t="array" ref="W88">_xlfn.IFS(
$C88=2010,
VLOOKUP($B88,[22]分省年度数据!$A$1:$T$32,15,FALSE),
$C88=2011,
VLOOKUP($B88,[22]分省年度数据!$A$1:$T$32,14,FALSE),
$C88=2012,
VLOOKUP($B88,[22]分省年度数据!$A$1:$T$32,13,FALSE),
$C88=2013,
VLOOKUP($B88,[22]分省年度数据!$A$1:$T$32,12,FALSE),
$C88=2014,
VLOOKUP($B88,[22]分省年度数据!$A$1:$T$32,11,FALSE),
$C88=2015,
VLOOKUP($B88,[22]分省年度数据!$A$1:$T$32,10,FALSE),
$C88=2016,
VLOOKUP($B88,[22]分省年度数据!$A$1:$T$32,9,FALSE),
$C88=2017,
VLOOKUP($B88,[22]分省年度数据!$A$1:$T$32,8,FALSE),
$C88=2018,
VLOOKUP($B88,[22]分省年度数据!$A$1:$T$32,7,FALSE)
)</f>
        <v>9.8000000000000007</v>
      </c>
      <c r="X88" cm="1">
        <f t="array" ref="X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649.30999999999995</v>
      </c>
      <c r="Y88" cm="1">
        <f t="array" ref="Y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10.25</v>
      </c>
      <c r="Z88" cm="1">
        <f t="array" ref="Z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10.77</v>
      </c>
      <c r="AA88" cm="1">
        <f t="array" ref="AA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17.98</v>
      </c>
      <c r="AC88" cm="1">
        <f t="array" ref="AC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22463773</v>
      </c>
      <c r="AD88" cm="1">
        <f t="array" ref="AD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1746.22</v>
      </c>
      <c r="AE88" cm="1">
        <f t="array" ref="AE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1491</v>
      </c>
      <c r="AF88" cm="1">
        <f t="array" ref="AF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26710.1</v>
      </c>
      <c r="AI88" cm="1">
        <f t="array" ref="AI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12999</v>
      </c>
      <c r="AJ88" cm="1">
        <f t="array" ref="AJ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58419</v>
      </c>
      <c r="AK88" cm="1">
        <f t="array" ref="AK88">_xlfn.IFS(
$C88=2010,
VLOOKUP($B88,[4]分省年度数据!$A$1:$T$32,15,FALSE),
$C88=2011,
VLOOKUP($B88,[4]分省年度数据!$A$1:$T$32,14,FALSE),
$C88=2012,
VLOOKUP($B88,[4]分省年度数据!$A$1:$T$32,13,FALSE),
$C88=2013,
VLOOKUP($B88,[4]分省年度数据!$A$1:$T$32,12,FALSE),
$C88=2014,
VLOOKUP($B88,[4]分省年度数据!$A$1:$T$32,11,FALSE),
$C88=2015,
VLOOKUP($B88,[4]分省年度数据!$A$1:$T$32,10,FALSE),
$C88=2016,
VLOOKUP($B88,[4]分省年度数据!$A$1:$T$32,9,FALSE),
$C88=2017,
VLOOKUP($B88,[4]分省年度数据!$A$1:$T$32,8,FALSE),
$C88=2018,
VLOOKUP($B88,[4]分省年度数据!$A$1:$T$32,7,FALSE)
)</f>
        <v>99.83</v>
      </c>
      <c r="AL88" cm="1">
        <f t="array" ref="AL88">_xlfn.IFS(
$C88=2010,
VLOOKUP($B88,[5]分省年度数据!$A$1:$T$32,15,FALSE),
$C88=2011,
VLOOKUP($B88,[5]分省年度数据!$A$1:$T$32,14,FALSE),
$C88=2012,
VLOOKUP($B88,[5]分省年度数据!$A$1:$T$32,13,FALSE),
$C88=2013,
VLOOKUP($B88,[5]分省年度数据!$A$1:$T$32,12,FALSE),
$C88=2014,
VLOOKUP($B88,[5]分省年度数据!$A$1:$T$32,11,FALSE),
$C88=2015,
VLOOKUP($B88,[5]分省年度数据!$A$1:$T$32,10,FALSE),
$C88=2016,
VLOOKUP($B88,[5]分省年度数据!$A$1:$T$32,9,FALSE),
$C88=2017,
VLOOKUP($B88,[5]分省年度数据!$A$1:$T$32,8,FALSE),
$C88=2018,
VLOOKUP($B88,[5]分省年度数据!$A$1:$T$32,7,FALSE)
)</f>
        <v>99.56</v>
      </c>
      <c r="AM88" cm="1">
        <f t="array" ref="AM88">_xlfn.IFS(
$C88=2010,
VLOOKUP($B88,[6]分省年度数据!$A$1:$T$32,15,FALSE),
$C88=2011,
VLOOKUP($B88,[6]分省年度数据!$A$1:$T$32,14,FALSE),
$C88=2012,
VLOOKUP($B88,[6]分省年度数据!$A$1:$T$32,13,FALSE),
$C88=2013,
VLOOKUP($B88,[6]分省年度数据!$A$1:$T$32,12,FALSE),
$C88=2014,
VLOOKUP($B88,[6]分省年度数据!$A$1:$T$32,11,FALSE),
$C88=2015,
VLOOKUP($B88,[6]分省年度数据!$A$1:$T$32,10,FALSE),
$C88=2016,
VLOOKUP($B88,[6]分省年度数据!$A$1:$T$32,9,FALSE),
$C88=2017,
VLOOKUP($B88,[6]分省年度数据!$A$1:$T$32,8,FALSE),
$C88=2018,
VLOOKUP($B88,[6]分省年度数据!$A$1:$T$32,7,FALSE)
)</f>
        <v>15.81</v>
      </c>
      <c r="AN88" cm="1">
        <f t="array" ref="AN88">_xlfn.IFS(
$C88=2010,
VLOOKUP($B88,[7]分省年度数据!$A$1:$T$32,15,FALSE),
$C88=2011,
VLOOKUP($B88,[7]分省年度数据!$A$1:$T$32,14,FALSE),
$C88=2012,
VLOOKUP($B88,[7]分省年度数据!$A$1:$T$32,13,FALSE),
$C88=2013,
VLOOKUP($B88,[7]分省年度数据!$A$1:$T$32,12,FALSE),
$C88=2014,
VLOOKUP($B88,[7]分省年度数据!$A$1:$T$32,11,FALSE),
$C88=2015,
VLOOKUP($B88,[7]分省年度数据!$A$1:$T$32,10,FALSE),
$C88=2016,
VLOOKUP($B88,[7]分省年度数据!$A$1:$T$32,9,FALSE),
$C88=2017,
VLOOKUP($B88,[7]分省年度数据!$A$1:$T$32,8,FALSE),
$C88=2018,
VLOOKUP($B88,[7]分省年度数据!$A$1:$T$32,7,FALSE)
)</f>
        <v>3.82</v>
      </c>
      <c r="AO88" cm="1">
        <f t="array" ref="AO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14.55</v>
      </c>
    </row>
    <row r="89" spans="1:41">
      <c r="A89">
        <v>32</v>
      </c>
      <c r="B89" t="s">
        <v>10</v>
      </c>
      <c r="C89">
        <v>2016</v>
      </c>
      <c r="D89" t="str">
        <f>CONCATENATE(B89,C89)</f>
        <v>江苏省2016</v>
      </c>
      <c r="E89" t="s">
        <v>34</v>
      </c>
      <c r="F89" cm="1">
        <f t="array" ref="F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G89" cm="1">
        <f t="array" ref="G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H89" cm="1">
        <f t="array" ref="H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I89">
        <f>VLOOKUP($D89,[24]Sheet1!$C$1:$J$65536,2,FALSE)</f>
        <v>160.03819274902344</v>
      </c>
      <c r="J89">
        <f>VLOOKUP($D89,[24]Sheet1!$C$1:$J$65536,3,FALSE)</f>
        <v>112.84744262695312</v>
      </c>
      <c r="K89">
        <f>VLOOKUP($D89,[24]Sheet1!$C$1:$J$65536,4,FALSE)</f>
        <v>10169.23828125</v>
      </c>
      <c r="L89">
        <f>VLOOKUP($D89,[24]Sheet1!$C$1:$J$65536,5,FALSE)</f>
        <v>154.29649353027344</v>
      </c>
      <c r="M89">
        <f>VLOOKUP($D89,[24]Sheet1!$C$1:$J$65536,6,FALSE)</f>
        <v>25.219573974609375</v>
      </c>
      <c r="N89">
        <f>VLOOKUP($D89,[24]Sheet1!$C$1:$J$65536,7,FALSE)</f>
        <v>6.1154026985168457</v>
      </c>
      <c r="O89">
        <f>VLOOKUP($D89,[24]Sheet1!$C$1:$J$65536,8,FALSE)</f>
        <v>46.446022033691406</v>
      </c>
      <c r="P89" cm="1">
        <f t="array" ref="P89">_xlfn.IFS(
$C89=2010,
VLOOKUP($B89,[25]各省年均房价!$A$1:$T$32,11,FALSE),
$C89=2011,
VLOOKUP($B89,[25]各省年均房价!$A$1:$T$32,12,FALSE),
$C89=2012,
VLOOKUP($B89,[25]各省年均房价!$A$1:$T$32,13,FALSE),
$C89=2013,
VLOOKUP($B89,[25]各省年均房价!$A$1:$T$32,14,FALSE),
$C89=2014,
VLOOKUP($B89,[25]各省年均房价!$A$1:$T$32,15,FALSE),
$C89=2015,
VLOOKUP($B89,[25]各省年均房价!$A$1:$T$32,16,FALSE),
$C89=2016,
VLOOKUP($B89,[25]各省年均房价!$A$1:$T$32,17,FALSE),
$C89=2017,
VLOOKUP($B89,[25]各省年均房价!$A$1:$T$32,18,FALSE),
$C89=2018,
VLOOKUP($B89,[25]各省年均房价!$A$1:$T$32,19,FALSE)
)</f>
        <v>7405.793076923077</v>
      </c>
      <c r="Q89">
        <f t="shared" si="1"/>
        <v>0.23092588328416205</v>
      </c>
      <c r="S89" t="str">
        <f>VLOOKUP(B89,方言分布!A:B,2,FALSE)</f>
        <v>吴语</v>
      </c>
      <c r="T89" cm="1">
        <f t="array" ref="T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32117</v>
      </c>
      <c r="U89" cm="1">
        <f t="array" ref="U89">_xlfn.IFS(
$C89=2010,
VLOOKUP($B89,[20]分省年度数据!$A$1:$T$32,15,FALSE),
$C89=2011,
VLOOKUP($B89,[20]分省年度数据!$A$1:$T$32,14,FALSE),
$C89=2012,
VLOOKUP($B89,[20]分省年度数据!$A$1:$T$32,13,FALSE),
$C89=2013,
VLOOKUP($B89,[20]分省年度数据!$A$1:$T$32,12,FALSE),
$C89=2014,
VLOOKUP($B89,[20]分省年度数据!$A$1:$T$32,11,FALSE),
$C89=2015,
VLOOKUP($B89,[20]分省年度数据!$A$1:$T$32,10,FALSE),
$C89=2016,
VLOOKUP($B89,[20]分省年度数据!$A$1:$T$32,9,FALSE),
$C89=2017,
VLOOKUP($B89,[20]分省年度数据!$A$1:$T$32,8,FALSE),
$C89=2018,
VLOOKUP($B89,[20]分省年度数据!$A$1:$T$32,7,FALSE)
)</f>
        <v>44.31</v>
      </c>
      <c r="V89" cm="1">
        <f t="array" ref="V89">_xlfn.IFS(
$C89=2010,
VLOOKUP($B89,[21]分省年度数据!$A$1:$T$32,15,FALSE),
$C89=2011,
VLOOKUP($B89,[21]分省年度数据!$A$1:$T$32,14,FALSE),
$C89=2012,
VLOOKUP($B89,[21]分省年度数据!$A$1:$T$32,13,FALSE),
$C89=2013,
VLOOKUP($B89,[21]分省年度数据!$A$1:$T$32,12,FALSE),
$C89=2014,
VLOOKUP($B89,[21]分省年度数据!$A$1:$T$32,11,FALSE),
$C89=2015,
VLOOKUP($B89,[21]分省年度数据!$A$1:$T$32,10,FALSE),
$C89=2016,
VLOOKUP($B89,[21]分省年度数据!$A$1:$T$32,9,FALSE),
$C89=2017,
VLOOKUP($B89,[21]分省年度数据!$A$1:$T$32,8,FALSE),
$C89=2018,
VLOOKUP($B89,[21]分省年度数据!$A$1:$T$32,7,FALSE)
)</f>
        <v>65</v>
      </c>
      <c r="W89" cm="1">
        <f t="array" ref="W89">_xlfn.IFS(
$C89=2010,
VLOOKUP($B89,[22]分省年度数据!$A$1:$T$32,15,FALSE),
$C89=2011,
VLOOKUP($B89,[22]分省年度数据!$A$1:$T$32,14,FALSE),
$C89=2012,
VLOOKUP($B89,[22]分省年度数据!$A$1:$T$32,13,FALSE),
$C89=2013,
VLOOKUP($B89,[22]分省年度数据!$A$1:$T$32,12,FALSE),
$C89=2014,
VLOOKUP($B89,[22]分省年度数据!$A$1:$T$32,11,FALSE),
$C89=2015,
VLOOKUP($B89,[22]分省年度数据!$A$1:$T$32,10,FALSE),
$C89=2016,
VLOOKUP($B89,[22]分省年度数据!$A$1:$T$32,9,FALSE),
$C89=2017,
VLOOKUP($B89,[22]分省年度数据!$A$1:$T$32,8,FALSE),
$C89=2018,
VLOOKUP($B89,[22]分省年度数据!$A$1:$T$32,7,FALSE)
)</f>
        <v>9.64</v>
      </c>
      <c r="X89" cm="1">
        <f t="array" ref="X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712.77</v>
      </c>
      <c r="Y89" cm="1">
        <f t="array" ref="Y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10.01</v>
      </c>
      <c r="Z89" cm="1">
        <f t="array" ref="Z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11.04</v>
      </c>
      <c r="AA89" cm="1">
        <f t="array" ref="AA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18.059999999999999</v>
      </c>
      <c r="AC89" cm="1">
        <f t="array" ref="AC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24020855</v>
      </c>
      <c r="AD89" cm="1">
        <f t="array" ref="AD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1842.94</v>
      </c>
      <c r="AE89" cm="1">
        <f t="array" ref="AE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1527</v>
      </c>
      <c r="AF89" cm="1">
        <f t="array" ref="AF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29612.5</v>
      </c>
      <c r="AI89" cm="1">
        <f t="array" ref="AI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13299</v>
      </c>
      <c r="AJ89" cm="1">
        <f t="array" ref="AJ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62333</v>
      </c>
      <c r="AK89" cm="1">
        <f t="array" ref="AK89">_xlfn.IFS(
$C89=2010,
VLOOKUP($B89,[4]分省年度数据!$A$1:$T$32,15,FALSE),
$C89=2011,
VLOOKUP($B89,[4]分省年度数据!$A$1:$T$32,14,FALSE),
$C89=2012,
VLOOKUP($B89,[4]分省年度数据!$A$1:$T$32,13,FALSE),
$C89=2013,
VLOOKUP($B89,[4]分省年度数据!$A$1:$T$32,12,FALSE),
$C89=2014,
VLOOKUP($B89,[4]分省年度数据!$A$1:$T$32,11,FALSE),
$C89=2015,
VLOOKUP($B89,[4]分省年度数据!$A$1:$T$32,10,FALSE),
$C89=2016,
VLOOKUP($B89,[4]分省年度数据!$A$1:$T$32,9,FALSE),
$C89=2017,
VLOOKUP($B89,[4]分省年度数据!$A$1:$T$32,8,FALSE),
$C89=2018,
VLOOKUP($B89,[4]分省年度数据!$A$1:$T$32,7,FALSE)
)</f>
        <v>99.86</v>
      </c>
      <c r="AL89" cm="1">
        <f t="array" ref="AL89">_xlfn.IFS(
$C89=2010,
VLOOKUP($B89,[5]分省年度数据!$A$1:$T$32,15,FALSE),
$C89=2011,
VLOOKUP($B89,[5]分省年度数据!$A$1:$T$32,14,FALSE),
$C89=2012,
VLOOKUP($B89,[5]分省年度数据!$A$1:$T$32,13,FALSE),
$C89=2013,
VLOOKUP($B89,[5]分省年度数据!$A$1:$T$32,12,FALSE),
$C89=2014,
VLOOKUP($B89,[5]分省年度数据!$A$1:$T$32,11,FALSE),
$C89=2015,
VLOOKUP($B89,[5]分省年度数据!$A$1:$T$32,10,FALSE),
$C89=2016,
VLOOKUP($B89,[5]分省年度数据!$A$1:$T$32,9,FALSE),
$C89=2017,
VLOOKUP($B89,[5]分省年度数据!$A$1:$T$32,8,FALSE),
$C89=2018,
VLOOKUP($B89,[5]分省年度数据!$A$1:$T$32,7,FALSE)
)</f>
        <v>99.54</v>
      </c>
      <c r="AM89" cm="1">
        <f t="array" ref="AM89">_xlfn.IFS(
$C89=2010,
VLOOKUP($B89,[6]分省年度数据!$A$1:$T$32,15,FALSE),
$C89=2011,
VLOOKUP($B89,[6]分省年度数据!$A$1:$T$32,14,FALSE),
$C89=2012,
VLOOKUP($B89,[6]分省年度数据!$A$1:$T$32,13,FALSE),
$C89=2013,
VLOOKUP($B89,[6]分省年度数据!$A$1:$T$32,12,FALSE),
$C89=2014,
VLOOKUP($B89,[6]分省年度数据!$A$1:$T$32,11,FALSE),
$C89=2015,
VLOOKUP($B89,[6]分省年度数据!$A$1:$T$32,10,FALSE),
$C89=2016,
VLOOKUP($B89,[6]分省年度数据!$A$1:$T$32,9,FALSE),
$C89=2017,
VLOOKUP($B89,[6]分省年度数据!$A$1:$T$32,8,FALSE),
$C89=2018,
VLOOKUP($B89,[6]分省年度数据!$A$1:$T$32,7,FALSE)
)</f>
        <v>16.57</v>
      </c>
      <c r="AN89" cm="1">
        <f t="array" ref="AN89">_xlfn.IFS(
$C89=2010,
VLOOKUP($B89,[7]分省年度数据!$A$1:$T$32,15,FALSE),
$C89=2011,
VLOOKUP($B89,[7]分省年度数据!$A$1:$T$32,14,FALSE),
$C89=2012,
VLOOKUP($B89,[7]分省年度数据!$A$1:$T$32,13,FALSE),
$C89=2013,
VLOOKUP($B89,[7]分省年度数据!$A$1:$T$32,12,FALSE),
$C89=2014,
VLOOKUP($B89,[7]分省年度数据!$A$1:$T$32,11,FALSE),
$C89=2015,
VLOOKUP($B89,[7]分省年度数据!$A$1:$T$32,10,FALSE),
$C89=2016,
VLOOKUP($B89,[7]分省年度数据!$A$1:$T$32,9,FALSE),
$C89=2017,
VLOOKUP($B89,[7]分省年度数据!$A$1:$T$32,8,FALSE),
$C89=2018,
VLOOKUP($B89,[7]分省年度数据!$A$1:$T$32,7,FALSE)
)</f>
        <v>3.86</v>
      </c>
      <c r="AO89" cm="1">
        <f t="array" ref="AO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14.79</v>
      </c>
    </row>
    <row r="90" spans="1:41">
      <c r="A90">
        <v>32</v>
      </c>
      <c r="B90" t="s">
        <v>10</v>
      </c>
      <c r="C90">
        <v>2017</v>
      </c>
      <c r="D90" t="str">
        <f>CONCATENATE(B90,C90)</f>
        <v>江苏省2017</v>
      </c>
      <c r="E90" t="s">
        <v>34</v>
      </c>
      <c r="F90" cm="1">
        <f t="array" ref="F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G90" cm="1">
        <f t="array" ref="G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H90" cm="1">
        <f t="array" ref="H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I90">
        <f>VLOOKUP($D90,[24]Sheet1!$C$1:$J$65536,2,FALSE)</f>
        <v>163.35061645507812</v>
      </c>
      <c r="J90">
        <f>VLOOKUP($D90,[24]Sheet1!$C$1:$J$65536,3,FALSE)</f>
        <v>108.06320190429688</v>
      </c>
      <c r="K90">
        <f>VLOOKUP($D90,[24]Sheet1!$C$1:$J$65536,4,FALSE)</f>
        <v>10171.8056640625</v>
      </c>
      <c r="L90">
        <f>VLOOKUP($D90,[24]Sheet1!$C$1:$J$65536,5,FALSE)</f>
        <v>159.68553161621094</v>
      </c>
      <c r="M90">
        <f>VLOOKUP($D90,[24]Sheet1!$C$1:$J$65536,6,FALSE)</f>
        <v>24.469812393188477</v>
      </c>
      <c r="N90">
        <f>VLOOKUP($D90,[24]Sheet1!$C$1:$J$65536,7,FALSE)</f>
        <v>5.6701197624206543</v>
      </c>
      <c r="O90">
        <f>VLOOKUP($D90,[24]Sheet1!$C$1:$J$65536,8,FALSE)</f>
        <v>40.295928955078125</v>
      </c>
      <c r="P90" cm="1">
        <f t="array" ref="P90">_xlfn.IFS(
$C90=2010,
VLOOKUP($B90,[25]各省年均房价!$A$1:$T$32,11,FALSE),
$C90=2011,
VLOOKUP($B90,[25]各省年均房价!$A$1:$T$32,12,FALSE),
$C90=2012,
VLOOKUP($B90,[25]各省年均房价!$A$1:$T$32,13,FALSE),
$C90=2013,
VLOOKUP($B90,[25]各省年均房价!$A$1:$T$32,14,FALSE),
$C90=2014,
VLOOKUP($B90,[25]各省年均房价!$A$1:$T$32,15,FALSE),
$C90=2015,
VLOOKUP($B90,[25]各省年均房价!$A$1:$T$32,16,FALSE),
$C90=2016,
VLOOKUP($B90,[25]各省年均房价!$A$1:$T$32,17,FALSE),
$C90=2017,
VLOOKUP($B90,[25]各省年均房价!$A$1:$T$32,18,FALSE),
$C90=2018,
VLOOKUP($B90,[25]各省年均房价!$A$1:$T$32,19,FALSE)
)</f>
        <v>8660.1923076923104</v>
      </c>
      <c r="Q90">
        <f t="shared" si="1"/>
        <v>0.24726451312506598</v>
      </c>
      <c r="S90" t="str">
        <f>VLOOKUP(B90,方言分布!A:B,2,FALSE)</f>
        <v>吴语</v>
      </c>
      <c r="T90" cm="1">
        <f t="array" ref="T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32037</v>
      </c>
      <c r="U90" cm="1">
        <f t="array" ref="U90">_xlfn.IFS(
$C90=2010,
VLOOKUP($B90,[20]分省年度数据!$A$1:$T$32,15,FALSE),
$C90=2011,
VLOOKUP($B90,[20]分省年度数据!$A$1:$T$32,14,FALSE),
$C90=2012,
VLOOKUP($B90,[20]分省年度数据!$A$1:$T$32,13,FALSE),
$C90=2013,
VLOOKUP($B90,[20]分省年度数据!$A$1:$T$32,12,FALSE),
$C90=2014,
VLOOKUP($B90,[20]分省年度数据!$A$1:$T$32,11,FALSE),
$C90=2015,
VLOOKUP($B90,[20]分省年度数据!$A$1:$T$32,10,FALSE),
$C90=2016,
VLOOKUP($B90,[20]分省年度数据!$A$1:$T$32,9,FALSE),
$C90=2017,
VLOOKUP($B90,[20]分省年度数据!$A$1:$T$32,8,FALSE),
$C90=2018,
VLOOKUP($B90,[20]分省年度数据!$A$1:$T$32,7,FALSE)
)</f>
        <v>46.92</v>
      </c>
      <c r="V90" cm="1">
        <f t="array" ref="V90">_xlfn.IFS(
$C90=2010,
VLOOKUP($B90,[21]分省年度数据!$A$1:$T$32,15,FALSE),
$C90=2011,
VLOOKUP($B90,[21]分省年度数据!$A$1:$T$32,14,FALSE),
$C90=2012,
VLOOKUP($B90,[21]分省年度数据!$A$1:$T$32,13,FALSE),
$C90=2013,
VLOOKUP($B90,[21]分省年度数据!$A$1:$T$32,12,FALSE),
$C90=2014,
VLOOKUP($B90,[21]分省年度数据!$A$1:$T$32,11,FALSE),
$C90=2015,
VLOOKUP($B90,[21]分省年度数据!$A$1:$T$32,10,FALSE),
$C90=2016,
VLOOKUP($B90,[21]分省年度数据!$A$1:$T$32,9,FALSE),
$C90=2017,
VLOOKUP($B90,[21]分省年度数据!$A$1:$T$32,8,FALSE),
$C90=2018,
VLOOKUP($B90,[21]分省年度数据!$A$1:$T$32,7,FALSE)
)</f>
        <v>68</v>
      </c>
      <c r="W90" cm="1">
        <f t="array" ref="W90">_xlfn.IFS(
$C90=2010,
VLOOKUP($B90,[22]分省年度数据!$A$1:$T$32,15,FALSE),
$C90=2011,
VLOOKUP($B90,[22]分省年度数据!$A$1:$T$32,14,FALSE),
$C90=2012,
VLOOKUP($B90,[22]分省年度数据!$A$1:$T$32,13,FALSE),
$C90=2013,
VLOOKUP($B90,[22]分省年度数据!$A$1:$T$32,12,FALSE),
$C90=2014,
VLOOKUP($B90,[22]分省年度数据!$A$1:$T$32,11,FALSE),
$C90=2015,
VLOOKUP($B90,[22]分省年度数据!$A$1:$T$32,10,FALSE),
$C90=2016,
VLOOKUP($B90,[22]分省年度数据!$A$1:$T$32,9,FALSE),
$C90=2017,
VLOOKUP($B90,[22]分省年度数据!$A$1:$T$32,8,FALSE),
$C90=2018,
VLOOKUP($B90,[22]分省年度数据!$A$1:$T$32,7,FALSE)
)</f>
        <v>9.5</v>
      </c>
      <c r="X90" cm="1">
        <f t="array" ref="X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789.52</v>
      </c>
      <c r="Y90" cm="1">
        <f t="array" ref="Y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9.9600000000000009</v>
      </c>
      <c r="Z90" cm="1">
        <f t="array" ref="Z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11.48</v>
      </c>
      <c r="AA90" cm="1">
        <f t="array" ref="AA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17.989999999999998</v>
      </c>
      <c r="AC90" cm="1">
        <f t="array" ref="AC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25960645</v>
      </c>
      <c r="AD90" cm="1">
        <f t="array" ref="AD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1979.57</v>
      </c>
      <c r="AE90" cm="1">
        <f t="array" ref="AE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1598</v>
      </c>
      <c r="AF90" cm="1">
        <f t="array" ref="AF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32818.199999999997</v>
      </c>
      <c r="AI90" cm="1">
        <f t="array" ref="AI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13226</v>
      </c>
      <c r="AJ90" cm="1">
        <f t="array" ref="AJ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69100</v>
      </c>
      <c r="AK90" cm="1">
        <f t="array" ref="AK90">_xlfn.IFS(
$C90=2010,
VLOOKUP($B90,[4]分省年度数据!$A$1:$T$32,15,FALSE),
$C90=2011,
VLOOKUP($B90,[4]分省年度数据!$A$1:$T$32,14,FALSE),
$C90=2012,
VLOOKUP($B90,[4]分省年度数据!$A$1:$T$32,13,FALSE),
$C90=2013,
VLOOKUP($B90,[4]分省年度数据!$A$1:$T$32,12,FALSE),
$C90=2014,
VLOOKUP($B90,[4]分省年度数据!$A$1:$T$32,11,FALSE),
$C90=2015,
VLOOKUP($B90,[4]分省年度数据!$A$1:$T$32,10,FALSE),
$C90=2016,
VLOOKUP($B90,[4]分省年度数据!$A$1:$T$32,9,FALSE),
$C90=2017,
VLOOKUP($B90,[4]分省年度数据!$A$1:$T$32,8,FALSE),
$C90=2018,
VLOOKUP($B90,[4]分省年度数据!$A$1:$T$32,7,FALSE)
)</f>
        <v>99.98</v>
      </c>
      <c r="AL90" cm="1">
        <f t="array" ref="AL90">_xlfn.IFS(
$C90=2010,
VLOOKUP($B90,[5]分省年度数据!$A$1:$T$32,15,FALSE),
$C90=2011,
VLOOKUP($B90,[5]分省年度数据!$A$1:$T$32,14,FALSE),
$C90=2012,
VLOOKUP($B90,[5]分省年度数据!$A$1:$T$32,13,FALSE),
$C90=2013,
VLOOKUP($B90,[5]分省年度数据!$A$1:$T$32,12,FALSE),
$C90=2014,
VLOOKUP($B90,[5]分省年度数据!$A$1:$T$32,11,FALSE),
$C90=2015,
VLOOKUP($B90,[5]分省年度数据!$A$1:$T$32,10,FALSE),
$C90=2016,
VLOOKUP($B90,[5]分省年度数据!$A$1:$T$32,9,FALSE),
$C90=2017,
VLOOKUP($B90,[5]分省年度数据!$A$1:$T$32,8,FALSE),
$C90=2018,
VLOOKUP($B90,[5]分省年度数据!$A$1:$T$32,7,FALSE)
)</f>
        <v>99.73</v>
      </c>
      <c r="AM90" cm="1">
        <f t="array" ref="AM90">_xlfn.IFS(
$C90=2010,
VLOOKUP($B90,[6]分省年度数据!$A$1:$T$32,15,FALSE),
$C90=2011,
VLOOKUP($B90,[6]分省年度数据!$A$1:$T$32,14,FALSE),
$C90=2012,
VLOOKUP($B90,[6]分省年度数据!$A$1:$T$32,13,FALSE),
$C90=2013,
VLOOKUP($B90,[6]分省年度数据!$A$1:$T$32,12,FALSE),
$C90=2014,
VLOOKUP($B90,[6]分省年度数据!$A$1:$T$32,11,FALSE),
$C90=2015,
VLOOKUP($B90,[6]分省年度数据!$A$1:$T$32,10,FALSE),
$C90=2016,
VLOOKUP($B90,[6]分省年度数据!$A$1:$T$32,9,FALSE),
$C90=2017,
VLOOKUP($B90,[6]分省年度数据!$A$1:$T$32,8,FALSE),
$C90=2018,
VLOOKUP($B90,[6]分省年度数据!$A$1:$T$32,7,FALSE)
)</f>
        <v>17.420000000000002</v>
      </c>
      <c r="AN90" cm="1">
        <f t="array" ref="AN90">_xlfn.IFS(
$C90=2010,
VLOOKUP($B90,[7]分省年度数据!$A$1:$T$32,15,FALSE),
$C90=2011,
VLOOKUP($B90,[7]分省年度数据!$A$1:$T$32,14,FALSE),
$C90=2012,
VLOOKUP($B90,[7]分省年度数据!$A$1:$T$32,13,FALSE),
$C90=2013,
VLOOKUP($B90,[7]分省年度数据!$A$1:$T$32,12,FALSE),
$C90=2014,
VLOOKUP($B90,[7]分省年度数据!$A$1:$T$32,11,FALSE),
$C90=2015,
VLOOKUP($B90,[7]分省年度数据!$A$1:$T$32,10,FALSE),
$C90=2016,
VLOOKUP($B90,[7]分省年度数据!$A$1:$T$32,9,FALSE),
$C90=2017,
VLOOKUP($B90,[7]分省年度数据!$A$1:$T$32,8,FALSE),
$C90=2018,
VLOOKUP($B90,[7]分省年度数据!$A$1:$T$32,7,FALSE)
)</f>
        <v>4.0199999999999996</v>
      </c>
      <c r="AO90" cm="1">
        <f t="array" ref="AO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14.95</v>
      </c>
    </row>
    <row r="91" spans="1:41">
      <c r="A91">
        <v>32</v>
      </c>
      <c r="B91" t="s">
        <v>10</v>
      </c>
      <c r="C91">
        <v>2018</v>
      </c>
      <c r="D91" t="str">
        <f>CONCATENATE(B91,C91)</f>
        <v>江苏省2018</v>
      </c>
      <c r="E91" t="s">
        <v>34</v>
      </c>
      <c r="F91" cm="1">
        <f t="array" ref="F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G91" cm="1">
        <f t="array" ref="G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H91" cm="1">
        <f t="array" ref="H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I91">
        <f>VLOOKUP($D91,[24]Sheet1!$C$1:$J$65536,2,FALSE)</f>
        <v>163.9483642578125</v>
      </c>
      <c r="J91">
        <f>VLOOKUP($D91,[24]Sheet1!$C$1:$J$65536,3,FALSE)</f>
        <v>114.04662322998047</v>
      </c>
      <c r="K91">
        <f>VLOOKUP($D91,[24]Sheet1!$C$1:$J$65536,4,FALSE)</f>
        <v>10165.08203125</v>
      </c>
      <c r="L91">
        <f>VLOOKUP($D91,[24]Sheet1!$C$1:$J$65536,5,FALSE)</f>
        <v>156.1385498046875</v>
      </c>
      <c r="M91">
        <f>VLOOKUP($D91,[24]Sheet1!$C$1:$J$65536,6,FALSE)</f>
        <v>25.02366828918457</v>
      </c>
      <c r="N91">
        <f>VLOOKUP($D91,[24]Sheet1!$C$1:$J$65536,7,FALSE)</f>
        <v>5.7992029190063477</v>
      </c>
      <c r="O91">
        <f>VLOOKUP($D91,[24]Sheet1!$C$1:$J$65536,8,FALSE)</f>
        <v>40.095413208007812</v>
      </c>
      <c r="P91" cm="1">
        <f t="array" ref="P91">_xlfn.IFS(
$C91=2010,
VLOOKUP($B91,[25]各省年均房价!$A$1:$T$32,11,FALSE),
$C91=2011,
VLOOKUP($B91,[25]各省年均房价!$A$1:$T$32,12,FALSE),
$C91=2012,
VLOOKUP($B91,[25]各省年均房价!$A$1:$T$32,13,FALSE),
$C91=2013,
VLOOKUP($B91,[25]各省年均房价!$A$1:$T$32,14,FALSE),
$C91=2014,
VLOOKUP($B91,[25]各省年均房价!$A$1:$T$32,15,FALSE),
$C91=2015,
VLOOKUP($B91,[25]各省年均房价!$A$1:$T$32,16,FALSE),
$C91=2016,
VLOOKUP($B91,[25]各省年均房价!$A$1:$T$32,17,FALSE),
$C91=2017,
VLOOKUP($B91,[25]各省年均房价!$A$1:$T$32,18,FALSE),
$C91=2018,
VLOOKUP($B91,[25]各省年均房价!$A$1:$T$32,19,FALSE)
)</f>
        <v>10640.058857808859</v>
      </c>
      <c r="Q91">
        <f t="shared" si="1"/>
        <v>0.27929595909830057</v>
      </c>
      <c r="S91" t="str">
        <f>VLOOKUP(B91,方言分布!A:B,2,FALSE)</f>
        <v>吴语</v>
      </c>
      <c r="T91" cm="1">
        <f t="array" ref="T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33254</v>
      </c>
      <c r="U91" cm="1">
        <f t="array" ref="U91">_xlfn.IFS(
$C91=2010,
VLOOKUP($B91,[20]分省年度数据!$A$1:$T$32,15,FALSE),
$C91=2011,
VLOOKUP($B91,[20]分省年度数据!$A$1:$T$32,14,FALSE),
$C91=2012,
VLOOKUP($B91,[20]分省年度数据!$A$1:$T$32,13,FALSE),
$C91=2013,
VLOOKUP($B91,[20]分省年度数据!$A$1:$T$32,12,FALSE),
$C91=2014,
VLOOKUP($B91,[20]分省年度数据!$A$1:$T$32,11,FALSE),
$C91=2015,
VLOOKUP($B91,[20]分省年度数据!$A$1:$T$32,10,FALSE),
$C91=2016,
VLOOKUP($B91,[20]分省年度数据!$A$1:$T$32,9,FALSE),
$C91=2017,
VLOOKUP($B91,[20]分省年度数据!$A$1:$T$32,8,FALSE),
$C91=2018,
VLOOKUP($B91,[20]分省年度数据!$A$1:$T$32,7,FALSE)
)</f>
        <v>49.15</v>
      </c>
      <c r="V91" cm="1">
        <f t="array" ref="V91">_xlfn.IFS(
$C91=2010,
VLOOKUP($B91,[21]分省年度数据!$A$1:$T$32,15,FALSE),
$C91=2011,
VLOOKUP($B91,[21]分省年度数据!$A$1:$T$32,14,FALSE),
$C91=2012,
VLOOKUP($B91,[21]分省年度数据!$A$1:$T$32,13,FALSE),
$C91=2013,
VLOOKUP($B91,[21]分省年度数据!$A$1:$T$32,12,FALSE),
$C91=2014,
VLOOKUP($B91,[21]分省年度数据!$A$1:$T$32,11,FALSE),
$C91=2015,
VLOOKUP($B91,[21]分省年度数据!$A$1:$T$32,10,FALSE),
$C91=2016,
VLOOKUP($B91,[21]分省年度数据!$A$1:$T$32,9,FALSE),
$C91=2017,
VLOOKUP($B91,[21]分省年度数据!$A$1:$T$32,8,FALSE),
$C91=2018,
VLOOKUP($B91,[21]分省年度数据!$A$1:$T$32,7,FALSE)
)</f>
        <v>73</v>
      </c>
      <c r="W91" cm="1">
        <f t="array" ref="W91">_xlfn.IFS(
$C91=2010,
VLOOKUP($B91,[22]分省年度数据!$A$1:$T$32,15,FALSE),
$C91=2011,
VLOOKUP($B91,[22]分省年度数据!$A$1:$T$32,14,FALSE),
$C91=2012,
VLOOKUP($B91,[22]分省年度数据!$A$1:$T$32,13,FALSE),
$C91=2013,
VLOOKUP($B91,[22]分省年度数据!$A$1:$T$32,12,FALSE),
$C91=2014,
VLOOKUP($B91,[22]分省年度数据!$A$1:$T$32,11,FALSE),
$C91=2015,
VLOOKUP($B91,[22]分省年度数据!$A$1:$T$32,10,FALSE),
$C91=2016,
VLOOKUP($B91,[22]分省年度数据!$A$1:$T$32,9,FALSE),
$C91=2017,
VLOOKUP($B91,[22]分省年度数据!$A$1:$T$32,8,FALSE),
$C91=2018,
VLOOKUP($B91,[22]分省年度数据!$A$1:$T$32,7,FALSE)
)</f>
        <v>9.6</v>
      </c>
      <c r="X91" cm="1">
        <f t="array" ref="X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845.32</v>
      </c>
      <c r="Y91" cm="1">
        <f t="array" ref="Y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10.26</v>
      </c>
      <c r="Z91" cm="1">
        <f t="array" ref="Z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11.83</v>
      </c>
      <c r="AA91" cm="1">
        <f t="array" ref="AA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17.73</v>
      </c>
      <c r="AC91" cm="1">
        <f t="array" ref="AC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28276374</v>
      </c>
      <c r="AD91" cm="1">
        <f t="array" ref="AD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2055.56</v>
      </c>
      <c r="AE91" cm="1">
        <f t="array" ref="AE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1707</v>
      </c>
      <c r="AF91" cm="1">
        <f t="array" ref="AF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35472.6</v>
      </c>
      <c r="AI91" cm="1">
        <f t="array" ref="AI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12978</v>
      </c>
      <c r="AJ91" cm="1">
        <f t="array" ref="AJ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79773</v>
      </c>
      <c r="AK91" cm="1">
        <f t="array" ref="AK91">_xlfn.IFS(
$C91=2010,
VLOOKUP($B91,[4]分省年度数据!$A$1:$T$32,15,FALSE),
$C91=2011,
VLOOKUP($B91,[4]分省年度数据!$A$1:$T$32,14,FALSE),
$C91=2012,
VLOOKUP($B91,[4]分省年度数据!$A$1:$T$32,13,FALSE),
$C91=2013,
VLOOKUP($B91,[4]分省年度数据!$A$1:$T$32,12,FALSE),
$C91=2014,
VLOOKUP($B91,[4]分省年度数据!$A$1:$T$32,11,FALSE),
$C91=2015,
VLOOKUP($B91,[4]分省年度数据!$A$1:$T$32,10,FALSE),
$C91=2016,
VLOOKUP($B91,[4]分省年度数据!$A$1:$T$32,9,FALSE),
$C91=2017,
VLOOKUP($B91,[4]分省年度数据!$A$1:$T$32,8,FALSE),
$C91=2018,
VLOOKUP($B91,[4]分省年度数据!$A$1:$T$32,7,FALSE)
)</f>
        <v>99.98</v>
      </c>
      <c r="AL91" cm="1">
        <f t="array" ref="AL91">_xlfn.IFS(
$C91=2010,
VLOOKUP($B91,[5]分省年度数据!$A$1:$T$32,15,FALSE),
$C91=2011,
VLOOKUP($B91,[5]分省年度数据!$A$1:$T$32,14,FALSE),
$C91=2012,
VLOOKUP($B91,[5]分省年度数据!$A$1:$T$32,13,FALSE),
$C91=2013,
VLOOKUP($B91,[5]分省年度数据!$A$1:$T$32,12,FALSE),
$C91=2014,
VLOOKUP($B91,[5]分省年度数据!$A$1:$T$32,11,FALSE),
$C91=2015,
VLOOKUP($B91,[5]分省年度数据!$A$1:$T$32,10,FALSE),
$C91=2016,
VLOOKUP($B91,[5]分省年度数据!$A$1:$T$32,9,FALSE),
$C91=2017,
VLOOKUP($B91,[5]分省年度数据!$A$1:$T$32,8,FALSE),
$C91=2018,
VLOOKUP($B91,[5]分省年度数据!$A$1:$T$32,7,FALSE)
)</f>
        <v>99.81</v>
      </c>
      <c r="AM91" cm="1">
        <f t="array" ref="AM91">_xlfn.IFS(
$C91=2010,
VLOOKUP($B91,[6]分省年度数据!$A$1:$T$32,15,FALSE),
$C91=2011,
VLOOKUP($B91,[6]分省年度数据!$A$1:$T$32,14,FALSE),
$C91=2012,
VLOOKUP($B91,[6]分省年度数据!$A$1:$T$32,13,FALSE),
$C91=2013,
VLOOKUP($B91,[6]分省年度数据!$A$1:$T$32,12,FALSE),
$C91=2014,
VLOOKUP($B91,[6]分省年度数据!$A$1:$T$32,11,FALSE),
$C91=2015,
VLOOKUP($B91,[6]分省年度数据!$A$1:$T$32,10,FALSE),
$C91=2016,
VLOOKUP($B91,[6]分省年度数据!$A$1:$T$32,9,FALSE),
$C91=2017,
VLOOKUP($B91,[6]分省年度数据!$A$1:$T$32,8,FALSE),
$C91=2018,
VLOOKUP($B91,[6]分省年度数据!$A$1:$T$32,7,FALSE)
)</f>
        <v>15.63</v>
      </c>
      <c r="AN91" cm="1">
        <f t="array" ref="AN91">_xlfn.IFS(
$C91=2010,
VLOOKUP($B91,[7]分省年度数据!$A$1:$T$32,15,FALSE),
$C91=2011,
VLOOKUP($B91,[7]分省年度数据!$A$1:$T$32,14,FALSE),
$C91=2012,
VLOOKUP($B91,[7]分省年度数据!$A$1:$T$32,13,FALSE),
$C91=2013,
VLOOKUP($B91,[7]分省年度数据!$A$1:$T$32,12,FALSE),
$C91=2014,
VLOOKUP($B91,[7]分省年度数据!$A$1:$T$32,11,FALSE),
$C91=2015,
VLOOKUP($B91,[7]分省年度数据!$A$1:$T$32,10,FALSE),
$C91=2016,
VLOOKUP($B91,[7]分省年度数据!$A$1:$T$32,9,FALSE),
$C91=2017,
VLOOKUP($B91,[7]分省年度数据!$A$1:$T$32,8,FALSE),
$C91=2018,
VLOOKUP($B91,[7]分省年度数据!$A$1:$T$32,7,FALSE)
)</f>
        <v>4.13</v>
      </c>
      <c r="AO91" cm="1">
        <f t="array" ref="AO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14.66</v>
      </c>
    </row>
    <row r="92" spans="1:41">
      <c r="A92">
        <v>33</v>
      </c>
      <c r="B92" t="s">
        <v>11</v>
      </c>
      <c r="C92">
        <v>2010</v>
      </c>
      <c r="D92" t="str">
        <f>CONCATENATE(B92,C92)</f>
        <v>浙江省2010</v>
      </c>
      <c r="E92" t="s">
        <v>34</v>
      </c>
      <c r="F92" cm="1">
        <f t="array" ref="F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G92" cm="1">
        <f t="array" ref="G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H92" cm="1">
        <f t="array" ref="H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I92">
        <f>VLOOKUP($D92,[24]Sheet1!$C$1:$J$65536,2,FALSE)</f>
        <v>171.91001892089844</v>
      </c>
      <c r="J92">
        <f>VLOOKUP($D92,[24]Sheet1!$C$1:$J$65536,3,FALSE)</f>
        <v>124.41522979736328</v>
      </c>
      <c r="K92">
        <f>VLOOKUP($D92,[24]Sheet1!$C$1:$J$65536,4,FALSE)</f>
        <v>10163.3193359375</v>
      </c>
      <c r="L92">
        <f>VLOOKUP($D92,[24]Sheet1!$C$1:$J$65536,5,FALSE)</f>
        <v>165.90652465820312</v>
      </c>
      <c r="M92">
        <f>VLOOKUP($D92,[24]Sheet1!$C$1:$J$65536,6,FALSE)</f>
        <v>32.533699035644531</v>
      </c>
      <c r="N92">
        <f>VLOOKUP($D92,[24]Sheet1!$C$1:$J$65536,7,FALSE)</f>
        <v>5.2654848098754883</v>
      </c>
      <c r="O92">
        <f>VLOOKUP($D92,[24]Sheet1!$C$1:$J$65536,8,FALSE)</f>
        <v>31.604972839355469</v>
      </c>
      <c r="P92" cm="1">
        <f t="array" ref="P92">_xlfn.IFS(
$C92=2010,
VLOOKUP($B92,[25]各省年均房价!$A$1:$T$32,11,FALSE),
$C92=2011,
VLOOKUP($B92,[25]各省年均房价!$A$1:$T$32,12,FALSE),
$C92=2012,
VLOOKUP($B92,[25]各省年均房价!$A$1:$T$32,13,FALSE),
$C92=2013,
VLOOKUP($B92,[25]各省年均房价!$A$1:$T$32,14,FALSE),
$C92=2014,
VLOOKUP($B92,[25]各省年均房价!$A$1:$T$32,15,FALSE),
$C92=2015,
VLOOKUP($B92,[25]各省年均房价!$A$1:$T$32,16,FALSE),
$C92=2016,
VLOOKUP($B92,[25]各省年均房价!$A$1:$T$32,17,FALSE),
$C92=2017,
VLOOKUP($B92,[25]各省年均房价!$A$1:$T$32,18,FALSE),
$C92=2018,
VLOOKUP($B92,[25]各省年均房价!$A$1:$T$32,19,FALSE)
)</f>
        <v>9537.2709090909084</v>
      </c>
      <c r="Q92">
        <f t="shared" si="1"/>
        <v>0.45074298922873995</v>
      </c>
      <c r="S92" t="str">
        <f>VLOOKUP(B92,方言分布!A:B,2,FALSE)</f>
        <v>吴语</v>
      </c>
      <c r="T92" cm="1">
        <f t="array" ref="T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29939</v>
      </c>
      <c r="U92" cm="1">
        <f t="array" ref="U92">_xlfn.IFS(
$C92=2010,
VLOOKUP($B92,[20]分省年度数据!$A$1:$T$32,15,FALSE),
$C92=2011,
VLOOKUP($B92,[20]分省年度数据!$A$1:$T$32,14,FALSE),
$C92=2012,
VLOOKUP($B92,[20]分省年度数据!$A$1:$T$32,13,FALSE),
$C92=2013,
VLOOKUP($B92,[20]分省年度数据!$A$1:$T$32,12,FALSE),
$C92=2014,
VLOOKUP($B92,[20]分省年度数据!$A$1:$T$32,11,FALSE),
$C92=2015,
VLOOKUP($B92,[20]分省年度数据!$A$1:$T$32,10,FALSE),
$C92=2016,
VLOOKUP($B92,[20]分省年度数据!$A$1:$T$32,9,FALSE),
$C92=2017,
VLOOKUP($B92,[20]分省年度数据!$A$1:$T$32,8,FALSE),
$C92=2018,
VLOOKUP($B92,[20]分省年度数据!$A$1:$T$32,7,FALSE)
)</f>
        <v>18.41</v>
      </c>
      <c r="V92" cm="1">
        <f t="array" ref="V92">_xlfn.IFS(
$C92=2010,
VLOOKUP($B92,[21]分省年度数据!$A$1:$T$32,15,FALSE),
$C92=2011,
VLOOKUP($B92,[21]分省年度数据!$A$1:$T$32,14,FALSE),
$C92=2012,
VLOOKUP($B92,[21]分省年度数据!$A$1:$T$32,13,FALSE),
$C92=2013,
VLOOKUP($B92,[21]分省年度数据!$A$1:$T$32,12,FALSE),
$C92=2014,
VLOOKUP($B92,[21]分省年度数据!$A$1:$T$32,11,FALSE),
$C92=2015,
VLOOKUP($B92,[21]分省年度数据!$A$1:$T$32,10,FALSE),
$C92=2016,
VLOOKUP($B92,[21]分省年度数据!$A$1:$T$32,9,FALSE),
$C92=2017,
VLOOKUP($B92,[21]分省年度数据!$A$1:$T$32,8,FALSE),
$C92=2018,
VLOOKUP($B92,[21]分省年度数据!$A$1:$T$32,7,FALSE)
)</f>
        <v>61</v>
      </c>
      <c r="W92" cm="1">
        <f t="array" ref="W92">_xlfn.IFS(
$C92=2010,
VLOOKUP($B92,[22]分省年度数据!$A$1:$T$32,15,FALSE),
$C92=2011,
VLOOKUP($B92,[22]分省年度数据!$A$1:$T$32,14,FALSE),
$C92=2012,
VLOOKUP($B92,[22]分省年度数据!$A$1:$T$32,13,FALSE),
$C92=2013,
VLOOKUP($B92,[22]分省年度数据!$A$1:$T$32,12,FALSE),
$C92=2014,
VLOOKUP($B92,[22]分省年度数据!$A$1:$T$32,11,FALSE),
$C92=2015,
VLOOKUP($B92,[22]分省年度数据!$A$1:$T$32,10,FALSE),
$C92=2016,
VLOOKUP($B92,[22]分省年度数据!$A$1:$T$32,9,FALSE),
$C92=2017,
VLOOKUP($B92,[22]分省年度数据!$A$1:$T$32,8,FALSE),
$C92=2018,
VLOOKUP($B92,[22]分省年度数据!$A$1:$T$32,7,FALSE)
)</f>
        <v>11.29</v>
      </c>
      <c r="X92" cm="1">
        <f t="array" ref="X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224.53</v>
      </c>
      <c r="Y92" cm="1">
        <f t="array" ref="Y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14.12</v>
      </c>
      <c r="Z92" cm="1">
        <f t="array" ref="Z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13.87</v>
      </c>
      <c r="AA92" cm="1">
        <f t="array" ref="AA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19.39</v>
      </c>
      <c r="AC92" cm="1">
        <f t="array" ref="AC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10625688</v>
      </c>
      <c r="AD92" cm="1">
        <f t="array" ref="AD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606.54</v>
      </c>
      <c r="AE92" cm="1">
        <f t="array" ref="AE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1289</v>
      </c>
      <c r="AF92" cm="1">
        <f t="array" ref="AF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10387</v>
      </c>
      <c r="AI92" cm="1">
        <f t="array" ref="AI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21698</v>
      </c>
      <c r="AJ92" cm="1">
        <f t="array" ref="AJ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39989</v>
      </c>
      <c r="AK92" cm="1">
        <f t="array" ref="AK92">_xlfn.IFS(
$C92=2010,
VLOOKUP($B92,[4]分省年度数据!$A$1:$T$32,15,FALSE),
$C92=2011,
VLOOKUP($B92,[4]分省年度数据!$A$1:$T$32,14,FALSE),
$C92=2012,
VLOOKUP($B92,[4]分省年度数据!$A$1:$T$32,13,FALSE),
$C92=2013,
VLOOKUP($B92,[4]分省年度数据!$A$1:$T$32,12,FALSE),
$C92=2014,
VLOOKUP($B92,[4]分省年度数据!$A$1:$T$32,11,FALSE),
$C92=2015,
VLOOKUP($B92,[4]分省年度数据!$A$1:$T$32,10,FALSE),
$C92=2016,
VLOOKUP($B92,[4]分省年度数据!$A$1:$T$32,9,FALSE),
$C92=2017,
VLOOKUP($B92,[4]分省年度数据!$A$1:$T$32,8,FALSE),
$C92=2018,
VLOOKUP($B92,[4]分省年度数据!$A$1:$T$32,7,FALSE)
)</f>
        <v>99.79</v>
      </c>
      <c r="AL92" cm="1">
        <f t="array" ref="AL92">_xlfn.IFS(
$C92=2010,
VLOOKUP($B92,[5]分省年度数据!$A$1:$T$32,15,FALSE),
$C92=2011,
VLOOKUP($B92,[5]分省年度数据!$A$1:$T$32,14,FALSE),
$C92=2012,
VLOOKUP($B92,[5]分省年度数据!$A$1:$T$32,13,FALSE),
$C92=2013,
VLOOKUP($B92,[5]分省年度数据!$A$1:$T$32,12,FALSE),
$C92=2014,
VLOOKUP($B92,[5]分省年度数据!$A$1:$T$32,11,FALSE),
$C92=2015,
VLOOKUP($B92,[5]分省年度数据!$A$1:$T$32,10,FALSE),
$C92=2016,
VLOOKUP($B92,[5]分省年度数据!$A$1:$T$32,9,FALSE),
$C92=2017,
VLOOKUP($B92,[5]分省年度数据!$A$1:$T$32,8,FALSE),
$C92=2018,
VLOOKUP($B92,[5]分省年度数据!$A$1:$T$32,7,FALSE)
)</f>
        <v>99.07</v>
      </c>
      <c r="AM92" cm="1">
        <f t="array" ref="AM92">_xlfn.IFS(
$C92=2010,
VLOOKUP($B92,[6]分省年度数据!$A$1:$T$32,15,FALSE),
$C92=2011,
VLOOKUP($B92,[6]分省年度数据!$A$1:$T$32,14,FALSE),
$C92=2012,
VLOOKUP($B92,[6]分省年度数据!$A$1:$T$32,13,FALSE),
$C92=2013,
VLOOKUP($B92,[6]分省年度数据!$A$1:$T$32,12,FALSE),
$C92=2014,
VLOOKUP($B92,[6]分省年度数据!$A$1:$T$32,11,FALSE),
$C92=2015,
VLOOKUP($B92,[6]分省年度数据!$A$1:$T$32,10,FALSE),
$C92=2016,
VLOOKUP($B92,[6]分省年度数据!$A$1:$T$32,9,FALSE),
$C92=2017,
VLOOKUP($B92,[6]分省年度数据!$A$1:$T$32,8,FALSE),
$C92=2018,
VLOOKUP($B92,[6]分省年度数据!$A$1:$T$32,7,FALSE)
)</f>
        <v>11.87</v>
      </c>
      <c r="AN92" cm="1">
        <f t="array" ref="AN92">_xlfn.IFS(
$C92=2010,
VLOOKUP($B92,[7]分省年度数据!$A$1:$T$32,15,FALSE),
$C92=2011,
VLOOKUP($B92,[7]分省年度数据!$A$1:$T$32,14,FALSE),
$C92=2012,
VLOOKUP($B92,[7]分省年度数据!$A$1:$T$32,13,FALSE),
$C92=2013,
VLOOKUP($B92,[7]分省年度数据!$A$1:$T$32,12,FALSE),
$C92=2014,
VLOOKUP($B92,[7]分省年度数据!$A$1:$T$32,11,FALSE),
$C92=2015,
VLOOKUP($B92,[7]分省年度数据!$A$1:$T$32,10,FALSE),
$C92=2016,
VLOOKUP($B92,[7]分省年度数据!$A$1:$T$32,9,FALSE),
$C92=2017,
VLOOKUP($B92,[7]分省年度数据!$A$1:$T$32,8,FALSE),
$C92=2018,
VLOOKUP($B92,[7]分省年度数据!$A$1:$T$32,7,FALSE)
)</f>
        <v>4.01</v>
      </c>
      <c r="AO92" cm="1">
        <f t="array" ref="AO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11.05</v>
      </c>
    </row>
    <row r="93" spans="1:41">
      <c r="A93">
        <v>33</v>
      </c>
      <c r="B93" t="s">
        <v>11</v>
      </c>
      <c r="C93">
        <v>2011</v>
      </c>
      <c r="D93" t="str">
        <f>CONCATENATE(B93,C93)</f>
        <v>浙江省2011</v>
      </c>
      <c r="E93" t="s">
        <v>34</v>
      </c>
      <c r="F93" cm="1">
        <f t="array" ref="F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G93" cm="1">
        <f t="array" ref="G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H93" cm="1">
        <f t="array" ref="H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I93">
        <f>VLOOKUP($D93,[24]Sheet1!$C$1:$J$65536,2,FALSE)</f>
        <v>171.68162536621094</v>
      </c>
      <c r="J93">
        <f>VLOOKUP($D93,[24]Sheet1!$C$1:$J$65536,3,FALSE)</f>
        <v>118.75527191162109</v>
      </c>
      <c r="K93">
        <f>VLOOKUP($D93,[24]Sheet1!$C$1:$J$65536,4,FALSE)</f>
        <v>10168.6279296875</v>
      </c>
      <c r="L93">
        <f>VLOOKUP($D93,[24]Sheet1!$C$1:$J$65536,5,FALSE)</f>
        <v>173.75010681152344</v>
      </c>
      <c r="M93">
        <f>VLOOKUP($D93,[24]Sheet1!$C$1:$J$65536,6,FALSE)</f>
        <v>34.583450317382812</v>
      </c>
      <c r="N93">
        <f>VLOOKUP($D93,[24]Sheet1!$C$1:$J$65536,7,FALSE)</f>
        <v>5.1795978546142578</v>
      </c>
      <c r="O93">
        <f>VLOOKUP($D93,[24]Sheet1!$C$1:$J$65536,8,FALSE)</f>
        <v>25.762439727783203</v>
      </c>
      <c r="P93" cm="1">
        <f t="array" ref="P93">_xlfn.IFS(
$C93=2010,
VLOOKUP($B93,[25]各省年均房价!$A$1:$T$32,11,FALSE),
$C93=2011,
VLOOKUP($B93,[25]各省年均房价!$A$1:$T$32,12,FALSE),
$C93=2012,
VLOOKUP($B93,[25]各省年均房价!$A$1:$T$32,13,FALSE),
$C93=2013,
VLOOKUP($B93,[25]各省年均房价!$A$1:$T$32,14,FALSE),
$C93=2014,
VLOOKUP($B93,[25]各省年均房价!$A$1:$T$32,15,FALSE),
$C93=2015,
VLOOKUP($B93,[25]各省年均房价!$A$1:$T$32,16,FALSE),
$C93=2016,
VLOOKUP($B93,[25]各省年均房价!$A$1:$T$32,17,FALSE),
$C93=2017,
VLOOKUP($B93,[25]各省年均房价!$A$1:$T$32,18,FALSE),
$C93=2018,
VLOOKUP($B93,[25]各省年均房价!$A$1:$T$32,19,FALSE)
)</f>
        <v>10006.02090909091</v>
      </c>
      <c r="Q93">
        <f t="shared" si="1"/>
        <v>0.41355738413270965</v>
      </c>
      <c r="S93" t="str">
        <f>VLOOKUP(B93,方言分布!A:B,2,FALSE)</f>
        <v>吴语</v>
      </c>
      <c r="T93" cm="1">
        <f t="array" ref="T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30515</v>
      </c>
      <c r="U93" cm="1">
        <f t="array" ref="U93">_xlfn.IFS(
$C93=2010,
VLOOKUP($B93,[20]分省年度数据!$A$1:$T$32,15,FALSE),
$C93=2011,
VLOOKUP($B93,[20]分省年度数据!$A$1:$T$32,14,FALSE),
$C93=2012,
VLOOKUP($B93,[20]分省年度数据!$A$1:$T$32,13,FALSE),
$C93=2013,
VLOOKUP($B93,[20]分省年度数据!$A$1:$T$32,12,FALSE),
$C93=2014,
VLOOKUP($B93,[20]分省年度数据!$A$1:$T$32,11,FALSE),
$C93=2015,
VLOOKUP($B93,[20]分省年度数据!$A$1:$T$32,10,FALSE),
$C93=2016,
VLOOKUP($B93,[20]分省年度数据!$A$1:$T$32,9,FALSE),
$C93=2017,
VLOOKUP($B93,[20]分省年度数据!$A$1:$T$32,8,FALSE),
$C93=2018,
VLOOKUP($B93,[20]分省年度数据!$A$1:$T$32,7,FALSE)
)</f>
        <v>19.48</v>
      </c>
      <c r="V93" cm="1">
        <f t="array" ref="V93">_xlfn.IFS(
$C93=2010,
VLOOKUP($B93,[21]分省年度数据!$A$1:$T$32,15,FALSE),
$C93=2011,
VLOOKUP($B93,[21]分省年度数据!$A$1:$T$32,14,FALSE),
$C93=2012,
VLOOKUP($B93,[21]分省年度数据!$A$1:$T$32,13,FALSE),
$C93=2013,
VLOOKUP($B93,[21]分省年度数据!$A$1:$T$32,12,FALSE),
$C93=2014,
VLOOKUP($B93,[21]分省年度数据!$A$1:$T$32,11,FALSE),
$C93=2015,
VLOOKUP($B93,[21]分省年度数据!$A$1:$T$32,10,FALSE),
$C93=2016,
VLOOKUP($B93,[21]分省年度数据!$A$1:$T$32,9,FALSE),
$C93=2017,
VLOOKUP($B93,[21]分省年度数据!$A$1:$T$32,8,FALSE),
$C93=2018,
VLOOKUP($B93,[21]分省年度数据!$A$1:$T$32,7,FALSE)
)</f>
        <v>64</v>
      </c>
      <c r="W93" cm="1">
        <f t="array" ref="W93">_xlfn.IFS(
$C93=2010,
VLOOKUP($B93,[22]分省年度数据!$A$1:$T$32,15,FALSE),
$C93=2011,
VLOOKUP($B93,[22]分省年度数据!$A$1:$T$32,14,FALSE),
$C93=2012,
VLOOKUP($B93,[22]分省年度数据!$A$1:$T$32,13,FALSE),
$C93=2013,
VLOOKUP($B93,[22]分省年度数据!$A$1:$T$32,12,FALSE),
$C93=2014,
VLOOKUP($B93,[22]分省年度数据!$A$1:$T$32,11,FALSE),
$C93=2015,
VLOOKUP($B93,[22]分省年度数据!$A$1:$T$32,10,FALSE),
$C93=2016,
VLOOKUP($B93,[22]分省年度数据!$A$1:$T$32,9,FALSE),
$C93=2017,
VLOOKUP($B93,[22]分省年度数据!$A$1:$T$32,8,FALSE),
$C93=2018,
VLOOKUP($B93,[22]分省年度数据!$A$1:$T$32,7,FALSE)
)</f>
        <v>11.01</v>
      </c>
      <c r="X93" cm="1">
        <f t="array" ref="X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278.98</v>
      </c>
      <c r="Y93" cm="1">
        <f t="array" ref="Y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14.19</v>
      </c>
      <c r="Z93" cm="1">
        <f t="array" ref="Z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12.96</v>
      </c>
      <c r="AA93" cm="1">
        <f t="array" ref="AA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19.73</v>
      </c>
      <c r="AC93" cm="1">
        <f t="array" ref="AC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12069078</v>
      </c>
      <c r="AD93" cm="1">
        <f t="array" ref="AD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751.42</v>
      </c>
      <c r="AE93" cm="1">
        <f t="array" ref="AE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1426</v>
      </c>
      <c r="AF93" cm="1">
        <f t="array" ref="AF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12532.8</v>
      </c>
      <c r="AI93" cm="1">
        <f t="array" ref="AI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20178</v>
      </c>
      <c r="AJ93" cm="1">
        <f t="array" ref="AJ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39982</v>
      </c>
      <c r="AK93" cm="1">
        <f t="array" ref="AK93">_xlfn.IFS(
$C93=2010,
VLOOKUP($B93,[4]分省年度数据!$A$1:$T$32,15,FALSE),
$C93=2011,
VLOOKUP($B93,[4]分省年度数据!$A$1:$T$32,14,FALSE),
$C93=2012,
VLOOKUP($B93,[4]分省年度数据!$A$1:$T$32,13,FALSE),
$C93=2013,
VLOOKUP($B93,[4]分省年度数据!$A$1:$T$32,12,FALSE),
$C93=2014,
VLOOKUP($B93,[4]分省年度数据!$A$1:$T$32,11,FALSE),
$C93=2015,
VLOOKUP($B93,[4]分省年度数据!$A$1:$T$32,10,FALSE),
$C93=2016,
VLOOKUP($B93,[4]分省年度数据!$A$1:$T$32,9,FALSE),
$C93=2017,
VLOOKUP($B93,[4]分省年度数据!$A$1:$T$32,8,FALSE),
$C93=2018,
VLOOKUP($B93,[4]分省年度数据!$A$1:$T$32,7,FALSE)
)</f>
        <v>99.84</v>
      </c>
      <c r="AL93" cm="1">
        <f t="array" ref="AL93">_xlfn.IFS(
$C93=2010,
VLOOKUP($B93,[5]分省年度数据!$A$1:$T$32,15,FALSE),
$C93=2011,
VLOOKUP($B93,[5]分省年度数据!$A$1:$T$32,14,FALSE),
$C93=2012,
VLOOKUP($B93,[5]分省年度数据!$A$1:$T$32,13,FALSE),
$C93=2013,
VLOOKUP($B93,[5]分省年度数据!$A$1:$T$32,12,FALSE),
$C93=2014,
VLOOKUP($B93,[5]分省年度数据!$A$1:$T$32,11,FALSE),
$C93=2015,
VLOOKUP($B93,[5]分省年度数据!$A$1:$T$32,10,FALSE),
$C93=2016,
VLOOKUP($B93,[5]分省年度数据!$A$1:$T$32,9,FALSE),
$C93=2017,
VLOOKUP($B93,[5]分省年度数据!$A$1:$T$32,8,FALSE),
$C93=2018,
VLOOKUP($B93,[5]分省年度数据!$A$1:$T$32,7,FALSE)
)</f>
        <v>99.34</v>
      </c>
      <c r="AM93" cm="1">
        <f t="array" ref="AM93">_xlfn.IFS(
$C93=2010,
VLOOKUP($B93,[6]分省年度数据!$A$1:$T$32,15,FALSE),
$C93=2011,
VLOOKUP($B93,[6]分省年度数据!$A$1:$T$32,14,FALSE),
$C93=2012,
VLOOKUP($B93,[6]分省年度数据!$A$1:$T$32,13,FALSE),
$C93=2013,
VLOOKUP($B93,[6]分省年度数据!$A$1:$T$32,12,FALSE),
$C93=2014,
VLOOKUP($B93,[6]分省年度数据!$A$1:$T$32,11,FALSE),
$C93=2015,
VLOOKUP($B93,[6]分省年度数据!$A$1:$T$32,10,FALSE),
$C93=2016,
VLOOKUP($B93,[6]分省年度数据!$A$1:$T$32,9,FALSE),
$C93=2017,
VLOOKUP($B93,[6]分省年度数据!$A$1:$T$32,8,FALSE),
$C93=2018,
VLOOKUP($B93,[6]分省年度数据!$A$1:$T$32,7,FALSE)
)</f>
        <v>13.55</v>
      </c>
      <c r="AN93" cm="1">
        <f t="array" ref="AN93">_xlfn.IFS(
$C93=2010,
VLOOKUP($B93,[7]分省年度数据!$A$1:$T$32,15,FALSE),
$C93=2011,
VLOOKUP($B93,[7]分省年度数据!$A$1:$T$32,14,FALSE),
$C93=2012,
VLOOKUP($B93,[7]分省年度数据!$A$1:$T$32,13,FALSE),
$C93=2013,
VLOOKUP($B93,[7]分省年度数据!$A$1:$T$32,12,FALSE),
$C93=2014,
VLOOKUP($B93,[7]分省年度数据!$A$1:$T$32,11,FALSE),
$C93=2015,
VLOOKUP($B93,[7]分省年度数据!$A$1:$T$32,10,FALSE),
$C93=2016,
VLOOKUP($B93,[7]分省年度数据!$A$1:$T$32,9,FALSE),
$C93=2017,
VLOOKUP($B93,[7]分省年度数据!$A$1:$T$32,8,FALSE),
$C93=2018,
VLOOKUP($B93,[7]分省年度数据!$A$1:$T$32,7,FALSE)
)</f>
        <v>4.2</v>
      </c>
      <c r="AO93" cm="1">
        <f t="array" ref="AO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11.77</v>
      </c>
    </row>
    <row r="94" spans="1:41">
      <c r="A94">
        <v>33</v>
      </c>
      <c r="B94" t="s">
        <v>11</v>
      </c>
      <c r="C94">
        <v>2012</v>
      </c>
      <c r="D94" t="str">
        <f>CONCATENATE(B94,C94)</f>
        <v>浙江省2012</v>
      </c>
      <c r="E94" t="s">
        <v>34</v>
      </c>
      <c r="F94" cm="1">
        <f t="array" ref="F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G94" cm="1">
        <f t="array" ref="G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H94" cm="1">
        <f t="array" ref="H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I94">
        <f>VLOOKUP($D94,[24]Sheet1!$C$1:$J$65536,2,FALSE)</f>
        <v>171.64643859863281</v>
      </c>
      <c r="J94">
        <f>VLOOKUP($D94,[24]Sheet1!$C$1:$J$65536,3,FALSE)</f>
        <v>121.68619537353516</v>
      </c>
      <c r="K94">
        <f>VLOOKUP($D94,[24]Sheet1!$C$1:$J$65536,4,FALSE)</f>
        <v>10155.6923828125</v>
      </c>
      <c r="L94">
        <f>VLOOKUP($D94,[24]Sheet1!$C$1:$J$65536,5,FALSE)</f>
        <v>168.12080383300781</v>
      </c>
      <c r="M94">
        <f>VLOOKUP($D94,[24]Sheet1!$C$1:$J$65536,6,FALSE)</f>
        <v>34.574039459228516</v>
      </c>
      <c r="N94">
        <f>VLOOKUP($D94,[24]Sheet1!$C$1:$J$65536,7,FALSE)</f>
        <v>5.3943262100219727</v>
      </c>
      <c r="O94">
        <f>VLOOKUP($D94,[24]Sheet1!$C$1:$J$65536,8,FALSE)</f>
        <v>28.691337585449219</v>
      </c>
      <c r="P94" cm="1">
        <f t="array" ref="P94">_xlfn.IFS(
$C94=2010,
VLOOKUP($B94,[25]各省年均房价!$A$1:$T$32,11,FALSE),
$C94=2011,
VLOOKUP($B94,[25]各省年均房价!$A$1:$T$32,12,FALSE),
$C94=2012,
VLOOKUP($B94,[25]各省年均房价!$A$1:$T$32,13,FALSE),
$C94=2013,
VLOOKUP($B94,[25]各省年均房价!$A$1:$T$32,14,FALSE),
$C94=2014,
VLOOKUP($B94,[25]各省年均房价!$A$1:$T$32,15,FALSE),
$C94=2015,
VLOOKUP($B94,[25]各省年均房价!$A$1:$T$32,16,FALSE),
$C94=2016,
VLOOKUP($B94,[25]各省年均房价!$A$1:$T$32,17,FALSE),
$C94=2017,
VLOOKUP($B94,[25]各省年均房价!$A$1:$T$32,18,FALSE),
$C94=2018,
VLOOKUP($B94,[25]各省年均房价!$A$1:$T$32,19,FALSE)
)</f>
        <v>10212.411818181819</v>
      </c>
      <c r="Q94">
        <f t="shared" si="1"/>
        <v>0.37795750622434565</v>
      </c>
      <c r="S94" t="str">
        <f>VLOOKUP(B94,方言分布!A:B,2,FALSE)</f>
        <v>吴语</v>
      </c>
      <c r="T94" cm="1">
        <f t="array" ref="T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30271</v>
      </c>
      <c r="U94" cm="1">
        <f t="array" ref="U94">_xlfn.IFS(
$C94=2010,
VLOOKUP($B94,[20]分省年度数据!$A$1:$T$32,15,FALSE),
$C94=2011,
VLOOKUP($B94,[20]分省年度数据!$A$1:$T$32,14,FALSE),
$C94=2012,
VLOOKUP($B94,[20]分省年度数据!$A$1:$T$32,13,FALSE),
$C94=2013,
VLOOKUP($B94,[20]分省年度数据!$A$1:$T$32,12,FALSE),
$C94=2014,
VLOOKUP($B94,[20]分省年度数据!$A$1:$T$32,11,FALSE),
$C94=2015,
VLOOKUP($B94,[20]分省年度数据!$A$1:$T$32,10,FALSE),
$C94=2016,
VLOOKUP($B94,[20]分省年度数据!$A$1:$T$32,9,FALSE),
$C94=2017,
VLOOKUP($B94,[20]分省年度数据!$A$1:$T$32,8,FALSE),
$C94=2018,
VLOOKUP($B94,[20]分省年度数据!$A$1:$T$32,7,FALSE)
)</f>
        <v>21.33</v>
      </c>
      <c r="V94" cm="1">
        <f t="array" ref="V94">_xlfn.IFS(
$C94=2010,
VLOOKUP($B94,[21]分省年度数据!$A$1:$T$32,15,FALSE),
$C94=2011,
VLOOKUP($B94,[21]分省年度数据!$A$1:$T$32,14,FALSE),
$C94=2012,
VLOOKUP($B94,[21]分省年度数据!$A$1:$T$32,13,FALSE),
$C94=2013,
VLOOKUP($B94,[21]分省年度数据!$A$1:$T$32,12,FALSE),
$C94=2014,
VLOOKUP($B94,[21]分省年度数据!$A$1:$T$32,11,FALSE),
$C94=2015,
VLOOKUP($B94,[21]分省年度数据!$A$1:$T$32,10,FALSE),
$C94=2016,
VLOOKUP($B94,[21]分省年度数据!$A$1:$T$32,9,FALSE),
$C94=2017,
VLOOKUP($B94,[21]分省年度数据!$A$1:$T$32,8,FALSE),
$C94=2018,
VLOOKUP($B94,[21]分省年度数据!$A$1:$T$32,7,FALSE)
)</f>
        <v>60</v>
      </c>
      <c r="W94" cm="1">
        <f t="array" ref="W94">_xlfn.IFS(
$C94=2010,
VLOOKUP($B94,[22]分省年度数据!$A$1:$T$32,15,FALSE),
$C94=2011,
VLOOKUP($B94,[22]分省年度数据!$A$1:$T$32,14,FALSE),
$C94=2012,
VLOOKUP($B94,[22]分省年度数据!$A$1:$T$32,13,FALSE),
$C94=2013,
VLOOKUP($B94,[22]分省年度数据!$A$1:$T$32,12,FALSE),
$C94=2014,
VLOOKUP($B94,[22]分省年度数据!$A$1:$T$32,11,FALSE),
$C94=2015,
VLOOKUP($B94,[22]分省年度数据!$A$1:$T$32,10,FALSE),
$C94=2016,
VLOOKUP($B94,[22]分省年度数据!$A$1:$T$32,9,FALSE),
$C94=2017,
VLOOKUP($B94,[22]分省年度数据!$A$1:$T$32,8,FALSE),
$C94=2018,
VLOOKUP($B94,[22]分省年度数据!$A$1:$T$32,7,FALSE)
)</f>
        <v>11.17</v>
      </c>
      <c r="X94" cm="1">
        <f t="array" ref="X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305.91000000000003</v>
      </c>
      <c r="Y94" cm="1">
        <f t="array" ref="Y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>13.58</v>
      </c>
      <c r="Z94" cm="1">
        <f t="array" ref="Z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>12.56</v>
      </c>
      <c r="AA94" cm="1">
        <f t="array" ref="AA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>19.32</v>
      </c>
      <c r="AC94" t="str" cm="1">
        <f t="array" ref="AC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/>
      </c>
      <c r="AD94" cm="1">
        <f t="array" ref="AD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877.86</v>
      </c>
      <c r="AE94" cm="1">
        <f t="array" ref="AE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1457</v>
      </c>
      <c r="AF94" cm="1">
        <f t="array" ref="AF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14199.6</v>
      </c>
      <c r="AI94" cm="1">
        <f t="array" ref="AI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19270</v>
      </c>
      <c r="AJ94" cm="1">
        <f t="array" ref="AJ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40558</v>
      </c>
      <c r="AK94" cm="1">
        <f t="array" ref="AK94">_xlfn.IFS(
$C94=2010,
VLOOKUP($B94,[4]分省年度数据!$A$1:$T$32,15,FALSE),
$C94=2011,
VLOOKUP($B94,[4]分省年度数据!$A$1:$T$32,14,FALSE),
$C94=2012,
VLOOKUP($B94,[4]分省年度数据!$A$1:$T$32,13,FALSE),
$C94=2013,
VLOOKUP($B94,[4]分省年度数据!$A$1:$T$32,12,FALSE),
$C94=2014,
VLOOKUP($B94,[4]分省年度数据!$A$1:$T$32,11,FALSE),
$C94=2015,
VLOOKUP($B94,[4]分省年度数据!$A$1:$T$32,10,FALSE),
$C94=2016,
VLOOKUP($B94,[4]分省年度数据!$A$1:$T$32,9,FALSE),
$C94=2017,
VLOOKUP($B94,[4]分省年度数据!$A$1:$T$32,8,FALSE),
$C94=2018,
VLOOKUP($B94,[4]分省年度数据!$A$1:$T$32,7,FALSE)
)</f>
        <v>99.88</v>
      </c>
      <c r="AL94" cm="1">
        <f t="array" ref="AL94">_xlfn.IFS(
$C94=2010,
VLOOKUP($B94,[5]分省年度数据!$A$1:$T$32,15,FALSE),
$C94=2011,
VLOOKUP($B94,[5]分省年度数据!$A$1:$T$32,14,FALSE),
$C94=2012,
VLOOKUP($B94,[5]分省年度数据!$A$1:$T$32,13,FALSE),
$C94=2013,
VLOOKUP($B94,[5]分省年度数据!$A$1:$T$32,12,FALSE),
$C94=2014,
VLOOKUP($B94,[5]分省年度数据!$A$1:$T$32,11,FALSE),
$C94=2015,
VLOOKUP($B94,[5]分省年度数据!$A$1:$T$32,10,FALSE),
$C94=2016,
VLOOKUP($B94,[5]分省年度数据!$A$1:$T$32,9,FALSE),
$C94=2017,
VLOOKUP($B94,[5]分省年度数据!$A$1:$T$32,8,FALSE),
$C94=2018,
VLOOKUP($B94,[5]分省年度数据!$A$1:$T$32,7,FALSE)
)</f>
        <v>99.49</v>
      </c>
      <c r="AM94" cm="1">
        <f t="array" ref="AM94">_xlfn.IFS(
$C94=2010,
VLOOKUP($B94,[6]分省年度数据!$A$1:$T$32,15,FALSE),
$C94=2011,
VLOOKUP($B94,[6]分省年度数据!$A$1:$T$32,14,FALSE),
$C94=2012,
VLOOKUP($B94,[6]分省年度数据!$A$1:$T$32,13,FALSE),
$C94=2013,
VLOOKUP($B94,[6]分省年度数据!$A$1:$T$32,12,FALSE),
$C94=2014,
VLOOKUP($B94,[6]分省年度数据!$A$1:$T$32,11,FALSE),
$C94=2015,
VLOOKUP($B94,[6]分省年度数据!$A$1:$T$32,10,FALSE),
$C94=2016,
VLOOKUP($B94,[6]分省年度数据!$A$1:$T$32,9,FALSE),
$C94=2017,
VLOOKUP($B94,[6]分省年度数据!$A$1:$T$32,8,FALSE),
$C94=2018,
VLOOKUP($B94,[6]分省年度数据!$A$1:$T$32,7,FALSE)
)</f>
        <v>13.96</v>
      </c>
      <c r="AN94" cm="1">
        <f t="array" ref="AN94">_xlfn.IFS(
$C94=2010,
VLOOKUP($B94,[7]分省年度数据!$A$1:$T$32,15,FALSE),
$C94=2011,
VLOOKUP($B94,[7]分省年度数据!$A$1:$T$32,14,FALSE),
$C94=2012,
VLOOKUP($B94,[7]分省年度数据!$A$1:$T$32,13,FALSE),
$C94=2013,
VLOOKUP($B94,[7]分省年度数据!$A$1:$T$32,12,FALSE),
$C94=2014,
VLOOKUP($B94,[7]分省年度数据!$A$1:$T$32,11,FALSE),
$C94=2015,
VLOOKUP($B94,[7]分省年度数据!$A$1:$T$32,10,FALSE),
$C94=2016,
VLOOKUP($B94,[7]分省年度数据!$A$1:$T$32,9,FALSE),
$C94=2017,
VLOOKUP($B94,[7]分省年度数据!$A$1:$T$32,8,FALSE),
$C94=2018,
VLOOKUP($B94,[7]分省年度数据!$A$1:$T$32,7,FALSE)
)</f>
        <v>4.18</v>
      </c>
      <c r="AO94" cm="1">
        <f t="array" ref="AO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12.47</v>
      </c>
    </row>
    <row r="95" spans="1:41">
      <c r="A95">
        <v>33</v>
      </c>
      <c r="B95" t="s">
        <v>11</v>
      </c>
      <c r="C95">
        <v>2013</v>
      </c>
      <c r="D95" t="str">
        <f>CONCATENATE(B95,C95)</f>
        <v>浙江省2013</v>
      </c>
      <c r="E95" t="s">
        <v>34</v>
      </c>
      <c r="F95" cm="1">
        <f t="array" ref="F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G95" cm="1">
        <f t="array" ref="G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H95" cm="1">
        <f t="array" ref="H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I95">
        <f>VLOOKUP($D95,[24]Sheet1!$C$1:$J$65536,2,FALSE)</f>
        <v>178.20367431640625</v>
      </c>
      <c r="J95">
        <f>VLOOKUP($D95,[24]Sheet1!$C$1:$J$65536,3,FALSE)</f>
        <v>123.62260437011719</v>
      </c>
      <c r="K95">
        <f>VLOOKUP($D95,[24]Sheet1!$C$1:$J$65536,4,FALSE)</f>
        <v>10161.1435546875</v>
      </c>
      <c r="L95">
        <f>VLOOKUP($D95,[24]Sheet1!$C$1:$J$65536,5,FALSE)</f>
        <v>167.2181396484375</v>
      </c>
      <c r="M95">
        <f>VLOOKUP($D95,[24]Sheet1!$C$1:$J$65536,6,FALSE)</f>
        <v>36.237373352050781</v>
      </c>
      <c r="N95">
        <f>VLOOKUP($D95,[24]Sheet1!$C$1:$J$65536,7,FALSE)</f>
        <v>5.1350307464599609</v>
      </c>
      <c r="O95">
        <f>VLOOKUP($D95,[24]Sheet1!$C$1:$J$65536,8,FALSE)</f>
        <v>27.455924987792969</v>
      </c>
      <c r="P95" cm="1">
        <f t="array" ref="P95">_xlfn.IFS(
$C95=2010,
VLOOKUP($B95,[25]各省年均房价!$A$1:$T$32,11,FALSE),
$C95=2011,
VLOOKUP($B95,[25]各省年均房价!$A$1:$T$32,12,FALSE),
$C95=2012,
VLOOKUP($B95,[25]各省年均房价!$A$1:$T$32,13,FALSE),
$C95=2013,
VLOOKUP($B95,[25]各省年均房价!$A$1:$T$32,14,FALSE),
$C95=2014,
VLOOKUP($B95,[25]各省年均房价!$A$1:$T$32,15,FALSE),
$C95=2015,
VLOOKUP($B95,[25]各省年均房价!$A$1:$T$32,16,FALSE),
$C95=2016,
VLOOKUP($B95,[25]各省年均房价!$A$1:$T$32,17,FALSE),
$C95=2017,
VLOOKUP($B95,[25]各省年均房价!$A$1:$T$32,18,FALSE),
$C95=2018,
VLOOKUP($B95,[25]各省年均房价!$A$1:$T$32,19,FALSE)
)</f>
        <v>9743.4963636363645</v>
      </c>
      <c r="Q95">
        <f t="shared" si="1"/>
        <v>0.32723749332112056</v>
      </c>
      <c r="S95" t="str">
        <f>VLOOKUP(B95,方言分布!A:B,2,FALSE)</f>
        <v>吴语</v>
      </c>
      <c r="T95" cm="1">
        <f t="array" ref="T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30063</v>
      </c>
      <c r="U95" cm="1">
        <f t="array" ref="U95">_xlfn.IFS(
$C95=2010,
VLOOKUP($B95,[20]分省年度数据!$A$1:$T$32,15,FALSE),
$C95=2011,
VLOOKUP($B95,[20]分省年度数据!$A$1:$T$32,14,FALSE),
$C95=2012,
VLOOKUP($B95,[20]分省年度数据!$A$1:$T$32,13,FALSE),
$C95=2013,
VLOOKUP($B95,[20]分省年度数据!$A$1:$T$32,12,FALSE),
$C95=2014,
VLOOKUP($B95,[20]分省年度数据!$A$1:$T$32,11,FALSE),
$C95=2015,
VLOOKUP($B95,[20]分省年度数据!$A$1:$T$32,10,FALSE),
$C95=2016,
VLOOKUP($B95,[20]分省年度数据!$A$1:$T$32,9,FALSE),
$C95=2017,
VLOOKUP($B95,[20]分省年度数据!$A$1:$T$32,8,FALSE),
$C95=2018,
VLOOKUP($B95,[20]分省年度数据!$A$1:$T$32,7,FALSE)
)</f>
        <v>23.01</v>
      </c>
      <c r="V95" cm="1">
        <f t="array" ref="V95">_xlfn.IFS(
$C95=2010,
VLOOKUP($B95,[21]分省年度数据!$A$1:$T$32,15,FALSE),
$C95=2011,
VLOOKUP($B95,[21]分省年度数据!$A$1:$T$32,14,FALSE),
$C95=2012,
VLOOKUP($B95,[21]分省年度数据!$A$1:$T$32,13,FALSE),
$C95=2013,
VLOOKUP($B95,[21]分省年度数据!$A$1:$T$32,12,FALSE),
$C95=2014,
VLOOKUP($B95,[21]分省年度数据!$A$1:$T$32,11,FALSE),
$C95=2015,
VLOOKUP($B95,[21]分省年度数据!$A$1:$T$32,10,FALSE),
$C95=2016,
VLOOKUP($B95,[21]分省年度数据!$A$1:$T$32,9,FALSE),
$C95=2017,
VLOOKUP($B95,[21]分省年度数据!$A$1:$T$32,8,FALSE),
$C95=2018,
VLOOKUP($B95,[21]分省年度数据!$A$1:$T$32,7,FALSE)
)</f>
        <v>73</v>
      </c>
      <c r="W95" cm="1">
        <f t="array" ref="W95">_xlfn.IFS(
$C95=2010,
VLOOKUP($B95,[22]分省年度数据!$A$1:$T$32,15,FALSE),
$C95=2011,
VLOOKUP($B95,[22]分省年度数据!$A$1:$T$32,14,FALSE),
$C95=2012,
VLOOKUP($B95,[22]分省年度数据!$A$1:$T$32,13,FALSE),
$C95=2013,
VLOOKUP($B95,[22]分省年度数据!$A$1:$T$32,12,FALSE),
$C95=2014,
VLOOKUP($B95,[22]分省年度数据!$A$1:$T$32,11,FALSE),
$C95=2015,
VLOOKUP($B95,[22]分省年度数据!$A$1:$T$32,10,FALSE),
$C95=2016,
VLOOKUP($B95,[22]分省年度数据!$A$1:$T$32,9,FALSE),
$C95=2017,
VLOOKUP($B95,[22]分省年度数据!$A$1:$T$32,8,FALSE),
$C95=2018,
VLOOKUP($B95,[22]分省年度数据!$A$1:$T$32,7,FALSE)
)</f>
        <v>10.37</v>
      </c>
      <c r="X95" cm="1">
        <f t="array" ref="X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350.73</v>
      </c>
      <c r="Y95" cm="1">
        <f t="array" ref="Y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12.92</v>
      </c>
      <c r="Z95" cm="1">
        <f t="array" ref="Z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12.58</v>
      </c>
      <c r="AA95" cm="1">
        <f t="array" ref="AA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19.05</v>
      </c>
      <c r="AC95" cm="1">
        <f t="array" ref="AC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14490439</v>
      </c>
      <c r="AD95" cm="1">
        <f t="array" ref="AD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950.07</v>
      </c>
      <c r="AE95" cm="1">
        <f t="array" ref="AE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1588</v>
      </c>
      <c r="AF95" cm="1">
        <f t="array" ref="AF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15970.8</v>
      </c>
      <c r="AI95" cm="1">
        <f t="array" ref="AI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18298</v>
      </c>
      <c r="AJ95" cm="1">
        <f t="array" ref="AJ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43749</v>
      </c>
      <c r="AK95" cm="1">
        <f t="array" ref="AK95">_xlfn.IFS(
$C95=2010,
VLOOKUP($B95,[4]分省年度数据!$A$1:$T$32,15,FALSE),
$C95=2011,
VLOOKUP($B95,[4]分省年度数据!$A$1:$T$32,14,FALSE),
$C95=2012,
VLOOKUP($B95,[4]分省年度数据!$A$1:$T$32,13,FALSE),
$C95=2013,
VLOOKUP($B95,[4]分省年度数据!$A$1:$T$32,12,FALSE),
$C95=2014,
VLOOKUP($B95,[4]分省年度数据!$A$1:$T$32,11,FALSE),
$C95=2015,
VLOOKUP($B95,[4]分省年度数据!$A$1:$T$32,10,FALSE),
$C95=2016,
VLOOKUP($B95,[4]分省年度数据!$A$1:$T$32,9,FALSE),
$C95=2017,
VLOOKUP($B95,[4]分省年度数据!$A$1:$T$32,8,FALSE),
$C95=2018,
VLOOKUP($B95,[4]分省年度数据!$A$1:$T$32,7,FALSE)
)</f>
        <v>99.97</v>
      </c>
      <c r="AL95" cm="1">
        <f t="array" ref="AL95">_xlfn.IFS(
$C95=2010,
VLOOKUP($B95,[5]分省年度数据!$A$1:$T$32,15,FALSE),
$C95=2011,
VLOOKUP($B95,[5]分省年度数据!$A$1:$T$32,14,FALSE),
$C95=2012,
VLOOKUP($B95,[5]分省年度数据!$A$1:$T$32,13,FALSE),
$C95=2013,
VLOOKUP($B95,[5]分省年度数据!$A$1:$T$32,12,FALSE),
$C95=2014,
VLOOKUP($B95,[5]分省年度数据!$A$1:$T$32,11,FALSE),
$C95=2015,
VLOOKUP($B95,[5]分省年度数据!$A$1:$T$32,10,FALSE),
$C95=2016,
VLOOKUP($B95,[5]分省年度数据!$A$1:$T$32,9,FALSE),
$C95=2017,
VLOOKUP($B95,[5]分省年度数据!$A$1:$T$32,8,FALSE),
$C95=2018,
VLOOKUP($B95,[5]分省年度数据!$A$1:$T$32,7,FALSE)
)</f>
        <v>99.8</v>
      </c>
      <c r="AM95" cm="1">
        <f t="array" ref="AM95">_xlfn.IFS(
$C95=2010,
VLOOKUP($B95,[6]分省年度数据!$A$1:$T$32,15,FALSE),
$C95=2011,
VLOOKUP($B95,[6]分省年度数据!$A$1:$T$32,14,FALSE),
$C95=2012,
VLOOKUP($B95,[6]分省年度数据!$A$1:$T$32,13,FALSE),
$C95=2013,
VLOOKUP($B95,[6]分省年度数据!$A$1:$T$32,12,FALSE),
$C95=2014,
VLOOKUP($B95,[6]分省年度数据!$A$1:$T$32,11,FALSE),
$C95=2015,
VLOOKUP($B95,[6]分省年度数据!$A$1:$T$32,10,FALSE),
$C95=2016,
VLOOKUP($B95,[6]分省年度数据!$A$1:$T$32,9,FALSE),
$C95=2017,
VLOOKUP($B95,[6]分省年度数据!$A$1:$T$32,8,FALSE),
$C95=2018,
VLOOKUP($B95,[6]分省年度数据!$A$1:$T$32,7,FALSE)
)</f>
        <v>14.64</v>
      </c>
      <c r="AN95" cm="1">
        <f t="array" ref="AN95">_xlfn.IFS(
$C95=2010,
VLOOKUP($B95,[7]分省年度数据!$A$1:$T$32,15,FALSE),
$C95=2011,
VLOOKUP($B95,[7]分省年度数据!$A$1:$T$32,14,FALSE),
$C95=2012,
VLOOKUP($B95,[7]分省年度数据!$A$1:$T$32,13,FALSE),
$C95=2013,
VLOOKUP($B95,[7]分省年度数据!$A$1:$T$32,12,FALSE),
$C95=2014,
VLOOKUP($B95,[7]分省年度数据!$A$1:$T$32,11,FALSE),
$C95=2015,
VLOOKUP($B95,[7]分省年度数据!$A$1:$T$32,10,FALSE),
$C95=2016,
VLOOKUP($B95,[7]分省年度数据!$A$1:$T$32,9,FALSE),
$C95=2017,
VLOOKUP($B95,[7]分省年度数据!$A$1:$T$32,8,FALSE),
$C95=2018,
VLOOKUP($B95,[7]分省年度数据!$A$1:$T$32,7,FALSE)
)</f>
        <v>3.98</v>
      </c>
      <c r="AO95" cm="1">
        <f t="array" ref="AO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12.44</v>
      </c>
    </row>
    <row r="96" spans="1:41">
      <c r="A96">
        <v>33</v>
      </c>
      <c r="B96" t="s">
        <v>11</v>
      </c>
      <c r="C96">
        <v>2014</v>
      </c>
      <c r="D96" t="str">
        <f>CONCATENATE(B96,C96)</f>
        <v>浙江省2014</v>
      </c>
      <c r="E96" t="s">
        <v>34</v>
      </c>
      <c r="F96" cm="1">
        <f t="array" ref="F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G96" cm="1">
        <f t="array" ref="G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H96" cm="1">
        <f t="array" ref="H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I96">
        <f>VLOOKUP($D96,[24]Sheet1!$C$1:$J$65536,2,FALSE)</f>
        <v>175.99272155761719</v>
      </c>
      <c r="J96">
        <f>VLOOKUP($D96,[24]Sheet1!$C$1:$J$65536,3,FALSE)</f>
        <v>131.58319091796875</v>
      </c>
      <c r="K96">
        <f>VLOOKUP($D96,[24]Sheet1!$C$1:$J$65536,4,FALSE)</f>
        <v>10162.87890625</v>
      </c>
      <c r="L96">
        <f>VLOOKUP($D96,[24]Sheet1!$C$1:$J$65536,5,FALSE)</f>
        <v>164.80995178222656</v>
      </c>
      <c r="M96">
        <f>VLOOKUP($D96,[24]Sheet1!$C$1:$J$65536,6,FALSE)</f>
        <v>33.811042785644531</v>
      </c>
      <c r="N96">
        <f>VLOOKUP($D96,[24]Sheet1!$C$1:$J$65536,7,FALSE)</f>
        <v>6.5046296119689941</v>
      </c>
      <c r="O96">
        <f>VLOOKUP($D96,[24]Sheet1!$C$1:$J$65536,8,FALSE)</f>
        <v>37.181999206542969</v>
      </c>
      <c r="P96" cm="1">
        <f t="array" ref="P96">_xlfn.IFS(
$C96=2010,
VLOOKUP($B96,[25]各省年均房价!$A$1:$T$32,11,FALSE),
$C96=2011,
VLOOKUP($B96,[25]各省年均房价!$A$1:$T$32,12,FALSE),
$C96=2012,
VLOOKUP($B96,[25]各省年均房价!$A$1:$T$32,13,FALSE),
$C96=2013,
VLOOKUP($B96,[25]各省年均房价!$A$1:$T$32,14,FALSE),
$C96=2014,
VLOOKUP($B96,[25]各省年均房价!$A$1:$T$32,15,FALSE),
$C96=2015,
VLOOKUP($B96,[25]各省年均房价!$A$1:$T$32,16,FALSE),
$C96=2016,
VLOOKUP($B96,[25]各省年均房价!$A$1:$T$32,17,FALSE),
$C96=2017,
VLOOKUP($B96,[25]各省年均房价!$A$1:$T$32,18,FALSE),
$C96=2018,
VLOOKUP($B96,[25]各省年均房价!$A$1:$T$32,19,FALSE)
)</f>
        <v>9459.5745454545468</v>
      </c>
      <c r="Q96">
        <f t="shared" si="1"/>
        <v>0.28965566003596505</v>
      </c>
      <c r="S96" t="str">
        <f>VLOOKUP(B96,方言分布!A:B,2,FALSE)</f>
        <v>吴语</v>
      </c>
      <c r="T96" cm="1">
        <f t="array" ref="T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30358</v>
      </c>
      <c r="U96" cm="1">
        <f t="array" ref="U96">_xlfn.IFS(
$C96=2010,
VLOOKUP($B96,[20]分省年度数据!$A$1:$T$32,15,FALSE),
$C96=2011,
VLOOKUP($B96,[20]分省年度数据!$A$1:$T$32,14,FALSE),
$C96=2012,
VLOOKUP($B96,[20]分省年度数据!$A$1:$T$32,13,FALSE),
$C96=2013,
VLOOKUP($B96,[20]分省年度数据!$A$1:$T$32,12,FALSE),
$C96=2014,
VLOOKUP($B96,[20]分省年度数据!$A$1:$T$32,11,FALSE),
$C96=2015,
VLOOKUP($B96,[20]分省年度数据!$A$1:$T$32,10,FALSE),
$C96=2016,
VLOOKUP($B96,[20]分省年度数据!$A$1:$T$32,9,FALSE),
$C96=2017,
VLOOKUP($B96,[20]分省年度数据!$A$1:$T$32,8,FALSE),
$C96=2018,
VLOOKUP($B96,[20]分省年度数据!$A$1:$T$32,7,FALSE)
)</f>
        <v>24.58</v>
      </c>
      <c r="V96" cm="1">
        <f t="array" ref="V96">_xlfn.IFS(
$C96=2010,
VLOOKUP($B96,[21]分省年度数据!$A$1:$T$32,15,FALSE),
$C96=2011,
VLOOKUP($B96,[21]分省年度数据!$A$1:$T$32,14,FALSE),
$C96=2012,
VLOOKUP($B96,[21]分省年度数据!$A$1:$T$32,13,FALSE),
$C96=2013,
VLOOKUP($B96,[21]分省年度数据!$A$1:$T$32,12,FALSE),
$C96=2014,
VLOOKUP($B96,[21]分省年度数据!$A$1:$T$32,11,FALSE),
$C96=2015,
VLOOKUP($B96,[21]分省年度数据!$A$1:$T$32,10,FALSE),
$C96=2016,
VLOOKUP($B96,[21]分省年度数据!$A$1:$T$32,9,FALSE),
$C96=2017,
VLOOKUP($B96,[21]分省年度数据!$A$1:$T$32,8,FALSE),
$C96=2018,
VLOOKUP($B96,[21]分省年度数据!$A$1:$T$32,7,FALSE)
)</f>
        <v>68</v>
      </c>
      <c r="W96" cm="1">
        <f t="array" ref="W96">_xlfn.IFS(
$C96=2010,
VLOOKUP($B96,[22]分省年度数据!$A$1:$T$32,15,FALSE),
$C96=2011,
VLOOKUP($B96,[22]分省年度数据!$A$1:$T$32,14,FALSE),
$C96=2012,
VLOOKUP($B96,[22]分省年度数据!$A$1:$T$32,13,FALSE),
$C96=2013,
VLOOKUP($B96,[22]分省年度数据!$A$1:$T$32,12,FALSE),
$C96=2014,
VLOOKUP($B96,[22]分省年度数据!$A$1:$T$32,11,FALSE),
$C96=2015,
VLOOKUP($B96,[22]分省年度数据!$A$1:$T$32,10,FALSE),
$C96=2016,
VLOOKUP($B96,[22]分省年度数据!$A$1:$T$32,9,FALSE),
$C96=2017,
VLOOKUP($B96,[22]分省年度数据!$A$1:$T$32,8,FALSE),
$C96=2018,
VLOOKUP($B96,[22]分省年度数据!$A$1:$T$32,7,FALSE)
)</f>
        <v>10.029999999999999</v>
      </c>
      <c r="X96" cm="1">
        <f t="array" ref="X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433.8</v>
      </c>
      <c r="Y96" cm="1">
        <f t="array" ref="Y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12.06</v>
      </c>
      <c r="Z96" cm="1">
        <f t="array" ref="Z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12.59</v>
      </c>
      <c r="AA96" cm="1">
        <f t="array" ref="AA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18.62</v>
      </c>
      <c r="AC96" cm="1">
        <f t="array" ref="AC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16079755</v>
      </c>
      <c r="AD96" cm="1">
        <f t="array" ref="AD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1030.99</v>
      </c>
      <c r="AE96" cm="1">
        <f t="array" ref="AE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1728</v>
      </c>
      <c r="AF96" cm="1">
        <f t="array" ref="AF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17835.3</v>
      </c>
      <c r="AI96" cm="1">
        <f t="array" ref="AI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17135</v>
      </c>
      <c r="AJ96" cm="1">
        <f t="array" ref="AJ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50186</v>
      </c>
      <c r="AK96" cm="1">
        <f t="array" ref="AK96">_xlfn.IFS(
$C96=2010,
VLOOKUP($B96,[4]分省年度数据!$A$1:$T$32,15,FALSE),
$C96=2011,
VLOOKUP($B96,[4]分省年度数据!$A$1:$T$32,14,FALSE),
$C96=2012,
VLOOKUP($B96,[4]分省年度数据!$A$1:$T$32,13,FALSE),
$C96=2013,
VLOOKUP($B96,[4]分省年度数据!$A$1:$T$32,12,FALSE),
$C96=2014,
VLOOKUP($B96,[4]分省年度数据!$A$1:$T$32,11,FALSE),
$C96=2015,
VLOOKUP($B96,[4]分省年度数据!$A$1:$T$32,10,FALSE),
$C96=2016,
VLOOKUP($B96,[4]分省年度数据!$A$1:$T$32,9,FALSE),
$C96=2017,
VLOOKUP($B96,[4]分省年度数据!$A$1:$T$32,8,FALSE),
$C96=2018,
VLOOKUP($B96,[4]分省年度数据!$A$1:$T$32,7,FALSE)
)</f>
        <v>99.93</v>
      </c>
      <c r="AL96" cm="1">
        <f t="array" ref="AL96">_xlfn.IFS(
$C96=2010,
VLOOKUP($B96,[5]分省年度数据!$A$1:$T$32,15,FALSE),
$C96=2011,
VLOOKUP($B96,[5]分省年度数据!$A$1:$T$32,14,FALSE),
$C96=2012,
VLOOKUP($B96,[5]分省年度数据!$A$1:$T$32,13,FALSE),
$C96=2013,
VLOOKUP($B96,[5]分省年度数据!$A$1:$T$32,12,FALSE),
$C96=2014,
VLOOKUP($B96,[5]分省年度数据!$A$1:$T$32,11,FALSE),
$C96=2015,
VLOOKUP($B96,[5]分省年度数据!$A$1:$T$32,10,FALSE),
$C96=2016,
VLOOKUP($B96,[5]分省年度数据!$A$1:$T$32,9,FALSE),
$C96=2017,
VLOOKUP($B96,[5]分省年度数据!$A$1:$T$32,8,FALSE),
$C96=2018,
VLOOKUP($B96,[5]分省年度数据!$A$1:$T$32,7,FALSE)
)</f>
        <v>99.81</v>
      </c>
      <c r="AM96" cm="1">
        <f t="array" ref="AM96">_xlfn.IFS(
$C96=2010,
VLOOKUP($B96,[6]分省年度数据!$A$1:$T$32,15,FALSE),
$C96=2011,
VLOOKUP($B96,[6]分省年度数据!$A$1:$T$32,14,FALSE),
$C96=2012,
VLOOKUP($B96,[6]分省年度数据!$A$1:$T$32,13,FALSE),
$C96=2013,
VLOOKUP($B96,[6]分省年度数据!$A$1:$T$32,12,FALSE),
$C96=2014,
VLOOKUP($B96,[6]分省年度数据!$A$1:$T$32,11,FALSE),
$C96=2015,
VLOOKUP($B96,[6]分省年度数据!$A$1:$T$32,10,FALSE),
$C96=2016,
VLOOKUP($B96,[6]分省年度数据!$A$1:$T$32,9,FALSE),
$C96=2017,
VLOOKUP($B96,[6]分省年度数据!$A$1:$T$32,8,FALSE),
$C96=2018,
VLOOKUP($B96,[6]分省年度数据!$A$1:$T$32,7,FALSE)
)</f>
        <v>15.46</v>
      </c>
      <c r="AN96" cm="1">
        <f t="array" ref="AN96">_xlfn.IFS(
$C96=2010,
VLOOKUP($B96,[7]分省年度数据!$A$1:$T$32,15,FALSE),
$C96=2011,
VLOOKUP($B96,[7]分省年度数据!$A$1:$T$32,14,FALSE),
$C96=2012,
VLOOKUP($B96,[7]分省年度数据!$A$1:$T$32,13,FALSE),
$C96=2013,
VLOOKUP($B96,[7]分省年度数据!$A$1:$T$32,12,FALSE),
$C96=2014,
VLOOKUP($B96,[7]分省年度数据!$A$1:$T$32,11,FALSE),
$C96=2015,
VLOOKUP($B96,[7]分省年度数据!$A$1:$T$32,10,FALSE),
$C96=2016,
VLOOKUP($B96,[7]分省年度数据!$A$1:$T$32,9,FALSE),
$C96=2017,
VLOOKUP($B96,[7]分省年度数据!$A$1:$T$32,8,FALSE),
$C96=2018,
VLOOKUP($B96,[7]分省年度数据!$A$1:$T$32,7,FALSE)
)</f>
        <v>3.96</v>
      </c>
      <c r="AO96" cm="1">
        <f t="array" ref="AO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12.9</v>
      </c>
    </row>
    <row r="97" spans="1:41">
      <c r="A97">
        <v>33</v>
      </c>
      <c r="B97" t="s">
        <v>11</v>
      </c>
      <c r="C97">
        <v>2015</v>
      </c>
      <c r="D97" t="str">
        <f>CONCATENATE(B97,C97)</f>
        <v>浙江省2015</v>
      </c>
      <c r="E97" t="s">
        <v>34</v>
      </c>
      <c r="F97" cm="1">
        <f t="array" ref="F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G97" cm="1">
        <f t="array" ref="G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H97" cm="1">
        <f t="array" ref="H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I97">
        <f>VLOOKUP($D97,[24]Sheet1!$C$1:$J$65536,2,FALSE)</f>
        <v>176.55133056640625</v>
      </c>
      <c r="J97">
        <f>VLOOKUP($D97,[24]Sheet1!$C$1:$J$65536,3,FALSE)</f>
        <v>137.30545043945312</v>
      </c>
      <c r="K97">
        <f>VLOOKUP($D97,[24]Sheet1!$C$1:$J$65536,4,FALSE)</f>
        <v>10165.2060546875</v>
      </c>
      <c r="L97">
        <f>VLOOKUP($D97,[24]Sheet1!$C$1:$J$65536,5,FALSE)</f>
        <v>156.49104309082031</v>
      </c>
      <c r="M97">
        <f>VLOOKUP($D97,[24]Sheet1!$C$1:$J$65536,6,FALSE)</f>
        <v>33.592643737792969</v>
      </c>
      <c r="N97">
        <f>VLOOKUP($D97,[24]Sheet1!$C$1:$J$65536,7,FALSE)</f>
        <v>6.8473067283630371</v>
      </c>
      <c r="O97">
        <f>VLOOKUP($D97,[24]Sheet1!$C$1:$J$65536,8,FALSE)</f>
        <v>33.799667358398438</v>
      </c>
      <c r="P97" cm="1">
        <f t="array" ref="P97">_xlfn.IFS(
$C97=2010,
VLOOKUP($B97,[25]各省年均房价!$A$1:$T$32,11,FALSE),
$C97=2011,
VLOOKUP($B97,[25]各省年均房价!$A$1:$T$32,12,FALSE),
$C97=2012,
VLOOKUP($B97,[25]各省年均房价!$A$1:$T$32,13,FALSE),
$C97=2013,
VLOOKUP($B97,[25]各省年均房价!$A$1:$T$32,14,FALSE),
$C97=2014,
VLOOKUP($B97,[25]各省年均房价!$A$1:$T$32,15,FALSE),
$C97=2015,
VLOOKUP($B97,[25]各省年均房价!$A$1:$T$32,16,FALSE),
$C97=2016,
VLOOKUP($B97,[25]各省年均房价!$A$1:$T$32,17,FALSE),
$C97=2017,
VLOOKUP($B97,[25]各省年均房价!$A$1:$T$32,18,FALSE),
$C97=2018,
VLOOKUP($B97,[25]各省年均房价!$A$1:$T$32,19,FALSE)
)</f>
        <v>9744.0727272727272</v>
      </c>
      <c r="Q97">
        <f t="shared" si="1"/>
        <v>0.27419514104377768</v>
      </c>
      <c r="S97" t="str">
        <f>VLOOKUP(B97,方言分布!A:B,2,FALSE)</f>
        <v>吴语</v>
      </c>
      <c r="T97" cm="1">
        <f t="array" ref="T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31137</v>
      </c>
      <c r="U97" cm="1">
        <f t="array" ref="U97">_xlfn.IFS(
$C97=2010,
VLOOKUP($B97,[20]分省年度数据!$A$1:$T$32,15,FALSE),
$C97=2011,
VLOOKUP($B97,[20]分省年度数据!$A$1:$T$32,14,FALSE),
$C97=2012,
VLOOKUP($B97,[20]分省年度数据!$A$1:$T$32,13,FALSE),
$C97=2013,
VLOOKUP($B97,[20]分省年度数据!$A$1:$T$32,12,FALSE),
$C97=2014,
VLOOKUP($B97,[20]分省年度数据!$A$1:$T$32,11,FALSE),
$C97=2015,
VLOOKUP($B97,[20]分省年度数据!$A$1:$T$32,10,FALSE),
$C97=2016,
VLOOKUP($B97,[20]分省年度数据!$A$1:$T$32,9,FALSE),
$C97=2017,
VLOOKUP($B97,[20]分省年度数据!$A$1:$T$32,8,FALSE),
$C97=2018,
VLOOKUP($B97,[20]分省年度数据!$A$1:$T$32,7,FALSE)
)</f>
        <v>27.25</v>
      </c>
      <c r="V97" cm="1">
        <f t="array" ref="V97">_xlfn.IFS(
$C97=2010,
VLOOKUP($B97,[21]分省年度数据!$A$1:$T$32,15,FALSE),
$C97=2011,
VLOOKUP($B97,[21]分省年度数据!$A$1:$T$32,14,FALSE),
$C97=2012,
VLOOKUP($B97,[21]分省年度数据!$A$1:$T$32,13,FALSE),
$C97=2013,
VLOOKUP($B97,[21]分省年度数据!$A$1:$T$32,12,FALSE),
$C97=2014,
VLOOKUP($B97,[21]分省年度数据!$A$1:$T$32,11,FALSE),
$C97=2015,
VLOOKUP($B97,[21]分省年度数据!$A$1:$T$32,10,FALSE),
$C97=2016,
VLOOKUP($B97,[21]分省年度数据!$A$1:$T$32,9,FALSE),
$C97=2017,
VLOOKUP($B97,[21]分省年度数据!$A$1:$T$32,8,FALSE),
$C97=2018,
VLOOKUP($B97,[21]分省年度数据!$A$1:$T$32,7,FALSE)
)</f>
        <v>73</v>
      </c>
      <c r="W97" cm="1">
        <f t="array" ref="W97">_xlfn.IFS(
$C97=2010,
VLOOKUP($B97,[22]分省年度数据!$A$1:$T$32,15,FALSE),
$C97=2011,
VLOOKUP($B97,[22]分省年度数据!$A$1:$T$32,14,FALSE),
$C97=2012,
VLOOKUP($B97,[22]分省年度数据!$A$1:$T$32,13,FALSE),
$C97=2013,
VLOOKUP($B97,[22]分省年度数据!$A$1:$T$32,12,FALSE),
$C97=2014,
VLOOKUP($B97,[22]分省年度数据!$A$1:$T$32,11,FALSE),
$C97=2015,
VLOOKUP($B97,[22]分省年度数据!$A$1:$T$32,10,FALSE),
$C97=2016,
VLOOKUP($B97,[22]分省年度数据!$A$1:$T$32,9,FALSE),
$C97=2017,
VLOOKUP($B97,[22]分省年度数据!$A$1:$T$32,8,FALSE),
$C97=2018,
VLOOKUP($B97,[22]分省年度数据!$A$1:$T$32,7,FALSE)
)</f>
        <v>10.1</v>
      </c>
      <c r="X97" cm="1">
        <f t="array" ref="X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485.5</v>
      </c>
      <c r="Y97" cm="1">
        <f t="array" ref="Y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11.65</v>
      </c>
      <c r="Z97" cm="1">
        <f t="array" ref="Z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12.3</v>
      </c>
      <c r="AA97" cm="1">
        <f t="array" ref="AA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18.329999999999998</v>
      </c>
      <c r="AC97" cm="1">
        <f t="array" ref="AC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17568215</v>
      </c>
      <c r="AD97" cm="1">
        <f t="array" ref="AD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1264.93</v>
      </c>
      <c r="AE97" cm="1">
        <f t="array" ref="AE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1736</v>
      </c>
      <c r="AF97" cm="1">
        <f t="array" ref="AF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18910.7</v>
      </c>
      <c r="AI97" cm="1">
        <f t="array" ref="AI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16270</v>
      </c>
      <c r="AJ97" cm="1">
        <f t="array" ref="AJ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59971</v>
      </c>
      <c r="AK97" cm="1">
        <f t="array" ref="AK97">_xlfn.IFS(
$C97=2010,
VLOOKUP($B97,[4]分省年度数据!$A$1:$T$32,15,FALSE),
$C97=2011,
VLOOKUP($B97,[4]分省年度数据!$A$1:$T$32,14,FALSE),
$C97=2012,
VLOOKUP($B97,[4]分省年度数据!$A$1:$T$32,13,FALSE),
$C97=2013,
VLOOKUP($B97,[4]分省年度数据!$A$1:$T$32,12,FALSE),
$C97=2014,
VLOOKUP($B97,[4]分省年度数据!$A$1:$T$32,11,FALSE),
$C97=2015,
VLOOKUP($B97,[4]分省年度数据!$A$1:$T$32,10,FALSE),
$C97=2016,
VLOOKUP($B97,[4]分省年度数据!$A$1:$T$32,9,FALSE),
$C97=2017,
VLOOKUP($B97,[4]分省年度数据!$A$1:$T$32,8,FALSE),
$C97=2018,
VLOOKUP($B97,[4]分省年度数据!$A$1:$T$32,7,FALSE)
)</f>
        <v>99.95</v>
      </c>
      <c r="AL97" cm="1">
        <f t="array" ref="AL97">_xlfn.IFS(
$C97=2010,
VLOOKUP($B97,[5]分省年度数据!$A$1:$T$32,15,FALSE),
$C97=2011,
VLOOKUP($B97,[5]分省年度数据!$A$1:$T$32,14,FALSE),
$C97=2012,
VLOOKUP($B97,[5]分省年度数据!$A$1:$T$32,13,FALSE),
$C97=2013,
VLOOKUP($B97,[5]分省年度数据!$A$1:$T$32,12,FALSE),
$C97=2014,
VLOOKUP($B97,[5]分省年度数据!$A$1:$T$32,11,FALSE),
$C97=2015,
VLOOKUP($B97,[5]分省年度数据!$A$1:$T$32,10,FALSE),
$C97=2016,
VLOOKUP($B97,[5]分省年度数据!$A$1:$T$32,9,FALSE),
$C97=2017,
VLOOKUP($B97,[5]分省年度数据!$A$1:$T$32,8,FALSE),
$C97=2018,
VLOOKUP($B97,[5]分省年度数据!$A$1:$T$32,7,FALSE)
)</f>
        <v>99.91</v>
      </c>
      <c r="AM97" cm="1">
        <f t="array" ref="AM97">_xlfn.IFS(
$C97=2010,
VLOOKUP($B97,[6]分省年度数据!$A$1:$T$32,15,FALSE),
$C97=2011,
VLOOKUP($B97,[6]分省年度数据!$A$1:$T$32,14,FALSE),
$C97=2012,
VLOOKUP($B97,[6]分省年度数据!$A$1:$T$32,13,FALSE),
$C97=2013,
VLOOKUP($B97,[6]分省年度数据!$A$1:$T$32,12,FALSE),
$C97=2014,
VLOOKUP($B97,[6]分省年度数据!$A$1:$T$32,11,FALSE),
$C97=2015,
VLOOKUP($B97,[6]分省年度数据!$A$1:$T$32,10,FALSE),
$C97=2016,
VLOOKUP($B97,[6]分省年度数据!$A$1:$T$32,9,FALSE),
$C97=2017,
VLOOKUP($B97,[6]分省年度数据!$A$1:$T$32,8,FALSE),
$C97=2018,
VLOOKUP($B97,[6]分省年度数据!$A$1:$T$32,7,FALSE)
)</f>
        <v>15.99</v>
      </c>
      <c r="AN97" cm="1">
        <f t="array" ref="AN97">_xlfn.IFS(
$C97=2010,
VLOOKUP($B97,[7]分省年度数据!$A$1:$T$32,15,FALSE),
$C97=2011,
VLOOKUP($B97,[7]分省年度数据!$A$1:$T$32,14,FALSE),
$C97=2012,
VLOOKUP($B97,[7]分省年度数据!$A$1:$T$32,13,FALSE),
$C97=2013,
VLOOKUP($B97,[7]分省年度数据!$A$1:$T$32,12,FALSE),
$C97=2014,
VLOOKUP($B97,[7]分省年度数据!$A$1:$T$32,11,FALSE),
$C97=2015,
VLOOKUP($B97,[7]分省年度数据!$A$1:$T$32,10,FALSE),
$C97=2016,
VLOOKUP($B97,[7]分省年度数据!$A$1:$T$32,9,FALSE),
$C97=2017,
VLOOKUP($B97,[7]分省年度数据!$A$1:$T$32,8,FALSE),
$C97=2018,
VLOOKUP($B97,[7]分省年度数据!$A$1:$T$32,7,FALSE)
)</f>
        <v>3.78</v>
      </c>
      <c r="AO97" cm="1">
        <f t="array" ref="AO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13.19</v>
      </c>
    </row>
    <row r="98" spans="1:41">
      <c r="A98">
        <v>33</v>
      </c>
      <c r="B98" t="s">
        <v>11</v>
      </c>
      <c r="C98">
        <v>2016</v>
      </c>
      <c r="D98" t="str">
        <f>CONCATENATE(B98,C98)</f>
        <v>浙江省2016</v>
      </c>
      <c r="E98" t="s">
        <v>34</v>
      </c>
      <c r="F98" cm="1">
        <f t="array" ref="F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G98" cm="1">
        <f t="array" ref="G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H98" cm="1">
        <f t="array" ref="H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I98">
        <f>VLOOKUP($D98,[24]Sheet1!$C$1:$J$65536,2,FALSE)</f>
        <v>183.12519836425781</v>
      </c>
      <c r="J98">
        <f>VLOOKUP($D98,[24]Sheet1!$C$1:$J$65536,3,FALSE)</f>
        <v>145.20407104492188</v>
      </c>
      <c r="K98">
        <f>VLOOKUP($D98,[24]Sheet1!$C$1:$J$65536,4,FALSE)</f>
        <v>10162.138671875</v>
      </c>
      <c r="L98">
        <f>VLOOKUP($D98,[24]Sheet1!$C$1:$J$65536,5,FALSE)</f>
        <v>155.19113159179688</v>
      </c>
      <c r="M98">
        <f>VLOOKUP($D98,[24]Sheet1!$C$1:$J$65536,6,FALSE)</f>
        <v>32.585258483886719</v>
      </c>
      <c r="N98">
        <f>VLOOKUP($D98,[24]Sheet1!$C$1:$J$65536,7,FALSE)</f>
        <v>6.8846096992492676</v>
      </c>
      <c r="O98">
        <f>VLOOKUP($D98,[24]Sheet1!$C$1:$J$65536,8,FALSE)</f>
        <v>31.391607284545898</v>
      </c>
      <c r="P98" cm="1">
        <f t="array" ref="P98">_xlfn.IFS(
$C98=2010,
VLOOKUP($B98,[25]各省年均房价!$A$1:$T$32,11,FALSE),
$C98=2011,
VLOOKUP($B98,[25]各省年均房价!$A$1:$T$32,12,FALSE),
$C98=2012,
VLOOKUP($B98,[25]各省年均房价!$A$1:$T$32,13,FALSE),
$C98=2013,
VLOOKUP($B98,[25]各省年均房价!$A$1:$T$32,14,FALSE),
$C98=2014,
VLOOKUP($B98,[25]各省年均房价!$A$1:$T$32,15,FALSE),
$C98=2015,
VLOOKUP($B98,[25]各省年均房价!$A$1:$T$32,16,FALSE),
$C98=2016,
VLOOKUP($B98,[25]各省年均房价!$A$1:$T$32,17,FALSE),
$C98=2017,
VLOOKUP($B98,[25]各省年均房价!$A$1:$T$32,18,FALSE),
$C98=2018,
VLOOKUP($B98,[25]各省年均房价!$A$1:$T$32,19,FALSE)
)</f>
        <v>11404.555454545451</v>
      </c>
      <c r="Q98">
        <f t="shared" si="1"/>
        <v>0.29599925911768926</v>
      </c>
      <c r="S98" t="str">
        <f>VLOOKUP(B98,方言分布!A:B,2,FALSE)</f>
        <v>吴语</v>
      </c>
      <c r="T98" cm="1">
        <f t="array" ref="T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31546</v>
      </c>
      <c r="U98" cm="1">
        <f t="array" ref="U98">_xlfn.IFS(
$C98=2010,
VLOOKUP($B98,[20]分省年度数据!$A$1:$T$32,15,FALSE),
$C98=2011,
VLOOKUP($B98,[20]分省年度数据!$A$1:$T$32,14,FALSE),
$C98=2012,
VLOOKUP($B98,[20]分省年度数据!$A$1:$T$32,13,FALSE),
$C98=2013,
VLOOKUP($B98,[20]分省年度数据!$A$1:$T$32,12,FALSE),
$C98=2014,
VLOOKUP($B98,[20]分省年度数据!$A$1:$T$32,11,FALSE),
$C98=2015,
VLOOKUP($B98,[20]分省年度数据!$A$1:$T$32,10,FALSE),
$C98=2016,
VLOOKUP($B98,[20]分省年度数据!$A$1:$T$32,9,FALSE),
$C98=2017,
VLOOKUP($B98,[20]分省年度数据!$A$1:$T$32,8,FALSE),
$C98=2018,
VLOOKUP($B98,[20]分省年度数据!$A$1:$T$32,7,FALSE)
)</f>
        <v>28.99</v>
      </c>
      <c r="V98" cm="1">
        <f t="array" ref="V98">_xlfn.IFS(
$C98=2010,
VLOOKUP($B98,[21]分省年度数据!$A$1:$T$32,15,FALSE),
$C98=2011,
VLOOKUP($B98,[21]分省年度数据!$A$1:$T$32,14,FALSE),
$C98=2012,
VLOOKUP($B98,[21]分省年度数据!$A$1:$T$32,13,FALSE),
$C98=2013,
VLOOKUP($B98,[21]分省年度数据!$A$1:$T$32,12,FALSE),
$C98=2014,
VLOOKUP($B98,[21]分省年度数据!$A$1:$T$32,11,FALSE),
$C98=2015,
VLOOKUP($B98,[21]分省年度数据!$A$1:$T$32,10,FALSE),
$C98=2016,
VLOOKUP($B98,[21]分省年度数据!$A$1:$T$32,9,FALSE),
$C98=2017,
VLOOKUP($B98,[21]分省年度数据!$A$1:$T$32,8,FALSE),
$C98=2018,
VLOOKUP($B98,[21]分省年度数据!$A$1:$T$32,7,FALSE)
)</f>
        <v>77</v>
      </c>
      <c r="W98" cm="1">
        <f t="array" ref="W98">_xlfn.IFS(
$C98=2010,
VLOOKUP($B98,[22]分省年度数据!$A$1:$T$32,15,FALSE),
$C98=2011,
VLOOKUP($B98,[22]分省年度数据!$A$1:$T$32,14,FALSE),
$C98=2012,
VLOOKUP($B98,[22]分省年度数据!$A$1:$T$32,13,FALSE),
$C98=2013,
VLOOKUP($B98,[22]分省年度数据!$A$1:$T$32,12,FALSE),
$C98=2014,
VLOOKUP($B98,[22]分省年度数据!$A$1:$T$32,11,FALSE),
$C98=2015,
VLOOKUP($B98,[22]分省年度数据!$A$1:$T$32,10,FALSE),
$C98=2016,
VLOOKUP($B98,[22]分省年度数据!$A$1:$T$32,9,FALSE),
$C98=2017,
VLOOKUP($B98,[22]分省年度数据!$A$1:$T$32,8,FALSE),
$C98=2018,
VLOOKUP($B98,[22]分省年度数据!$A$1:$T$32,7,FALSE)
)</f>
        <v>9.92</v>
      </c>
      <c r="X98" cm="1">
        <f t="array" ref="X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542.44000000000005</v>
      </c>
      <c r="Y98" cm="1">
        <f t="array" ref="Y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11.26</v>
      </c>
      <c r="Z98" cm="1">
        <f t="array" ref="Z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12.34</v>
      </c>
      <c r="AA98" cm="1">
        <f t="array" ref="AA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17.75</v>
      </c>
      <c r="AC98" cm="1">
        <f t="array" ref="AC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18908104</v>
      </c>
      <c r="AD98" cm="1">
        <f t="array" ref="AD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1300.03</v>
      </c>
      <c r="AE98" cm="1">
        <f t="array" ref="AE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1741</v>
      </c>
      <c r="AF98" cm="1">
        <f t="array" ref="AF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20916.7</v>
      </c>
      <c r="AI98" cm="1">
        <f t="array" ref="AI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14791</v>
      </c>
      <c r="AJ98" cm="1">
        <f t="array" ref="AJ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69884</v>
      </c>
      <c r="AK98" cm="1">
        <f t="array" ref="AK98">_xlfn.IFS(
$C98=2010,
VLOOKUP($B98,[4]分省年度数据!$A$1:$T$32,15,FALSE),
$C98=2011,
VLOOKUP($B98,[4]分省年度数据!$A$1:$T$32,14,FALSE),
$C98=2012,
VLOOKUP($B98,[4]分省年度数据!$A$1:$T$32,13,FALSE),
$C98=2013,
VLOOKUP($B98,[4]分省年度数据!$A$1:$T$32,12,FALSE),
$C98=2014,
VLOOKUP($B98,[4]分省年度数据!$A$1:$T$32,11,FALSE),
$C98=2015,
VLOOKUP($B98,[4]分省年度数据!$A$1:$T$32,10,FALSE),
$C98=2016,
VLOOKUP($B98,[4]分省年度数据!$A$1:$T$32,9,FALSE),
$C98=2017,
VLOOKUP($B98,[4]分省年度数据!$A$1:$T$32,8,FALSE),
$C98=2018,
VLOOKUP($B98,[4]分省年度数据!$A$1:$T$32,7,FALSE)
)</f>
        <v>99.97</v>
      </c>
      <c r="AL98" cm="1">
        <f t="array" ref="AL98">_xlfn.IFS(
$C98=2010,
VLOOKUP($B98,[5]分省年度数据!$A$1:$T$32,15,FALSE),
$C98=2011,
VLOOKUP($B98,[5]分省年度数据!$A$1:$T$32,14,FALSE),
$C98=2012,
VLOOKUP($B98,[5]分省年度数据!$A$1:$T$32,13,FALSE),
$C98=2013,
VLOOKUP($B98,[5]分省年度数据!$A$1:$T$32,12,FALSE),
$C98=2014,
VLOOKUP($B98,[5]分省年度数据!$A$1:$T$32,11,FALSE),
$C98=2015,
VLOOKUP($B98,[5]分省年度数据!$A$1:$T$32,10,FALSE),
$C98=2016,
VLOOKUP($B98,[5]分省年度数据!$A$1:$T$32,9,FALSE),
$C98=2017,
VLOOKUP($B98,[5]分省年度数据!$A$1:$T$32,8,FALSE),
$C98=2018,
VLOOKUP($B98,[5]分省年度数据!$A$1:$T$32,7,FALSE)
)</f>
        <v>99.95</v>
      </c>
      <c r="AM98" cm="1">
        <f t="array" ref="AM98">_xlfn.IFS(
$C98=2010,
VLOOKUP($B98,[6]分省年度数据!$A$1:$T$32,15,FALSE),
$C98=2011,
VLOOKUP($B98,[6]分省年度数据!$A$1:$T$32,14,FALSE),
$C98=2012,
VLOOKUP($B98,[6]分省年度数据!$A$1:$T$32,13,FALSE),
$C98=2013,
VLOOKUP($B98,[6]分省年度数据!$A$1:$T$32,12,FALSE),
$C98=2014,
VLOOKUP($B98,[6]分省年度数据!$A$1:$T$32,11,FALSE),
$C98=2015,
VLOOKUP($B98,[6]分省年度数据!$A$1:$T$32,10,FALSE),
$C98=2016,
VLOOKUP($B98,[6]分省年度数据!$A$1:$T$32,9,FALSE),
$C98=2017,
VLOOKUP($B98,[6]分省年度数据!$A$1:$T$32,8,FALSE),
$C98=2018,
VLOOKUP($B98,[6]分省年度数据!$A$1:$T$32,7,FALSE)
)</f>
        <v>16.27</v>
      </c>
      <c r="AN98" cm="1">
        <f t="array" ref="AN98">_xlfn.IFS(
$C98=2010,
VLOOKUP($B98,[7]分省年度数据!$A$1:$T$32,15,FALSE),
$C98=2011,
VLOOKUP($B98,[7]分省年度数据!$A$1:$T$32,14,FALSE),
$C98=2012,
VLOOKUP($B98,[7]分省年度数据!$A$1:$T$32,13,FALSE),
$C98=2013,
VLOOKUP($B98,[7]分省年度数据!$A$1:$T$32,12,FALSE),
$C98=2014,
VLOOKUP($B98,[7]分省年度数据!$A$1:$T$32,11,FALSE),
$C98=2015,
VLOOKUP($B98,[7]分省年度数据!$A$1:$T$32,10,FALSE),
$C98=2016,
VLOOKUP($B98,[7]分省年度数据!$A$1:$T$32,9,FALSE),
$C98=2017,
VLOOKUP($B98,[7]分省年度数据!$A$1:$T$32,8,FALSE),
$C98=2018,
VLOOKUP($B98,[7]分省年度数据!$A$1:$T$32,7,FALSE)
)</f>
        <v>3.5</v>
      </c>
      <c r="AO98" cm="1">
        <f t="array" ref="AO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13.17</v>
      </c>
    </row>
    <row r="99" spans="1:41">
      <c r="A99">
        <v>33</v>
      </c>
      <c r="B99" t="s">
        <v>11</v>
      </c>
      <c r="C99">
        <v>2017</v>
      </c>
      <c r="D99" t="str">
        <f>CONCATENATE(B99,C99)</f>
        <v>浙江省2017</v>
      </c>
      <c r="E99" t="s">
        <v>34</v>
      </c>
      <c r="F99" cm="1">
        <f t="array" ref="F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G99" cm="1">
        <f t="array" ref="G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H99" cm="1">
        <f t="array" ref="H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I99">
        <f>VLOOKUP($D99,[24]Sheet1!$C$1:$J$65536,2,FALSE)</f>
        <v>183.1571044921875</v>
      </c>
      <c r="J99">
        <f>VLOOKUP($D99,[24]Sheet1!$C$1:$J$65536,3,FALSE)</f>
        <v>137.09686279296875</v>
      </c>
      <c r="K99">
        <f>VLOOKUP($D99,[24]Sheet1!$C$1:$J$65536,4,FALSE)</f>
        <v>10168.365234375</v>
      </c>
      <c r="L99">
        <f>VLOOKUP($D99,[24]Sheet1!$C$1:$J$65536,5,FALSE)</f>
        <v>163.69789123535156</v>
      </c>
      <c r="M99">
        <f>VLOOKUP($D99,[24]Sheet1!$C$1:$J$65536,6,FALSE)</f>
        <v>32.734897613525391</v>
      </c>
      <c r="N99">
        <f>VLOOKUP($D99,[24]Sheet1!$C$1:$J$65536,7,FALSE)</f>
        <v>6.453345775604248</v>
      </c>
      <c r="O99">
        <f>VLOOKUP($D99,[24]Sheet1!$C$1:$J$65536,8,FALSE)</f>
        <v>31.297773361206055</v>
      </c>
      <c r="P99" cm="1">
        <f t="array" ref="P99">_xlfn.IFS(
$C99=2010,
VLOOKUP($B99,[25]各省年均房价!$A$1:$T$32,11,FALSE),
$C99=2011,
VLOOKUP($B99,[25]各省年均房价!$A$1:$T$32,12,FALSE),
$C99=2012,
VLOOKUP($B99,[25]各省年均房价!$A$1:$T$32,13,FALSE),
$C99=2013,
VLOOKUP($B99,[25]各省年均房价!$A$1:$T$32,14,FALSE),
$C99=2014,
VLOOKUP($B99,[25]各省年均房价!$A$1:$T$32,15,FALSE),
$C99=2015,
VLOOKUP($B99,[25]各省年均房价!$A$1:$T$32,16,FALSE),
$C99=2016,
VLOOKUP($B99,[25]各省年均房价!$A$1:$T$32,17,FALSE),
$C99=2017,
VLOOKUP($B99,[25]各省年均房价!$A$1:$T$32,18,FALSE),
$C99=2018,
VLOOKUP($B99,[25]各省年均房价!$A$1:$T$32,19,FALSE)
)</f>
        <v>11604.49242424242</v>
      </c>
      <c r="Q99">
        <f t="shared" si="1"/>
        <v>0.27599515826100984</v>
      </c>
      <c r="S99" t="str">
        <f>VLOOKUP(B99,方言分布!A:B,2,FALSE)</f>
        <v>吴语</v>
      </c>
      <c r="T99" cm="1">
        <f t="array" ref="T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31979</v>
      </c>
      <c r="U99" cm="1">
        <f t="array" ref="U99">_xlfn.IFS(
$C99=2010,
VLOOKUP($B99,[20]分省年度数据!$A$1:$T$32,15,FALSE),
$C99=2011,
VLOOKUP($B99,[20]分省年度数据!$A$1:$T$32,14,FALSE),
$C99=2012,
VLOOKUP($B99,[20]分省年度数据!$A$1:$T$32,13,FALSE),
$C99=2013,
VLOOKUP($B99,[20]分省年度数据!$A$1:$T$32,12,FALSE),
$C99=2014,
VLOOKUP($B99,[20]分省年度数据!$A$1:$T$32,11,FALSE),
$C99=2015,
VLOOKUP($B99,[20]分省年度数据!$A$1:$T$32,10,FALSE),
$C99=2016,
VLOOKUP($B99,[20]分省年度数据!$A$1:$T$32,9,FALSE),
$C99=2017,
VLOOKUP($B99,[20]分省年度数据!$A$1:$T$32,8,FALSE),
$C99=2018,
VLOOKUP($B99,[20]分省年度数据!$A$1:$T$32,7,FALSE)
)</f>
        <v>31.35</v>
      </c>
      <c r="V99" cm="1">
        <f t="array" ref="V99">_xlfn.IFS(
$C99=2010,
VLOOKUP($B99,[21]分省年度数据!$A$1:$T$32,15,FALSE),
$C99=2011,
VLOOKUP($B99,[21]分省年度数据!$A$1:$T$32,14,FALSE),
$C99=2012,
VLOOKUP($B99,[21]分省年度数据!$A$1:$T$32,13,FALSE),
$C99=2013,
VLOOKUP($B99,[21]分省年度数据!$A$1:$T$32,12,FALSE),
$C99=2014,
VLOOKUP($B99,[21]分省年度数据!$A$1:$T$32,11,FALSE),
$C99=2015,
VLOOKUP($B99,[21]分省年度数据!$A$1:$T$32,10,FALSE),
$C99=2016,
VLOOKUP($B99,[21]分省年度数据!$A$1:$T$32,9,FALSE),
$C99=2017,
VLOOKUP($B99,[21]分省年度数据!$A$1:$T$32,8,FALSE),
$C99=2018,
VLOOKUP($B99,[21]分省年度数据!$A$1:$T$32,7,FALSE)
)</f>
        <v>81</v>
      </c>
      <c r="W99" cm="1">
        <f t="array" ref="W99">_xlfn.IFS(
$C99=2010,
VLOOKUP($B99,[22]分省年度数据!$A$1:$T$32,15,FALSE),
$C99=2011,
VLOOKUP($B99,[22]分省年度数据!$A$1:$T$32,14,FALSE),
$C99=2012,
VLOOKUP($B99,[22]分省年度数据!$A$1:$T$32,13,FALSE),
$C99=2013,
VLOOKUP($B99,[22]分省年度数据!$A$1:$T$32,12,FALSE),
$C99=2014,
VLOOKUP($B99,[22]分省年度数据!$A$1:$T$32,11,FALSE),
$C99=2015,
VLOOKUP($B99,[22]分省年度数据!$A$1:$T$32,10,FALSE),
$C99=2016,
VLOOKUP($B99,[22]分省年度数据!$A$1:$T$32,9,FALSE),
$C99=2017,
VLOOKUP($B99,[22]分省年度数据!$A$1:$T$32,8,FALSE),
$C99=2018,
VLOOKUP($B99,[22]分省年度数据!$A$1:$T$32,7,FALSE)
)</f>
        <v>9.8000000000000007</v>
      </c>
      <c r="X99" cm="1">
        <f t="array" ref="X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584.16999999999996</v>
      </c>
      <c r="Y99" cm="1">
        <f t="array" ref="Y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11.11</v>
      </c>
      <c r="Z99" cm="1">
        <f t="array" ref="Z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12.5</v>
      </c>
      <c r="AA99" cm="1">
        <f t="array" ref="AA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17.260000000000002</v>
      </c>
      <c r="AC99" cm="1">
        <f t="array" ref="AC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21327866</v>
      </c>
      <c r="AD99" cm="1">
        <f t="array" ref="AD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1430.15</v>
      </c>
      <c r="AE99" cm="1">
        <f t="array" ref="AE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1940</v>
      </c>
      <c r="AF99" cm="1">
        <f t="array" ref="AF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23121.3</v>
      </c>
      <c r="AI99" cm="1">
        <f t="array" ref="AI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12782</v>
      </c>
      <c r="AJ99" cm="1">
        <f t="array" ref="AJ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75474</v>
      </c>
      <c r="AK99" cm="1">
        <f t="array" ref="AK99">_xlfn.IFS(
$C99=2010,
VLOOKUP($B99,[4]分省年度数据!$A$1:$T$32,15,FALSE),
$C99=2011,
VLOOKUP($B99,[4]分省年度数据!$A$1:$T$32,14,FALSE),
$C99=2012,
VLOOKUP($B99,[4]分省年度数据!$A$1:$T$32,13,FALSE),
$C99=2013,
VLOOKUP($B99,[4]分省年度数据!$A$1:$T$32,12,FALSE),
$C99=2014,
VLOOKUP($B99,[4]分省年度数据!$A$1:$T$32,11,FALSE),
$C99=2015,
VLOOKUP($B99,[4]分省年度数据!$A$1:$T$32,10,FALSE),
$C99=2016,
VLOOKUP($B99,[4]分省年度数据!$A$1:$T$32,9,FALSE),
$C99=2017,
VLOOKUP($B99,[4]分省年度数据!$A$1:$T$32,8,FALSE),
$C99=2018,
VLOOKUP($B99,[4]分省年度数据!$A$1:$T$32,7,FALSE)
)</f>
        <v>100</v>
      </c>
      <c r="AL99" cm="1">
        <f t="array" ref="AL99">_xlfn.IFS(
$C99=2010,
VLOOKUP($B99,[5]分省年度数据!$A$1:$T$32,15,FALSE),
$C99=2011,
VLOOKUP($B99,[5]分省年度数据!$A$1:$T$32,14,FALSE),
$C99=2012,
VLOOKUP($B99,[5]分省年度数据!$A$1:$T$32,13,FALSE),
$C99=2013,
VLOOKUP($B99,[5]分省年度数据!$A$1:$T$32,12,FALSE),
$C99=2014,
VLOOKUP($B99,[5]分省年度数据!$A$1:$T$32,11,FALSE),
$C99=2015,
VLOOKUP($B99,[5]分省年度数据!$A$1:$T$32,10,FALSE),
$C99=2016,
VLOOKUP($B99,[5]分省年度数据!$A$1:$T$32,9,FALSE),
$C99=2017,
VLOOKUP($B99,[5]分省年度数据!$A$1:$T$32,8,FALSE),
$C99=2018,
VLOOKUP($B99,[5]分省年度数据!$A$1:$T$32,7,FALSE)
)</f>
        <v>99.97</v>
      </c>
      <c r="AM99" cm="1">
        <f t="array" ref="AM99">_xlfn.IFS(
$C99=2010,
VLOOKUP($B99,[6]分省年度数据!$A$1:$T$32,15,FALSE),
$C99=2011,
VLOOKUP($B99,[6]分省年度数据!$A$1:$T$32,14,FALSE),
$C99=2012,
VLOOKUP($B99,[6]分省年度数据!$A$1:$T$32,13,FALSE),
$C99=2013,
VLOOKUP($B99,[6]分省年度数据!$A$1:$T$32,12,FALSE),
$C99=2014,
VLOOKUP($B99,[6]分省年度数据!$A$1:$T$32,11,FALSE),
$C99=2015,
VLOOKUP($B99,[6]分省年度数据!$A$1:$T$32,10,FALSE),
$C99=2016,
VLOOKUP($B99,[6]分省年度数据!$A$1:$T$32,9,FALSE),
$C99=2017,
VLOOKUP($B99,[6]分省年度数据!$A$1:$T$32,8,FALSE),
$C99=2018,
VLOOKUP($B99,[6]分省年度数据!$A$1:$T$32,7,FALSE)
)</f>
        <v>16.93</v>
      </c>
      <c r="AN99" cm="1">
        <f t="array" ref="AN99">_xlfn.IFS(
$C99=2010,
VLOOKUP($B99,[7]分省年度数据!$A$1:$T$32,15,FALSE),
$C99=2011,
VLOOKUP($B99,[7]分省年度数据!$A$1:$T$32,14,FALSE),
$C99=2012,
VLOOKUP($B99,[7]分省年度数据!$A$1:$T$32,13,FALSE),
$C99=2013,
VLOOKUP($B99,[7]分省年度数据!$A$1:$T$32,12,FALSE),
$C99=2014,
VLOOKUP($B99,[7]分省年度数据!$A$1:$T$32,11,FALSE),
$C99=2015,
VLOOKUP($B99,[7]分省年度数据!$A$1:$T$32,10,FALSE),
$C99=2016,
VLOOKUP($B99,[7]分省年度数据!$A$1:$T$32,9,FALSE),
$C99=2017,
VLOOKUP($B99,[7]分省年度数据!$A$1:$T$32,8,FALSE),
$C99=2018,
VLOOKUP($B99,[7]分省年度数据!$A$1:$T$32,7,FALSE)
)</f>
        <v>3.23</v>
      </c>
      <c r="AO99" cm="1">
        <f t="array" ref="AO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13.32</v>
      </c>
    </row>
    <row r="100" spans="1:41">
      <c r="A100">
        <v>33</v>
      </c>
      <c r="B100" t="s">
        <v>11</v>
      </c>
      <c r="C100">
        <v>2018</v>
      </c>
      <c r="D100" t="str">
        <f>CONCATENATE(B100,C100)</f>
        <v>浙江省2018</v>
      </c>
      <c r="E100" t="s">
        <v>34</v>
      </c>
      <c r="F100" cm="1">
        <f t="array" ref="F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G100" cm="1">
        <f t="array" ref="G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H100" cm="1">
        <f t="array" ref="H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I100">
        <f>VLOOKUP($D100,[24]Sheet1!$C$1:$J$65536,2,FALSE)</f>
        <v>183.09986877441406</v>
      </c>
      <c r="J100">
        <f>VLOOKUP($D100,[24]Sheet1!$C$1:$J$65536,3,FALSE)</f>
        <v>140.55441284179688</v>
      </c>
      <c r="K100">
        <f>VLOOKUP($D100,[24]Sheet1!$C$1:$J$65536,4,FALSE)</f>
        <v>10159.224609375</v>
      </c>
      <c r="L100">
        <f>VLOOKUP($D100,[24]Sheet1!$C$1:$J$65536,5,FALSE)</f>
        <v>168.78831481933594</v>
      </c>
      <c r="M100">
        <f>VLOOKUP($D100,[24]Sheet1!$C$1:$J$65536,6,FALSE)</f>
        <v>32.662254333496094</v>
      </c>
      <c r="N100">
        <f>VLOOKUP($D100,[24]Sheet1!$C$1:$J$65536,7,FALSE)</f>
        <v>6.640986442565918</v>
      </c>
      <c r="O100">
        <f>VLOOKUP($D100,[24]Sheet1!$C$1:$J$65536,8,FALSE)</f>
        <v>29.018705368041992</v>
      </c>
      <c r="P100" cm="1">
        <f t="array" ref="P100">_xlfn.IFS(
$C100=2010,
VLOOKUP($B100,[25]各省年均房价!$A$1:$T$32,11,FALSE),
$C100=2011,
VLOOKUP($B100,[25]各省年均房价!$A$1:$T$32,12,FALSE),
$C100=2012,
VLOOKUP($B100,[25]各省年均房价!$A$1:$T$32,13,FALSE),
$C100=2013,
VLOOKUP($B100,[25]各省年均房价!$A$1:$T$32,14,FALSE),
$C100=2014,
VLOOKUP($B100,[25]各省年均房价!$A$1:$T$32,15,FALSE),
$C100=2015,
VLOOKUP($B100,[25]各省年均房价!$A$1:$T$32,16,FALSE),
$C100=2016,
VLOOKUP($B100,[25]各省年均房价!$A$1:$T$32,17,FALSE),
$C100=2017,
VLOOKUP($B100,[25]各省年均房价!$A$1:$T$32,18,FALSE),
$C100=2018,
VLOOKUP($B100,[25]各省年均房价!$A$1:$T$32,19,FALSE)
)</f>
        <v>13129.189393939379</v>
      </c>
      <c r="Q100">
        <f t="shared" si="1"/>
        <v>0.28641338119414006</v>
      </c>
      <c r="S100" t="str">
        <f>VLOOKUP(B100,方言分布!A:B,2,FALSE)</f>
        <v>吴语</v>
      </c>
      <c r="T100" cm="1">
        <f t="array" ref="T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32754</v>
      </c>
      <c r="U100" cm="1">
        <f t="array" ref="U100">_xlfn.IFS(
$C100=2010,
VLOOKUP($B100,[20]分省年度数据!$A$1:$T$32,15,FALSE),
$C100=2011,
VLOOKUP($B100,[20]分省年度数据!$A$1:$T$32,14,FALSE),
$C100=2012,
VLOOKUP($B100,[20]分省年度数据!$A$1:$T$32,13,FALSE),
$C100=2013,
VLOOKUP($B100,[20]分省年度数据!$A$1:$T$32,12,FALSE),
$C100=2014,
VLOOKUP($B100,[20]分省年度数据!$A$1:$T$32,11,FALSE),
$C100=2015,
VLOOKUP($B100,[20]分省年度数据!$A$1:$T$32,10,FALSE),
$C100=2016,
VLOOKUP($B100,[20]分省年度数据!$A$1:$T$32,9,FALSE),
$C100=2017,
VLOOKUP($B100,[20]分省年度数据!$A$1:$T$32,8,FALSE),
$C100=2018,
VLOOKUP($B100,[20]分省年度数据!$A$1:$T$32,7,FALSE)
)</f>
        <v>33.21</v>
      </c>
      <c r="V100" cm="1">
        <f t="array" ref="V100">_xlfn.IFS(
$C100=2010,
VLOOKUP($B100,[21]分省年度数据!$A$1:$T$32,15,FALSE),
$C100=2011,
VLOOKUP($B100,[21]分省年度数据!$A$1:$T$32,14,FALSE),
$C100=2012,
VLOOKUP($B100,[21]分省年度数据!$A$1:$T$32,13,FALSE),
$C100=2013,
VLOOKUP($B100,[21]分省年度数据!$A$1:$T$32,12,FALSE),
$C100=2014,
VLOOKUP($B100,[21]分省年度数据!$A$1:$T$32,11,FALSE),
$C100=2015,
VLOOKUP($B100,[21]分省年度数据!$A$1:$T$32,10,FALSE),
$C100=2016,
VLOOKUP($B100,[21]分省年度数据!$A$1:$T$32,9,FALSE),
$C100=2017,
VLOOKUP($B100,[21]分省年度数据!$A$1:$T$32,8,FALSE),
$C100=2018,
VLOOKUP($B100,[21]分省年度数据!$A$1:$T$32,7,FALSE)
)</f>
        <v>85</v>
      </c>
      <c r="W100" cm="1">
        <f t="array" ref="W100">_xlfn.IFS(
$C100=2010,
VLOOKUP($B100,[22]分省年度数据!$A$1:$T$32,15,FALSE),
$C100=2011,
VLOOKUP($B100,[22]分省年度数据!$A$1:$T$32,14,FALSE),
$C100=2012,
VLOOKUP($B100,[22]分省年度数据!$A$1:$T$32,13,FALSE),
$C100=2013,
VLOOKUP($B100,[22]分省年度数据!$A$1:$T$32,12,FALSE),
$C100=2014,
VLOOKUP($B100,[22]分省年度数据!$A$1:$T$32,11,FALSE),
$C100=2015,
VLOOKUP($B100,[22]分省年度数据!$A$1:$T$32,10,FALSE),
$C100=2016,
VLOOKUP($B100,[22]分省年度数据!$A$1:$T$32,9,FALSE),
$C100=2017,
VLOOKUP($B100,[22]分省年度数据!$A$1:$T$32,8,FALSE),
$C100=2018,
VLOOKUP($B100,[22]分省年度数据!$A$1:$T$32,7,FALSE)
)</f>
        <v>9.6</v>
      </c>
      <c r="X100" cm="1">
        <f t="array" ref="X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626.20000000000005</v>
      </c>
      <c r="Y100" cm="1">
        <f t="array" ref="Y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10.93</v>
      </c>
      <c r="Z100" cm="1">
        <f t="array" ref="Z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12.66</v>
      </c>
      <c r="AA100" cm="1">
        <f t="array" ref="AA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17.14</v>
      </c>
      <c r="AC100" cm="1">
        <f t="array" ref="AC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24009012</v>
      </c>
      <c r="AD100" cm="1">
        <f t="array" ref="AD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1572.47</v>
      </c>
      <c r="AE100" cm="1">
        <f t="array" ref="AE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2074</v>
      </c>
      <c r="AF100" cm="1">
        <f t="array" ref="AF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25161.9</v>
      </c>
      <c r="AI100" cm="1">
        <f t="array" ref="AI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12565</v>
      </c>
      <c r="AJ100" cm="1">
        <f t="array" ref="AJ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82863</v>
      </c>
      <c r="AK100" cm="1">
        <f t="array" ref="AK100">_xlfn.IFS(
$C100=2010,
VLOOKUP($B100,[4]分省年度数据!$A$1:$T$32,15,FALSE),
$C100=2011,
VLOOKUP($B100,[4]分省年度数据!$A$1:$T$32,14,FALSE),
$C100=2012,
VLOOKUP($B100,[4]分省年度数据!$A$1:$T$32,13,FALSE),
$C100=2013,
VLOOKUP($B100,[4]分省年度数据!$A$1:$T$32,12,FALSE),
$C100=2014,
VLOOKUP($B100,[4]分省年度数据!$A$1:$T$32,11,FALSE),
$C100=2015,
VLOOKUP($B100,[4]分省年度数据!$A$1:$T$32,10,FALSE),
$C100=2016,
VLOOKUP($B100,[4]分省年度数据!$A$1:$T$32,9,FALSE),
$C100=2017,
VLOOKUP($B100,[4]分省年度数据!$A$1:$T$32,8,FALSE),
$C100=2018,
VLOOKUP($B100,[4]分省年度数据!$A$1:$T$32,7,FALSE)
)</f>
        <v>100</v>
      </c>
      <c r="AL100" cm="1">
        <f t="array" ref="AL100">_xlfn.IFS(
$C100=2010,
VLOOKUP($B100,[5]分省年度数据!$A$1:$T$32,15,FALSE),
$C100=2011,
VLOOKUP($B100,[5]分省年度数据!$A$1:$T$32,14,FALSE),
$C100=2012,
VLOOKUP($B100,[5]分省年度数据!$A$1:$T$32,13,FALSE),
$C100=2013,
VLOOKUP($B100,[5]分省年度数据!$A$1:$T$32,12,FALSE),
$C100=2014,
VLOOKUP($B100,[5]分省年度数据!$A$1:$T$32,11,FALSE),
$C100=2015,
VLOOKUP($B100,[5]分省年度数据!$A$1:$T$32,10,FALSE),
$C100=2016,
VLOOKUP($B100,[5]分省年度数据!$A$1:$T$32,9,FALSE),
$C100=2017,
VLOOKUP($B100,[5]分省年度数据!$A$1:$T$32,8,FALSE),
$C100=2018,
VLOOKUP($B100,[5]分省年度数据!$A$1:$T$32,7,FALSE)
)</f>
        <v>100</v>
      </c>
      <c r="AM100" cm="1">
        <f t="array" ref="AM100">_xlfn.IFS(
$C100=2010,
VLOOKUP($B100,[6]分省年度数据!$A$1:$T$32,15,FALSE),
$C100=2011,
VLOOKUP($B100,[6]分省年度数据!$A$1:$T$32,14,FALSE),
$C100=2012,
VLOOKUP($B100,[6]分省年度数据!$A$1:$T$32,13,FALSE),
$C100=2013,
VLOOKUP($B100,[6]分省年度数据!$A$1:$T$32,12,FALSE),
$C100=2014,
VLOOKUP($B100,[6]分省年度数据!$A$1:$T$32,11,FALSE),
$C100=2015,
VLOOKUP($B100,[6]分省年度数据!$A$1:$T$32,10,FALSE),
$C100=2016,
VLOOKUP($B100,[6]分省年度数据!$A$1:$T$32,9,FALSE),
$C100=2017,
VLOOKUP($B100,[6]分省年度数据!$A$1:$T$32,8,FALSE),
$C100=2018,
VLOOKUP($B100,[6]分省年度数据!$A$1:$T$32,7,FALSE)
)</f>
        <v>16.100000000000001</v>
      </c>
      <c r="AN100" cm="1">
        <f t="array" ref="AN100">_xlfn.IFS(
$C100=2010,
VLOOKUP($B100,[7]分省年度数据!$A$1:$T$32,15,FALSE),
$C100=2011,
VLOOKUP($B100,[7]分省年度数据!$A$1:$T$32,14,FALSE),
$C100=2012,
VLOOKUP($B100,[7]分省年度数据!$A$1:$T$32,13,FALSE),
$C100=2013,
VLOOKUP($B100,[7]分省年度数据!$A$1:$T$32,12,FALSE),
$C100=2014,
VLOOKUP($B100,[7]分省年度数据!$A$1:$T$32,11,FALSE),
$C100=2015,
VLOOKUP($B100,[7]分省年度数据!$A$1:$T$32,10,FALSE),
$C100=2016,
VLOOKUP($B100,[7]分省年度数据!$A$1:$T$32,9,FALSE),
$C100=2017,
VLOOKUP($B100,[7]分省年度数据!$A$1:$T$32,8,FALSE),
$C100=2018,
VLOOKUP($B100,[7]分省年度数据!$A$1:$T$32,7,FALSE)
)</f>
        <v>3.17</v>
      </c>
      <c r="AO100" cm="1">
        <f t="array" ref="AO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13.73</v>
      </c>
    </row>
    <row r="101" spans="1:41">
      <c r="A101">
        <v>34</v>
      </c>
      <c r="B101" t="s">
        <v>12</v>
      </c>
      <c r="C101">
        <v>2010</v>
      </c>
      <c r="D101" t="str">
        <f>CONCATENATE(B101,C101)</f>
        <v>安徽省2010</v>
      </c>
      <c r="E101" t="s">
        <v>34</v>
      </c>
      <c r="F101" cm="1">
        <f t="array" ref="F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G101" cm="1">
        <f t="array" ref="G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H101" cm="1">
        <f t="array" ref="H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I101">
        <f>VLOOKUP($D101,[24]Sheet1!$C$1:$J$65536,2,FALSE)</f>
        <v>150.67977905273438</v>
      </c>
      <c r="J101">
        <f>VLOOKUP($D101,[24]Sheet1!$C$1:$J$65536,3,FALSE)</f>
        <v>91.045143127441406</v>
      </c>
      <c r="K101">
        <f>VLOOKUP($D101,[24]Sheet1!$C$1:$J$65536,4,FALSE)</f>
        <v>10163.41015625</v>
      </c>
      <c r="L101">
        <f>VLOOKUP($D101,[24]Sheet1!$C$1:$J$65536,5,FALSE)</f>
        <v>165.46517944335938</v>
      </c>
      <c r="M101">
        <f>VLOOKUP($D101,[24]Sheet1!$C$1:$J$65536,6,FALSE)</f>
        <v>25.995809555053711</v>
      </c>
      <c r="N101">
        <f>VLOOKUP($D101,[24]Sheet1!$C$1:$J$65536,7,FALSE)</f>
        <v>4.5265688896179199</v>
      </c>
      <c r="O101">
        <f>VLOOKUP($D101,[24]Sheet1!$C$1:$J$65536,8,FALSE)</f>
        <v>36.119983673095703</v>
      </c>
      <c r="P101" cm="1">
        <f t="array" ref="P101">_xlfn.IFS(
$C101=2010,
VLOOKUP($B101,[25]各省年均房价!$A$1:$T$32,11,FALSE),
$C101=2011,
VLOOKUP($B101,[25]各省年均房价!$A$1:$T$32,12,FALSE),
$C101=2012,
VLOOKUP($B101,[25]各省年均房价!$A$1:$T$32,13,FALSE),
$C101=2013,
VLOOKUP($B101,[25]各省年均房价!$A$1:$T$32,14,FALSE),
$C101=2014,
VLOOKUP($B101,[25]各省年均房价!$A$1:$T$32,15,FALSE),
$C101=2015,
VLOOKUP($B101,[25]各省年均房价!$A$1:$T$32,16,FALSE),
$C101=2016,
VLOOKUP($B101,[25]各省年均房价!$A$1:$T$32,17,FALSE),
$C101=2017,
VLOOKUP($B101,[25]各省年均房价!$A$1:$T$32,18,FALSE),
$C101=2018,
VLOOKUP($B101,[25]各省年均房价!$A$1:$T$32,19,FALSE)
)</f>
        <v>4330.5</v>
      </c>
      <c r="Q101">
        <f t="shared" si="1"/>
        <v>0.43500753390256153</v>
      </c>
      <c r="S101" t="str">
        <f>VLOOKUP(B101,方言分布!A:B,2,FALSE)</f>
        <v>江淮官话</v>
      </c>
      <c r="T101" cm="1">
        <f t="array" ref="T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22997</v>
      </c>
      <c r="U101" cm="1">
        <f t="array" ref="U101">_xlfn.IFS(
$C101=2010,
VLOOKUP($B101,[20]分省年度数据!$A$1:$T$32,15,FALSE),
$C101=2011,
VLOOKUP($B101,[20]分省年度数据!$A$1:$T$32,14,FALSE),
$C101=2012,
VLOOKUP($B101,[20]分省年度数据!$A$1:$T$32,13,FALSE),
$C101=2013,
VLOOKUP($B101,[20]分省年度数据!$A$1:$T$32,12,FALSE),
$C101=2014,
VLOOKUP($B101,[20]分省年度数据!$A$1:$T$32,11,FALSE),
$C101=2015,
VLOOKUP($B101,[20]分省年度数据!$A$1:$T$32,10,FALSE),
$C101=2016,
VLOOKUP($B101,[20]分省年度数据!$A$1:$T$32,9,FALSE),
$C101=2017,
VLOOKUP($B101,[20]分省年度数据!$A$1:$T$32,8,FALSE),
$C101=2018,
VLOOKUP($B101,[20]分省年度数据!$A$1:$T$32,7,FALSE)
)</f>
        <v>18.8</v>
      </c>
      <c r="V101" cm="1">
        <f t="array" ref="V101">_xlfn.IFS(
$C101=2010,
VLOOKUP($B101,[21]分省年度数据!$A$1:$T$32,15,FALSE),
$C101=2011,
VLOOKUP($B101,[21]分省年度数据!$A$1:$T$32,14,FALSE),
$C101=2012,
VLOOKUP($B101,[21]分省年度数据!$A$1:$T$32,13,FALSE),
$C101=2013,
VLOOKUP($B101,[21]分省年度数据!$A$1:$T$32,12,FALSE),
$C101=2014,
VLOOKUP($B101,[21]分省年度数据!$A$1:$T$32,11,FALSE),
$C101=2015,
VLOOKUP($B101,[21]分省年度数据!$A$1:$T$32,10,FALSE),
$C101=2016,
VLOOKUP($B101,[21]分省年度数据!$A$1:$T$32,9,FALSE),
$C101=2017,
VLOOKUP($B101,[21]分省年度数据!$A$1:$T$32,8,FALSE),
$C101=2018,
VLOOKUP($B101,[21]分省年度数据!$A$1:$T$32,7,FALSE)
)</f>
        <v>31</v>
      </c>
      <c r="W101" cm="1">
        <f t="array" ref="W101">_xlfn.IFS(
$C101=2010,
VLOOKUP($B101,[22]分省年度数据!$A$1:$T$32,15,FALSE),
$C101=2011,
VLOOKUP($B101,[22]分省年度数据!$A$1:$T$32,14,FALSE),
$C101=2012,
VLOOKUP($B101,[22]分省年度数据!$A$1:$T$32,13,FALSE),
$C101=2013,
VLOOKUP($B101,[22]分省年度数据!$A$1:$T$32,12,FALSE),
$C101=2014,
VLOOKUP($B101,[22]分省年度数据!$A$1:$T$32,11,FALSE),
$C101=2015,
VLOOKUP($B101,[22]分省年度数据!$A$1:$T$32,10,FALSE),
$C101=2016,
VLOOKUP($B101,[22]分省年度数据!$A$1:$T$32,9,FALSE),
$C101=2017,
VLOOKUP($B101,[22]分省年度数据!$A$1:$T$32,8,FALSE),
$C101=2018,
VLOOKUP($B101,[22]分省年度数据!$A$1:$T$32,7,FALSE)
)</f>
        <v>9.7200000000000006</v>
      </c>
      <c r="X101" cm="1">
        <f t="array" ref="X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184.22</v>
      </c>
      <c r="Y101" cm="1">
        <f t="array" ref="Y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19.079999999999998</v>
      </c>
      <c r="Z101" cm="1">
        <f t="array" ref="Z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17.100000000000001</v>
      </c>
      <c r="AA101" cm="1">
        <f t="array" ref="AA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18.739999999999998</v>
      </c>
      <c r="AC101" cm="1">
        <f t="array" ref="AC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5990868</v>
      </c>
      <c r="AD101" cm="1">
        <f t="array" ref="AD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386.31</v>
      </c>
      <c r="AE101" cm="1">
        <f t="array" ref="AE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186</v>
      </c>
      <c r="AF101" cm="1">
        <f t="array" ref="AF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4300.5</v>
      </c>
      <c r="AI101" cm="1">
        <f t="array" ref="AI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7901</v>
      </c>
      <c r="AJ101" cm="1">
        <f t="array" ref="AJ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8948</v>
      </c>
      <c r="AK101" cm="1">
        <f t="array" ref="AK101">_xlfn.IFS(
$C101=2010,
VLOOKUP($B101,[4]分省年度数据!$A$1:$T$32,15,FALSE),
$C101=2011,
VLOOKUP($B101,[4]分省年度数据!$A$1:$T$32,14,FALSE),
$C101=2012,
VLOOKUP($B101,[4]分省年度数据!$A$1:$T$32,13,FALSE),
$C101=2013,
VLOOKUP($B101,[4]分省年度数据!$A$1:$T$32,12,FALSE),
$C101=2014,
VLOOKUP($B101,[4]分省年度数据!$A$1:$T$32,11,FALSE),
$C101=2015,
VLOOKUP($B101,[4]分省年度数据!$A$1:$T$32,10,FALSE),
$C101=2016,
VLOOKUP($B101,[4]分省年度数据!$A$1:$T$32,9,FALSE),
$C101=2017,
VLOOKUP($B101,[4]分省年度数据!$A$1:$T$32,8,FALSE),
$C101=2018,
VLOOKUP($B101,[4]分省年度数据!$A$1:$T$32,7,FALSE)
)</f>
        <v>96.06</v>
      </c>
      <c r="AL101" cm="1">
        <f t="array" ref="AL101">_xlfn.IFS(
$C101=2010,
VLOOKUP($B101,[5]分省年度数据!$A$1:$T$32,15,FALSE),
$C101=2011,
VLOOKUP($B101,[5]分省年度数据!$A$1:$T$32,14,FALSE),
$C101=2012,
VLOOKUP($B101,[5]分省年度数据!$A$1:$T$32,13,FALSE),
$C101=2013,
VLOOKUP($B101,[5]分省年度数据!$A$1:$T$32,12,FALSE),
$C101=2014,
VLOOKUP($B101,[5]分省年度数据!$A$1:$T$32,11,FALSE),
$C101=2015,
VLOOKUP($B101,[5]分省年度数据!$A$1:$T$32,10,FALSE),
$C101=2016,
VLOOKUP($B101,[5]分省年度数据!$A$1:$T$32,9,FALSE),
$C101=2017,
VLOOKUP($B101,[5]分省年度数据!$A$1:$T$32,8,FALSE),
$C101=2018,
VLOOKUP($B101,[5]分省年度数据!$A$1:$T$32,7,FALSE)
)</f>
        <v>90.52</v>
      </c>
      <c r="AM101" cm="1">
        <f t="array" ref="AM101">_xlfn.IFS(
$C101=2010,
VLOOKUP($B101,[6]分省年度数据!$A$1:$T$32,15,FALSE),
$C101=2011,
VLOOKUP($B101,[6]分省年度数据!$A$1:$T$32,14,FALSE),
$C101=2012,
VLOOKUP($B101,[6]分省年度数据!$A$1:$T$32,13,FALSE),
$C101=2013,
VLOOKUP($B101,[6]分省年度数据!$A$1:$T$32,12,FALSE),
$C101=2014,
VLOOKUP($B101,[6]分省年度数据!$A$1:$T$32,11,FALSE),
$C101=2015,
VLOOKUP($B101,[6]分省年度数据!$A$1:$T$32,10,FALSE),
$C101=2016,
VLOOKUP($B101,[6]分省年度数据!$A$1:$T$32,9,FALSE),
$C101=2017,
VLOOKUP($B101,[6]分省年度数据!$A$1:$T$32,8,FALSE),
$C101=2018,
VLOOKUP($B101,[6]分省年度数据!$A$1:$T$32,7,FALSE)
)</f>
        <v>7.73</v>
      </c>
      <c r="AN101" cm="1">
        <f t="array" ref="AN101">_xlfn.IFS(
$C101=2010,
VLOOKUP($B101,[7]分省年度数据!$A$1:$T$32,15,FALSE),
$C101=2011,
VLOOKUP($B101,[7]分省年度数据!$A$1:$T$32,14,FALSE),
$C101=2012,
VLOOKUP($B101,[7]分省年度数据!$A$1:$T$32,13,FALSE),
$C101=2013,
VLOOKUP($B101,[7]分省年度数据!$A$1:$T$32,12,FALSE),
$C101=2014,
VLOOKUP($B101,[7]分省年度数据!$A$1:$T$32,11,FALSE),
$C101=2015,
VLOOKUP($B101,[7]分省年度数据!$A$1:$T$32,10,FALSE),
$C101=2016,
VLOOKUP($B101,[7]分省年度数据!$A$1:$T$32,9,FALSE),
$C101=2017,
VLOOKUP($B101,[7]分省年度数据!$A$1:$T$32,8,FALSE),
$C101=2018,
VLOOKUP($B101,[7]分省年度数据!$A$1:$T$32,7,FALSE)
)</f>
        <v>2.5499999999999998</v>
      </c>
      <c r="AO101" cm="1">
        <f t="array" ref="AO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10.95</v>
      </c>
    </row>
    <row r="102" spans="1:41">
      <c r="A102">
        <v>34</v>
      </c>
      <c r="B102" t="s">
        <v>12</v>
      </c>
      <c r="C102">
        <v>2011</v>
      </c>
      <c r="D102" t="str">
        <f>CONCATENATE(B102,C102)</f>
        <v>安徽省2011</v>
      </c>
      <c r="E102" t="s">
        <v>34</v>
      </c>
      <c r="F102" cm="1">
        <f t="array" ref="F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G102" cm="1">
        <f t="array" ref="G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H102" cm="1">
        <f t="array" ref="H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I102">
        <f>VLOOKUP($D102,[24]Sheet1!$C$1:$J$65536,2,FALSE)</f>
        <v>146.59846496582031</v>
      </c>
      <c r="J102">
        <f>VLOOKUP($D102,[24]Sheet1!$C$1:$J$65536,3,FALSE)</f>
        <v>79.742759704589844</v>
      </c>
      <c r="K102">
        <f>VLOOKUP($D102,[24]Sheet1!$C$1:$J$65536,4,FALSE)</f>
        <v>10174.7060546875</v>
      </c>
      <c r="L102">
        <f>VLOOKUP($D102,[24]Sheet1!$C$1:$J$65536,5,FALSE)</f>
        <v>167.12113952636719</v>
      </c>
      <c r="M102">
        <f>VLOOKUP($D102,[24]Sheet1!$C$1:$J$65536,6,FALSE)</f>
        <v>24.162961959838867</v>
      </c>
      <c r="N102">
        <f>VLOOKUP($D102,[24]Sheet1!$C$1:$J$65536,7,FALSE)</f>
        <v>4.592015266418457</v>
      </c>
      <c r="O102">
        <f>VLOOKUP($D102,[24]Sheet1!$C$1:$J$65536,8,FALSE)</f>
        <v>33.244396209716797</v>
      </c>
      <c r="P102" cm="1">
        <f t="array" ref="P102">_xlfn.IFS(
$C102=2010,
VLOOKUP($B102,[25]各省年均房价!$A$1:$T$32,11,FALSE),
$C102=2011,
VLOOKUP($B102,[25]各省年均房价!$A$1:$T$32,12,FALSE),
$C102=2012,
VLOOKUP($B102,[25]各省年均房价!$A$1:$T$32,13,FALSE),
$C102=2013,
VLOOKUP($B102,[25]各省年均房价!$A$1:$T$32,14,FALSE),
$C102=2014,
VLOOKUP($B102,[25]各省年均房价!$A$1:$T$32,15,FALSE),
$C102=2015,
VLOOKUP($B102,[25]各省年均房价!$A$1:$T$32,16,FALSE),
$C102=2016,
VLOOKUP($B102,[25]各省年均房价!$A$1:$T$32,17,FALSE),
$C102=2017,
VLOOKUP($B102,[25]各省年均房价!$A$1:$T$32,18,FALSE),
$C102=2018,
VLOOKUP($B102,[25]各省年均房价!$A$1:$T$32,19,FALSE)
)</f>
        <v>4438.9137499999997</v>
      </c>
      <c r="Q102">
        <f t="shared" si="1"/>
        <v>0.37386623010191189</v>
      </c>
      <c r="S102" t="str">
        <f>VLOOKUP(B102,方言分布!A:B,2,FALSE)</f>
        <v>江淮官话</v>
      </c>
      <c r="T102" cm="1">
        <f t="array" ref="T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22884</v>
      </c>
      <c r="U102" cm="1">
        <f t="array" ref="U102">_xlfn.IFS(
$C102=2010,
VLOOKUP($B102,[20]分省年度数据!$A$1:$T$32,15,FALSE),
$C102=2011,
VLOOKUP($B102,[20]分省年度数据!$A$1:$T$32,14,FALSE),
$C102=2012,
VLOOKUP($B102,[20]分省年度数据!$A$1:$T$32,13,FALSE),
$C102=2013,
VLOOKUP($B102,[20]分省年度数据!$A$1:$T$32,12,FALSE),
$C102=2014,
VLOOKUP($B102,[20]分省年度数据!$A$1:$T$32,11,FALSE),
$C102=2015,
VLOOKUP($B102,[20]分省年度数据!$A$1:$T$32,10,FALSE),
$C102=2016,
VLOOKUP($B102,[20]分省年度数据!$A$1:$T$32,9,FALSE),
$C102=2017,
VLOOKUP($B102,[20]分省年度数据!$A$1:$T$32,8,FALSE),
$C102=2018,
VLOOKUP($B102,[20]分省年度数据!$A$1:$T$32,7,FALSE)
)</f>
        <v>20.420000000000002</v>
      </c>
      <c r="V102" cm="1">
        <f t="array" ref="V102">_xlfn.IFS(
$C102=2010,
VLOOKUP($B102,[21]分省年度数据!$A$1:$T$32,15,FALSE),
$C102=2011,
VLOOKUP($B102,[21]分省年度数据!$A$1:$T$32,14,FALSE),
$C102=2012,
VLOOKUP($B102,[21]分省年度数据!$A$1:$T$32,13,FALSE),
$C102=2013,
VLOOKUP($B102,[21]分省年度数据!$A$1:$T$32,12,FALSE),
$C102=2014,
VLOOKUP($B102,[21]分省年度数据!$A$1:$T$32,11,FALSE),
$C102=2015,
VLOOKUP($B102,[21]分省年度数据!$A$1:$T$32,10,FALSE),
$C102=2016,
VLOOKUP($B102,[21]分省年度数据!$A$1:$T$32,9,FALSE),
$C102=2017,
VLOOKUP($B102,[21]分省年度数据!$A$1:$T$32,8,FALSE),
$C102=2018,
VLOOKUP($B102,[21]分省年度数据!$A$1:$T$32,7,FALSE)
)</f>
        <v>32</v>
      </c>
      <c r="W102" cm="1">
        <f t="array" ref="W102">_xlfn.IFS(
$C102=2010,
VLOOKUP($B102,[22]分省年度数据!$A$1:$T$32,15,FALSE),
$C102=2011,
VLOOKUP($B102,[22]分省年度数据!$A$1:$T$32,14,FALSE),
$C102=2012,
VLOOKUP($B102,[22]分省年度数据!$A$1:$T$32,13,FALSE),
$C102=2013,
VLOOKUP($B102,[22]分省年度数据!$A$1:$T$32,12,FALSE),
$C102=2014,
VLOOKUP($B102,[22]分省年度数据!$A$1:$T$32,11,FALSE),
$C102=2015,
VLOOKUP($B102,[22]分省年度数据!$A$1:$T$32,10,FALSE),
$C102=2016,
VLOOKUP($B102,[22]分省年度数据!$A$1:$T$32,9,FALSE),
$C102=2017,
VLOOKUP($B102,[22]分省年度数据!$A$1:$T$32,8,FALSE),
$C102=2018,
VLOOKUP($B102,[22]分省年度数据!$A$1:$T$32,7,FALSE)
)</f>
        <v>9.52</v>
      </c>
      <c r="X102" cm="1">
        <f t="array" ref="X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277.23</v>
      </c>
      <c r="Y102" cm="1">
        <f t="array" ref="Y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18.38</v>
      </c>
      <c r="Z102" cm="1">
        <f t="array" ref="Z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15.46</v>
      </c>
      <c r="AA102" cm="1">
        <f t="array" ref="AA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18.23</v>
      </c>
      <c r="AC102" cm="1">
        <f t="array" ref="AC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8172010</v>
      </c>
      <c r="AD102" cm="1">
        <f t="array" ref="AD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564.71</v>
      </c>
      <c r="AE102" cm="1">
        <f t="array" ref="AE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256</v>
      </c>
      <c r="AF102" cm="1">
        <f t="array" ref="AF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5288.2</v>
      </c>
      <c r="AI102" cm="1">
        <f t="array" ref="AI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14005</v>
      </c>
      <c r="AJ102" cm="1">
        <f t="array" ref="AJ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9551</v>
      </c>
      <c r="AK102" cm="1">
        <f t="array" ref="AK102">_xlfn.IFS(
$C102=2010,
VLOOKUP($B102,[4]分省年度数据!$A$1:$T$32,15,FALSE),
$C102=2011,
VLOOKUP($B102,[4]分省年度数据!$A$1:$T$32,14,FALSE),
$C102=2012,
VLOOKUP($B102,[4]分省年度数据!$A$1:$T$32,13,FALSE),
$C102=2013,
VLOOKUP($B102,[4]分省年度数据!$A$1:$T$32,12,FALSE),
$C102=2014,
VLOOKUP($B102,[4]分省年度数据!$A$1:$T$32,11,FALSE),
$C102=2015,
VLOOKUP($B102,[4]分省年度数据!$A$1:$T$32,10,FALSE),
$C102=2016,
VLOOKUP($B102,[4]分省年度数据!$A$1:$T$32,9,FALSE),
$C102=2017,
VLOOKUP($B102,[4]分省年度数据!$A$1:$T$32,8,FALSE),
$C102=2018,
VLOOKUP($B102,[4]分省年度数据!$A$1:$T$32,7,FALSE)
)</f>
        <v>96.55</v>
      </c>
      <c r="AL102" cm="1">
        <f t="array" ref="AL102">_xlfn.IFS(
$C102=2010,
VLOOKUP($B102,[5]分省年度数据!$A$1:$T$32,15,FALSE),
$C102=2011,
VLOOKUP($B102,[5]分省年度数据!$A$1:$T$32,14,FALSE),
$C102=2012,
VLOOKUP($B102,[5]分省年度数据!$A$1:$T$32,13,FALSE),
$C102=2013,
VLOOKUP($B102,[5]分省年度数据!$A$1:$T$32,12,FALSE),
$C102=2014,
VLOOKUP($B102,[5]分省年度数据!$A$1:$T$32,11,FALSE),
$C102=2015,
VLOOKUP($B102,[5]分省年度数据!$A$1:$T$32,10,FALSE),
$C102=2016,
VLOOKUP($B102,[5]分省年度数据!$A$1:$T$32,9,FALSE),
$C102=2017,
VLOOKUP($B102,[5]分省年度数据!$A$1:$T$32,8,FALSE),
$C102=2018,
VLOOKUP($B102,[5]分省年度数据!$A$1:$T$32,7,FALSE)
)</f>
        <v>93.35</v>
      </c>
      <c r="AM102" cm="1">
        <f t="array" ref="AM102">_xlfn.IFS(
$C102=2010,
VLOOKUP($B102,[6]分省年度数据!$A$1:$T$32,15,FALSE),
$C102=2011,
VLOOKUP($B102,[6]分省年度数据!$A$1:$T$32,14,FALSE),
$C102=2012,
VLOOKUP($B102,[6]分省年度数据!$A$1:$T$32,13,FALSE),
$C102=2013,
VLOOKUP($B102,[6]分省年度数据!$A$1:$T$32,12,FALSE),
$C102=2014,
VLOOKUP($B102,[6]分省年度数据!$A$1:$T$32,11,FALSE),
$C102=2015,
VLOOKUP($B102,[6]分省年度数据!$A$1:$T$32,10,FALSE),
$C102=2016,
VLOOKUP($B102,[6]分省年度数据!$A$1:$T$32,9,FALSE),
$C102=2017,
VLOOKUP($B102,[6]分省年度数据!$A$1:$T$32,8,FALSE),
$C102=2018,
VLOOKUP($B102,[6]分省年度数据!$A$1:$T$32,7,FALSE)
)</f>
        <v>9.74</v>
      </c>
      <c r="AN102" cm="1">
        <f t="array" ref="AN102">_xlfn.IFS(
$C102=2010,
VLOOKUP($B102,[7]分省年度数据!$A$1:$T$32,15,FALSE),
$C102=2011,
VLOOKUP($B102,[7]分省年度数据!$A$1:$T$32,14,FALSE),
$C102=2012,
VLOOKUP($B102,[7]分省年度数据!$A$1:$T$32,13,FALSE),
$C102=2013,
VLOOKUP($B102,[7]分省年度数据!$A$1:$T$32,12,FALSE),
$C102=2014,
VLOOKUP($B102,[7]分省年度数据!$A$1:$T$32,11,FALSE),
$C102=2015,
VLOOKUP($B102,[7]分省年度数据!$A$1:$T$32,10,FALSE),
$C102=2016,
VLOOKUP($B102,[7]分省年度数据!$A$1:$T$32,9,FALSE),
$C102=2017,
VLOOKUP($B102,[7]分省年度数据!$A$1:$T$32,8,FALSE),
$C102=2018,
VLOOKUP($B102,[7]分省年度数据!$A$1:$T$32,7,FALSE)
)</f>
        <v>2.4500000000000002</v>
      </c>
      <c r="AO102" cm="1">
        <f t="array" ref="AO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11.88</v>
      </c>
    </row>
    <row r="103" spans="1:41">
      <c r="A103">
        <v>34</v>
      </c>
      <c r="B103" t="s">
        <v>12</v>
      </c>
      <c r="C103">
        <v>2012</v>
      </c>
      <c r="D103" t="str">
        <f>CONCATENATE(B103,C103)</f>
        <v>安徽省2012</v>
      </c>
      <c r="E103" t="s">
        <v>34</v>
      </c>
      <c r="F103" cm="1">
        <f t="array" ref="F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G103" cm="1">
        <f t="array" ref="G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H103" cm="1">
        <f t="array" ref="H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I103">
        <f>VLOOKUP($D103,[24]Sheet1!$C$1:$J$65536,2,FALSE)</f>
        <v>148.11827087402344</v>
      </c>
      <c r="J103">
        <f>VLOOKUP($D103,[24]Sheet1!$C$1:$J$65536,3,FALSE)</f>
        <v>85.334922790527344</v>
      </c>
      <c r="K103">
        <f>VLOOKUP($D103,[24]Sheet1!$C$1:$J$65536,4,FALSE)</f>
        <v>10161.958984375</v>
      </c>
      <c r="L103">
        <f>VLOOKUP($D103,[24]Sheet1!$C$1:$J$65536,5,FALSE)</f>
        <v>157.30776977539062</v>
      </c>
      <c r="M103">
        <f>VLOOKUP($D103,[24]Sheet1!$C$1:$J$65536,6,FALSE)</f>
        <v>24.581777572631836</v>
      </c>
      <c r="N103">
        <f>VLOOKUP($D103,[24]Sheet1!$C$1:$J$65536,7,FALSE)</f>
        <v>4.7529101371765137</v>
      </c>
      <c r="O103">
        <f>VLOOKUP($D103,[24]Sheet1!$C$1:$J$65536,8,FALSE)</f>
        <v>29.111503601074219</v>
      </c>
      <c r="P103" cm="1">
        <f t="array" ref="P103">_xlfn.IFS(
$C103=2010,
VLOOKUP($B103,[25]各省年均房价!$A$1:$T$32,11,FALSE),
$C103=2011,
VLOOKUP($B103,[25]各省年均房价!$A$1:$T$32,12,FALSE),
$C103=2012,
VLOOKUP($B103,[25]各省年均房价!$A$1:$T$32,13,FALSE),
$C103=2013,
VLOOKUP($B103,[25]各省年均房价!$A$1:$T$32,14,FALSE),
$C103=2014,
VLOOKUP($B103,[25]各省年均房价!$A$1:$T$32,15,FALSE),
$C103=2015,
VLOOKUP($B103,[25]各省年均房价!$A$1:$T$32,16,FALSE),
$C103=2016,
VLOOKUP($B103,[25]各省年均房价!$A$1:$T$32,17,FALSE),
$C103=2017,
VLOOKUP($B103,[25]各省年均房价!$A$1:$T$32,18,FALSE),
$C103=2018,
VLOOKUP($B103,[25]各省年均房价!$A$1:$T$32,19,FALSE)
)</f>
        <v>4782.2606249999999</v>
      </c>
      <c r="Q103">
        <f t="shared" si="1"/>
        <v>0.35181789340101521</v>
      </c>
      <c r="S103" t="str">
        <f>VLOOKUP(B103,方言分布!A:B,2,FALSE)</f>
        <v>江淮官话</v>
      </c>
      <c r="T103" cm="1">
        <f t="array" ref="T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23275</v>
      </c>
      <c r="U103" cm="1">
        <f t="array" ref="U103">_xlfn.IFS(
$C103=2010,
VLOOKUP($B103,[20]分省年度数据!$A$1:$T$32,15,FALSE),
$C103=2011,
VLOOKUP($B103,[20]分省年度数据!$A$1:$T$32,14,FALSE),
$C103=2012,
VLOOKUP($B103,[20]分省年度数据!$A$1:$T$32,13,FALSE),
$C103=2013,
VLOOKUP($B103,[20]分省年度数据!$A$1:$T$32,12,FALSE),
$C103=2014,
VLOOKUP($B103,[20]分省年度数据!$A$1:$T$32,11,FALSE),
$C103=2015,
VLOOKUP($B103,[20]分省年度数据!$A$1:$T$32,10,FALSE),
$C103=2016,
VLOOKUP($B103,[20]分省年度数据!$A$1:$T$32,9,FALSE),
$C103=2017,
VLOOKUP($B103,[20]分省年度数据!$A$1:$T$32,8,FALSE),
$C103=2018,
VLOOKUP($B103,[20]分省年度数据!$A$1:$T$32,7,FALSE)
)</f>
        <v>22.23</v>
      </c>
      <c r="V103" cm="1">
        <f t="array" ref="V103">_xlfn.IFS(
$C103=2010,
VLOOKUP($B103,[21]分省年度数据!$A$1:$T$32,15,FALSE),
$C103=2011,
VLOOKUP($B103,[21]分省年度数据!$A$1:$T$32,14,FALSE),
$C103=2012,
VLOOKUP($B103,[21]分省年度数据!$A$1:$T$32,13,FALSE),
$C103=2013,
VLOOKUP($B103,[21]分省年度数据!$A$1:$T$32,12,FALSE),
$C103=2014,
VLOOKUP($B103,[21]分省年度数据!$A$1:$T$32,11,FALSE),
$C103=2015,
VLOOKUP($B103,[21]分省年度数据!$A$1:$T$32,10,FALSE),
$C103=2016,
VLOOKUP($B103,[21]分省年度数据!$A$1:$T$32,9,FALSE),
$C103=2017,
VLOOKUP($B103,[21]分省年度数据!$A$1:$T$32,8,FALSE),
$C103=2018,
VLOOKUP($B103,[21]分省年度数据!$A$1:$T$32,7,FALSE)
)</f>
        <v>39</v>
      </c>
      <c r="W103" cm="1">
        <f t="array" ref="W103">_xlfn.IFS(
$C103=2010,
VLOOKUP($B103,[22]分省年度数据!$A$1:$T$32,15,FALSE),
$C103=2011,
VLOOKUP($B103,[22]分省年度数据!$A$1:$T$32,14,FALSE),
$C103=2012,
VLOOKUP($B103,[22]分省年度数据!$A$1:$T$32,13,FALSE),
$C103=2013,
VLOOKUP($B103,[22]分省年度数据!$A$1:$T$32,12,FALSE),
$C103=2014,
VLOOKUP($B103,[22]分省年度数据!$A$1:$T$32,11,FALSE),
$C103=2015,
VLOOKUP($B103,[22]分省年度数据!$A$1:$T$32,10,FALSE),
$C103=2016,
VLOOKUP($B103,[22]分省年度数据!$A$1:$T$32,9,FALSE),
$C103=2017,
VLOOKUP($B103,[22]分省年度数据!$A$1:$T$32,8,FALSE),
$C103=2018,
VLOOKUP($B103,[22]分省年度数据!$A$1:$T$32,7,FALSE)
)</f>
        <v>9.2799999999999994</v>
      </c>
      <c r="X103" cm="1">
        <f t="array" ref="X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319.39</v>
      </c>
      <c r="Y103" cm="1">
        <f t="array" ref="Y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>18.010000000000002</v>
      </c>
      <c r="Z103" cm="1">
        <f t="array" ref="Z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>13.23</v>
      </c>
      <c r="AA103" cm="1">
        <f t="array" ref="AA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>16.760000000000002</v>
      </c>
      <c r="AC103" t="str" cm="1">
        <f t="array" ref="AC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/>
      </c>
      <c r="AD103" cm="1">
        <f t="array" ref="AD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717.94</v>
      </c>
      <c r="AE103" cm="1">
        <f t="array" ref="AE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365</v>
      </c>
      <c r="AF103" cm="1">
        <f t="array" ref="AF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6142.8</v>
      </c>
      <c r="AI103" cm="1">
        <f t="array" ref="AI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18076</v>
      </c>
      <c r="AJ103" cm="1">
        <f t="array" ref="AJ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10535</v>
      </c>
      <c r="AK103" cm="1">
        <f t="array" ref="AK103">_xlfn.IFS(
$C103=2010,
VLOOKUP($B103,[4]分省年度数据!$A$1:$T$32,15,FALSE),
$C103=2011,
VLOOKUP($B103,[4]分省年度数据!$A$1:$T$32,14,FALSE),
$C103=2012,
VLOOKUP($B103,[4]分省年度数据!$A$1:$T$32,13,FALSE),
$C103=2013,
VLOOKUP($B103,[4]分省年度数据!$A$1:$T$32,12,FALSE),
$C103=2014,
VLOOKUP($B103,[4]分省年度数据!$A$1:$T$32,11,FALSE),
$C103=2015,
VLOOKUP($B103,[4]分省年度数据!$A$1:$T$32,10,FALSE),
$C103=2016,
VLOOKUP($B103,[4]分省年度数据!$A$1:$T$32,9,FALSE),
$C103=2017,
VLOOKUP($B103,[4]分省年度数据!$A$1:$T$32,8,FALSE),
$C103=2018,
VLOOKUP($B103,[4]分省年度数据!$A$1:$T$32,7,FALSE)
)</f>
        <v>98.02</v>
      </c>
      <c r="AL103" cm="1">
        <f t="array" ref="AL103">_xlfn.IFS(
$C103=2010,
VLOOKUP($B103,[5]分省年度数据!$A$1:$T$32,15,FALSE),
$C103=2011,
VLOOKUP($B103,[5]分省年度数据!$A$1:$T$32,14,FALSE),
$C103=2012,
VLOOKUP($B103,[5]分省年度数据!$A$1:$T$32,13,FALSE),
$C103=2013,
VLOOKUP($B103,[5]分省年度数据!$A$1:$T$32,12,FALSE),
$C103=2014,
VLOOKUP($B103,[5]分省年度数据!$A$1:$T$32,11,FALSE),
$C103=2015,
VLOOKUP($B103,[5]分省年度数据!$A$1:$T$32,10,FALSE),
$C103=2016,
VLOOKUP($B103,[5]分省年度数据!$A$1:$T$32,9,FALSE),
$C103=2017,
VLOOKUP($B103,[5]分省年度数据!$A$1:$T$32,8,FALSE),
$C103=2018,
VLOOKUP($B103,[5]分省年度数据!$A$1:$T$32,7,FALSE)
)</f>
        <v>94.61</v>
      </c>
      <c r="AM103" cm="1">
        <f t="array" ref="AM103">_xlfn.IFS(
$C103=2010,
VLOOKUP($B103,[6]分省年度数据!$A$1:$T$32,15,FALSE),
$C103=2011,
VLOOKUP($B103,[6]分省年度数据!$A$1:$T$32,14,FALSE),
$C103=2012,
VLOOKUP($B103,[6]分省年度数据!$A$1:$T$32,13,FALSE),
$C103=2013,
VLOOKUP($B103,[6]分省年度数据!$A$1:$T$32,12,FALSE),
$C103=2014,
VLOOKUP($B103,[6]分省年度数据!$A$1:$T$32,11,FALSE),
$C103=2015,
VLOOKUP($B103,[6]分省年度数据!$A$1:$T$32,10,FALSE),
$C103=2016,
VLOOKUP($B103,[6]分省年度数据!$A$1:$T$32,9,FALSE),
$C103=2017,
VLOOKUP($B103,[6]分省年度数据!$A$1:$T$32,8,FALSE),
$C103=2018,
VLOOKUP($B103,[6]分省年度数据!$A$1:$T$32,7,FALSE)
)</f>
        <v>10.14</v>
      </c>
      <c r="AN103" cm="1">
        <f t="array" ref="AN103">_xlfn.IFS(
$C103=2010,
VLOOKUP($B103,[7]分省年度数据!$A$1:$T$32,15,FALSE),
$C103=2011,
VLOOKUP($B103,[7]分省年度数据!$A$1:$T$32,14,FALSE),
$C103=2012,
VLOOKUP($B103,[7]分省年度数据!$A$1:$T$32,13,FALSE),
$C103=2013,
VLOOKUP($B103,[7]分省年度数据!$A$1:$T$32,12,FALSE),
$C103=2014,
VLOOKUP($B103,[7]分省年度数据!$A$1:$T$32,11,FALSE),
$C103=2015,
VLOOKUP($B103,[7]分省年度数据!$A$1:$T$32,10,FALSE),
$C103=2016,
VLOOKUP($B103,[7]分省年度数据!$A$1:$T$32,9,FALSE),
$C103=2017,
VLOOKUP($B103,[7]分省年度数据!$A$1:$T$32,8,FALSE),
$C103=2018,
VLOOKUP($B103,[7]分省年度数据!$A$1:$T$32,7,FALSE)
)</f>
        <v>2.3199999999999998</v>
      </c>
      <c r="AO103" cm="1">
        <f t="array" ref="AO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11.92</v>
      </c>
    </row>
    <row r="104" spans="1:41">
      <c r="A104">
        <v>34</v>
      </c>
      <c r="B104" t="s">
        <v>12</v>
      </c>
      <c r="C104">
        <v>2013</v>
      </c>
      <c r="D104" t="str">
        <f>CONCATENATE(B104,C104)</f>
        <v>安徽省2013</v>
      </c>
      <c r="E104" t="s">
        <v>34</v>
      </c>
      <c r="F104" cm="1">
        <f t="array" ref="F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G104" cm="1">
        <f t="array" ref="G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H104" cm="1">
        <f t="array" ref="H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I104">
        <f>VLOOKUP($D104,[24]Sheet1!$C$1:$J$65536,2,FALSE)</f>
        <v>154.902587890625</v>
      </c>
      <c r="J104">
        <f>VLOOKUP($D104,[24]Sheet1!$C$1:$J$65536,3,FALSE)</f>
        <v>88.90106201171875</v>
      </c>
      <c r="K104">
        <f>VLOOKUP($D104,[24]Sheet1!$C$1:$J$65536,4,FALSE)</f>
        <v>10161.1513671875</v>
      </c>
      <c r="L104">
        <f>VLOOKUP($D104,[24]Sheet1!$C$1:$J$65536,5,FALSE)</f>
        <v>161.39425659179688</v>
      </c>
      <c r="M104">
        <f>VLOOKUP($D104,[24]Sheet1!$C$1:$J$65536,6,FALSE)</f>
        <v>26.632017135620117</v>
      </c>
      <c r="N104">
        <f>VLOOKUP($D104,[24]Sheet1!$C$1:$J$65536,7,FALSE)</f>
        <v>4.4309039115905762</v>
      </c>
      <c r="O104">
        <f>VLOOKUP($D104,[24]Sheet1!$C$1:$J$65536,8,FALSE)</f>
        <v>38.197277069091797</v>
      </c>
      <c r="P104" cm="1">
        <f t="array" ref="P104">_xlfn.IFS(
$C104=2010,
VLOOKUP($B104,[25]各省年均房价!$A$1:$T$32,11,FALSE),
$C104=2011,
VLOOKUP($B104,[25]各省年均房价!$A$1:$T$32,12,FALSE),
$C104=2012,
VLOOKUP($B104,[25]各省年均房价!$A$1:$T$32,13,FALSE),
$C104=2013,
VLOOKUP($B104,[25]各省年均房价!$A$1:$T$32,14,FALSE),
$C104=2014,
VLOOKUP($B104,[25]各省年均房价!$A$1:$T$32,15,FALSE),
$C104=2015,
VLOOKUP($B104,[25]各省年均房价!$A$1:$T$32,16,FALSE),
$C104=2016,
VLOOKUP($B104,[25]各省年均房价!$A$1:$T$32,17,FALSE),
$C104=2017,
VLOOKUP($B104,[25]各省年均房价!$A$1:$T$32,18,FALSE),
$C104=2018,
VLOOKUP($B104,[25]各省年均房价!$A$1:$T$32,19,FALSE)
)</f>
        <v>5030.1975000000002</v>
      </c>
      <c r="Q104">
        <f t="shared" si="1"/>
        <v>0.3319385970700805</v>
      </c>
      <c r="S104" t="str">
        <f>VLOOKUP(B104,方言分布!A:B,2,FALSE)</f>
        <v>江淮官话</v>
      </c>
      <c r="T104" cm="1">
        <f t="array" ref="T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24645</v>
      </c>
      <c r="U104" cm="1">
        <f t="array" ref="U104">_xlfn.IFS(
$C104=2010,
VLOOKUP($B104,[20]分省年度数据!$A$1:$T$32,15,FALSE),
$C104=2011,
VLOOKUP($B104,[20]分省年度数据!$A$1:$T$32,14,FALSE),
$C104=2012,
VLOOKUP($B104,[20]分省年度数据!$A$1:$T$32,13,FALSE),
$C104=2013,
VLOOKUP($B104,[20]分省年度数据!$A$1:$T$32,12,FALSE),
$C104=2014,
VLOOKUP($B104,[20]分省年度数据!$A$1:$T$32,11,FALSE),
$C104=2015,
VLOOKUP($B104,[20]分省年度数据!$A$1:$T$32,10,FALSE),
$C104=2016,
VLOOKUP($B104,[20]分省年度数据!$A$1:$T$32,9,FALSE),
$C104=2017,
VLOOKUP($B104,[20]分省年度数据!$A$1:$T$32,8,FALSE),
$C104=2018,
VLOOKUP($B104,[20]分省年度数据!$A$1:$T$32,7,FALSE)
)</f>
        <v>23.6</v>
      </c>
      <c r="V104" cm="1">
        <f t="array" ref="V104">_xlfn.IFS(
$C104=2010,
VLOOKUP($B104,[21]分省年度数据!$A$1:$T$32,15,FALSE),
$C104=2011,
VLOOKUP($B104,[21]分省年度数据!$A$1:$T$32,14,FALSE),
$C104=2012,
VLOOKUP($B104,[21]分省年度数据!$A$1:$T$32,13,FALSE),
$C104=2013,
VLOOKUP($B104,[21]分省年度数据!$A$1:$T$32,12,FALSE),
$C104=2014,
VLOOKUP($B104,[21]分省年度数据!$A$1:$T$32,11,FALSE),
$C104=2015,
VLOOKUP($B104,[21]分省年度数据!$A$1:$T$32,10,FALSE),
$C104=2016,
VLOOKUP($B104,[21]分省年度数据!$A$1:$T$32,9,FALSE),
$C104=2017,
VLOOKUP($B104,[21]分省年度数据!$A$1:$T$32,8,FALSE),
$C104=2018,
VLOOKUP($B104,[21]分省年度数据!$A$1:$T$32,7,FALSE)
)</f>
        <v>37</v>
      </c>
      <c r="W104" cm="1">
        <f t="array" ref="W104">_xlfn.IFS(
$C104=2010,
VLOOKUP($B104,[22]分省年度数据!$A$1:$T$32,15,FALSE),
$C104=2011,
VLOOKUP($B104,[22]分省年度数据!$A$1:$T$32,14,FALSE),
$C104=2012,
VLOOKUP($B104,[22]分省年度数据!$A$1:$T$32,13,FALSE),
$C104=2013,
VLOOKUP($B104,[22]分省年度数据!$A$1:$T$32,12,FALSE),
$C104=2014,
VLOOKUP($B104,[22]分省年度数据!$A$1:$T$32,11,FALSE),
$C104=2015,
VLOOKUP($B104,[22]分省年度数据!$A$1:$T$32,10,FALSE),
$C104=2016,
VLOOKUP($B104,[22]分省年度数据!$A$1:$T$32,9,FALSE),
$C104=2017,
VLOOKUP($B104,[22]分省年度数据!$A$1:$T$32,8,FALSE),
$C104=2018,
VLOOKUP($B104,[22]分省年度数据!$A$1:$T$32,7,FALSE)
)</f>
        <v>9.16</v>
      </c>
      <c r="X104" cm="1">
        <f t="array" ref="X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361.8</v>
      </c>
      <c r="Y104" cm="1">
        <f t="array" ref="Y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17</v>
      </c>
      <c r="Z104" cm="1">
        <f t="array" ref="Z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12.63</v>
      </c>
      <c r="AA104" cm="1">
        <f t="array" ref="AA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17.18</v>
      </c>
      <c r="AC104" cm="1">
        <f t="array" ref="AC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10413043</v>
      </c>
      <c r="AD104" cm="1">
        <f t="array" ref="AD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736.59</v>
      </c>
      <c r="AE104" cm="1">
        <f t="array" ref="AE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439</v>
      </c>
      <c r="AF104" cm="1">
        <f t="array" ref="AF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7044.7</v>
      </c>
      <c r="AI104" cm="1">
        <f t="array" ref="AI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17610</v>
      </c>
      <c r="AJ104" cm="1">
        <f t="array" ref="AJ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11068</v>
      </c>
      <c r="AK104" cm="1">
        <f t="array" ref="AK104">_xlfn.IFS(
$C104=2010,
VLOOKUP($B104,[4]分省年度数据!$A$1:$T$32,15,FALSE),
$C104=2011,
VLOOKUP($B104,[4]分省年度数据!$A$1:$T$32,14,FALSE),
$C104=2012,
VLOOKUP($B104,[4]分省年度数据!$A$1:$T$32,13,FALSE),
$C104=2013,
VLOOKUP($B104,[4]分省年度数据!$A$1:$T$32,12,FALSE),
$C104=2014,
VLOOKUP($B104,[4]分省年度数据!$A$1:$T$32,11,FALSE),
$C104=2015,
VLOOKUP($B104,[4]分省年度数据!$A$1:$T$32,10,FALSE),
$C104=2016,
VLOOKUP($B104,[4]分省年度数据!$A$1:$T$32,9,FALSE),
$C104=2017,
VLOOKUP($B104,[4]分省年度数据!$A$1:$T$32,8,FALSE),
$C104=2018,
VLOOKUP($B104,[4]分省年度数据!$A$1:$T$32,7,FALSE)
)</f>
        <v>98.4</v>
      </c>
      <c r="AL104" cm="1">
        <f t="array" ref="AL104">_xlfn.IFS(
$C104=2010,
VLOOKUP($B104,[5]分省年度数据!$A$1:$T$32,15,FALSE),
$C104=2011,
VLOOKUP($B104,[5]分省年度数据!$A$1:$T$32,14,FALSE),
$C104=2012,
VLOOKUP($B104,[5]分省年度数据!$A$1:$T$32,13,FALSE),
$C104=2013,
VLOOKUP($B104,[5]分省年度数据!$A$1:$T$32,12,FALSE),
$C104=2014,
VLOOKUP($B104,[5]分省年度数据!$A$1:$T$32,11,FALSE),
$C104=2015,
VLOOKUP($B104,[5]分省年度数据!$A$1:$T$32,10,FALSE),
$C104=2016,
VLOOKUP($B104,[5]分省年度数据!$A$1:$T$32,9,FALSE),
$C104=2017,
VLOOKUP($B104,[5]分省年度数据!$A$1:$T$32,8,FALSE),
$C104=2018,
VLOOKUP($B104,[5]分省年度数据!$A$1:$T$32,7,FALSE)
)</f>
        <v>96.14</v>
      </c>
      <c r="AM104" cm="1">
        <f t="array" ref="AM104">_xlfn.IFS(
$C104=2010,
VLOOKUP($B104,[6]分省年度数据!$A$1:$T$32,15,FALSE),
$C104=2011,
VLOOKUP($B104,[6]分省年度数据!$A$1:$T$32,14,FALSE),
$C104=2012,
VLOOKUP($B104,[6]分省年度数据!$A$1:$T$32,13,FALSE),
$C104=2013,
VLOOKUP($B104,[6]分省年度数据!$A$1:$T$32,12,FALSE),
$C104=2014,
VLOOKUP($B104,[6]分省年度数据!$A$1:$T$32,11,FALSE),
$C104=2015,
VLOOKUP($B104,[6]分省年度数据!$A$1:$T$32,10,FALSE),
$C104=2016,
VLOOKUP($B104,[6]分省年度数据!$A$1:$T$32,9,FALSE),
$C104=2017,
VLOOKUP($B104,[6]分省年度数据!$A$1:$T$32,8,FALSE),
$C104=2018,
VLOOKUP($B104,[6]分省年度数据!$A$1:$T$32,7,FALSE)
)</f>
        <v>10.99</v>
      </c>
      <c r="AN104" cm="1">
        <f t="array" ref="AN104">_xlfn.IFS(
$C104=2010,
VLOOKUP($B104,[7]分省年度数据!$A$1:$T$32,15,FALSE),
$C104=2011,
VLOOKUP($B104,[7]分省年度数据!$A$1:$T$32,14,FALSE),
$C104=2012,
VLOOKUP($B104,[7]分省年度数据!$A$1:$T$32,13,FALSE),
$C104=2013,
VLOOKUP($B104,[7]分省年度数据!$A$1:$T$32,12,FALSE),
$C104=2014,
VLOOKUP($B104,[7]分省年度数据!$A$1:$T$32,11,FALSE),
$C104=2015,
VLOOKUP($B104,[7]分省年度数据!$A$1:$T$32,10,FALSE),
$C104=2016,
VLOOKUP($B104,[7]分省年度数据!$A$1:$T$32,9,FALSE),
$C104=2017,
VLOOKUP($B104,[7]分省年度数据!$A$1:$T$32,8,FALSE),
$C104=2018,
VLOOKUP($B104,[7]分省年度数据!$A$1:$T$32,7,FALSE)
)</f>
        <v>2.2599999999999998</v>
      </c>
      <c r="AO104" cm="1">
        <f t="array" ref="AO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12.47</v>
      </c>
    </row>
    <row r="105" spans="1:41">
      <c r="A105">
        <v>34</v>
      </c>
      <c r="B105" t="s">
        <v>12</v>
      </c>
      <c r="C105">
        <v>2014</v>
      </c>
      <c r="D105" t="str">
        <f>CONCATENATE(B105,C105)</f>
        <v>安徽省2014</v>
      </c>
      <c r="E105" t="s">
        <v>34</v>
      </c>
      <c r="F105" cm="1">
        <f t="array" ref="F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G105" cm="1">
        <f t="array" ref="G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H105" cm="1">
        <f t="array" ref="H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I105">
        <f>VLOOKUP($D105,[24]Sheet1!$C$1:$J$65536,2,FALSE)</f>
        <v>151.75772094726562</v>
      </c>
      <c r="J105">
        <f>VLOOKUP($D105,[24]Sheet1!$C$1:$J$65536,3,FALSE)</f>
        <v>100.50286865234375</v>
      </c>
      <c r="K105">
        <f>VLOOKUP($D105,[24]Sheet1!$C$1:$J$65536,4,FALSE)</f>
        <v>10167.513671875</v>
      </c>
      <c r="L105">
        <f>VLOOKUP($D105,[24]Sheet1!$C$1:$J$65536,5,FALSE)</f>
        <v>168.02545166015625</v>
      </c>
      <c r="M105">
        <f>VLOOKUP($D105,[24]Sheet1!$C$1:$J$65536,6,FALSE)</f>
        <v>26.440729141235352</v>
      </c>
      <c r="N105">
        <f>VLOOKUP($D105,[24]Sheet1!$C$1:$J$65536,7,FALSE)</f>
        <v>6.1031641960144043</v>
      </c>
      <c r="O105">
        <f>VLOOKUP($D105,[24]Sheet1!$C$1:$J$65536,8,FALSE)</f>
        <v>36.112773895263672</v>
      </c>
      <c r="P105" cm="1">
        <f t="array" ref="P105">_xlfn.IFS(
$C105=2010,
VLOOKUP($B105,[25]各省年均房价!$A$1:$T$32,11,FALSE),
$C105=2011,
VLOOKUP($B105,[25]各省年均房价!$A$1:$T$32,12,FALSE),
$C105=2012,
VLOOKUP($B105,[25]各省年均房价!$A$1:$T$32,13,FALSE),
$C105=2013,
VLOOKUP($B105,[25]各省年均房价!$A$1:$T$32,14,FALSE),
$C105=2014,
VLOOKUP($B105,[25]各省年均房价!$A$1:$T$32,15,FALSE),
$C105=2015,
VLOOKUP($B105,[25]各省年均房价!$A$1:$T$32,16,FALSE),
$C105=2016,
VLOOKUP($B105,[25]各省年均房价!$A$1:$T$32,17,FALSE),
$C105=2017,
VLOOKUP($B105,[25]各省年均房价!$A$1:$T$32,18,FALSE),
$C105=2018,
VLOOKUP($B105,[25]各省年均房价!$A$1:$T$32,19,FALSE)
)</f>
        <v>4864.7731249999997</v>
      </c>
      <c r="Q105">
        <f t="shared" si="1"/>
        <v>0.28963879048582997</v>
      </c>
      <c r="S105" t="str">
        <f>VLOOKUP(B105,方言分布!A:B,2,FALSE)</f>
        <v>江淮官话</v>
      </c>
      <c r="T105" cm="1">
        <f t="array" ref="T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24824</v>
      </c>
      <c r="U105" cm="1">
        <f t="array" ref="U105">_xlfn.IFS(
$C105=2010,
VLOOKUP($B105,[20]分省年度数据!$A$1:$T$32,15,FALSE),
$C105=2011,
VLOOKUP($B105,[20]分省年度数据!$A$1:$T$32,14,FALSE),
$C105=2012,
VLOOKUP($B105,[20]分省年度数据!$A$1:$T$32,13,FALSE),
$C105=2013,
VLOOKUP($B105,[20]分省年度数据!$A$1:$T$32,12,FALSE),
$C105=2014,
VLOOKUP($B105,[20]分省年度数据!$A$1:$T$32,11,FALSE),
$C105=2015,
VLOOKUP($B105,[20]分省年度数据!$A$1:$T$32,10,FALSE),
$C105=2016,
VLOOKUP($B105,[20]分省年度数据!$A$1:$T$32,9,FALSE),
$C105=2017,
VLOOKUP($B105,[20]分省年度数据!$A$1:$T$32,8,FALSE),
$C105=2018,
VLOOKUP($B105,[20]分省年度数据!$A$1:$T$32,7,FALSE)
)</f>
        <v>25.2</v>
      </c>
      <c r="V105" cm="1">
        <f t="array" ref="V105">_xlfn.IFS(
$C105=2010,
VLOOKUP($B105,[21]分省年度数据!$A$1:$T$32,15,FALSE),
$C105=2011,
VLOOKUP($B105,[21]分省年度数据!$A$1:$T$32,14,FALSE),
$C105=2012,
VLOOKUP($B105,[21]分省年度数据!$A$1:$T$32,13,FALSE),
$C105=2013,
VLOOKUP($B105,[21]分省年度数据!$A$1:$T$32,12,FALSE),
$C105=2014,
VLOOKUP($B105,[21]分省年度数据!$A$1:$T$32,11,FALSE),
$C105=2015,
VLOOKUP($B105,[21]分省年度数据!$A$1:$T$32,10,FALSE),
$C105=2016,
VLOOKUP($B105,[21]分省年度数据!$A$1:$T$32,9,FALSE),
$C105=2017,
VLOOKUP($B105,[21]分省年度数据!$A$1:$T$32,8,FALSE),
$C105=2018,
VLOOKUP($B105,[21]分省年度数据!$A$1:$T$32,7,FALSE)
)</f>
        <v>44</v>
      </c>
      <c r="W105" cm="1">
        <f t="array" ref="W105">_xlfn.IFS(
$C105=2010,
VLOOKUP($B105,[22]分省年度数据!$A$1:$T$32,15,FALSE),
$C105=2011,
VLOOKUP($B105,[22]分省年度数据!$A$1:$T$32,14,FALSE),
$C105=2012,
VLOOKUP($B105,[22]分省年度数据!$A$1:$T$32,13,FALSE),
$C105=2013,
VLOOKUP($B105,[22]分省年度数据!$A$1:$T$32,12,FALSE),
$C105=2014,
VLOOKUP($B105,[22]分省年度数据!$A$1:$T$32,11,FALSE),
$C105=2015,
VLOOKUP($B105,[22]分省年度数据!$A$1:$T$32,10,FALSE),
$C105=2016,
VLOOKUP($B105,[22]分省年度数据!$A$1:$T$32,9,FALSE),
$C105=2017,
VLOOKUP($B105,[22]分省年度数据!$A$1:$T$32,8,FALSE),
$C105=2018,
VLOOKUP($B105,[22]分省年度数据!$A$1:$T$32,7,FALSE)
)</f>
        <v>9.17</v>
      </c>
      <c r="X105" cm="1">
        <f t="array" ref="X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425</v>
      </c>
      <c r="Y105" cm="1">
        <f t="array" ref="Y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15.97</v>
      </c>
      <c r="Z105" cm="1">
        <f t="array" ref="Z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12.4</v>
      </c>
      <c r="AA105" cm="1">
        <f t="array" ref="AA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17.45</v>
      </c>
      <c r="AC105" cm="1">
        <f t="array" ref="AC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10457811</v>
      </c>
      <c r="AD105" cm="1">
        <f t="array" ref="AD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743.07</v>
      </c>
      <c r="AE105" cm="1">
        <f t="array" ref="AE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583</v>
      </c>
      <c r="AF105" cm="1">
        <f t="array" ref="AF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7957</v>
      </c>
      <c r="AI105" cm="1">
        <f t="array" ref="AI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16077</v>
      </c>
      <c r="AJ105" cm="1">
        <f t="array" ref="AJ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12319</v>
      </c>
      <c r="AK105" cm="1">
        <f t="array" ref="AK105">_xlfn.IFS(
$C105=2010,
VLOOKUP($B105,[4]分省年度数据!$A$1:$T$32,15,FALSE),
$C105=2011,
VLOOKUP($B105,[4]分省年度数据!$A$1:$T$32,14,FALSE),
$C105=2012,
VLOOKUP($B105,[4]分省年度数据!$A$1:$T$32,13,FALSE),
$C105=2013,
VLOOKUP($B105,[4]分省年度数据!$A$1:$T$32,12,FALSE),
$C105=2014,
VLOOKUP($B105,[4]分省年度数据!$A$1:$T$32,11,FALSE),
$C105=2015,
VLOOKUP($B105,[4]分省年度数据!$A$1:$T$32,10,FALSE),
$C105=2016,
VLOOKUP($B105,[4]分省年度数据!$A$1:$T$32,9,FALSE),
$C105=2017,
VLOOKUP($B105,[4]分省年度数据!$A$1:$T$32,8,FALSE),
$C105=2018,
VLOOKUP($B105,[4]分省年度数据!$A$1:$T$32,7,FALSE)
)</f>
        <v>98.63</v>
      </c>
      <c r="AL105" cm="1">
        <f t="array" ref="AL105">_xlfn.IFS(
$C105=2010,
VLOOKUP($B105,[5]分省年度数据!$A$1:$T$32,15,FALSE),
$C105=2011,
VLOOKUP($B105,[5]分省年度数据!$A$1:$T$32,14,FALSE),
$C105=2012,
VLOOKUP($B105,[5]分省年度数据!$A$1:$T$32,13,FALSE),
$C105=2013,
VLOOKUP($B105,[5]分省年度数据!$A$1:$T$32,12,FALSE),
$C105=2014,
VLOOKUP($B105,[5]分省年度数据!$A$1:$T$32,11,FALSE),
$C105=2015,
VLOOKUP($B105,[5]分省年度数据!$A$1:$T$32,10,FALSE),
$C105=2016,
VLOOKUP($B105,[5]分省年度数据!$A$1:$T$32,9,FALSE),
$C105=2017,
VLOOKUP($B105,[5]分省年度数据!$A$1:$T$32,8,FALSE),
$C105=2018,
VLOOKUP($B105,[5]分省年度数据!$A$1:$T$32,7,FALSE)
)</f>
        <v>96.81</v>
      </c>
      <c r="AM105" cm="1">
        <f t="array" ref="AM105">_xlfn.IFS(
$C105=2010,
VLOOKUP($B105,[6]分省年度数据!$A$1:$T$32,15,FALSE),
$C105=2011,
VLOOKUP($B105,[6]分省年度数据!$A$1:$T$32,14,FALSE),
$C105=2012,
VLOOKUP($B105,[6]分省年度数据!$A$1:$T$32,13,FALSE),
$C105=2013,
VLOOKUP($B105,[6]分省年度数据!$A$1:$T$32,12,FALSE),
$C105=2014,
VLOOKUP($B105,[6]分省年度数据!$A$1:$T$32,11,FALSE),
$C105=2015,
VLOOKUP($B105,[6]分省年度数据!$A$1:$T$32,10,FALSE),
$C105=2016,
VLOOKUP($B105,[6]分省年度数据!$A$1:$T$32,9,FALSE),
$C105=2017,
VLOOKUP($B105,[6]分省年度数据!$A$1:$T$32,8,FALSE),
$C105=2018,
VLOOKUP($B105,[6]分省年度数据!$A$1:$T$32,7,FALSE)
)</f>
        <v>11.6</v>
      </c>
      <c r="AN105" cm="1">
        <f t="array" ref="AN105">_xlfn.IFS(
$C105=2010,
VLOOKUP($B105,[7]分省年度数据!$A$1:$T$32,15,FALSE),
$C105=2011,
VLOOKUP($B105,[7]分省年度数据!$A$1:$T$32,14,FALSE),
$C105=2012,
VLOOKUP($B105,[7]分省年度数据!$A$1:$T$32,13,FALSE),
$C105=2013,
VLOOKUP($B105,[7]分省年度数据!$A$1:$T$32,12,FALSE),
$C105=2014,
VLOOKUP($B105,[7]分省年度数据!$A$1:$T$32,11,FALSE),
$C105=2015,
VLOOKUP($B105,[7]分省年度数据!$A$1:$T$32,10,FALSE),
$C105=2016,
VLOOKUP($B105,[7]分省年度数据!$A$1:$T$32,9,FALSE),
$C105=2017,
VLOOKUP($B105,[7]分省年度数据!$A$1:$T$32,8,FALSE),
$C105=2018,
VLOOKUP($B105,[7]分省年度数据!$A$1:$T$32,7,FALSE)
)</f>
        <v>2.23</v>
      </c>
      <c r="AO105" cm="1">
        <f t="array" ref="AO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13.2</v>
      </c>
    </row>
    <row r="106" spans="1:41">
      <c r="A106">
        <v>34</v>
      </c>
      <c r="B106" t="s">
        <v>12</v>
      </c>
      <c r="C106">
        <v>2015</v>
      </c>
      <c r="D106" t="str">
        <f>CONCATENATE(B106,C106)</f>
        <v>安徽省2015</v>
      </c>
      <c r="E106" t="s">
        <v>34</v>
      </c>
      <c r="F106" cm="1">
        <f t="array" ref="F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G106" cm="1">
        <f t="array" ref="G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H106" cm="1">
        <f t="array" ref="H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I106">
        <f>VLOOKUP($D106,[24]Sheet1!$C$1:$J$65536,2,FALSE)</f>
        <v>149.20132446289062</v>
      </c>
      <c r="J106">
        <f>VLOOKUP($D106,[24]Sheet1!$C$1:$J$65536,3,FALSE)</f>
        <v>103.72998046875</v>
      </c>
      <c r="K106">
        <f>VLOOKUP($D106,[24]Sheet1!$C$1:$J$65536,4,FALSE)</f>
        <v>10169.2392578125</v>
      </c>
      <c r="L106">
        <f>VLOOKUP($D106,[24]Sheet1!$C$1:$J$65536,5,FALSE)</f>
        <v>167.05007934570312</v>
      </c>
      <c r="M106">
        <f>VLOOKUP($D106,[24]Sheet1!$C$1:$J$65536,6,FALSE)</f>
        <v>28.848663330078125</v>
      </c>
      <c r="N106">
        <f>VLOOKUP($D106,[24]Sheet1!$C$1:$J$65536,7,FALSE)</f>
        <v>6.189669132232666</v>
      </c>
      <c r="O106">
        <f>VLOOKUP($D106,[24]Sheet1!$C$1:$J$65536,8,FALSE)</f>
        <v>39.195884704589844</v>
      </c>
      <c r="P106" cm="1">
        <f t="array" ref="P106">_xlfn.IFS(
$C106=2010,
VLOOKUP($B106,[25]各省年均房价!$A$1:$T$32,11,FALSE),
$C106=2011,
VLOOKUP($B106,[25]各省年均房价!$A$1:$T$32,12,FALSE),
$C106=2012,
VLOOKUP($B106,[25]各省年均房价!$A$1:$T$32,13,FALSE),
$C106=2013,
VLOOKUP($B106,[25]各省年均房价!$A$1:$T$32,14,FALSE),
$C106=2014,
VLOOKUP($B106,[25]各省年均房价!$A$1:$T$32,15,FALSE),
$C106=2015,
VLOOKUP($B106,[25]各省年均房价!$A$1:$T$32,16,FALSE),
$C106=2016,
VLOOKUP($B106,[25]各省年均房价!$A$1:$T$32,17,FALSE),
$C106=2017,
VLOOKUP($B106,[25]各省年均房价!$A$1:$T$32,18,FALSE),
$C106=2018,
VLOOKUP($B106,[25]各省年均房价!$A$1:$T$32,19,FALSE)
)</f>
        <v>5018.7650000000003</v>
      </c>
      <c r="Q106">
        <f t="shared" si="1"/>
        <v>0.27330855524696401</v>
      </c>
      <c r="S106" t="str">
        <f>VLOOKUP(B106,方言分布!A:B,2,FALSE)</f>
        <v>江淮官话</v>
      </c>
      <c r="T106" cm="1">
        <f t="array" ref="T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24853</v>
      </c>
      <c r="U106" cm="1">
        <f t="array" ref="U106">_xlfn.IFS(
$C106=2010,
VLOOKUP($B106,[20]分省年度数据!$A$1:$T$32,15,FALSE),
$C106=2011,
VLOOKUP($B106,[20]分省年度数据!$A$1:$T$32,14,FALSE),
$C106=2012,
VLOOKUP($B106,[20]分省年度数据!$A$1:$T$32,13,FALSE),
$C106=2013,
VLOOKUP($B106,[20]分省年度数据!$A$1:$T$32,12,FALSE),
$C106=2014,
VLOOKUP($B106,[20]分省年度数据!$A$1:$T$32,11,FALSE),
$C106=2015,
VLOOKUP($B106,[20]分省年度数据!$A$1:$T$32,10,FALSE),
$C106=2016,
VLOOKUP($B106,[20]分省年度数据!$A$1:$T$32,9,FALSE),
$C106=2017,
VLOOKUP($B106,[20]分省年度数据!$A$1:$T$32,8,FALSE),
$C106=2018,
VLOOKUP($B106,[20]分省年度数据!$A$1:$T$32,7,FALSE)
)</f>
        <v>26.74</v>
      </c>
      <c r="V106" cm="1">
        <f t="array" ref="V106">_xlfn.IFS(
$C106=2010,
VLOOKUP($B106,[21]分省年度数据!$A$1:$T$32,15,FALSE),
$C106=2011,
VLOOKUP($B106,[21]分省年度数据!$A$1:$T$32,14,FALSE),
$C106=2012,
VLOOKUP($B106,[21]分省年度数据!$A$1:$T$32,13,FALSE),
$C106=2013,
VLOOKUP($B106,[21]分省年度数据!$A$1:$T$32,12,FALSE),
$C106=2014,
VLOOKUP($B106,[21]分省年度数据!$A$1:$T$32,11,FALSE),
$C106=2015,
VLOOKUP($B106,[21]分省年度数据!$A$1:$T$32,10,FALSE),
$C106=2016,
VLOOKUP($B106,[21]分省年度数据!$A$1:$T$32,9,FALSE),
$C106=2017,
VLOOKUP($B106,[21]分省年度数据!$A$1:$T$32,8,FALSE),
$C106=2018,
VLOOKUP($B106,[21]分省年度数据!$A$1:$T$32,7,FALSE)
)</f>
        <v>46</v>
      </c>
      <c r="W106" cm="1">
        <f t="array" ref="W106">_xlfn.IFS(
$C106=2010,
VLOOKUP($B106,[22]分省年度数据!$A$1:$T$32,15,FALSE),
$C106=2011,
VLOOKUP($B106,[22]分省年度数据!$A$1:$T$32,14,FALSE),
$C106=2012,
VLOOKUP($B106,[22]分省年度数据!$A$1:$T$32,13,FALSE),
$C106=2013,
VLOOKUP($B106,[22]分省年度数据!$A$1:$T$32,12,FALSE),
$C106=2014,
VLOOKUP($B106,[22]分省年度数据!$A$1:$T$32,11,FALSE),
$C106=2015,
VLOOKUP($B106,[22]分省年度数据!$A$1:$T$32,10,FALSE),
$C106=2016,
VLOOKUP($B106,[22]分省年度数据!$A$1:$T$32,9,FALSE),
$C106=2017,
VLOOKUP($B106,[22]分省年度数据!$A$1:$T$32,8,FALSE),
$C106=2018,
VLOOKUP($B106,[22]分省年度数据!$A$1:$T$32,7,FALSE)
)</f>
        <v>9.1</v>
      </c>
      <c r="X106" cm="1">
        <f t="array" ref="X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485.6</v>
      </c>
      <c r="Y106" cm="1">
        <f t="array" ref="Y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14.87</v>
      </c>
      <c r="Z106" cm="1">
        <f t="array" ref="Z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12.6</v>
      </c>
      <c r="AA106" cm="1">
        <f t="array" ref="AA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17.73</v>
      </c>
      <c r="AC106" cm="1">
        <f t="array" ref="AC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11578495</v>
      </c>
      <c r="AD106" cm="1">
        <f t="array" ref="AD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856.73</v>
      </c>
      <c r="AE106" cm="1">
        <f t="array" ref="AE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650</v>
      </c>
      <c r="AF106" cm="1">
        <f t="array" ref="AF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11190.8</v>
      </c>
      <c r="AI106" cm="1">
        <f t="array" ref="AI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13770</v>
      </c>
      <c r="AJ106" cm="1">
        <f t="array" ref="AJ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13709</v>
      </c>
      <c r="AK106" cm="1">
        <f t="array" ref="AK106">_xlfn.IFS(
$C106=2010,
VLOOKUP($B106,[4]分省年度数据!$A$1:$T$32,15,FALSE),
$C106=2011,
VLOOKUP($B106,[4]分省年度数据!$A$1:$T$32,14,FALSE),
$C106=2012,
VLOOKUP($B106,[4]分省年度数据!$A$1:$T$32,13,FALSE),
$C106=2013,
VLOOKUP($B106,[4]分省年度数据!$A$1:$T$32,12,FALSE),
$C106=2014,
VLOOKUP($B106,[4]分省年度数据!$A$1:$T$32,11,FALSE),
$C106=2015,
VLOOKUP($B106,[4]分省年度数据!$A$1:$T$32,10,FALSE),
$C106=2016,
VLOOKUP($B106,[4]分省年度数据!$A$1:$T$32,9,FALSE),
$C106=2017,
VLOOKUP($B106,[4]分省年度数据!$A$1:$T$32,8,FALSE),
$C106=2018,
VLOOKUP($B106,[4]分省年度数据!$A$1:$T$32,7,FALSE)
)</f>
        <v>98.79</v>
      </c>
      <c r="AL106" cm="1">
        <f t="array" ref="AL106">_xlfn.IFS(
$C106=2010,
VLOOKUP($B106,[5]分省年度数据!$A$1:$T$32,15,FALSE),
$C106=2011,
VLOOKUP($B106,[5]分省年度数据!$A$1:$T$32,14,FALSE),
$C106=2012,
VLOOKUP($B106,[5]分省年度数据!$A$1:$T$32,13,FALSE),
$C106=2013,
VLOOKUP($B106,[5]分省年度数据!$A$1:$T$32,12,FALSE),
$C106=2014,
VLOOKUP($B106,[5]分省年度数据!$A$1:$T$32,11,FALSE),
$C106=2015,
VLOOKUP($B106,[5]分省年度数据!$A$1:$T$32,10,FALSE),
$C106=2016,
VLOOKUP($B106,[5]分省年度数据!$A$1:$T$32,9,FALSE),
$C106=2017,
VLOOKUP($B106,[5]分省年度数据!$A$1:$T$32,8,FALSE),
$C106=2018,
VLOOKUP($B106,[5]分省年度数据!$A$1:$T$32,7,FALSE)
)</f>
        <v>97.55</v>
      </c>
      <c r="AM106" cm="1">
        <f t="array" ref="AM106">_xlfn.IFS(
$C106=2010,
VLOOKUP($B106,[6]分省年度数据!$A$1:$T$32,15,FALSE),
$C106=2011,
VLOOKUP($B106,[6]分省年度数据!$A$1:$T$32,14,FALSE),
$C106=2012,
VLOOKUP($B106,[6]分省年度数据!$A$1:$T$32,13,FALSE),
$C106=2013,
VLOOKUP($B106,[6]分省年度数据!$A$1:$T$32,12,FALSE),
$C106=2014,
VLOOKUP($B106,[6]分省年度数据!$A$1:$T$32,11,FALSE),
$C106=2015,
VLOOKUP($B106,[6]分省年度数据!$A$1:$T$32,10,FALSE),
$C106=2016,
VLOOKUP($B106,[6]分省年度数据!$A$1:$T$32,9,FALSE),
$C106=2017,
VLOOKUP($B106,[6]分省年度数据!$A$1:$T$32,8,FALSE),
$C106=2018,
VLOOKUP($B106,[6]分省年度数据!$A$1:$T$32,7,FALSE)
)</f>
        <v>11.39</v>
      </c>
      <c r="AN106" cm="1">
        <f t="array" ref="AN106">_xlfn.IFS(
$C106=2010,
VLOOKUP($B106,[7]分省年度数据!$A$1:$T$32,15,FALSE),
$C106=2011,
VLOOKUP($B106,[7]分省年度数据!$A$1:$T$32,14,FALSE),
$C106=2012,
VLOOKUP($B106,[7]分省年度数据!$A$1:$T$32,13,FALSE),
$C106=2013,
VLOOKUP($B106,[7]分省年度数据!$A$1:$T$32,12,FALSE),
$C106=2014,
VLOOKUP($B106,[7]分省年度数据!$A$1:$T$32,11,FALSE),
$C106=2015,
VLOOKUP($B106,[7]分省年度数据!$A$1:$T$32,10,FALSE),
$C106=2016,
VLOOKUP($B106,[7]分省年度数据!$A$1:$T$32,9,FALSE),
$C106=2017,
VLOOKUP($B106,[7]分省年度数据!$A$1:$T$32,8,FALSE),
$C106=2018,
VLOOKUP($B106,[7]分省年度数据!$A$1:$T$32,7,FALSE)
)</f>
        <v>2.16</v>
      </c>
      <c r="AO106" cm="1">
        <f t="array" ref="AO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13.37</v>
      </c>
    </row>
    <row r="107" spans="1:41">
      <c r="A107">
        <v>34</v>
      </c>
      <c r="B107" t="s">
        <v>12</v>
      </c>
      <c r="C107">
        <v>2016</v>
      </c>
      <c r="D107" t="str">
        <f>CONCATENATE(B107,C107)</f>
        <v>安徽省2016</v>
      </c>
      <c r="E107" t="s">
        <v>34</v>
      </c>
      <c r="F107" cm="1">
        <f t="array" ref="F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G107" cm="1">
        <f t="array" ref="G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H107" cm="1">
        <f t="array" ref="H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I107">
        <f>VLOOKUP($D107,[24]Sheet1!$C$1:$J$65536,2,FALSE)</f>
        <v>153.61541748046875</v>
      </c>
      <c r="J107">
        <f>VLOOKUP($D107,[24]Sheet1!$C$1:$J$65536,3,FALSE)</f>
        <v>108.79898834228516</v>
      </c>
      <c r="K107">
        <f>VLOOKUP($D107,[24]Sheet1!$C$1:$J$65536,4,FALSE)</f>
        <v>10166.2333984375</v>
      </c>
      <c r="L107">
        <f>VLOOKUP($D107,[24]Sheet1!$C$1:$J$65536,5,FALSE)</f>
        <v>165.85041809082031</v>
      </c>
      <c r="M107">
        <f>VLOOKUP($D107,[24]Sheet1!$C$1:$J$65536,6,FALSE)</f>
        <v>29.290515899658203</v>
      </c>
      <c r="N107">
        <f>VLOOKUP($D107,[24]Sheet1!$C$1:$J$65536,7,FALSE)</f>
        <v>6.1468367576599121</v>
      </c>
      <c r="O107">
        <f>VLOOKUP($D107,[24]Sheet1!$C$1:$J$65536,8,FALSE)</f>
        <v>42.763359069824219</v>
      </c>
      <c r="P107" cm="1">
        <f t="array" ref="P107">_xlfn.IFS(
$C107=2010,
VLOOKUP($B107,[25]各省年均房价!$A$1:$T$32,11,FALSE),
$C107=2011,
VLOOKUP($B107,[25]各省年均房价!$A$1:$T$32,12,FALSE),
$C107=2012,
VLOOKUP($B107,[25]各省年均房价!$A$1:$T$32,13,FALSE),
$C107=2013,
VLOOKUP($B107,[25]各省年均房价!$A$1:$T$32,14,FALSE),
$C107=2014,
VLOOKUP($B107,[25]各省年均房价!$A$1:$T$32,15,FALSE),
$C107=2015,
VLOOKUP($B107,[25]各省年均房价!$A$1:$T$32,16,FALSE),
$C107=2016,
VLOOKUP($B107,[25]各省年均房价!$A$1:$T$32,17,FALSE),
$C107=2017,
VLOOKUP($B107,[25]各省年均房价!$A$1:$T$32,18,FALSE),
$C107=2018,
VLOOKUP($B107,[25]各省年均房价!$A$1:$T$32,19,FALSE)
)</f>
        <v>5859.8187500000004</v>
      </c>
      <c r="Q107">
        <f t="shared" si="1"/>
        <v>0.2930202395239524</v>
      </c>
      <c r="S107" t="str">
        <f>VLOOKUP(B107,方言分布!A:B,2,FALSE)</f>
        <v>江淮官话</v>
      </c>
      <c r="T107" cm="1">
        <f t="array" ref="T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24385</v>
      </c>
      <c r="U107" cm="1">
        <f t="array" ref="U107">_xlfn.IFS(
$C107=2010,
VLOOKUP($B107,[20]分省年度数据!$A$1:$T$32,15,FALSE),
$C107=2011,
VLOOKUP($B107,[20]分省年度数据!$A$1:$T$32,14,FALSE),
$C107=2012,
VLOOKUP($B107,[20]分省年度数据!$A$1:$T$32,13,FALSE),
$C107=2013,
VLOOKUP($B107,[20]分省年度数据!$A$1:$T$32,12,FALSE),
$C107=2014,
VLOOKUP($B107,[20]分省年度数据!$A$1:$T$32,11,FALSE),
$C107=2015,
VLOOKUP($B107,[20]分省年度数据!$A$1:$T$32,10,FALSE),
$C107=2016,
VLOOKUP($B107,[20]分省年度数据!$A$1:$T$32,9,FALSE),
$C107=2017,
VLOOKUP($B107,[20]分省年度数据!$A$1:$T$32,8,FALSE),
$C107=2018,
VLOOKUP($B107,[20]分省年度数据!$A$1:$T$32,7,FALSE)
)</f>
        <v>28.17</v>
      </c>
      <c r="V107" cm="1">
        <f t="array" ref="V107">_xlfn.IFS(
$C107=2010,
VLOOKUP($B107,[21]分省年度数据!$A$1:$T$32,15,FALSE),
$C107=2011,
VLOOKUP($B107,[21]分省年度数据!$A$1:$T$32,14,FALSE),
$C107=2012,
VLOOKUP($B107,[21]分省年度数据!$A$1:$T$32,13,FALSE),
$C107=2013,
VLOOKUP($B107,[21]分省年度数据!$A$1:$T$32,12,FALSE),
$C107=2014,
VLOOKUP($B107,[21]分省年度数据!$A$1:$T$32,11,FALSE),
$C107=2015,
VLOOKUP($B107,[21]分省年度数据!$A$1:$T$32,10,FALSE),
$C107=2016,
VLOOKUP($B107,[21]分省年度数据!$A$1:$T$32,9,FALSE),
$C107=2017,
VLOOKUP($B107,[21]分省年度数据!$A$1:$T$32,8,FALSE),
$C107=2018,
VLOOKUP($B107,[21]分省年度数据!$A$1:$T$32,7,FALSE)
)</f>
        <v>47</v>
      </c>
      <c r="W107" cm="1">
        <f t="array" ref="W107">_xlfn.IFS(
$C107=2010,
VLOOKUP($B107,[22]分省年度数据!$A$1:$T$32,15,FALSE),
$C107=2011,
VLOOKUP($B107,[22]分省年度数据!$A$1:$T$32,14,FALSE),
$C107=2012,
VLOOKUP($B107,[22]分省年度数据!$A$1:$T$32,13,FALSE),
$C107=2013,
VLOOKUP($B107,[22]分省年度数据!$A$1:$T$32,12,FALSE),
$C107=2014,
VLOOKUP($B107,[22]分省年度数据!$A$1:$T$32,11,FALSE),
$C107=2015,
VLOOKUP($B107,[22]分省年度数据!$A$1:$T$32,10,FALSE),
$C107=2016,
VLOOKUP($B107,[22]分省年度数据!$A$1:$T$32,9,FALSE),
$C107=2017,
VLOOKUP($B107,[22]分省年度数据!$A$1:$T$32,8,FALSE),
$C107=2018,
VLOOKUP($B107,[22]分省年度数据!$A$1:$T$32,7,FALSE)
)</f>
        <v>8.84</v>
      </c>
      <c r="X107" cm="1">
        <f t="array" ref="X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480.12</v>
      </c>
      <c r="Y107" cm="1">
        <f t="array" ref="Y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14.31</v>
      </c>
      <c r="Z107" cm="1">
        <f t="array" ref="Z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12.79</v>
      </c>
      <c r="AA107" cm="1">
        <f t="array" ref="AA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17.899999999999999</v>
      </c>
      <c r="AC107" cm="1">
        <f t="array" ref="AC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12357931</v>
      </c>
      <c r="AD107" cm="1">
        <f t="array" ref="AD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910.87</v>
      </c>
      <c r="AE107" cm="1">
        <f t="array" ref="AE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690</v>
      </c>
      <c r="AF107" cm="1">
        <f t="array" ref="AF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12662.5</v>
      </c>
      <c r="AI107" cm="1">
        <f t="array" ref="AI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12933</v>
      </c>
      <c r="AJ107" cm="1">
        <f t="array" ref="AJ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14760</v>
      </c>
      <c r="AK107" cm="1">
        <f t="array" ref="AK107">_xlfn.IFS(
$C107=2010,
VLOOKUP($B107,[4]分省年度数据!$A$1:$T$32,15,FALSE),
$C107=2011,
VLOOKUP($B107,[4]分省年度数据!$A$1:$T$32,14,FALSE),
$C107=2012,
VLOOKUP($B107,[4]分省年度数据!$A$1:$T$32,13,FALSE),
$C107=2013,
VLOOKUP($B107,[4]分省年度数据!$A$1:$T$32,12,FALSE),
$C107=2014,
VLOOKUP($B107,[4]分省年度数据!$A$1:$T$32,11,FALSE),
$C107=2015,
VLOOKUP($B107,[4]分省年度数据!$A$1:$T$32,10,FALSE),
$C107=2016,
VLOOKUP($B107,[4]分省年度数据!$A$1:$T$32,9,FALSE),
$C107=2017,
VLOOKUP($B107,[4]分省年度数据!$A$1:$T$32,8,FALSE),
$C107=2018,
VLOOKUP($B107,[4]分省年度数据!$A$1:$T$32,7,FALSE)
)</f>
        <v>99.2</v>
      </c>
      <c r="AL107" cm="1">
        <f t="array" ref="AL107">_xlfn.IFS(
$C107=2010,
VLOOKUP($B107,[5]分省年度数据!$A$1:$T$32,15,FALSE),
$C107=2011,
VLOOKUP($B107,[5]分省年度数据!$A$1:$T$32,14,FALSE),
$C107=2012,
VLOOKUP($B107,[5]分省年度数据!$A$1:$T$32,13,FALSE),
$C107=2013,
VLOOKUP($B107,[5]分省年度数据!$A$1:$T$32,12,FALSE),
$C107=2014,
VLOOKUP($B107,[5]分省年度数据!$A$1:$T$32,11,FALSE),
$C107=2015,
VLOOKUP($B107,[5]分省年度数据!$A$1:$T$32,10,FALSE),
$C107=2016,
VLOOKUP($B107,[5]分省年度数据!$A$1:$T$32,9,FALSE),
$C107=2017,
VLOOKUP($B107,[5]分省年度数据!$A$1:$T$32,8,FALSE),
$C107=2018,
VLOOKUP($B107,[5]分省年度数据!$A$1:$T$32,7,FALSE)
)</f>
        <v>98.05</v>
      </c>
      <c r="AM107" cm="1">
        <f t="array" ref="AM107">_xlfn.IFS(
$C107=2010,
VLOOKUP($B107,[6]分省年度数据!$A$1:$T$32,15,FALSE),
$C107=2011,
VLOOKUP($B107,[6]分省年度数据!$A$1:$T$32,14,FALSE),
$C107=2012,
VLOOKUP($B107,[6]分省年度数据!$A$1:$T$32,13,FALSE),
$C107=2013,
VLOOKUP($B107,[6]分省年度数据!$A$1:$T$32,12,FALSE),
$C107=2014,
VLOOKUP($B107,[6]分省年度数据!$A$1:$T$32,11,FALSE),
$C107=2015,
VLOOKUP($B107,[6]分省年度数据!$A$1:$T$32,10,FALSE),
$C107=2016,
VLOOKUP($B107,[6]分省年度数据!$A$1:$T$32,9,FALSE),
$C107=2017,
VLOOKUP($B107,[6]分省年度数据!$A$1:$T$32,8,FALSE),
$C107=2018,
VLOOKUP($B107,[6]分省年度数据!$A$1:$T$32,7,FALSE)
)</f>
        <v>11.95</v>
      </c>
      <c r="AN107" cm="1">
        <f t="array" ref="AN107">_xlfn.IFS(
$C107=2010,
VLOOKUP($B107,[7]分省年度数据!$A$1:$T$32,15,FALSE),
$C107=2011,
VLOOKUP($B107,[7]分省年度数据!$A$1:$T$32,14,FALSE),
$C107=2012,
VLOOKUP($B107,[7]分省年度数据!$A$1:$T$32,13,FALSE),
$C107=2013,
VLOOKUP($B107,[7]分省年度数据!$A$1:$T$32,12,FALSE),
$C107=2014,
VLOOKUP($B107,[7]分省年度数据!$A$1:$T$32,11,FALSE),
$C107=2015,
VLOOKUP($B107,[7]分省年度数据!$A$1:$T$32,10,FALSE),
$C107=2016,
VLOOKUP($B107,[7]分省年度数据!$A$1:$T$32,9,FALSE),
$C107=2017,
VLOOKUP($B107,[7]分省年度数据!$A$1:$T$32,8,FALSE),
$C107=2018,
VLOOKUP($B107,[7]分省年度数据!$A$1:$T$32,7,FALSE)
)</f>
        <v>2.25</v>
      </c>
      <c r="AO107" cm="1">
        <f t="array" ref="AO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14.02</v>
      </c>
    </row>
    <row r="108" spans="1:41">
      <c r="A108">
        <v>34</v>
      </c>
      <c r="B108" t="s">
        <v>12</v>
      </c>
      <c r="C108">
        <v>2017</v>
      </c>
      <c r="D108" t="str">
        <f>CONCATENATE(B108,C108)</f>
        <v>安徽省2017</v>
      </c>
      <c r="E108" t="s">
        <v>34</v>
      </c>
      <c r="F108" cm="1">
        <f t="array" ref="F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G108" cm="1">
        <f t="array" ref="G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H108" cm="1">
        <f t="array" ref="H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I108">
        <f>VLOOKUP($D108,[24]Sheet1!$C$1:$J$65536,2,FALSE)</f>
        <v>155.86505126953125</v>
      </c>
      <c r="J108">
        <f>VLOOKUP($D108,[24]Sheet1!$C$1:$J$65536,3,FALSE)</f>
        <v>103.28298950195312</v>
      </c>
      <c r="K108">
        <f>VLOOKUP($D108,[24]Sheet1!$C$1:$J$65536,4,FALSE)</f>
        <v>10168.099609375</v>
      </c>
      <c r="L108">
        <f>VLOOKUP($D108,[24]Sheet1!$C$1:$J$65536,5,FALSE)</f>
        <v>175.57533264160156</v>
      </c>
      <c r="M108">
        <f>VLOOKUP($D108,[24]Sheet1!$C$1:$J$65536,6,FALSE)</f>
        <v>28.768863677978516</v>
      </c>
      <c r="N108">
        <f>VLOOKUP($D108,[24]Sheet1!$C$1:$J$65536,7,FALSE)</f>
        <v>5.703434944152832</v>
      </c>
      <c r="O108">
        <f>VLOOKUP($D108,[24]Sheet1!$C$1:$J$65536,8,FALSE)</f>
        <v>36.238121032714844</v>
      </c>
      <c r="P108" cm="1">
        <f t="array" ref="P108">_xlfn.IFS(
$C108=2010,
VLOOKUP($B108,[25]各省年均房价!$A$1:$T$32,11,FALSE),
$C108=2011,
VLOOKUP($B108,[25]各省年均房价!$A$1:$T$32,12,FALSE),
$C108=2012,
VLOOKUP($B108,[25]各省年均房价!$A$1:$T$32,13,FALSE),
$C108=2013,
VLOOKUP($B108,[25]各省年均房价!$A$1:$T$32,14,FALSE),
$C108=2014,
VLOOKUP($B108,[25]各省年均房价!$A$1:$T$32,15,FALSE),
$C108=2015,
VLOOKUP($B108,[25]各省年均房价!$A$1:$T$32,16,FALSE),
$C108=2016,
VLOOKUP($B108,[25]各省年均房价!$A$1:$T$32,17,FALSE),
$C108=2017,
VLOOKUP($B108,[25]各省年均房价!$A$1:$T$32,18,FALSE),
$C108=2018,
VLOOKUP($B108,[25]各省年均房价!$A$1:$T$32,19,FALSE)
)</f>
        <v>6139.0364583333321</v>
      </c>
      <c r="Q108">
        <f t="shared" si="1"/>
        <v>0.2807957031666895</v>
      </c>
      <c r="S108" t="str">
        <f>VLOOKUP(B108,方言分布!A:B,2,FALSE)</f>
        <v>江淮官话</v>
      </c>
      <c r="T108" cm="1">
        <f t="array" ref="T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24491</v>
      </c>
      <c r="U108" cm="1">
        <f t="array" ref="U108">_xlfn.IFS(
$C108=2010,
VLOOKUP($B108,[20]分省年度数据!$A$1:$T$32,15,FALSE),
$C108=2011,
VLOOKUP($B108,[20]分省年度数据!$A$1:$T$32,14,FALSE),
$C108=2012,
VLOOKUP($B108,[20]分省年度数据!$A$1:$T$32,13,FALSE),
$C108=2013,
VLOOKUP($B108,[20]分省年度数据!$A$1:$T$32,12,FALSE),
$C108=2014,
VLOOKUP($B108,[20]分省年度数据!$A$1:$T$32,11,FALSE),
$C108=2015,
VLOOKUP($B108,[20]分省年度数据!$A$1:$T$32,10,FALSE),
$C108=2016,
VLOOKUP($B108,[20]分省年度数据!$A$1:$T$32,9,FALSE),
$C108=2017,
VLOOKUP($B108,[20]分省年度数据!$A$1:$T$32,8,FALSE),
$C108=2018,
VLOOKUP($B108,[20]分省年度数据!$A$1:$T$32,7,FALSE)
)</f>
        <v>30.57</v>
      </c>
      <c r="V108" cm="1">
        <f t="array" ref="V108">_xlfn.IFS(
$C108=2010,
VLOOKUP($B108,[21]分省年度数据!$A$1:$T$32,15,FALSE),
$C108=2011,
VLOOKUP($B108,[21]分省年度数据!$A$1:$T$32,14,FALSE),
$C108=2012,
VLOOKUP($B108,[21]分省年度数据!$A$1:$T$32,13,FALSE),
$C108=2013,
VLOOKUP($B108,[21]分省年度数据!$A$1:$T$32,12,FALSE),
$C108=2014,
VLOOKUP($B108,[21]分省年度数据!$A$1:$T$32,11,FALSE),
$C108=2015,
VLOOKUP($B108,[21]分省年度数据!$A$1:$T$32,10,FALSE),
$C108=2016,
VLOOKUP($B108,[21]分省年度数据!$A$1:$T$32,9,FALSE),
$C108=2017,
VLOOKUP($B108,[21]分省年度数据!$A$1:$T$32,8,FALSE),
$C108=2018,
VLOOKUP($B108,[21]分省年度数据!$A$1:$T$32,7,FALSE)
)</f>
        <v>50</v>
      </c>
      <c r="W108" cm="1">
        <f t="array" ref="W108">_xlfn.IFS(
$C108=2010,
VLOOKUP($B108,[22]分省年度数据!$A$1:$T$32,15,FALSE),
$C108=2011,
VLOOKUP($B108,[22]分省年度数据!$A$1:$T$32,14,FALSE),
$C108=2012,
VLOOKUP($B108,[22]分省年度数据!$A$1:$T$32,13,FALSE),
$C108=2013,
VLOOKUP($B108,[22]分省年度数据!$A$1:$T$32,12,FALSE),
$C108=2014,
VLOOKUP($B108,[22]分省年度数据!$A$1:$T$32,11,FALSE),
$C108=2015,
VLOOKUP($B108,[22]分省年度数据!$A$1:$T$32,10,FALSE),
$C108=2016,
VLOOKUP($B108,[22]分省年度数据!$A$1:$T$32,9,FALSE),
$C108=2017,
VLOOKUP($B108,[22]分省年度数据!$A$1:$T$32,8,FALSE),
$C108=2018,
VLOOKUP($B108,[22]分省年度数据!$A$1:$T$32,7,FALSE)
)</f>
        <v>8.68</v>
      </c>
      <c r="X108" cm="1">
        <f t="array" ref="X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597.74</v>
      </c>
      <c r="Y108" cm="1">
        <f t="array" ref="Y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13.91</v>
      </c>
      <c r="Z108" cm="1">
        <f t="array" ref="Z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13</v>
      </c>
      <c r="AA108" cm="1">
        <f t="array" ref="AA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17.98</v>
      </c>
      <c r="AC108" cm="1">
        <f t="array" ref="AC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13751567</v>
      </c>
      <c r="AD108" cm="1">
        <f t="array" ref="AD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1014.91</v>
      </c>
      <c r="AE108" cm="1">
        <f t="array" ref="AE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747</v>
      </c>
      <c r="AF108" cm="1">
        <f t="array" ref="AF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14328.8</v>
      </c>
      <c r="AI108" cm="1">
        <f t="array" ref="AI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11506</v>
      </c>
      <c r="AJ108" cm="1">
        <f t="array" ref="AJ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15666</v>
      </c>
      <c r="AK108" cm="1">
        <f t="array" ref="AK108">_xlfn.IFS(
$C108=2010,
VLOOKUP($B108,[4]分省年度数据!$A$1:$T$32,15,FALSE),
$C108=2011,
VLOOKUP($B108,[4]分省年度数据!$A$1:$T$32,14,FALSE),
$C108=2012,
VLOOKUP($B108,[4]分省年度数据!$A$1:$T$32,13,FALSE),
$C108=2013,
VLOOKUP($B108,[4]分省年度数据!$A$1:$T$32,12,FALSE),
$C108=2014,
VLOOKUP($B108,[4]分省年度数据!$A$1:$T$32,11,FALSE),
$C108=2015,
VLOOKUP($B108,[4]分省年度数据!$A$1:$T$32,10,FALSE),
$C108=2016,
VLOOKUP($B108,[4]分省年度数据!$A$1:$T$32,9,FALSE),
$C108=2017,
VLOOKUP($B108,[4]分省年度数据!$A$1:$T$32,8,FALSE),
$C108=2018,
VLOOKUP($B108,[4]分省年度数据!$A$1:$T$32,7,FALSE)
)</f>
        <v>99.43</v>
      </c>
      <c r="AL108" cm="1">
        <f t="array" ref="AL108">_xlfn.IFS(
$C108=2010,
VLOOKUP($B108,[5]分省年度数据!$A$1:$T$32,15,FALSE),
$C108=2011,
VLOOKUP($B108,[5]分省年度数据!$A$1:$T$32,14,FALSE),
$C108=2012,
VLOOKUP($B108,[5]分省年度数据!$A$1:$T$32,13,FALSE),
$C108=2013,
VLOOKUP($B108,[5]分省年度数据!$A$1:$T$32,12,FALSE),
$C108=2014,
VLOOKUP($B108,[5]分省年度数据!$A$1:$T$32,11,FALSE),
$C108=2015,
VLOOKUP($B108,[5]分省年度数据!$A$1:$T$32,10,FALSE),
$C108=2016,
VLOOKUP($B108,[5]分省年度数据!$A$1:$T$32,9,FALSE),
$C108=2017,
VLOOKUP($B108,[5]分省年度数据!$A$1:$T$32,8,FALSE),
$C108=2018,
VLOOKUP($B108,[5]分省年度数据!$A$1:$T$32,7,FALSE)
)</f>
        <v>98.57</v>
      </c>
      <c r="AM108" cm="1">
        <f t="array" ref="AM108">_xlfn.IFS(
$C108=2010,
VLOOKUP($B108,[6]分省年度数据!$A$1:$T$32,15,FALSE),
$C108=2011,
VLOOKUP($B108,[6]分省年度数据!$A$1:$T$32,14,FALSE),
$C108=2012,
VLOOKUP($B108,[6]分省年度数据!$A$1:$T$32,13,FALSE),
$C108=2013,
VLOOKUP($B108,[6]分省年度数据!$A$1:$T$32,12,FALSE),
$C108=2014,
VLOOKUP($B108,[6]分省年度数据!$A$1:$T$32,11,FALSE),
$C108=2015,
VLOOKUP($B108,[6]分省年度数据!$A$1:$T$32,10,FALSE),
$C108=2016,
VLOOKUP($B108,[6]分省年度数据!$A$1:$T$32,9,FALSE),
$C108=2017,
VLOOKUP($B108,[6]分省年度数据!$A$1:$T$32,8,FALSE),
$C108=2018,
VLOOKUP($B108,[6]分省年度数据!$A$1:$T$32,7,FALSE)
)</f>
        <v>13.61</v>
      </c>
      <c r="AN108" cm="1">
        <f t="array" ref="AN108">_xlfn.IFS(
$C108=2010,
VLOOKUP($B108,[7]分省年度数据!$A$1:$T$32,15,FALSE),
$C108=2011,
VLOOKUP($B108,[7]分省年度数据!$A$1:$T$32,14,FALSE),
$C108=2012,
VLOOKUP($B108,[7]分省年度数据!$A$1:$T$32,13,FALSE),
$C108=2013,
VLOOKUP($B108,[7]分省年度数据!$A$1:$T$32,12,FALSE),
$C108=2014,
VLOOKUP($B108,[7]分省年度数据!$A$1:$T$32,11,FALSE),
$C108=2015,
VLOOKUP($B108,[7]分省年度数据!$A$1:$T$32,10,FALSE),
$C108=2016,
VLOOKUP($B108,[7]分省年度数据!$A$1:$T$32,9,FALSE),
$C108=2017,
VLOOKUP($B108,[7]分省年度数据!$A$1:$T$32,8,FALSE),
$C108=2018,
VLOOKUP($B108,[7]分省年度数据!$A$1:$T$32,7,FALSE)
)</f>
        <v>2.25</v>
      </c>
      <c r="AO108" cm="1">
        <f t="array" ref="AO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14.32</v>
      </c>
    </row>
    <row r="109" spans="1:41">
      <c r="A109">
        <v>34</v>
      </c>
      <c r="B109" t="s">
        <v>12</v>
      </c>
      <c r="C109">
        <v>2018</v>
      </c>
      <c r="D109" t="str">
        <f>CONCATENATE(B109,C109)</f>
        <v>安徽省2018</v>
      </c>
      <c r="E109" t="s">
        <v>34</v>
      </c>
      <c r="F109" cm="1">
        <f t="array" ref="F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G109" cm="1">
        <f t="array" ref="G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H109" cm="1">
        <f t="array" ref="H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I109">
        <f>VLOOKUP($D109,[24]Sheet1!$C$1:$J$65536,2,FALSE)</f>
        <v>156.29948425292969</v>
      </c>
      <c r="J109">
        <f>VLOOKUP($D109,[24]Sheet1!$C$1:$J$65536,3,FALSE)</f>
        <v>107.46649932861328</v>
      </c>
      <c r="K109">
        <f>VLOOKUP($D109,[24]Sheet1!$C$1:$J$65536,4,FALSE)</f>
        <v>10161.189453125</v>
      </c>
      <c r="L109">
        <f>VLOOKUP($D109,[24]Sheet1!$C$1:$J$65536,5,FALSE)</f>
        <v>172.97357177734375</v>
      </c>
      <c r="M109">
        <f>VLOOKUP($D109,[24]Sheet1!$C$1:$J$65536,6,FALSE)</f>
        <v>28.902730941772461</v>
      </c>
      <c r="N109">
        <f>VLOOKUP($D109,[24]Sheet1!$C$1:$J$65536,7,FALSE)</f>
        <v>5.9774222373962402</v>
      </c>
      <c r="O109">
        <f>VLOOKUP($D109,[24]Sheet1!$C$1:$J$65536,8,FALSE)</f>
        <v>39.839893341064453</v>
      </c>
      <c r="P109" cm="1">
        <f t="array" ref="P109">_xlfn.IFS(
$C109=2010,
VLOOKUP($B109,[25]各省年均房价!$A$1:$T$32,11,FALSE),
$C109=2011,
VLOOKUP($B109,[25]各省年均房价!$A$1:$T$32,12,FALSE),
$C109=2012,
VLOOKUP($B109,[25]各省年均房价!$A$1:$T$32,13,FALSE),
$C109=2013,
VLOOKUP($B109,[25]各省年均房价!$A$1:$T$32,14,FALSE),
$C109=2014,
VLOOKUP($B109,[25]各省年均房价!$A$1:$T$32,15,FALSE),
$C109=2015,
VLOOKUP($B109,[25]各省年均房价!$A$1:$T$32,16,FALSE),
$C109=2016,
VLOOKUP($B109,[25]各省年均房价!$A$1:$T$32,17,FALSE),
$C109=2017,
VLOOKUP($B109,[25]各省年均房价!$A$1:$T$32,18,FALSE),
$C109=2018,
VLOOKUP($B109,[25]各省年均房价!$A$1:$T$32,19,FALSE)
)</f>
        <v>6800.7729166666704</v>
      </c>
      <c r="Q109">
        <f t="shared" si="1"/>
        <v>0.28355457457749628</v>
      </c>
      <c r="S109" t="str">
        <f>VLOOKUP(B109,方言分布!A:B,2,FALSE)</f>
        <v>江淮官话</v>
      </c>
      <c r="T109" cm="1">
        <f t="array" ref="T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24925</v>
      </c>
      <c r="U109" cm="1">
        <f t="array" ref="U109">_xlfn.IFS(
$C109=2010,
VLOOKUP($B109,[20]分省年度数据!$A$1:$T$32,15,FALSE),
$C109=2011,
VLOOKUP($B109,[20]分省年度数据!$A$1:$T$32,14,FALSE),
$C109=2012,
VLOOKUP($B109,[20]分省年度数据!$A$1:$T$32,13,FALSE),
$C109=2013,
VLOOKUP($B109,[20]分省年度数据!$A$1:$T$32,12,FALSE),
$C109=2014,
VLOOKUP($B109,[20]分省年度数据!$A$1:$T$32,11,FALSE),
$C109=2015,
VLOOKUP($B109,[20]分省年度数据!$A$1:$T$32,10,FALSE),
$C109=2016,
VLOOKUP($B109,[20]分省年度数据!$A$1:$T$32,9,FALSE),
$C109=2017,
VLOOKUP($B109,[20]分省年度数据!$A$1:$T$32,8,FALSE),
$C109=2018,
VLOOKUP($B109,[20]分省年度数据!$A$1:$T$32,7,FALSE)
)</f>
        <v>32.81</v>
      </c>
      <c r="V109" cm="1">
        <f t="array" ref="V109">_xlfn.IFS(
$C109=2010,
VLOOKUP($B109,[21]分省年度数据!$A$1:$T$32,15,FALSE),
$C109=2011,
VLOOKUP($B109,[21]分省年度数据!$A$1:$T$32,14,FALSE),
$C109=2012,
VLOOKUP($B109,[21]分省年度数据!$A$1:$T$32,13,FALSE),
$C109=2013,
VLOOKUP($B109,[21]分省年度数据!$A$1:$T$32,12,FALSE),
$C109=2014,
VLOOKUP($B109,[21]分省年度数据!$A$1:$T$32,11,FALSE),
$C109=2015,
VLOOKUP($B109,[21]分省年度数据!$A$1:$T$32,10,FALSE),
$C109=2016,
VLOOKUP($B109,[21]分省年度数据!$A$1:$T$32,9,FALSE),
$C109=2017,
VLOOKUP($B109,[21]分省年度数据!$A$1:$T$32,8,FALSE),
$C109=2018,
VLOOKUP($B109,[21]分省年度数据!$A$1:$T$32,7,FALSE)
)</f>
        <v>53</v>
      </c>
      <c r="W109" cm="1">
        <f t="array" ref="W109">_xlfn.IFS(
$C109=2010,
VLOOKUP($B109,[22]分省年度数据!$A$1:$T$32,15,FALSE),
$C109=2011,
VLOOKUP($B109,[22]分省年度数据!$A$1:$T$32,14,FALSE),
$C109=2012,
VLOOKUP($B109,[22]分省年度数据!$A$1:$T$32,13,FALSE),
$C109=2013,
VLOOKUP($B109,[22]分省年度数据!$A$1:$T$32,12,FALSE),
$C109=2014,
VLOOKUP($B109,[22]分省年度数据!$A$1:$T$32,11,FALSE),
$C109=2015,
VLOOKUP($B109,[22]分省年度数据!$A$1:$T$32,10,FALSE),
$C109=2016,
VLOOKUP($B109,[22]分省年度数据!$A$1:$T$32,9,FALSE),
$C109=2017,
VLOOKUP($B109,[22]分省年度数据!$A$1:$T$32,8,FALSE),
$C109=2018,
VLOOKUP($B109,[22]分省年度数据!$A$1:$T$32,7,FALSE)
)</f>
        <v>8.6999999999999993</v>
      </c>
      <c r="X109" cm="1">
        <f t="array" ref="X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627.1</v>
      </c>
      <c r="Y109" cm="1">
        <f t="array" ref="Y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13.67</v>
      </c>
      <c r="Z109" cm="1">
        <f t="array" ref="Z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13.16</v>
      </c>
      <c r="AA109" cm="1">
        <f t="array" ref="AA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18.32</v>
      </c>
      <c r="AC109" cm="1">
        <f t="array" ref="AC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15011779</v>
      </c>
      <c r="AD109" cm="1">
        <f t="array" ref="AD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1113.26</v>
      </c>
      <c r="AE109" cm="1">
        <f t="array" ref="AE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855</v>
      </c>
      <c r="AF109" cm="1">
        <f t="array" ref="AF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16156.2</v>
      </c>
      <c r="AI109" cm="1">
        <f t="array" ref="AI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10928</v>
      </c>
      <c r="AJ109" cm="1">
        <f t="array" ref="AJ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18784</v>
      </c>
      <c r="AK109" cm="1">
        <f t="array" ref="AK109">_xlfn.IFS(
$C109=2010,
VLOOKUP($B109,[4]分省年度数据!$A$1:$T$32,15,FALSE),
$C109=2011,
VLOOKUP($B109,[4]分省年度数据!$A$1:$T$32,14,FALSE),
$C109=2012,
VLOOKUP($B109,[4]分省年度数据!$A$1:$T$32,13,FALSE),
$C109=2013,
VLOOKUP($B109,[4]分省年度数据!$A$1:$T$32,12,FALSE),
$C109=2014,
VLOOKUP($B109,[4]分省年度数据!$A$1:$T$32,11,FALSE),
$C109=2015,
VLOOKUP($B109,[4]分省年度数据!$A$1:$T$32,10,FALSE),
$C109=2016,
VLOOKUP($B109,[4]分省年度数据!$A$1:$T$32,9,FALSE),
$C109=2017,
VLOOKUP($B109,[4]分省年度数据!$A$1:$T$32,8,FALSE),
$C109=2018,
VLOOKUP($B109,[4]分省年度数据!$A$1:$T$32,7,FALSE)
)</f>
        <v>99.75</v>
      </c>
      <c r="AL109" cm="1">
        <f t="array" ref="AL109">_xlfn.IFS(
$C109=2010,
VLOOKUP($B109,[5]分省年度数据!$A$1:$T$32,15,FALSE),
$C109=2011,
VLOOKUP($B109,[5]分省年度数据!$A$1:$T$32,14,FALSE),
$C109=2012,
VLOOKUP($B109,[5]分省年度数据!$A$1:$T$32,13,FALSE),
$C109=2013,
VLOOKUP($B109,[5]分省年度数据!$A$1:$T$32,12,FALSE),
$C109=2014,
VLOOKUP($B109,[5]分省年度数据!$A$1:$T$32,11,FALSE),
$C109=2015,
VLOOKUP($B109,[5]分省年度数据!$A$1:$T$32,10,FALSE),
$C109=2016,
VLOOKUP($B109,[5]分省年度数据!$A$1:$T$32,9,FALSE),
$C109=2017,
VLOOKUP($B109,[5]分省年度数据!$A$1:$T$32,8,FALSE),
$C109=2018,
VLOOKUP($B109,[5]分省年度数据!$A$1:$T$32,7,FALSE)
)</f>
        <v>98.56</v>
      </c>
      <c r="AM109" cm="1">
        <f t="array" ref="AM109">_xlfn.IFS(
$C109=2010,
VLOOKUP($B109,[6]分省年度数据!$A$1:$T$32,15,FALSE),
$C109=2011,
VLOOKUP($B109,[6]分省年度数据!$A$1:$T$32,14,FALSE),
$C109=2012,
VLOOKUP($B109,[6]分省年度数据!$A$1:$T$32,13,FALSE),
$C109=2013,
VLOOKUP($B109,[6]分省年度数据!$A$1:$T$32,12,FALSE),
$C109=2014,
VLOOKUP($B109,[6]分省年度数据!$A$1:$T$32,11,FALSE),
$C109=2015,
VLOOKUP($B109,[6]分省年度数据!$A$1:$T$32,10,FALSE),
$C109=2016,
VLOOKUP($B109,[6]分省年度数据!$A$1:$T$32,9,FALSE),
$C109=2017,
VLOOKUP($B109,[6]分省年度数据!$A$1:$T$32,8,FALSE),
$C109=2018,
VLOOKUP($B109,[6]分省年度数据!$A$1:$T$32,7,FALSE)
)</f>
        <v>12.8</v>
      </c>
      <c r="AN109" cm="1">
        <f t="array" ref="AN109">_xlfn.IFS(
$C109=2010,
VLOOKUP($B109,[7]分省年度数据!$A$1:$T$32,15,FALSE),
$C109=2011,
VLOOKUP($B109,[7]分省年度数据!$A$1:$T$32,14,FALSE),
$C109=2012,
VLOOKUP($B109,[7]分省年度数据!$A$1:$T$32,13,FALSE),
$C109=2013,
VLOOKUP($B109,[7]分省年度数据!$A$1:$T$32,12,FALSE),
$C109=2014,
VLOOKUP($B109,[7]分省年度数据!$A$1:$T$32,11,FALSE),
$C109=2015,
VLOOKUP($B109,[7]分省年度数据!$A$1:$T$32,10,FALSE),
$C109=2016,
VLOOKUP($B109,[7]分省年度数据!$A$1:$T$32,9,FALSE),
$C109=2017,
VLOOKUP($B109,[7]分省年度数据!$A$1:$T$32,8,FALSE),
$C109=2018,
VLOOKUP($B109,[7]分省年度数据!$A$1:$T$32,7,FALSE)
)</f>
        <v>2.38</v>
      </c>
      <c r="AO109" cm="1">
        <f t="array" ref="AO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14.67</v>
      </c>
    </row>
    <row r="110" spans="1:41">
      <c r="A110">
        <v>35</v>
      </c>
      <c r="B110" t="s">
        <v>13</v>
      </c>
      <c r="C110">
        <v>2010</v>
      </c>
      <c r="D110" t="str">
        <f>CONCATENATE(B110,C110)</f>
        <v>福建省2010</v>
      </c>
      <c r="E110" t="s">
        <v>34</v>
      </c>
      <c r="F110" cm="1">
        <f t="array" ref="F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G110" cm="1">
        <f t="array" ref="G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H110" cm="1">
        <f t="array" ref="H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I110">
        <f>VLOOKUP($D110,[24]Sheet1!$C$1:$J$65536,2,FALSE)</f>
        <v>188.66636657714844</v>
      </c>
      <c r="J110">
        <f>VLOOKUP($D110,[24]Sheet1!$C$1:$J$65536,3,FALSE)</f>
        <v>144.76097106933594</v>
      </c>
      <c r="K110">
        <f>VLOOKUP($D110,[24]Sheet1!$C$1:$J$65536,4,FALSE)</f>
        <v>10150.849609375</v>
      </c>
      <c r="L110">
        <f>VLOOKUP($D110,[24]Sheet1!$C$1:$J$65536,5,FALSE)</f>
        <v>164.21098327636719</v>
      </c>
      <c r="M110">
        <f>VLOOKUP($D110,[24]Sheet1!$C$1:$J$65536,6,FALSE)</f>
        <v>26.12413215637207</v>
      </c>
      <c r="N110">
        <f>VLOOKUP($D110,[24]Sheet1!$C$1:$J$65536,7,FALSE)</f>
        <v>5.6444401741027832</v>
      </c>
      <c r="O110">
        <f>VLOOKUP($D110,[24]Sheet1!$C$1:$J$65536,8,FALSE)</f>
        <v>38.233680725097656</v>
      </c>
      <c r="P110" cm="1">
        <f t="array" ref="P110">_xlfn.IFS(
$C110=2010,
VLOOKUP($B110,[25]各省年均房价!$A$1:$T$32,11,FALSE),
$C110=2011,
VLOOKUP($B110,[25]各省年均房价!$A$1:$T$32,12,FALSE),
$C110=2012,
VLOOKUP($B110,[25]各省年均房价!$A$1:$T$32,13,FALSE),
$C110=2013,
VLOOKUP($B110,[25]各省年均房价!$A$1:$T$32,14,FALSE),
$C110=2014,
VLOOKUP($B110,[25]各省年均房价!$A$1:$T$32,15,FALSE),
$C110=2015,
VLOOKUP($B110,[25]各省年均房价!$A$1:$T$32,16,FALSE),
$C110=2016,
VLOOKUP($B110,[25]各省年均房价!$A$1:$T$32,17,FALSE),
$C110=2017,
VLOOKUP($B110,[25]各省年均房价!$A$1:$T$32,18,FALSE),
$C110=2018,
VLOOKUP($B110,[25]各省年均房价!$A$1:$T$32,19,FALSE)
)</f>
        <v>6886.2511111111116</v>
      </c>
      <c r="Q110">
        <f t="shared" si="1"/>
        <v>0.47276198758143018</v>
      </c>
      <c r="S110" t="str">
        <f>VLOOKUP(B110,方言分布!A:B,2,FALSE)</f>
        <v>闽语</v>
      </c>
      <c r="T110" cm="1">
        <f t="array" ref="T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27017</v>
      </c>
      <c r="U110" cm="1">
        <f t="array" ref="U110">_xlfn.IFS(
$C110=2010,
VLOOKUP($B110,[20]分省年度数据!$A$1:$T$32,15,FALSE),
$C110=2011,
VLOOKUP($B110,[20]分省年度数据!$A$1:$T$32,14,FALSE),
$C110=2012,
VLOOKUP($B110,[20]分省年度数据!$A$1:$T$32,13,FALSE),
$C110=2013,
VLOOKUP($B110,[20]分省年度数据!$A$1:$T$32,12,FALSE),
$C110=2014,
VLOOKUP($B110,[20]分省年度数据!$A$1:$T$32,11,FALSE),
$C110=2015,
VLOOKUP($B110,[20]分省年度数据!$A$1:$T$32,10,FALSE),
$C110=2016,
VLOOKUP($B110,[20]分省年度数据!$A$1:$T$32,9,FALSE),
$C110=2017,
VLOOKUP($B110,[20]分省年度数据!$A$1:$T$32,8,FALSE),
$C110=2018,
VLOOKUP($B110,[20]分省年度数据!$A$1:$T$32,7,FALSE)
)</f>
        <v>11.3</v>
      </c>
      <c r="V110" cm="1">
        <f t="array" ref="V110">_xlfn.IFS(
$C110=2010,
VLOOKUP($B110,[21]分省年度数据!$A$1:$T$32,15,FALSE),
$C110=2011,
VLOOKUP($B110,[21]分省年度数据!$A$1:$T$32,14,FALSE),
$C110=2012,
VLOOKUP($B110,[21]分省年度数据!$A$1:$T$32,13,FALSE),
$C110=2013,
VLOOKUP($B110,[21]分省年度数据!$A$1:$T$32,12,FALSE),
$C110=2014,
VLOOKUP($B110,[21]分省年度数据!$A$1:$T$32,11,FALSE),
$C110=2015,
VLOOKUP($B110,[21]分省年度数据!$A$1:$T$32,10,FALSE),
$C110=2016,
VLOOKUP($B110,[21]分省年度数据!$A$1:$T$32,9,FALSE),
$C110=2017,
VLOOKUP($B110,[21]分省年度数据!$A$1:$T$32,8,FALSE),
$C110=2018,
VLOOKUP($B110,[21]分省年度数据!$A$1:$T$32,7,FALSE)
)</f>
        <v>41</v>
      </c>
      <c r="W110" cm="1">
        <f t="array" ref="W110">_xlfn.IFS(
$C110=2010,
VLOOKUP($B110,[22]分省年度数据!$A$1:$T$32,15,FALSE),
$C110=2011,
VLOOKUP($B110,[22]分省年度数据!$A$1:$T$32,14,FALSE),
$C110=2012,
VLOOKUP($B110,[22]分省年度数据!$A$1:$T$32,13,FALSE),
$C110=2013,
VLOOKUP($B110,[22]分省年度数据!$A$1:$T$32,12,FALSE),
$C110=2014,
VLOOKUP($B110,[22]分省年度数据!$A$1:$T$32,11,FALSE),
$C110=2015,
VLOOKUP($B110,[22]分省年度数据!$A$1:$T$32,10,FALSE),
$C110=2016,
VLOOKUP($B110,[22]分省年度数据!$A$1:$T$32,9,FALSE),
$C110=2017,
VLOOKUP($B110,[22]分省年度数据!$A$1:$T$32,8,FALSE),
$C110=2018,
VLOOKUP($B110,[22]分省年度数据!$A$1:$T$32,7,FALSE)
)</f>
        <v>9.43</v>
      </c>
      <c r="X110" cm="1">
        <f t="array" ref="X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117.58</v>
      </c>
      <c r="Y110" cm="1">
        <f t="array" ref="Y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13.55</v>
      </c>
      <c r="Z110" cm="1">
        <f t="array" ref="Z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12.84</v>
      </c>
      <c r="AA110" cm="1">
        <f t="array" ref="AA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15.25</v>
      </c>
      <c r="AC110" cm="1">
        <f t="array" ref="AC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5341118</v>
      </c>
      <c r="AD110" cm="1">
        <f t="array" ref="AD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327.77</v>
      </c>
      <c r="AE110" cm="1">
        <f t="array" ref="AE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764</v>
      </c>
      <c r="AF110" cm="1">
        <f t="array" ref="AF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5310</v>
      </c>
      <c r="AI110" cm="1">
        <f t="array" ref="AI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12714</v>
      </c>
      <c r="AJ110" cm="1">
        <f t="array" ref="AJ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13555</v>
      </c>
      <c r="AK110" cm="1">
        <f t="array" ref="AK110">_xlfn.IFS(
$C110=2010,
VLOOKUP($B110,[4]分省年度数据!$A$1:$T$32,15,FALSE),
$C110=2011,
VLOOKUP($B110,[4]分省年度数据!$A$1:$T$32,14,FALSE),
$C110=2012,
VLOOKUP($B110,[4]分省年度数据!$A$1:$T$32,13,FALSE),
$C110=2013,
VLOOKUP($B110,[4]分省年度数据!$A$1:$T$32,12,FALSE),
$C110=2014,
VLOOKUP($B110,[4]分省年度数据!$A$1:$T$32,11,FALSE),
$C110=2015,
VLOOKUP($B110,[4]分省年度数据!$A$1:$T$32,10,FALSE),
$C110=2016,
VLOOKUP($B110,[4]分省年度数据!$A$1:$T$32,9,FALSE),
$C110=2017,
VLOOKUP($B110,[4]分省年度数据!$A$1:$T$32,8,FALSE),
$C110=2018,
VLOOKUP($B110,[4]分省年度数据!$A$1:$T$32,7,FALSE)
)</f>
        <v>99.5</v>
      </c>
      <c r="AL110" cm="1">
        <f t="array" ref="AL110">_xlfn.IFS(
$C110=2010,
VLOOKUP($B110,[5]分省年度数据!$A$1:$T$32,15,FALSE),
$C110=2011,
VLOOKUP($B110,[5]分省年度数据!$A$1:$T$32,14,FALSE),
$C110=2012,
VLOOKUP($B110,[5]分省年度数据!$A$1:$T$32,13,FALSE),
$C110=2013,
VLOOKUP($B110,[5]分省年度数据!$A$1:$T$32,12,FALSE),
$C110=2014,
VLOOKUP($B110,[5]分省年度数据!$A$1:$T$32,11,FALSE),
$C110=2015,
VLOOKUP($B110,[5]分省年度数据!$A$1:$T$32,10,FALSE),
$C110=2016,
VLOOKUP($B110,[5]分省年度数据!$A$1:$T$32,9,FALSE),
$C110=2017,
VLOOKUP($B110,[5]分省年度数据!$A$1:$T$32,8,FALSE),
$C110=2018,
VLOOKUP($B110,[5]分省年度数据!$A$1:$T$32,7,FALSE)
)</f>
        <v>98.92</v>
      </c>
      <c r="AM110" cm="1">
        <f t="array" ref="AM110">_xlfn.IFS(
$C110=2010,
VLOOKUP($B110,[6]分省年度数据!$A$1:$T$32,15,FALSE),
$C110=2011,
VLOOKUP($B110,[6]分省年度数据!$A$1:$T$32,14,FALSE),
$C110=2012,
VLOOKUP($B110,[6]分省年度数据!$A$1:$T$32,13,FALSE),
$C110=2013,
VLOOKUP($B110,[6]分省年度数据!$A$1:$T$32,12,FALSE),
$C110=2014,
VLOOKUP($B110,[6]分省年度数据!$A$1:$T$32,11,FALSE),
$C110=2015,
VLOOKUP($B110,[6]分省年度数据!$A$1:$T$32,10,FALSE),
$C110=2016,
VLOOKUP($B110,[6]分省年度数据!$A$1:$T$32,9,FALSE),
$C110=2017,
VLOOKUP($B110,[6]分省年度数据!$A$1:$T$32,8,FALSE),
$C110=2018,
VLOOKUP($B110,[6]分省年度数据!$A$1:$T$32,7,FALSE)
)</f>
        <v>10.32</v>
      </c>
      <c r="AN110" cm="1">
        <f t="array" ref="AN110">_xlfn.IFS(
$C110=2010,
VLOOKUP($B110,[7]分省年度数据!$A$1:$T$32,15,FALSE),
$C110=2011,
VLOOKUP($B110,[7]分省年度数据!$A$1:$T$32,14,FALSE),
$C110=2012,
VLOOKUP($B110,[7]分省年度数据!$A$1:$T$32,13,FALSE),
$C110=2013,
VLOOKUP($B110,[7]分省年度数据!$A$1:$T$32,12,FALSE),
$C110=2014,
VLOOKUP($B110,[7]分省年度数据!$A$1:$T$32,11,FALSE),
$C110=2015,
VLOOKUP($B110,[7]分省年度数据!$A$1:$T$32,10,FALSE),
$C110=2016,
VLOOKUP($B110,[7]分省年度数据!$A$1:$T$32,9,FALSE),
$C110=2017,
VLOOKUP($B110,[7]分省年度数据!$A$1:$T$32,8,FALSE),
$C110=2018,
VLOOKUP($B110,[7]分省年度数据!$A$1:$T$32,7,FALSE)
)</f>
        <v>2.64</v>
      </c>
      <c r="AO110" cm="1">
        <f t="array" ref="AO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10.99</v>
      </c>
    </row>
    <row r="111" spans="1:41">
      <c r="A111">
        <v>35</v>
      </c>
      <c r="B111" t="s">
        <v>13</v>
      </c>
      <c r="C111">
        <v>2011</v>
      </c>
      <c r="D111" t="str">
        <f>CONCATENATE(B111,C111)</f>
        <v>福建省2011</v>
      </c>
      <c r="E111" t="s">
        <v>34</v>
      </c>
      <c r="F111" cm="1">
        <f t="array" ref="F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G111" cm="1">
        <f t="array" ref="G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H111" cm="1">
        <f t="array" ref="H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I111">
        <f>VLOOKUP($D111,[24]Sheet1!$C$1:$J$65536,2,FALSE)</f>
        <v>186.13330078125</v>
      </c>
      <c r="J111">
        <f>VLOOKUP($D111,[24]Sheet1!$C$1:$J$65536,3,FALSE)</f>
        <v>133.89634704589844</v>
      </c>
      <c r="K111">
        <f>VLOOKUP($D111,[24]Sheet1!$C$1:$J$65536,4,FALSE)</f>
        <v>10154.1982421875</v>
      </c>
      <c r="L111">
        <f>VLOOKUP($D111,[24]Sheet1!$C$1:$J$65536,5,FALSE)</f>
        <v>167.13922119140625</v>
      </c>
      <c r="M111">
        <f>VLOOKUP($D111,[24]Sheet1!$C$1:$J$65536,6,FALSE)</f>
        <v>27.37006950378418</v>
      </c>
      <c r="N111">
        <f>VLOOKUP($D111,[24]Sheet1!$C$1:$J$65536,7,FALSE)</f>
        <v>5.5929818153381348</v>
      </c>
      <c r="O111">
        <f>VLOOKUP($D111,[24]Sheet1!$C$1:$J$65536,8,FALSE)</f>
        <v>28.947002410888672</v>
      </c>
      <c r="P111" cm="1">
        <f t="array" ref="P111">_xlfn.IFS(
$C111=2010,
VLOOKUP($B111,[25]各省年均房价!$A$1:$T$32,11,FALSE),
$C111=2011,
VLOOKUP($B111,[25]各省年均房价!$A$1:$T$32,12,FALSE),
$C111=2012,
VLOOKUP($B111,[25]各省年均房价!$A$1:$T$32,13,FALSE),
$C111=2013,
VLOOKUP($B111,[25]各省年均房价!$A$1:$T$32,14,FALSE),
$C111=2014,
VLOOKUP($B111,[25]各省年均房价!$A$1:$T$32,15,FALSE),
$C111=2015,
VLOOKUP($B111,[25]各省年均房价!$A$1:$T$32,16,FALSE),
$C111=2016,
VLOOKUP($B111,[25]各省年均房价!$A$1:$T$32,17,FALSE),
$C111=2017,
VLOOKUP($B111,[25]各省年均房价!$A$1:$T$32,18,FALSE),
$C111=2018,
VLOOKUP($B111,[25]各省年均房价!$A$1:$T$32,19,FALSE)
)</f>
        <v>7435.48</v>
      </c>
      <c r="Q111">
        <f t="shared" si="1"/>
        <v>0.43973505233899102</v>
      </c>
      <c r="S111" t="str">
        <f>VLOOKUP(B111,方言分布!A:B,2,FALSE)</f>
        <v>闽语</v>
      </c>
      <c r="T111" cm="1">
        <f t="array" ref="T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27147</v>
      </c>
      <c r="U111" cm="1">
        <f t="array" ref="U111">_xlfn.IFS(
$C111=2010,
VLOOKUP($B111,[20]分省年度数据!$A$1:$T$32,15,FALSE),
$C111=2011,
VLOOKUP($B111,[20]分省年度数据!$A$1:$T$32,14,FALSE),
$C111=2012,
VLOOKUP($B111,[20]分省年度数据!$A$1:$T$32,13,FALSE),
$C111=2013,
VLOOKUP($B111,[20]分省年度数据!$A$1:$T$32,12,FALSE),
$C111=2014,
VLOOKUP($B111,[20]分省年度数据!$A$1:$T$32,11,FALSE),
$C111=2015,
VLOOKUP($B111,[20]分省年度数据!$A$1:$T$32,10,FALSE),
$C111=2016,
VLOOKUP($B111,[20]分省年度数据!$A$1:$T$32,9,FALSE),
$C111=2017,
VLOOKUP($B111,[20]分省年度数据!$A$1:$T$32,8,FALSE),
$C111=2018,
VLOOKUP($B111,[20]分省年度数据!$A$1:$T$32,7,FALSE)
)</f>
        <v>12.42</v>
      </c>
      <c r="V111" cm="1">
        <f t="array" ref="V111">_xlfn.IFS(
$C111=2010,
VLOOKUP($B111,[21]分省年度数据!$A$1:$T$32,15,FALSE),
$C111=2011,
VLOOKUP($B111,[21]分省年度数据!$A$1:$T$32,14,FALSE),
$C111=2012,
VLOOKUP($B111,[21]分省年度数据!$A$1:$T$32,13,FALSE),
$C111=2013,
VLOOKUP($B111,[21]分省年度数据!$A$1:$T$32,12,FALSE),
$C111=2014,
VLOOKUP($B111,[21]分省年度数据!$A$1:$T$32,11,FALSE),
$C111=2015,
VLOOKUP($B111,[21]分省年度数据!$A$1:$T$32,10,FALSE),
$C111=2016,
VLOOKUP($B111,[21]分省年度数据!$A$1:$T$32,9,FALSE),
$C111=2017,
VLOOKUP($B111,[21]分省年度数据!$A$1:$T$32,8,FALSE),
$C111=2018,
VLOOKUP($B111,[21]分省年度数据!$A$1:$T$32,7,FALSE)
)</f>
        <v>45</v>
      </c>
      <c r="W111" cm="1">
        <f t="array" ref="W111">_xlfn.IFS(
$C111=2010,
VLOOKUP($B111,[22]分省年度数据!$A$1:$T$32,15,FALSE),
$C111=2011,
VLOOKUP($B111,[22]分省年度数据!$A$1:$T$32,14,FALSE),
$C111=2012,
VLOOKUP($B111,[22]分省年度数据!$A$1:$T$32,13,FALSE),
$C111=2013,
VLOOKUP($B111,[22]分省年度数据!$A$1:$T$32,12,FALSE),
$C111=2014,
VLOOKUP($B111,[22]分省年度数据!$A$1:$T$32,11,FALSE),
$C111=2015,
VLOOKUP($B111,[22]分省年度数据!$A$1:$T$32,10,FALSE),
$C111=2016,
VLOOKUP($B111,[22]分省年度数据!$A$1:$T$32,9,FALSE),
$C111=2017,
VLOOKUP($B111,[22]分省年度数据!$A$1:$T$32,8,FALSE),
$C111=2018,
VLOOKUP($B111,[22]分省年度数据!$A$1:$T$32,7,FALSE)
)</f>
        <v>9.14</v>
      </c>
      <c r="X111" cm="1">
        <f t="array" ref="X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159.30000000000001</v>
      </c>
      <c r="Y111" cm="1">
        <f t="array" ref="Y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13.55</v>
      </c>
      <c r="Z111" cm="1">
        <f t="array" ref="Z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11.83</v>
      </c>
      <c r="AA111" cm="1">
        <f t="array" ref="AA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15.84</v>
      </c>
      <c r="AC111" cm="1">
        <f t="array" ref="AC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6344839</v>
      </c>
      <c r="AD111" cm="1">
        <f t="array" ref="AD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406.73</v>
      </c>
      <c r="AE111" cm="1">
        <f t="array" ref="AE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812</v>
      </c>
      <c r="AF111" cm="1">
        <f t="array" ref="AF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6276.2</v>
      </c>
      <c r="AI111" cm="1">
        <f t="array" ref="AI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11517</v>
      </c>
      <c r="AJ111" cm="1">
        <f t="array" ref="AJ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15209</v>
      </c>
      <c r="AK111" cm="1">
        <f t="array" ref="AK111">_xlfn.IFS(
$C111=2010,
VLOOKUP($B111,[4]分省年度数据!$A$1:$T$32,15,FALSE),
$C111=2011,
VLOOKUP($B111,[4]分省年度数据!$A$1:$T$32,14,FALSE),
$C111=2012,
VLOOKUP($B111,[4]分省年度数据!$A$1:$T$32,13,FALSE),
$C111=2013,
VLOOKUP($B111,[4]分省年度数据!$A$1:$T$32,12,FALSE),
$C111=2014,
VLOOKUP($B111,[4]分省年度数据!$A$1:$T$32,11,FALSE),
$C111=2015,
VLOOKUP($B111,[4]分省年度数据!$A$1:$T$32,10,FALSE),
$C111=2016,
VLOOKUP($B111,[4]分省年度数据!$A$1:$T$32,9,FALSE),
$C111=2017,
VLOOKUP($B111,[4]分省年度数据!$A$1:$T$32,8,FALSE),
$C111=2018,
VLOOKUP($B111,[4]分省年度数据!$A$1:$T$32,7,FALSE)
)</f>
        <v>99.11</v>
      </c>
      <c r="AL111" cm="1">
        <f t="array" ref="AL111">_xlfn.IFS(
$C111=2010,
VLOOKUP($B111,[5]分省年度数据!$A$1:$T$32,15,FALSE),
$C111=2011,
VLOOKUP($B111,[5]分省年度数据!$A$1:$T$32,14,FALSE),
$C111=2012,
VLOOKUP($B111,[5]分省年度数据!$A$1:$T$32,13,FALSE),
$C111=2013,
VLOOKUP($B111,[5]分省年度数据!$A$1:$T$32,12,FALSE),
$C111=2014,
VLOOKUP($B111,[5]分省年度数据!$A$1:$T$32,11,FALSE),
$C111=2015,
VLOOKUP($B111,[5]分省年度数据!$A$1:$T$32,10,FALSE),
$C111=2016,
VLOOKUP($B111,[5]分省年度数据!$A$1:$T$32,9,FALSE),
$C111=2017,
VLOOKUP($B111,[5]分省年度数据!$A$1:$T$32,8,FALSE),
$C111=2018,
VLOOKUP($B111,[5]分省年度数据!$A$1:$T$32,7,FALSE)
)</f>
        <v>98.67</v>
      </c>
      <c r="AM111" cm="1">
        <f t="array" ref="AM111">_xlfn.IFS(
$C111=2010,
VLOOKUP($B111,[6]分省年度数据!$A$1:$T$32,15,FALSE),
$C111=2011,
VLOOKUP($B111,[6]分省年度数据!$A$1:$T$32,14,FALSE),
$C111=2012,
VLOOKUP($B111,[6]分省年度数据!$A$1:$T$32,13,FALSE),
$C111=2013,
VLOOKUP($B111,[6]分省年度数据!$A$1:$T$32,12,FALSE),
$C111=2014,
VLOOKUP($B111,[6]分省年度数据!$A$1:$T$32,11,FALSE),
$C111=2015,
VLOOKUP($B111,[6]分省年度数据!$A$1:$T$32,10,FALSE),
$C111=2016,
VLOOKUP($B111,[6]分省年度数据!$A$1:$T$32,9,FALSE),
$C111=2017,
VLOOKUP($B111,[6]分省年度数据!$A$1:$T$32,8,FALSE),
$C111=2018,
VLOOKUP($B111,[6]分省年度数据!$A$1:$T$32,7,FALSE)
)</f>
        <v>11.86</v>
      </c>
      <c r="AN111" cm="1">
        <f t="array" ref="AN111">_xlfn.IFS(
$C111=2010,
VLOOKUP($B111,[7]分省年度数据!$A$1:$T$32,15,FALSE),
$C111=2011,
VLOOKUP($B111,[7]分省年度数据!$A$1:$T$32,14,FALSE),
$C111=2012,
VLOOKUP($B111,[7]分省年度数据!$A$1:$T$32,13,FALSE),
$C111=2013,
VLOOKUP($B111,[7]分省年度数据!$A$1:$T$32,12,FALSE),
$C111=2014,
VLOOKUP($B111,[7]分省年度数据!$A$1:$T$32,11,FALSE),
$C111=2015,
VLOOKUP($B111,[7]分省年度数据!$A$1:$T$32,10,FALSE),
$C111=2016,
VLOOKUP($B111,[7]分省年度数据!$A$1:$T$32,9,FALSE),
$C111=2017,
VLOOKUP($B111,[7]分省年度数据!$A$1:$T$32,8,FALSE),
$C111=2018,
VLOOKUP($B111,[7]分省年度数据!$A$1:$T$32,7,FALSE)
)</f>
        <v>2.83</v>
      </c>
      <c r="AO111" cm="1">
        <f t="array" ref="AO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11.72</v>
      </c>
    </row>
    <row r="112" spans="1:41">
      <c r="A112">
        <v>35</v>
      </c>
      <c r="B112" t="s">
        <v>13</v>
      </c>
      <c r="C112">
        <v>2012</v>
      </c>
      <c r="D112" t="str">
        <f>CONCATENATE(B112,C112)</f>
        <v>福建省2012</v>
      </c>
      <c r="E112" t="s">
        <v>34</v>
      </c>
      <c r="F112" cm="1">
        <f t="array" ref="F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G112" cm="1">
        <f t="array" ref="G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H112" cm="1">
        <f t="array" ref="H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I112">
        <f>VLOOKUP($D112,[24]Sheet1!$C$1:$J$65536,2,FALSE)</f>
        <v>187.41242980957031</v>
      </c>
      <c r="J112">
        <f>VLOOKUP($D112,[24]Sheet1!$C$1:$J$65536,3,FALSE)</f>
        <v>142.61680603027344</v>
      </c>
      <c r="K112">
        <f>VLOOKUP($D112,[24]Sheet1!$C$1:$J$65536,4,FALSE)</f>
        <v>10141.41015625</v>
      </c>
      <c r="L112">
        <f>VLOOKUP($D112,[24]Sheet1!$C$1:$J$65536,5,FALSE)</f>
        <v>171.46794128417969</v>
      </c>
      <c r="M112">
        <f>VLOOKUP($D112,[24]Sheet1!$C$1:$J$65536,6,FALSE)</f>
        <v>26.195976257324219</v>
      </c>
      <c r="N112">
        <f>VLOOKUP($D112,[24]Sheet1!$C$1:$J$65536,7,FALSE)</f>
        <v>5.9371390342712402</v>
      </c>
      <c r="O112">
        <f>VLOOKUP($D112,[24]Sheet1!$C$1:$J$65536,8,FALSE)</f>
        <v>32.946552276611328</v>
      </c>
      <c r="P112" cm="1">
        <f t="array" ref="P112">_xlfn.IFS(
$C112=2010,
VLOOKUP($B112,[25]各省年均房价!$A$1:$T$32,11,FALSE),
$C112=2011,
VLOOKUP($B112,[25]各省年均房价!$A$1:$T$32,12,FALSE),
$C112=2012,
VLOOKUP($B112,[25]各省年均房价!$A$1:$T$32,13,FALSE),
$C112=2013,
VLOOKUP($B112,[25]各省年均房价!$A$1:$T$32,14,FALSE),
$C112=2014,
VLOOKUP($B112,[25]各省年均房价!$A$1:$T$32,15,FALSE),
$C112=2015,
VLOOKUP($B112,[25]各省年均房价!$A$1:$T$32,16,FALSE),
$C112=2016,
VLOOKUP($B112,[25]各省年均房价!$A$1:$T$32,17,FALSE),
$C112=2017,
VLOOKUP($B112,[25]各省年均房价!$A$1:$T$32,18,FALSE),
$C112=2018,
VLOOKUP($B112,[25]各省年均房价!$A$1:$T$32,19,FALSE)
)</f>
        <v>7914.7922222222223</v>
      </c>
      <c r="Q112">
        <f t="shared" si="1"/>
        <v>0.4134994108051942</v>
      </c>
      <c r="S112" t="str">
        <f>VLOOKUP(B112,方言分布!A:B,2,FALSE)</f>
        <v>闽语</v>
      </c>
      <c r="T112" cm="1">
        <f t="array" ref="T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27276</v>
      </c>
      <c r="U112" cm="1">
        <f t="array" ref="U112">_xlfn.IFS(
$C112=2010,
VLOOKUP($B112,[20]分省年度数据!$A$1:$T$32,15,FALSE),
$C112=2011,
VLOOKUP($B112,[20]分省年度数据!$A$1:$T$32,14,FALSE),
$C112=2012,
VLOOKUP($B112,[20]分省年度数据!$A$1:$T$32,13,FALSE),
$C112=2013,
VLOOKUP($B112,[20]分省年度数据!$A$1:$T$32,12,FALSE),
$C112=2014,
VLOOKUP($B112,[20]分省年度数据!$A$1:$T$32,11,FALSE),
$C112=2015,
VLOOKUP($B112,[20]分省年度数据!$A$1:$T$32,10,FALSE),
$C112=2016,
VLOOKUP($B112,[20]分省年度数据!$A$1:$T$32,9,FALSE),
$C112=2017,
VLOOKUP($B112,[20]分省年度数据!$A$1:$T$32,8,FALSE),
$C112=2018,
VLOOKUP($B112,[20]分省年度数据!$A$1:$T$32,7,FALSE)
)</f>
        <v>13.93</v>
      </c>
      <c r="V112" cm="1">
        <f t="array" ref="V112">_xlfn.IFS(
$C112=2010,
VLOOKUP($B112,[21]分省年度数据!$A$1:$T$32,15,FALSE),
$C112=2011,
VLOOKUP($B112,[21]分省年度数据!$A$1:$T$32,14,FALSE),
$C112=2012,
VLOOKUP($B112,[21]分省年度数据!$A$1:$T$32,13,FALSE),
$C112=2013,
VLOOKUP($B112,[21]分省年度数据!$A$1:$T$32,12,FALSE),
$C112=2014,
VLOOKUP($B112,[21]分省年度数据!$A$1:$T$32,11,FALSE),
$C112=2015,
VLOOKUP($B112,[21]分省年度数据!$A$1:$T$32,10,FALSE),
$C112=2016,
VLOOKUP($B112,[21]分省年度数据!$A$1:$T$32,9,FALSE),
$C112=2017,
VLOOKUP($B112,[21]分省年度数据!$A$1:$T$32,8,FALSE),
$C112=2018,
VLOOKUP($B112,[21]分省年度数据!$A$1:$T$32,7,FALSE)
)</f>
        <v>47</v>
      </c>
      <c r="W112" cm="1">
        <f t="array" ref="W112">_xlfn.IFS(
$C112=2010,
VLOOKUP($B112,[22]分省年度数据!$A$1:$T$32,15,FALSE),
$C112=2011,
VLOOKUP($B112,[22]分省年度数据!$A$1:$T$32,14,FALSE),
$C112=2012,
VLOOKUP($B112,[22]分省年度数据!$A$1:$T$32,13,FALSE),
$C112=2013,
VLOOKUP($B112,[22]分省年度数据!$A$1:$T$32,12,FALSE),
$C112=2014,
VLOOKUP($B112,[22]分省年度数据!$A$1:$T$32,11,FALSE),
$C112=2015,
VLOOKUP($B112,[22]分省年度数据!$A$1:$T$32,10,FALSE),
$C112=2016,
VLOOKUP($B112,[22]分省年度数据!$A$1:$T$32,9,FALSE),
$C112=2017,
VLOOKUP($B112,[22]分省年度数据!$A$1:$T$32,8,FALSE),
$C112=2018,
VLOOKUP($B112,[22]分省年度数据!$A$1:$T$32,7,FALSE)
)</f>
        <v>8.75</v>
      </c>
      <c r="X112" cm="1">
        <f t="array" ref="X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185.99</v>
      </c>
      <c r="Y112" cm="1">
        <f t="array" ref="Y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>13.27</v>
      </c>
      <c r="Z112" cm="1">
        <f t="array" ref="Z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>11.59</v>
      </c>
      <c r="AA112" cm="1">
        <f t="array" ref="AA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>16.420000000000002</v>
      </c>
      <c r="AC112" t="str" cm="1">
        <f t="array" ref="AC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/>
      </c>
      <c r="AD112" cm="1">
        <f t="array" ref="AD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562.29999999999995</v>
      </c>
      <c r="AE112" cm="1">
        <f t="array" ref="AE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952</v>
      </c>
      <c r="AF112" cm="1">
        <f t="array" ref="AF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7256.5</v>
      </c>
      <c r="AI112" cm="1">
        <f t="array" ref="AI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9942</v>
      </c>
      <c r="AJ112" cm="1">
        <f t="array" ref="AJ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15627</v>
      </c>
      <c r="AK112" cm="1">
        <f t="array" ref="AK112">_xlfn.IFS(
$C112=2010,
VLOOKUP($B112,[4]分省年度数据!$A$1:$T$32,15,FALSE),
$C112=2011,
VLOOKUP($B112,[4]分省年度数据!$A$1:$T$32,14,FALSE),
$C112=2012,
VLOOKUP($B112,[4]分省年度数据!$A$1:$T$32,13,FALSE),
$C112=2013,
VLOOKUP($B112,[4]分省年度数据!$A$1:$T$32,12,FALSE),
$C112=2014,
VLOOKUP($B112,[4]分省年度数据!$A$1:$T$32,11,FALSE),
$C112=2015,
VLOOKUP($B112,[4]分省年度数据!$A$1:$T$32,10,FALSE),
$C112=2016,
VLOOKUP($B112,[4]分省年度数据!$A$1:$T$32,9,FALSE),
$C112=2017,
VLOOKUP($B112,[4]分省年度数据!$A$1:$T$32,8,FALSE),
$C112=2018,
VLOOKUP($B112,[4]分省年度数据!$A$1:$T$32,7,FALSE)
)</f>
        <v>99.13</v>
      </c>
      <c r="AL112" cm="1">
        <f t="array" ref="AL112">_xlfn.IFS(
$C112=2010,
VLOOKUP($B112,[5]分省年度数据!$A$1:$T$32,15,FALSE),
$C112=2011,
VLOOKUP($B112,[5]分省年度数据!$A$1:$T$32,14,FALSE),
$C112=2012,
VLOOKUP($B112,[5]分省年度数据!$A$1:$T$32,13,FALSE),
$C112=2013,
VLOOKUP($B112,[5]分省年度数据!$A$1:$T$32,12,FALSE),
$C112=2014,
VLOOKUP($B112,[5]分省年度数据!$A$1:$T$32,11,FALSE),
$C112=2015,
VLOOKUP($B112,[5]分省年度数据!$A$1:$T$32,10,FALSE),
$C112=2016,
VLOOKUP($B112,[5]分省年度数据!$A$1:$T$32,9,FALSE),
$C112=2017,
VLOOKUP($B112,[5]分省年度数据!$A$1:$T$32,8,FALSE),
$C112=2018,
VLOOKUP($B112,[5]分省年度数据!$A$1:$T$32,7,FALSE)
)</f>
        <v>98.6</v>
      </c>
      <c r="AM112" cm="1">
        <f t="array" ref="AM112">_xlfn.IFS(
$C112=2010,
VLOOKUP($B112,[6]分省年度数据!$A$1:$T$32,15,FALSE),
$C112=2011,
VLOOKUP($B112,[6]分省年度数据!$A$1:$T$32,14,FALSE),
$C112=2012,
VLOOKUP($B112,[6]分省年度数据!$A$1:$T$32,13,FALSE),
$C112=2013,
VLOOKUP($B112,[6]分省年度数据!$A$1:$T$32,12,FALSE),
$C112=2014,
VLOOKUP($B112,[6]分省年度数据!$A$1:$T$32,11,FALSE),
$C112=2015,
VLOOKUP($B112,[6]分省年度数据!$A$1:$T$32,10,FALSE),
$C112=2016,
VLOOKUP($B112,[6]分省年度数据!$A$1:$T$32,9,FALSE),
$C112=2017,
VLOOKUP($B112,[6]分省年度数据!$A$1:$T$32,8,FALSE),
$C112=2018,
VLOOKUP($B112,[6]分省年度数据!$A$1:$T$32,7,FALSE)
)</f>
        <v>12.16</v>
      </c>
      <c r="AN112" cm="1">
        <f t="array" ref="AN112">_xlfn.IFS(
$C112=2010,
VLOOKUP($B112,[7]分省年度数据!$A$1:$T$32,15,FALSE),
$C112=2011,
VLOOKUP($B112,[7]分省年度数据!$A$1:$T$32,14,FALSE),
$C112=2012,
VLOOKUP($B112,[7]分省年度数据!$A$1:$T$32,13,FALSE),
$C112=2013,
VLOOKUP($B112,[7]分省年度数据!$A$1:$T$32,12,FALSE),
$C112=2014,
VLOOKUP($B112,[7]分省年度数据!$A$1:$T$32,11,FALSE),
$C112=2015,
VLOOKUP($B112,[7]分省年度数据!$A$1:$T$32,10,FALSE),
$C112=2016,
VLOOKUP($B112,[7]分省年度数据!$A$1:$T$32,9,FALSE),
$C112=2017,
VLOOKUP($B112,[7]分省年度数据!$A$1:$T$32,8,FALSE),
$C112=2018,
VLOOKUP($B112,[7]分省年度数据!$A$1:$T$32,7,FALSE)
)</f>
        <v>2.69</v>
      </c>
      <c r="AO112" cm="1">
        <f t="array" ref="AO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12.1</v>
      </c>
    </row>
    <row r="113" spans="1:41">
      <c r="A113">
        <v>35</v>
      </c>
      <c r="B113" t="s">
        <v>13</v>
      </c>
      <c r="C113">
        <v>2013</v>
      </c>
      <c r="D113" t="str">
        <f>CONCATENATE(B113,C113)</f>
        <v>福建省2013</v>
      </c>
      <c r="E113" t="s">
        <v>34</v>
      </c>
      <c r="F113" cm="1">
        <f t="array" ref="F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G113" cm="1">
        <f t="array" ref="G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H113" cm="1">
        <f t="array" ref="H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I113">
        <f>VLOOKUP($D113,[24]Sheet1!$C$1:$J$65536,2,FALSE)</f>
        <v>191.58718872070312</v>
      </c>
      <c r="J113">
        <f>VLOOKUP($D113,[24]Sheet1!$C$1:$J$65536,3,FALSE)</f>
        <v>139.83140563964844</v>
      </c>
      <c r="K113">
        <f>VLOOKUP($D113,[24]Sheet1!$C$1:$J$65536,4,FALSE)</f>
        <v>10149.3447265625</v>
      </c>
      <c r="L113">
        <f>VLOOKUP($D113,[24]Sheet1!$C$1:$J$65536,5,FALSE)</f>
        <v>174.8052978515625</v>
      </c>
      <c r="M113">
        <f>VLOOKUP($D113,[24]Sheet1!$C$1:$J$65536,6,FALSE)</f>
        <v>26.732301712036133</v>
      </c>
      <c r="N113">
        <f>VLOOKUP($D113,[24]Sheet1!$C$1:$J$65536,7,FALSE)</f>
        <v>5.5730228424072266</v>
      </c>
      <c r="O113">
        <f>VLOOKUP($D113,[24]Sheet1!$C$1:$J$65536,8,FALSE)</f>
        <v>31.918607711791992</v>
      </c>
      <c r="P113" cm="1">
        <f t="array" ref="P113">_xlfn.IFS(
$C113=2010,
VLOOKUP($B113,[25]各省年均房价!$A$1:$T$32,11,FALSE),
$C113=2011,
VLOOKUP($B113,[25]各省年均房价!$A$1:$T$32,12,FALSE),
$C113=2012,
VLOOKUP($B113,[25]各省年均房价!$A$1:$T$32,13,FALSE),
$C113=2013,
VLOOKUP($B113,[25]各省年均房价!$A$1:$T$32,14,FALSE),
$C113=2014,
VLOOKUP($B113,[25]各省年均房价!$A$1:$T$32,15,FALSE),
$C113=2015,
VLOOKUP($B113,[25]各省年均房价!$A$1:$T$32,16,FALSE),
$C113=2016,
VLOOKUP($B113,[25]各省年均房价!$A$1:$T$32,17,FALSE),
$C113=2017,
VLOOKUP($B113,[25]各省年均房价!$A$1:$T$32,18,FALSE),
$C113=2018,
VLOOKUP($B113,[25]各省年均房价!$A$1:$T$32,19,FALSE)
)</f>
        <v>7643.1399999999994</v>
      </c>
      <c r="Q113">
        <f t="shared" si="1"/>
        <v>0.36021962484682812</v>
      </c>
      <c r="S113" t="str">
        <f>VLOOKUP(B113,方言分布!A:B,2,FALSE)</f>
        <v>闽语</v>
      </c>
      <c r="T113" cm="1">
        <f t="array" ref="T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28175</v>
      </c>
      <c r="U113" cm="1">
        <f t="array" ref="U113">_xlfn.IFS(
$C113=2010,
VLOOKUP($B113,[20]分省年度数据!$A$1:$T$32,15,FALSE),
$C113=2011,
VLOOKUP($B113,[20]分省年度数据!$A$1:$T$32,14,FALSE),
$C113=2012,
VLOOKUP($B113,[20]分省年度数据!$A$1:$T$32,13,FALSE),
$C113=2013,
VLOOKUP($B113,[20]分省年度数据!$A$1:$T$32,12,FALSE),
$C113=2014,
VLOOKUP($B113,[20]分省年度数据!$A$1:$T$32,11,FALSE),
$C113=2015,
VLOOKUP($B113,[20]分省年度数据!$A$1:$T$32,10,FALSE),
$C113=2016,
VLOOKUP($B113,[20]分省年度数据!$A$1:$T$32,9,FALSE),
$C113=2017,
VLOOKUP($B113,[20]分省年度数据!$A$1:$T$32,8,FALSE),
$C113=2018,
VLOOKUP($B113,[20]分省年度数据!$A$1:$T$32,7,FALSE)
)</f>
        <v>15.61</v>
      </c>
      <c r="V113" cm="1">
        <f t="array" ref="V113">_xlfn.IFS(
$C113=2010,
VLOOKUP($B113,[21]分省年度数据!$A$1:$T$32,15,FALSE),
$C113=2011,
VLOOKUP($B113,[21]分省年度数据!$A$1:$T$32,14,FALSE),
$C113=2012,
VLOOKUP($B113,[21]分省年度数据!$A$1:$T$32,13,FALSE),
$C113=2013,
VLOOKUP($B113,[21]分省年度数据!$A$1:$T$32,12,FALSE),
$C113=2014,
VLOOKUP($B113,[21]分省年度数据!$A$1:$T$32,11,FALSE),
$C113=2015,
VLOOKUP($B113,[21]分省年度数据!$A$1:$T$32,10,FALSE),
$C113=2016,
VLOOKUP($B113,[21]分省年度数据!$A$1:$T$32,9,FALSE),
$C113=2017,
VLOOKUP($B113,[21]分省年度数据!$A$1:$T$32,8,FALSE),
$C113=2018,
VLOOKUP($B113,[21]分省年度数据!$A$1:$T$32,7,FALSE)
)</f>
        <v>54</v>
      </c>
      <c r="W113" cm="1">
        <f t="array" ref="W113">_xlfn.IFS(
$C113=2010,
VLOOKUP($B113,[22]分省年度数据!$A$1:$T$32,15,FALSE),
$C113=2011,
VLOOKUP($B113,[22]分省年度数据!$A$1:$T$32,14,FALSE),
$C113=2012,
VLOOKUP($B113,[22]分省年度数据!$A$1:$T$32,13,FALSE),
$C113=2013,
VLOOKUP($B113,[22]分省年度数据!$A$1:$T$32,12,FALSE),
$C113=2014,
VLOOKUP($B113,[22]分省年度数据!$A$1:$T$32,11,FALSE),
$C113=2015,
VLOOKUP($B113,[22]分省年度数据!$A$1:$T$32,10,FALSE),
$C113=2016,
VLOOKUP($B113,[22]分省年度数据!$A$1:$T$32,9,FALSE),
$C113=2017,
VLOOKUP($B113,[22]分省年度数据!$A$1:$T$32,8,FALSE),
$C113=2018,
VLOOKUP($B113,[22]分省年度数据!$A$1:$T$32,7,FALSE)
)</f>
        <v>8.74</v>
      </c>
      <c r="X113" cm="1">
        <f t="array" ref="X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224.23</v>
      </c>
      <c r="Y113" cm="1">
        <f t="array" ref="Y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12.72</v>
      </c>
      <c r="Z113" cm="1">
        <f t="array" ref="Z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11.43</v>
      </c>
      <c r="AA113" cm="1">
        <f t="array" ref="AA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16.82</v>
      </c>
      <c r="AC113" cm="1">
        <f t="array" ref="AC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8228012</v>
      </c>
      <c r="AD113" cm="1">
        <f t="array" ref="AD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574.91</v>
      </c>
      <c r="AE113" cm="1">
        <f t="array" ref="AE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1043</v>
      </c>
      <c r="AF113" cm="1">
        <f t="array" ref="AF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8275.2999999999993</v>
      </c>
      <c r="AI113" cm="1">
        <f t="array" ref="AI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8521</v>
      </c>
      <c r="AJ113" cm="1">
        <f t="array" ref="AJ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17030</v>
      </c>
      <c r="AK113" cm="1">
        <f t="array" ref="AK113">_xlfn.IFS(
$C113=2010,
VLOOKUP($B113,[4]分省年度数据!$A$1:$T$32,15,FALSE),
$C113=2011,
VLOOKUP($B113,[4]分省年度数据!$A$1:$T$32,14,FALSE),
$C113=2012,
VLOOKUP($B113,[4]分省年度数据!$A$1:$T$32,13,FALSE),
$C113=2013,
VLOOKUP($B113,[4]分省年度数据!$A$1:$T$32,12,FALSE),
$C113=2014,
VLOOKUP($B113,[4]分省年度数据!$A$1:$T$32,11,FALSE),
$C113=2015,
VLOOKUP($B113,[4]分省年度数据!$A$1:$T$32,10,FALSE),
$C113=2016,
VLOOKUP($B113,[4]分省年度数据!$A$1:$T$32,9,FALSE),
$C113=2017,
VLOOKUP($B113,[4]分省年度数据!$A$1:$T$32,8,FALSE),
$C113=2018,
VLOOKUP($B113,[4]分省年度数据!$A$1:$T$32,7,FALSE)
)</f>
        <v>99.42</v>
      </c>
      <c r="AL113" cm="1">
        <f t="array" ref="AL113">_xlfn.IFS(
$C113=2010,
VLOOKUP($B113,[5]分省年度数据!$A$1:$T$32,15,FALSE),
$C113=2011,
VLOOKUP($B113,[5]分省年度数据!$A$1:$T$32,14,FALSE),
$C113=2012,
VLOOKUP($B113,[5]分省年度数据!$A$1:$T$32,13,FALSE),
$C113=2013,
VLOOKUP($B113,[5]分省年度数据!$A$1:$T$32,12,FALSE),
$C113=2014,
VLOOKUP($B113,[5]分省年度数据!$A$1:$T$32,11,FALSE),
$C113=2015,
VLOOKUP($B113,[5]分省年度数据!$A$1:$T$32,10,FALSE),
$C113=2016,
VLOOKUP($B113,[5]分省年度数据!$A$1:$T$32,9,FALSE),
$C113=2017,
VLOOKUP($B113,[5]分省年度数据!$A$1:$T$32,8,FALSE),
$C113=2018,
VLOOKUP($B113,[5]分省年度数据!$A$1:$T$32,7,FALSE)
)</f>
        <v>98.85</v>
      </c>
      <c r="AM113" cm="1">
        <f t="array" ref="AM113">_xlfn.IFS(
$C113=2010,
VLOOKUP($B113,[6]分省年度数据!$A$1:$T$32,15,FALSE),
$C113=2011,
VLOOKUP($B113,[6]分省年度数据!$A$1:$T$32,14,FALSE),
$C113=2012,
VLOOKUP($B113,[6]分省年度数据!$A$1:$T$32,13,FALSE),
$C113=2013,
VLOOKUP($B113,[6]分省年度数据!$A$1:$T$32,12,FALSE),
$C113=2014,
VLOOKUP($B113,[6]分省年度数据!$A$1:$T$32,11,FALSE),
$C113=2015,
VLOOKUP($B113,[6]分省年度数据!$A$1:$T$32,10,FALSE),
$C113=2016,
VLOOKUP($B113,[6]分省年度数据!$A$1:$T$32,9,FALSE),
$C113=2017,
VLOOKUP($B113,[6]分省年度数据!$A$1:$T$32,8,FALSE),
$C113=2018,
VLOOKUP($B113,[6]分省年度数据!$A$1:$T$32,7,FALSE)
)</f>
        <v>12.65</v>
      </c>
      <c r="AN113" cm="1">
        <f t="array" ref="AN113">_xlfn.IFS(
$C113=2010,
VLOOKUP($B113,[7]分省年度数据!$A$1:$T$32,15,FALSE),
$C113=2011,
VLOOKUP($B113,[7]分省年度数据!$A$1:$T$32,14,FALSE),
$C113=2012,
VLOOKUP($B113,[7]分省年度数据!$A$1:$T$32,13,FALSE),
$C113=2013,
VLOOKUP($B113,[7]分省年度数据!$A$1:$T$32,12,FALSE),
$C113=2014,
VLOOKUP($B113,[7]分省年度数据!$A$1:$T$32,11,FALSE),
$C113=2015,
VLOOKUP($B113,[7]分省年度数据!$A$1:$T$32,10,FALSE),
$C113=2016,
VLOOKUP($B113,[7]分省年度数据!$A$1:$T$32,9,FALSE),
$C113=2017,
VLOOKUP($B113,[7]分省年度数据!$A$1:$T$32,8,FALSE),
$C113=2018,
VLOOKUP($B113,[7]分省年度数据!$A$1:$T$32,7,FALSE)
)</f>
        <v>2.79</v>
      </c>
      <c r="AO113" cm="1">
        <f t="array" ref="AO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12.57</v>
      </c>
    </row>
    <row r="114" spans="1:41">
      <c r="A114">
        <v>35</v>
      </c>
      <c r="B114" t="s">
        <v>13</v>
      </c>
      <c r="C114">
        <v>2014</v>
      </c>
      <c r="D114" t="str">
        <f>CONCATENATE(B114,C114)</f>
        <v>福建省2014</v>
      </c>
      <c r="E114" t="s">
        <v>34</v>
      </c>
      <c r="F114" cm="1">
        <f t="array" ref="F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G114" cm="1">
        <f t="array" ref="G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H114" cm="1">
        <f t="array" ref="H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I114">
        <f>VLOOKUP($D114,[24]Sheet1!$C$1:$J$65536,2,FALSE)</f>
        <v>191.98753356933594</v>
      </c>
      <c r="J114">
        <f>VLOOKUP($D114,[24]Sheet1!$C$1:$J$65536,3,FALSE)</f>
        <v>143.02676391601562</v>
      </c>
      <c r="K114">
        <f>VLOOKUP($D114,[24]Sheet1!$C$1:$J$65536,4,FALSE)</f>
        <v>10149.7744140625</v>
      </c>
      <c r="L114">
        <f>VLOOKUP($D114,[24]Sheet1!$C$1:$J$65536,5,FALSE)</f>
        <v>177.977783203125</v>
      </c>
      <c r="M114">
        <f>VLOOKUP($D114,[24]Sheet1!$C$1:$J$65536,6,FALSE)</f>
        <v>25.877923965454102</v>
      </c>
      <c r="N114">
        <f>VLOOKUP($D114,[24]Sheet1!$C$1:$J$65536,7,FALSE)</f>
        <v>6.5707507133483887</v>
      </c>
      <c r="O114">
        <f>VLOOKUP($D114,[24]Sheet1!$C$1:$J$65536,8,FALSE)</f>
        <v>41.2529296875</v>
      </c>
      <c r="P114" cm="1">
        <f t="array" ref="P114">_xlfn.IFS(
$C114=2010,
VLOOKUP($B114,[25]各省年均房价!$A$1:$T$32,11,FALSE),
$C114=2011,
VLOOKUP($B114,[25]各省年均房价!$A$1:$T$32,12,FALSE),
$C114=2012,
VLOOKUP($B114,[25]各省年均房价!$A$1:$T$32,13,FALSE),
$C114=2013,
VLOOKUP($B114,[25]各省年均房价!$A$1:$T$32,14,FALSE),
$C114=2014,
VLOOKUP($B114,[25]各省年均房价!$A$1:$T$32,15,FALSE),
$C114=2015,
VLOOKUP($B114,[25]各省年均房价!$A$1:$T$32,16,FALSE),
$C114=2016,
VLOOKUP($B114,[25]各省年均房价!$A$1:$T$32,17,FALSE),
$C114=2017,
VLOOKUP($B114,[25]各省年均房价!$A$1:$T$32,18,FALSE),
$C114=2018,
VLOOKUP($B114,[25]各省年均房价!$A$1:$T$32,19,FALSE)
)</f>
        <v>7570.8200000000006</v>
      </c>
      <c r="Q114">
        <f t="shared" si="1"/>
        <v>0.32449616390210451</v>
      </c>
      <c r="S114" t="str">
        <f>VLOOKUP(B114,方言分布!A:B,2,FALSE)</f>
        <v>闽语</v>
      </c>
      <c r="T114" cm="1">
        <f t="array" ref="T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28030</v>
      </c>
      <c r="U114" cm="1">
        <f t="array" ref="U114">_xlfn.IFS(
$C114=2010,
VLOOKUP($B114,[20]分省年度数据!$A$1:$T$32,15,FALSE),
$C114=2011,
VLOOKUP($B114,[20]分省年度数据!$A$1:$T$32,14,FALSE),
$C114=2012,
VLOOKUP($B114,[20]分省年度数据!$A$1:$T$32,13,FALSE),
$C114=2013,
VLOOKUP($B114,[20]分省年度数据!$A$1:$T$32,12,FALSE),
$C114=2014,
VLOOKUP($B114,[20]分省年度数据!$A$1:$T$32,11,FALSE),
$C114=2015,
VLOOKUP($B114,[20]分省年度数据!$A$1:$T$32,10,FALSE),
$C114=2016,
VLOOKUP($B114,[20]分省年度数据!$A$1:$T$32,9,FALSE),
$C114=2017,
VLOOKUP($B114,[20]分省年度数据!$A$1:$T$32,8,FALSE),
$C114=2018,
VLOOKUP($B114,[20]分省年度数据!$A$1:$T$32,7,FALSE)
)</f>
        <v>16.48</v>
      </c>
      <c r="V114" cm="1">
        <f t="array" ref="V114">_xlfn.IFS(
$C114=2010,
VLOOKUP($B114,[21]分省年度数据!$A$1:$T$32,15,FALSE),
$C114=2011,
VLOOKUP($B114,[21]分省年度数据!$A$1:$T$32,14,FALSE),
$C114=2012,
VLOOKUP($B114,[21]分省年度数据!$A$1:$T$32,13,FALSE),
$C114=2013,
VLOOKUP($B114,[21]分省年度数据!$A$1:$T$32,12,FALSE),
$C114=2014,
VLOOKUP($B114,[21]分省年度数据!$A$1:$T$32,11,FALSE),
$C114=2015,
VLOOKUP($B114,[21]分省年度数据!$A$1:$T$32,10,FALSE),
$C114=2016,
VLOOKUP($B114,[21]分省年度数据!$A$1:$T$32,9,FALSE),
$C114=2017,
VLOOKUP($B114,[21]分省年度数据!$A$1:$T$32,8,FALSE),
$C114=2018,
VLOOKUP($B114,[21]分省年度数据!$A$1:$T$32,7,FALSE)
)</f>
        <v>54</v>
      </c>
      <c r="W114" cm="1">
        <f t="array" ref="W114">_xlfn.IFS(
$C114=2010,
VLOOKUP($B114,[22]分省年度数据!$A$1:$T$32,15,FALSE),
$C114=2011,
VLOOKUP($B114,[22]分省年度数据!$A$1:$T$32,14,FALSE),
$C114=2012,
VLOOKUP($B114,[22]分省年度数据!$A$1:$T$32,13,FALSE),
$C114=2013,
VLOOKUP($B114,[22]分省年度数据!$A$1:$T$32,12,FALSE),
$C114=2014,
VLOOKUP($B114,[22]分省年度数据!$A$1:$T$32,11,FALSE),
$C114=2015,
VLOOKUP($B114,[22]分省年度数据!$A$1:$T$32,10,FALSE),
$C114=2016,
VLOOKUP($B114,[22]分省年度数据!$A$1:$T$32,9,FALSE),
$C114=2017,
VLOOKUP($B114,[22]分省年度数据!$A$1:$T$32,8,FALSE),
$C114=2018,
VLOOKUP($B114,[22]分省年度数据!$A$1:$T$32,7,FALSE)
)</f>
        <v>8.65</v>
      </c>
      <c r="X114" cm="1">
        <f t="array" ref="X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292.14</v>
      </c>
      <c r="Y114" cm="1">
        <f t="array" ref="Y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12.35</v>
      </c>
      <c r="Z114" cm="1">
        <f t="array" ref="Z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11.49</v>
      </c>
      <c r="AA114" cm="1">
        <f t="array" ref="AA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17.3</v>
      </c>
      <c r="AC114" cm="1">
        <f t="array" ref="AC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8928771</v>
      </c>
      <c r="AD114" cm="1">
        <f t="array" ref="AD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634.6</v>
      </c>
      <c r="AE114" cm="1">
        <f t="array" ref="AE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786</v>
      </c>
      <c r="AF114" cm="1">
        <f t="array" ref="AF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9346.7000000000007</v>
      </c>
      <c r="AI114" cm="1">
        <f t="array" ref="AI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8684</v>
      </c>
      <c r="AJ114" cm="1">
        <f t="array" ref="AJ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19675</v>
      </c>
      <c r="AK114" cm="1">
        <f t="array" ref="AK114">_xlfn.IFS(
$C114=2010,
VLOOKUP($B114,[4]分省年度数据!$A$1:$T$32,15,FALSE),
$C114=2011,
VLOOKUP($B114,[4]分省年度数据!$A$1:$T$32,14,FALSE),
$C114=2012,
VLOOKUP($B114,[4]分省年度数据!$A$1:$T$32,13,FALSE),
$C114=2013,
VLOOKUP($B114,[4]分省年度数据!$A$1:$T$32,12,FALSE),
$C114=2014,
VLOOKUP($B114,[4]分省年度数据!$A$1:$T$32,11,FALSE),
$C114=2015,
VLOOKUP($B114,[4]分省年度数据!$A$1:$T$32,10,FALSE),
$C114=2016,
VLOOKUP($B114,[4]分省年度数据!$A$1:$T$32,9,FALSE),
$C114=2017,
VLOOKUP($B114,[4]分省年度数据!$A$1:$T$32,8,FALSE),
$C114=2018,
VLOOKUP($B114,[4]分省年度数据!$A$1:$T$32,7,FALSE)
)</f>
        <v>99.49</v>
      </c>
      <c r="AL114" cm="1">
        <f t="array" ref="AL114">_xlfn.IFS(
$C114=2010,
VLOOKUP($B114,[5]分省年度数据!$A$1:$T$32,15,FALSE),
$C114=2011,
VLOOKUP($B114,[5]分省年度数据!$A$1:$T$32,14,FALSE),
$C114=2012,
VLOOKUP($B114,[5]分省年度数据!$A$1:$T$32,13,FALSE),
$C114=2013,
VLOOKUP($B114,[5]分省年度数据!$A$1:$T$32,12,FALSE),
$C114=2014,
VLOOKUP($B114,[5]分省年度数据!$A$1:$T$32,11,FALSE),
$C114=2015,
VLOOKUP($B114,[5]分省年度数据!$A$1:$T$32,10,FALSE),
$C114=2016,
VLOOKUP($B114,[5]分省年度数据!$A$1:$T$32,9,FALSE),
$C114=2017,
VLOOKUP($B114,[5]分省年度数据!$A$1:$T$32,8,FALSE),
$C114=2018,
VLOOKUP($B114,[5]分省年度数据!$A$1:$T$32,7,FALSE)
)</f>
        <v>98.83</v>
      </c>
      <c r="AM114" cm="1">
        <f t="array" ref="AM114">_xlfn.IFS(
$C114=2010,
VLOOKUP($B114,[6]分省年度数据!$A$1:$T$32,15,FALSE),
$C114=2011,
VLOOKUP($B114,[6]分省年度数据!$A$1:$T$32,14,FALSE),
$C114=2012,
VLOOKUP($B114,[6]分省年度数据!$A$1:$T$32,13,FALSE),
$C114=2013,
VLOOKUP($B114,[6]分省年度数据!$A$1:$T$32,12,FALSE),
$C114=2014,
VLOOKUP($B114,[6]分省年度数据!$A$1:$T$32,11,FALSE),
$C114=2015,
VLOOKUP($B114,[6]分省年度数据!$A$1:$T$32,10,FALSE),
$C114=2016,
VLOOKUP($B114,[6]分省年度数据!$A$1:$T$32,9,FALSE),
$C114=2017,
VLOOKUP($B114,[6]分省年度数据!$A$1:$T$32,8,FALSE),
$C114=2018,
VLOOKUP($B114,[6]分省年度数据!$A$1:$T$32,7,FALSE)
)</f>
        <v>13.33</v>
      </c>
      <c r="AN114" cm="1">
        <f t="array" ref="AN114">_xlfn.IFS(
$C114=2010,
VLOOKUP($B114,[7]分省年度数据!$A$1:$T$32,15,FALSE),
$C114=2011,
VLOOKUP($B114,[7]分省年度数据!$A$1:$T$32,14,FALSE),
$C114=2012,
VLOOKUP($B114,[7]分省年度数据!$A$1:$T$32,13,FALSE),
$C114=2013,
VLOOKUP($B114,[7]分省年度数据!$A$1:$T$32,12,FALSE),
$C114=2014,
VLOOKUP($B114,[7]分省年度数据!$A$1:$T$32,11,FALSE),
$C114=2015,
VLOOKUP($B114,[7]分省年度数据!$A$1:$T$32,10,FALSE),
$C114=2016,
VLOOKUP($B114,[7]分省年度数据!$A$1:$T$32,9,FALSE),
$C114=2017,
VLOOKUP($B114,[7]分省年度数据!$A$1:$T$32,8,FALSE),
$C114=2018,
VLOOKUP($B114,[7]分省年度数据!$A$1:$T$32,7,FALSE)
)</f>
        <v>2.74</v>
      </c>
      <c r="AO114" cm="1">
        <f t="array" ref="AO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12.76</v>
      </c>
    </row>
    <row r="115" spans="1:41">
      <c r="A115">
        <v>35</v>
      </c>
      <c r="B115" t="s">
        <v>13</v>
      </c>
      <c r="C115">
        <v>2015</v>
      </c>
      <c r="D115" t="str">
        <f>CONCATENATE(B115,C115)</f>
        <v>福建省2015</v>
      </c>
      <c r="E115" t="s">
        <v>34</v>
      </c>
      <c r="F115" cm="1">
        <f t="array" ref="F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G115" cm="1">
        <f t="array" ref="G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H115" cm="1">
        <f t="array" ref="H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I115">
        <f>VLOOKUP($D115,[24]Sheet1!$C$1:$J$65536,2,FALSE)</f>
        <v>194.59968566894531</v>
      </c>
      <c r="J115">
        <f>VLOOKUP($D115,[24]Sheet1!$C$1:$J$65536,3,FALSE)</f>
        <v>156.88229370117188</v>
      </c>
      <c r="K115">
        <f>VLOOKUP($D115,[24]Sheet1!$C$1:$J$65536,4,FALSE)</f>
        <v>10150.5068359375</v>
      </c>
      <c r="L115">
        <f>VLOOKUP($D115,[24]Sheet1!$C$1:$J$65536,5,FALSE)</f>
        <v>174.83346557617188</v>
      </c>
      <c r="M115">
        <f>VLOOKUP($D115,[24]Sheet1!$C$1:$J$65536,6,FALSE)</f>
        <v>26.576982498168945</v>
      </c>
      <c r="N115">
        <f>VLOOKUP($D115,[24]Sheet1!$C$1:$J$65536,7,FALSE)</f>
        <v>6.9596786499023438</v>
      </c>
      <c r="O115">
        <f>VLOOKUP($D115,[24]Sheet1!$C$1:$J$65536,8,FALSE)</f>
        <v>37.524002075195312</v>
      </c>
      <c r="P115" cm="1">
        <f t="array" ref="P115">_xlfn.IFS(
$C115=2010,
VLOOKUP($B115,[25]各省年均房价!$A$1:$T$32,11,FALSE),
$C115=2011,
VLOOKUP($B115,[25]各省年均房价!$A$1:$T$32,12,FALSE),
$C115=2012,
VLOOKUP($B115,[25]各省年均房价!$A$1:$T$32,13,FALSE),
$C115=2013,
VLOOKUP($B115,[25]各省年均房价!$A$1:$T$32,14,FALSE),
$C115=2014,
VLOOKUP($B115,[25]各省年均房价!$A$1:$T$32,15,FALSE),
$C115=2015,
VLOOKUP($B115,[25]各省年均房价!$A$1:$T$32,16,FALSE),
$C115=2016,
VLOOKUP($B115,[25]各省年均房价!$A$1:$T$32,17,FALSE),
$C115=2017,
VLOOKUP($B115,[25]各省年均房价!$A$1:$T$32,18,FALSE),
$C115=2018,
VLOOKUP($B115,[25]各省年均房价!$A$1:$T$32,19,FALSE)
)</f>
        <v>7620.02</v>
      </c>
      <c r="Q115">
        <f t="shared" si="1"/>
        <v>0.29995355062194934</v>
      </c>
      <c r="S115" t="str">
        <f>VLOOKUP(B115,方言分布!A:B,2,FALSE)</f>
        <v>闽语</v>
      </c>
      <c r="T115" cm="1">
        <f t="array" ref="T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27921</v>
      </c>
      <c r="U115" cm="1">
        <f t="array" ref="U115">_xlfn.IFS(
$C115=2010,
VLOOKUP($B115,[20]分省年度数据!$A$1:$T$32,15,FALSE),
$C115=2011,
VLOOKUP($B115,[20]分省年度数据!$A$1:$T$32,14,FALSE),
$C115=2012,
VLOOKUP($B115,[20]分省年度数据!$A$1:$T$32,13,FALSE),
$C115=2013,
VLOOKUP($B115,[20]分省年度数据!$A$1:$T$32,12,FALSE),
$C115=2014,
VLOOKUP($B115,[20]分省年度数据!$A$1:$T$32,11,FALSE),
$C115=2015,
VLOOKUP($B115,[20]分省年度数据!$A$1:$T$32,10,FALSE),
$C115=2016,
VLOOKUP($B115,[20]分省年度数据!$A$1:$T$32,9,FALSE),
$C115=2017,
VLOOKUP($B115,[20]分省年度数据!$A$1:$T$32,8,FALSE),
$C115=2018,
VLOOKUP($B115,[20]分省年度数据!$A$1:$T$32,7,FALSE)
)</f>
        <v>17.3</v>
      </c>
      <c r="V115" cm="1">
        <f t="array" ref="V115">_xlfn.IFS(
$C115=2010,
VLOOKUP($B115,[21]分省年度数据!$A$1:$T$32,15,FALSE),
$C115=2011,
VLOOKUP($B115,[21]分省年度数据!$A$1:$T$32,14,FALSE),
$C115=2012,
VLOOKUP($B115,[21]分省年度数据!$A$1:$T$32,13,FALSE),
$C115=2013,
VLOOKUP($B115,[21]分省年度数据!$A$1:$T$32,12,FALSE),
$C115=2014,
VLOOKUP($B115,[21]分省年度数据!$A$1:$T$32,11,FALSE),
$C115=2015,
VLOOKUP($B115,[21]分省年度数据!$A$1:$T$32,10,FALSE),
$C115=2016,
VLOOKUP($B115,[21]分省年度数据!$A$1:$T$32,9,FALSE),
$C115=2017,
VLOOKUP($B115,[21]分省年度数据!$A$1:$T$32,8,FALSE),
$C115=2018,
VLOOKUP($B115,[21]分省年度数据!$A$1:$T$32,7,FALSE)
)</f>
        <v>55</v>
      </c>
      <c r="W115" cm="1">
        <f t="array" ref="W115">_xlfn.IFS(
$C115=2010,
VLOOKUP($B115,[22]分省年度数据!$A$1:$T$32,15,FALSE),
$C115=2011,
VLOOKUP($B115,[22]分省年度数据!$A$1:$T$32,14,FALSE),
$C115=2012,
VLOOKUP($B115,[22]分省年度数据!$A$1:$T$32,13,FALSE),
$C115=2013,
VLOOKUP($B115,[22]分省年度数据!$A$1:$T$32,12,FALSE),
$C115=2014,
VLOOKUP($B115,[22]分省年度数据!$A$1:$T$32,11,FALSE),
$C115=2015,
VLOOKUP($B115,[22]分省年度数据!$A$1:$T$32,10,FALSE),
$C115=2016,
VLOOKUP($B115,[22]分省年度数据!$A$1:$T$32,9,FALSE),
$C115=2017,
VLOOKUP($B115,[22]分省年度数据!$A$1:$T$32,8,FALSE),
$C115=2018,
VLOOKUP($B115,[22]分省年度数据!$A$1:$T$32,7,FALSE)
)</f>
        <v>8.6999999999999993</v>
      </c>
      <c r="X115" cm="1">
        <f t="array" ref="X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351.19</v>
      </c>
      <c r="Y115" cm="1">
        <f t="array" ref="Y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12.41</v>
      </c>
      <c r="Z115" cm="1">
        <f t="array" ref="Z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11.57</v>
      </c>
      <c r="AA115" cm="1">
        <f t="array" ref="AA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17.739999999999998</v>
      </c>
      <c r="AC115" cm="1">
        <f t="array" ref="AC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10028329</v>
      </c>
      <c r="AD115" cm="1">
        <f t="array" ref="AD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757.51</v>
      </c>
      <c r="AE115" cm="1">
        <f t="array" ref="AE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548</v>
      </c>
      <c r="AF115" cm="1">
        <f t="array" ref="AF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12273</v>
      </c>
      <c r="AI115" cm="1">
        <f t="array" ref="AI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7943</v>
      </c>
      <c r="AJ115" cm="1">
        <f t="array" ref="AJ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21757</v>
      </c>
      <c r="AK115" cm="1">
        <f t="array" ref="AK115">_xlfn.IFS(
$C115=2010,
VLOOKUP($B115,[4]分省年度数据!$A$1:$T$32,15,FALSE),
$C115=2011,
VLOOKUP($B115,[4]分省年度数据!$A$1:$T$32,14,FALSE),
$C115=2012,
VLOOKUP($B115,[4]分省年度数据!$A$1:$T$32,13,FALSE),
$C115=2013,
VLOOKUP($B115,[4]分省年度数据!$A$1:$T$32,12,FALSE),
$C115=2014,
VLOOKUP($B115,[4]分省年度数据!$A$1:$T$32,11,FALSE),
$C115=2015,
VLOOKUP($B115,[4]分省年度数据!$A$1:$T$32,10,FALSE),
$C115=2016,
VLOOKUP($B115,[4]分省年度数据!$A$1:$T$32,9,FALSE),
$C115=2017,
VLOOKUP($B115,[4]分省年度数据!$A$1:$T$32,8,FALSE),
$C115=2018,
VLOOKUP($B115,[4]分省年度数据!$A$1:$T$32,7,FALSE)
)</f>
        <v>99.55</v>
      </c>
      <c r="AL115" cm="1">
        <f t="array" ref="AL115">_xlfn.IFS(
$C115=2010,
VLOOKUP($B115,[5]分省年度数据!$A$1:$T$32,15,FALSE),
$C115=2011,
VLOOKUP($B115,[5]分省年度数据!$A$1:$T$32,14,FALSE),
$C115=2012,
VLOOKUP($B115,[5]分省年度数据!$A$1:$T$32,13,FALSE),
$C115=2013,
VLOOKUP($B115,[5]分省年度数据!$A$1:$T$32,12,FALSE),
$C115=2014,
VLOOKUP($B115,[5]分省年度数据!$A$1:$T$32,11,FALSE),
$C115=2015,
VLOOKUP($B115,[5]分省年度数据!$A$1:$T$32,10,FALSE),
$C115=2016,
VLOOKUP($B115,[5]分省年度数据!$A$1:$T$32,9,FALSE),
$C115=2017,
VLOOKUP($B115,[5]分省年度数据!$A$1:$T$32,8,FALSE),
$C115=2018,
VLOOKUP($B115,[5]分省年度数据!$A$1:$T$32,7,FALSE)
)</f>
        <v>98.56</v>
      </c>
      <c r="AM115" cm="1">
        <f t="array" ref="AM115">_xlfn.IFS(
$C115=2010,
VLOOKUP($B115,[6]分省年度数据!$A$1:$T$32,15,FALSE),
$C115=2011,
VLOOKUP($B115,[6]分省年度数据!$A$1:$T$32,14,FALSE),
$C115=2012,
VLOOKUP($B115,[6]分省年度数据!$A$1:$T$32,13,FALSE),
$C115=2013,
VLOOKUP($B115,[6]分省年度数据!$A$1:$T$32,12,FALSE),
$C115=2014,
VLOOKUP($B115,[6]分省年度数据!$A$1:$T$32,11,FALSE),
$C115=2015,
VLOOKUP($B115,[6]分省年度数据!$A$1:$T$32,10,FALSE),
$C115=2016,
VLOOKUP($B115,[6]分省年度数据!$A$1:$T$32,9,FALSE),
$C115=2017,
VLOOKUP($B115,[6]分省年度数据!$A$1:$T$32,8,FALSE),
$C115=2018,
VLOOKUP($B115,[6]分省年度数据!$A$1:$T$32,7,FALSE)
)</f>
        <v>14.44</v>
      </c>
      <c r="AN115" cm="1">
        <f t="array" ref="AN115">_xlfn.IFS(
$C115=2010,
VLOOKUP($B115,[7]分省年度数据!$A$1:$T$32,15,FALSE),
$C115=2011,
VLOOKUP($B115,[7]分省年度数据!$A$1:$T$32,14,FALSE),
$C115=2012,
VLOOKUP($B115,[7]分省年度数据!$A$1:$T$32,13,FALSE),
$C115=2013,
VLOOKUP($B115,[7]分省年度数据!$A$1:$T$32,12,FALSE),
$C115=2014,
VLOOKUP($B115,[7]分省年度数据!$A$1:$T$32,11,FALSE),
$C115=2015,
VLOOKUP($B115,[7]分省年度数据!$A$1:$T$32,10,FALSE),
$C115=2016,
VLOOKUP($B115,[7]分省年度数据!$A$1:$T$32,9,FALSE),
$C115=2017,
VLOOKUP($B115,[7]分省年度数据!$A$1:$T$32,8,FALSE),
$C115=2018,
VLOOKUP($B115,[7]分省年度数据!$A$1:$T$32,7,FALSE)
)</f>
        <v>2.7</v>
      </c>
      <c r="AO115" cm="1">
        <f t="array" ref="AO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12.98</v>
      </c>
    </row>
    <row r="116" spans="1:41">
      <c r="A116">
        <v>35</v>
      </c>
      <c r="B116" t="s">
        <v>13</v>
      </c>
      <c r="C116">
        <v>2016</v>
      </c>
      <c r="D116" t="str">
        <f>CONCATENATE(B116,C116)</f>
        <v>福建省2016</v>
      </c>
      <c r="E116" t="s">
        <v>34</v>
      </c>
      <c r="F116" cm="1">
        <f t="array" ref="F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G116" cm="1">
        <f t="array" ref="G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H116" cm="1">
        <f t="array" ref="H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I116">
        <f>VLOOKUP($D116,[24]Sheet1!$C$1:$J$65536,2,FALSE)</f>
        <v>195.51657104492188</v>
      </c>
      <c r="J116">
        <f>VLOOKUP($D116,[24]Sheet1!$C$1:$J$65536,3,FALSE)</f>
        <v>158.10438537597656</v>
      </c>
      <c r="K116">
        <f>VLOOKUP($D116,[24]Sheet1!$C$1:$J$65536,4,FALSE)</f>
        <v>10148.1943359375</v>
      </c>
      <c r="L116">
        <f>VLOOKUP($D116,[24]Sheet1!$C$1:$J$65536,5,FALSE)</f>
        <v>171.92266845703125</v>
      </c>
      <c r="M116">
        <f>VLOOKUP($D116,[24]Sheet1!$C$1:$J$65536,6,FALSE)</f>
        <v>26.902763366699219</v>
      </c>
      <c r="N116">
        <f>VLOOKUP($D116,[24]Sheet1!$C$1:$J$65536,7,FALSE)</f>
        <v>6.9599156379699707</v>
      </c>
      <c r="O116">
        <f>VLOOKUP($D116,[24]Sheet1!$C$1:$J$65536,8,FALSE)</f>
        <v>43.668739318847656</v>
      </c>
      <c r="P116" cm="1">
        <f t="array" ref="P116">_xlfn.IFS(
$C116=2010,
VLOOKUP($B116,[25]各省年均房价!$A$1:$T$32,11,FALSE),
$C116=2011,
VLOOKUP($B116,[25]各省年均房价!$A$1:$T$32,12,FALSE),
$C116=2012,
VLOOKUP($B116,[25]各省年均房价!$A$1:$T$32,13,FALSE),
$C116=2013,
VLOOKUP($B116,[25]各省年均房价!$A$1:$T$32,14,FALSE),
$C116=2014,
VLOOKUP($B116,[25]各省年均房价!$A$1:$T$32,15,FALSE),
$C116=2015,
VLOOKUP($B116,[25]各省年均房价!$A$1:$T$32,16,FALSE),
$C116=2016,
VLOOKUP($B116,[25]各省年均房价!$A$1:$T$32,17,FALSE),
$C116=2017,
VLOOKUP($B116,[25]各省年均房价!$A$1:$T$32,18,FALSE),
$C116=2018,
VLOOKUP($B116,[25]各省年均房价!$A$1:$T$32,19,FALSE)
)</f>
        <v>7893.8611111111113</v>
      </c>
      <c r="Q116">
        <f t="shared" si="1"/>
        <v>0.28592658327698894</v>
      </c>
      <c r="S116" t="str">
        <f>VLOOKUP(B116,方言分布!A:B,2,FALSE)</f>
        <v>闽语</v>
      </c>
      <c r="T116" cm="1">
        <f t="array" ref="T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27656</v>
      </c>
      <c r="U116" cm="1">
        <f t="array" ref="U116">_xlfn.IFS(
$C116=2010,
VLOOKUP($B116,[20]分省年度数据!$A$1:$T$32,15,FALSE),
$C116=2011,
VLOOKUP($B116,[20]分省年度数据!$A$1:$T$32,14,FALSE),
$C116=2012,
VLOOKUP($B116,[20]分省年度数据!$A$1:$T$32,13,FALSE),
$C116=2013,
VLOOKUP($B116,[20]分省年度数据!$A$1:$T$32,12,FALSE),
$C116=2014,
VLOOKUP($B116,[20]分省年度数据!$A$1:$T$32,11,FALSE),
$C116=2015,
VLOOKUP($B116,[20]分省年度数据!$A$1:$T$32,10,FALSE),
$C116=2016,
VLOOKUP($B116,[20]分省年度数据!$A$1:$T$32,9,FALSE),
$C116=2017,
VLOOKUP($B116,[20]分省年度数据!$A$1:$T$32,8,FALSE),
$C116=2018,
VLOOKUP($B116,[20]分省年度数据!$A$1:$T$32,7,FALSE)
)</f>
        <v>17.48</v>
      </c>
      <c r="V116" cm="1">
        <f t="array" ref="V116">_xlfn.IFS(
$C116=2010,
VLOOKUP($B116,[21]分省年度数据!$A$1:$T$32,15,FALSE),
$C116=2011,
VLOOKUP($B116,[21]分省年度数据!$A$1:$T$32,14,FALSE),
$C116=2012,
VLOOKUP($B116,[21]分省年度数据!$A$1:$T$32,13,FALSE),
$C116=2013,
VLOOKUP($B116,[21]分省年度数据!$A$1:$T$32,12,FALSE),
$C116=2014,
VLOOKUP($B116,[21]分省年度数据!$A$1:$T$32,11,FALSE),
$C116=2015,
VLOOKUP($B116,[21]分省年度数据!$A$1:$T$32,10,FALSE),
$C116=2016,
VLOOKUP($B116,[21]分省年度数据!$A$1:$T$32,9,FALSE),
$C116=2017,
VLOOKUP($B116,[21]分省年度数据!$A$1:$T$32,8,FALSE),
$C116=2018,
VLOOKUP($B116,[21]分省年度数据!$A$1:$T$32,7,FALSE)
)</f>
        <v>57</v>
      </c>
      <c r="W116" cm="1">
        <f t="array" ref="W116">_xlfn.IFS(
$C116=2010,
VLOOKUP($B116,[22]分省年度数据!$A$1:$T$32,15,FALSE),
$C116=2011,
VLOOKUP($B116,[22]分省年度数据!$A$1:$T$32,14,FALSE),
$C116=2012,
VLOOKUP($B116,[22]分省年度数据!$A$1:$T$32,13,FALSE),
$C116=2013,
VLOOKUP($B116,[22]分省年度数据!$A$1:$T$32,12,FALSE),
$C116=2014,
VLOOKUP($B116,[22]分省年度数据!$A$1:$T$32,11,FALSE),
$C116=2015,
VLOOKUP($B116,[22]分省年度数据!$A$1:$T$32,10,FALSE),
$C116=2016,
VLOOKUP($B116,[22]分省年度数据!$A$1:$T$32,9,FALSE),
$C116=2017,
VLOOKUP($B116,[22]分省年度数据!$A$1:$T$32,8,FALSE),
$C116=2018,
VLOOKUP($B116,[22]分省年度数据!$A$1:$T$32,7,FALSE)
)</f>
        <v>8.7100000000000009</v>
      </c>
      <c r="X116" cm="1">
        <f t="array" ref="X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377.58</v>
      </c>
      <c r="Y116" cm="1">
        <f t="array" ref="Y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12.59</v>
      </c>
      <c r="Z116" cm="1">
        <f t="array" ref="Z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11.69</v>
      </c>
      <c r="AA116" cm="1">
        <f t="array" ref="AA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18</v>
      </c>
      <c r="AC116" cm="1">
        <f t="array" ref="AC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10473975</v>
      </c>
      <c r="AD116" cm="1">
        <f t="array" ref="AD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789.11</v>
      </c>
      <c r="AE116" cm="1">
        <f t="array" ref="AE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567</v>
      </c>
      <c r="AF116" cm="1">
        <f t="array" ref="AF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13703</v>
      </c>
      <c r="AI116" cm="1">
        <f t="array" ref="AI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8867</v>
      </c>
      <c r="AJ116" cm="1">
        <f t="array" ref="AJ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23554</v>
      </c>
      <c r="AK116" cm="1">
        <f t="array" ref="AK116">_xlfn.IFS(
$C116=2010,
VLOOKUP($B116,[4]分省年度数据!$A$1:$T$32,15,FALSE),
$C116=2011,
VLOOKUP($B116,[4]分省年度数据!$A$1:$T$32,14,FALSE),
$C116=2012,
VLOOKUP($B116,[4]分省年度数据!$A$1:$T$32,13,FALSE),
$C116=2013,
VLOOKUP($B116,[4]分省年度数据!$A$1:$T$32,12,FALSE),
$C116=2014,
VLOOKUP($B116,[4]分省年度数据!$A$1:$T$32,11,FALSE),
$C116=2015,
VLOOKUP($B116,[4]分省年度数据!$A$1:$T$32,10,FALSE),
$C116=2016,
VLOOKUP($B116,[4]分省年度数据!$A$1:$T$32,9,FALSE),
$C116=2017,
VLOOKUP($B116,[4]分省年度数据!$A$1:$T$32,8,FALSE),
$C116=2018,
VLOOKUP($B116,[4]分省年度数据!$A$1:$T$32,7,FALSE)
)</f>
        <v>99.52</v>
      </c>
      <c r="AL116" cm="1">
        <f t="array" ref="AL116">_xlfn.IFS(
$C116=2010,
VLOOKUP($B116,[5]分省年度数据!$A$1:$T$32,15,FALSE),
$C116=2011,
VLOOKUP($B116,[5]分省年度数据!$A$1:$T$32,14,FALSE),
$C116=2012,
VLOOKUP($B116,[5]分省年度数据!$A$1:$T$32,13,FALSE),
$C116=2013,
VLOOKUP($B116,[5]分省年度数据!$A$1:$T$32,12,FALSE),
$C116=2014,
VLOOKUP($B116,[5]分省年度数据!$A$1:$T$32,11,FALSE),
$C116=2015,
VLOOKUP($B116,[5]分省年度数据!$A$1:$T$32,10,FALSE),
$C116=2016,
VLOOKUP($B116,[5]分省年度数据!$A$1:$T$32,9,FALSE),
$C116=2017,
VLOOKUP($B116,[5]分省年度数据!$A$1:$T$32,8,FALSE),
$C116=2018,
VLOOKUP($B116,[5]分省年度数据!$A$1:$T$32,7,FALSE)
)</f>
        <v>97.21</v>
      </c>
      <c r="AM116" cm="1">
        <f t="array" ref="AM116">_xlfn.IFS(
$C116=2010,
VLOOKUP($B116,[6]分省年度数据!$A$1:$T$32,15,FALSE),
$C116=2011,
VLOOKUP($B116,[6]分省年度数据!$A$1:$T$32,14,FALSE),
$C116=2012,
VLOOKUP($B116,[6]分省年度数据!$A$1:$T$32,13,FALSE),
$C116=2013,
VLOOKUP($B116,[6]分省年度数据!$A$1:$T$32,12,FALSE),
$C116=2014,
VLOOKUP($B116,[6]分省年度数据!$A$1:$T$32,11,FALSE),
$C116=2015,
VLOOKUP($B116,[6]分省年度数据!$A$1:$T$32,10,FALSE),
$C116=2016,
VLOOKUP($B116,[6]分省年度数据!$A$1:$T$32,9,FALSE),
$C116=2017,
VLOOKUP($B116,[6]分省年度数据!$A$1:$T$32,8,FALSE),
$C116=2018,
VLOOKUP($B116,[6]分省年度数据!$A$1:$T$32,7,FALSE)
)</f>
        <v>15.26</v>
      </c>
      <c r="AN116" cm="1">
        <f t="array" ref="AN116">_xlfn.IFS(
$C116=2010,
VLOOKUP($B116,[7]分省年度数据!$A$1:$T$32,15,FALSE),
$C116=2011,
VLOOKUP($B116,[7]分省年度数据!$A$1:$T$32,14,FALSE),
$C116=2012,
VLOOKUP($B116,[7]分省年度数据!$A$1:$T$32,13,FALSE),
$C116=2013,
VLOOKUP($B116,[7]分省年度数据!$A$1:$T$32,12,FALSE),
$C116=2014,
VLOOKUP($B116,[7]分省年度数据!$A$1:$T$32,11,FALSE),
$C116=2015,
VLOOKUP($B116,[7]分省年度数据!$A$1:$T$32,10,FALSE),
$C116=2016,
VLOOKUP($B116,[7]分省年度数据!$A$1:$T$32,9,FALSE),
$C116=2017,
VLOOKUP($B116,[7]分省年度数据!$A$1:$T$32,8,FALSE),
$C116=2018,
VLOOKUP($B116,[7]分省年度数据!$A$1:$T$32,7,FALSE)
)</f>
        <v>2.15</v>
      </c>
      <c r="AO116" cm="1">
        <f t="array" ref="AO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13.08</v>
      </c>
    </row>
    <row r="117" spans="1:41">
      <c r="A117">
        <v>35</v>
      </c>
      <c r="B117" t="s">
        <v>13</v>
      </c>
      <c r="C117">
        <v>2017</v>
      </c>
      <c r="D117" t="str">
        <f>CONCATENATE(B117,C117)</f>
        <v>福建省2017</v>
      </c>
      <c r="E117" t="s">
        <v>34</v>
      </c>
      <c r="F117" cm="1">
        <f t="array" ref="F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G117" cm="1">
        <f t="array" ref="G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H117" cm="1">
        <f t="array" ref="H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I117">
        <f>VLOOKUP($D117,[24]Sheet1!$C$1:$J$65536,2,FALSE)</f>
        <v>196.872314453125</v>
      </c>
      <c r="J117">
        <f>VLOOKUP($D117,[24]Sheet1!$C$1:$J$65536,3,FALSE)</f>
        <v>149.45587158203125</v>
      </c>
      <c r="K117">
        <f>VLOOKUP($D117,[24]Sheet1!$C$1:$J$65536,4,FALSE)</f>
        <v>10153.8642578125</v>
      </c>
      <c r="L117">
        <f>VLOOKUP($D117,[24]Sheet1!$C$1:$J$65536,5,FALSE)</f>
        <v>171.3858642578125</v>
      </c>
      <c r="M117">
        <f>VLOOKUP($D117,[24]Sheet1!$C$1:$J$65536,6,FALSE)</f>
        <v>26.838363647460938</v>
      </c>
      <c r="N117">
        <f>VLOOKUP($D117,[24]Sheet1!$C$1:$J$65536,7,FALSE)</f>
        <v>6.4335441589355469</v>
      </c>
      <c r="O117">
        <f>VLOOKUP($D117,[24]Sheet1!$C$1:$J$65536,8,FALSE)</f>
        <v>36.104244232177734</v>
      </c>
      <c r="P117" cm="1">
        <f t="array" ref="P117">_xlfn.IFS(
$C117=2010,
VLOOKUP($B117,[25]各省年均房价!$A$1:$T$32,11,FALSE),
$C117=2011,
VLOOKUP($B117,[25]各省年均房价!$A$1:$T$32,12,FALSE),
$C117=2012,
VLOOKUP($B117,[25]各省年均房价!$A$1:$T$32,13,FALSE),
$C117=2013,
VLOOKUP($B117,[25]各省年均房价!$A$1:$T$32,14,FALSE),
$C117=2014,
VLOOKUP($B117,[25]各省年均房价!$A$1:$T$32,15,FALSE),
$C117=2015,
VLOOKUP($B117,[25]各省年均房价!$A$1:$T$32,16,FALSE),
$C117=2016,
VLOOKUP($B117,[25]各省年均房价!$A$1:$T$32,17,FALSE),
$C117=2017,
VLOOKUP($B117,[25]各省年均房价!$A$1:$T$32,18,FALSE),
$C117=2018,
VLOOKUP($B117,[25]各省年均房价!$A$1:$T$32,19,FALSE)
)</f>
        <v>11698.535714285719</v>
      </c>
      <c r="Q117">
        <f t="shared" si="1"/>
        <v>0.38932826525178776</v>
      </c>
      <c r="S117" t="str">
        <f>VLOOKUP(B117,方言分布!A:B,2,FALSE)</f>
        <v>闽语</v>
      </c>
      <c r="T117" cm="1">
        <f t="array" ref="T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27217</v>
      </c>
      <c r="U117" cm="1">
        <f t="array" ref="U117">_xlfn.IFS(
$C117=2010,
VLOOKUP($B117,[20]分省年度数据!$A$1:$T$32,15,FALSE),
$C117=2011,
VLOOKUP($B117,[20]分省年度数据!$A$1:$T$32,14,FALSE),
$C117=2012,
VLOOKUP($B117,[20]分省年度数据!$A$1:$T$32,13,FALSE),
$C117=2013,
VLOOKUP($B117,[20]分省年度数据!$A$1:$T$32,12,FALSE),
$C117=2014,
VLOOKUP($B117,[20]分省年度数据!$A$1:$T$32,11,FALSE),
$C117=2015,
VLOOKUP($B117,[20]分省年度数据!$A$1:$T$32,10,FALSE),
$C117=2016,
VLOOKUP($B117,[20]分省年度数据!$A$1:$T$32,9,FALSE),
$C117=2017,
VLOOKUP($B117,[20]分省年度数据!$A$1:$T$32,8,FALSE),
$C117=2018,
VLOOKUP($B117,[20]分省年度数据!$A$1:$T$32,7,FALSE)
)</f>
        <v>18.239999999999998</v>
      </c>
      <c r="V117" cm="1">
        <f t="array" ref="V117">_xlfn.IFS(
$C117=2010,
VLOOKUP($B117,[21]分省年度数据!$A$1:$T$32,15,FALSE),
$C117=2011,
VLOOKUP($B117,[21]分省年度数据!$A$1:$T$32,14,FALSE),
$C117=2012,
VLOOKUP($B117,[21]分省年度数据!$A$1:$T$32,13,FALSE),
$C117=2013,
VLOOKUP($B117,[21]分省年度数据!$A$1:$T$32,12,FALSE),
$C117=2014,
VLOOKUP($B117,[21]分省年度数据!$A$1:$T$32,11,FALSE),
$C117=2015,
VLOOKUP($B117,[21]分省年度数据!$A$1:$T$32,10,FALSE),
$C117=2016,
VLOOKUP($B117,[21]分省年度数据!$A$1:$T$32,9,FALSE),
$C117=2017,
VLOOKUP($B117,[21]分省年度数据!$A$1:$T$32,8,FALSE),
$C117=2018,
VLOOKUP($B117,[21]分省年度数据!$A$1:$T$32,7,FALSE)
)</f>
        <v>59</v>
      </c>
      <c r="W117" cm="1">
        <f t="array" ref="W117">_xlfn.IFS(
$C117=2010,
VLOOKUP($B117,[22]分省年度数据!$A$1:$T$32,15,FALSE),
$C117=2011,
VLOOKUP($B117,[22]分省年度数据!$A$1:$T$32,14,FALSE),
$C117=2012,
VLOOKUP($B117,[22]分省年度数据!$A$1:$T$32,13,FALSE),
$C117=2013,
VLOOKUP($B117,[22]分省年度数据!$A$1:$T$32,12,FALSE),
$C117=2014,
VLOOKUP($B117,[22]分省年度数据!$A$1:$T$32,11,FALSE),
$C117=2015,
VLOOKUP($B117,[22]分省年度数据!$A$1:$T$32,10,FALSE),
$C117=2016,
VLOOKUP($B117,[22]分省年度数据!$A$1:$T$32,9,FALSE),
$C117=2017,
VLOOKUP($B117,[22]分省年度数据!$A$1:$T$32,8,FALSE),
$C117=2018,
VLOOKUP($B117,[22]分省年度数据!$A$1:$T$32,7,FALSE)
)</f>
        <v>8.6300000000000008</v>
      </c>
      <c r="X117" cm="1">
        <f t="array" ref="X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420.44</v>
      </c>
      <c r="Y117" cm="1">
        <f t="array" ref="Y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12.56</v>
      </c>
      <c r="Z117" cm="1">
        <f t="array" ref="Z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12.17</v>
      </c>
      <c r="AA117" cm="1">
        <f t="array" ref="AA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18.190000000000001</v>
      </c>
      <c r="AC117" cm="1">
        <f t="array" ref="AC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11390975</v>
      </c>
      <c r="AD117" cm="1">
        <f t="array" ref="AD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842.21</v>
      </c>
      <c r="AE117" cm="1">
        <f t="array" ref="AE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703</v>
      </c>
      <c r="AF117" cm="1">
        <f t="array" ref="AF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15393.9</v>
      </c>
      <c r="AI117" cm="1">
        <f t="array" ref="AI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8693</v>
      </c>
      <c r="AJ117" cm="1">
        <f t="array" ref="AJ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24596</v>
      </c>
      <c r="AK117" cm="1">
        <f t="array" ref="AK117">_xlfn.IFS(
$C117=2010,
VLOOKUP($B117,[4]分省年度数据!$A$1:$T$32,15,FALSE),
$C117=2011,
VLOOKUP($B117,[4]分省年度数据!$A$1:$T$32,14,FALSE),
$C117=2012,
VLOOKUP($B117,[4]分省年度数据!$A$1:$T$32,13,FALSE),
$C117=2013,
VLOOKUP($B117,[4]分省年度数据!$A$1:$T$32,12,FALSE),
$C117=2014,
VLOOKUP($B117,[4]分省年度数据!$A$1:$T$32,11,FALSE),
$C117=2015,
VLOOKUP($B117,[4]分省年度数据!$A$1:$T$32,10,FALSE),
$C117=2016,
VLOOKUP($B117,[4]分省年度数据!$A$1:$T$32,9,FALSE),
$C117=2017,
VLOOKUP($B117,[4]分省年度数据!$A$1:$T$32,8,FALSE),
$C117=2018,
VLOOKUP($B117,[4]分省年度数据!$A$1:$T$32,7,FALSE)
)</f>
        <v>99.56</v>
      </c>
      <c r="AL117" cm="1">
        <f t="array" ref="AL117">_xlfn.IFS(
$C117=2010,
VLOOKUP($B117,[5]分省年度数据!$A$1:$T$32,15,FALSE),
$C117=2011,
VLOOKUP($B117,[5]分省年度数据!$A$1:$T$32,14,FALSE),
$C117=2012,
VLOOKUP($B117,[5]分省年度数据!$A$1:$T$32,13,FALSE),
$C117=2013,
VLOOKUP($B117,[5]分省年度数据!$A$1:$T$32,12,FALSE),
$C117=2014,
VLOOKUP($B117,[5]分省年度数据!$A$1:$T$32,11,FALSE),
$C117=2015,
VLOOKUP($B117,[5]分省年度数据!$A$1:$T$32,10,FALSE),
$C117=2016,
VLOOKUP($B117,[5]分省年度数据!$A$1:$T$32,9,FALSE),
$C117=2017,
VLOOKUP($B117,[5]分省年度数据!$A$1:$T$32,8,FALSE),
$C117=2018,
VLOOKUP($B117,[5]分省年度数据!$A$1:$T$32,7,FALSE)
)</f>
        <v>97.45</v>
      </c>
      <c r="AM117" cm="1">
        <f t="array" ref="AM117">_xlfn.IFS(
$C117=2010,
VLOOKUP($B117,[6]分省年度数据!$A$1:$T$32,15,FALSE),
$C117=2011,
VLOOKUP($B117,[6]分省年度数据!$A$1:$T$32,14,FALSE),
$C117=2012,
VLOOKUP($B117,[6]分省年度数据!$A$1:$T$32,13,FALSE),
$C117=2013,
VLOOKUP($B117,[6]分省年度数据!$A$1:$T$32,12,FALSE),
$C117=2014,
VLOOKUP($B117,[6]分省年度数据!$A$1:$T$32,11,FALSE),
$C117=2015,
VLOOKUP($B117,[6]分省年度数据!$A$1:$T$32,10,FALSE),
$C117=2016,
VLOOKUP($B117,[6]分省年度数据!$A$1:$T$32,9,FALSE),
$C117=2017,
VLOOKUP($B117,[6]分省年度数据!$A$1:$T$32,8,FALSE),
$C117=2018,
VLOOKUP($B117,[6]分省年度数据!$A$1:$T$32,7,FALSE)
)</f>
        <v>15.85</v>
      </c>
      <c r="AN117" cm="1">
        <f t="array" ref="AN117">_xlfn.IFS(
$C117=2010,
VLOOKUP($B117,[7]分省年度数据!$A$1:$T$32,15,FALSE),
$C117=2011,
VLOOKUP($B117,[7]分省年度数据!$A$1:$T$32,14,FALSE),
$C117=2012,
VLOOKUP($B117,[7]分省年度数据!$A$1:$T$32,13,FALSE),
$C117=2013,
VLOOKUP($B117,[7]分省年度数据!$A$1:$T$32,12,FALSE),
$C117=2014,
VLOOKUP($B117,[7]分省年度数据!$A$1:$T$32,11,FALSE),
$C117=2015,
VLOOKUP($B117,[7]分省年度数据!$A$1:$T$32,10,FALSE),
$C117=2016,
VLOOKUP($B117,[7]分省年度数据!$A$1:$T$32,9,FALSE),
$C117=2017,
VLOOKUP($B117,[7]分省年度数据!$A$1:$T$32,8,FALSE),
$C117=2018,
VLOOKUP($B117,[7]分省年度数据!$A$1:$T$32,7,FALSE)
)</f>
        <v>3.07</v>
      </c>
      <c r="AO117" cm="1">
        <f t="array" ref="AO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14.13</v>
      </c>
    </row>
    <row r="118" spans="1:41">
      <c r="A118">
        <v>35</v>
      </c>
      <c r="B118" t="s">
        <v>13</v>
      </c>
      <c r="C118">
        <v>2018</v>
      </c>
      <c r="D118" t="str">
        <f>CONCATENATE(B118,C118)</f>
        <v>福建省2018</v>
      </c>
      <c r="E118" t="s">
        <v>34</v>
      </c>
      <c r="F118" cm="1">
        <f t="array" ref="F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G118" cm="1">
        <f t="array" ref="G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H118" cm="1">
        <f t="array" ref="H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I118">
        <f>VLOOKUP($D118,[24]Sheet1!$C$1:$J$65536,2,FALSE)</f>
        <v>196.52912902832031</v>
      </c>
      <c r="J118">
        <f>VLOOKUP($D118,[24]Sheet1!$C$1:$J$65536,3,FALSE)</f>
        <v>150.98786926269531</v>
      </c>
      <c r="K118">
        <f>VLOOKUP($D118,[24]Sheet1!$C$1:$J$65536,4,FALSE)</f>
        <v>10145.109375</v>
      </c>
      <c r="L118">
        <f>VLOOKUP($D118,[24]Sheet1!$C$1:$J$65536,5,FALSE)</f>
        <v>178.76759338378906</v>
      </c>
      <c r="M118">
        <f>VLOOKUP($D118,[24]Sheet1!$C$1:$J$65536,6,FALSE)</f>
        <v>25.981512069702148</v>
      </c>
      <c r="N118">
        <f>VLOOKUP($D118,[24]Sheet1!$C$1:$J$65536,7,FALSE)</f>
        <v>6.6871805191040039</v>
      </c>
      <c r="O118">
        <f>VLOOKUP($D118,[24]Sheet1!$C$1:$J$65536,8,FALSE)</f>
        <v>37.151679992675781</v>
      </c>
      <c r="P118" cm="1">
        <f t="array" ref="P118">_xlfn.IFS(
$C118=2010,
VLOOKUP($B118,[25]各省年均房价!$A$1:$T$32,11,FALSE),
$C118=2011,
VLOOKUP($B118,[25]各省年均房价!$A$1:$T$32,12,FALSE),
$C118=2012,
VLOOKUP($B118,[25]各省年均房价!$A$1:$T$32,13,FALSE),
$C118=2013,
VLOOKUP($B118,[25]各省年均房价!$A$1:$T$32,14,FALSE),
$C118=2014,
VLOOKUP($B118,[25]各省年均房价!$A$1:$T$32,15,FALSE),
$C118=2015,
VLOOKUP($B118,[25]各省年均房价!$A$1:$T$32,16,FALSE),
$C118=2016,
VLOOKUP($B118,[25]各省年均房价!$A$1:$T$32,17,FALSE),
$C118=2017,
VLOOKUP($B118,[25]各省年均房价!$A$1:$T$32,18,FALSE),
$C118=2018,
VLOOKUP($B118,[25]各省年均房价!$A$1:$T$32,19,FALSE)
)</f>
        <v>15604.9941077441</v>
      </c>
      <c r="Q118">
        <f t="shared" si="1"/>
        <v>0.47803559942850449</v>
      </c>
      <c r="S118" t="str">
        <f>VLOOKUP(B118,方言分布!A:B,2,FALSE)</f>
        <v>闽语</v>
      </c>
      <c r="T118" cm="1">
        <f t="array" ref="T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27590</v>
      </c>
      <c r="U118" cm="1">
        <f t="array" ref="U118">_xlfn.IFS(
$C118=2010,
VLOOKUP($B118,[20]分省年度数据!$A$1:$T$32,15,FALSE),
$C118=2011,
VLOOKUP($B118,[20]分省年度数据!$A$1:$T$32,14,FALSE),
$C118=2012,
VLOOKUP($B118,[20]分省年度数据!$A$1:$T$32,13,FALSE),
$C118=2013,
VLOOKUP($B118,[20]分省年度数据!$A$1:$T$32,12,FALSE),
$C118=2014,
VLOOKUP($B118,[20]分省年度数据!$A$1:$T$32,11,FALSE),
$C118=2015,
VLOOKUP($B118,[20]分省年度数据!$A$1:$T$32,10,FALSE),
$C118=2016,
VLOOKUP($B118,[20]分省年度数据!$A$1:$T$32,9,FALSE),
$C118=2017,
VLOOKUP($B118,[20]分省年度数据!$A$1:$T$32,8,FALSE),
$C118=2018,
VLOOKUP($B118,[20]分省年度数据!$A$1:$T$32,7,FALSE)
)</f>
        <v>19.25</v>
      </c>
      <c r="V118" cm="1">
        <f t="array" ref="V118">_xlfn.IFS(
$C118=2010,
VLOOKUP($B118,[21]分省年度数据!$A$1:$T$32,15,FALSE),
$C118=2011,
VLOOKUP($B118,[21]分省年度数据!$A$1:$T$32,14,FALSE),
$C118=2012,
VLOOKUP($B118,[21]分省年度数据!$A$1:$T$32,13,FALSE),
$C118=2013,
VLOOKUP($B118,[21]分省年度数据!$A$1:$T$32,12,FALSE),
$C118=2014,
VLOOKUP($B118,[21]分省年度数据!$A$1:$T$32,11,FALSE),
$C118=2015,
VLOOKUP($B118,[21]分省年度数据!$A$1:$T$32,10,FALSE),
$C118=2016,
VLOOKUP($B118,[21]分省年度数据!$A$1:$T$32,9,FALSE),
$C118=2017,
VLOOKUP($B118,[21]分省年度数据!$A$1:$T$32,8,FALSE),
$C118=2018,
VLOOKUP($B118,[21]分省年度数据!$A$1:$T$32,7,FALSE)
)</f>
        <v>63</v>
      </c>
      <c r="W118" cm="1">
        <f t="array" ref="W118">_xlfn.IFS(
$C118=2010,
VLOOKUP($B118,[22]分省年度数据!$A$1:$T$32,15,FALSE),
$C118=2011,
VLOOKUP($B118,[22]分省年度数据!$A$1:$T$32,14,FALSE),
$C118=2012,
VLOOKUP($B118,[22]分省年度数据!$A$1:$T$32,13,FALSE),
$C118=2013,
VLOOKUP($B118,[22]分省年度数据!$A$1:$T$32,12,FALSE),
$C118=2014,
VLOOKUP($B118,[22]分省年度数据!$A$1:$T$32,11,FALSE),
$C118=2015,
VLOOKUP($B118,[22]分省年度数据!$A$1:$T$32,10,FALSE),
$C118=2016,
VLOOKUP($B118,[22]分省年度数据!$A$1:$T$32,9,FALSE),
$C118=2017,
VLOOKUP($B118,[22]分省年度数据!$A$1:$T$32,8,FALSE),
$C118=2018,
VLOOKUP($B118,[22]分省年度数据!$A$1:$T$32,7,FALSE)
)</f>
        <v>8.6</v>
      </c>
      <c r="X118" cm="1">
        <f t="array" ref="X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441.7</v>
      </c>
      <c r="Y118" cm="1">
        <f t="array" ref="Y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12.39</v>
      </c>
      <c r="Z118" cm="1">
        <f t="array" ref="Z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12.64</v>
      </c>
      <c r="AA118" cm="1">
        <f t="array" ref="AA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18.68</v>
      </c>
      <c r="AC118" cm="1">
        <f t="array" ref="AC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12547951</v>
      </c>
      <c r="AD118" cm="1">
        <f t="array" ref="AD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925.06</v>
      </c>
      <c r="AE118" cm="1">
        <f t="array" ref="AE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732</v>
      </c>
      <c r="AF118" cm="1">
        <f t="array" ref="AF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17178.400000000001</v>
      </c>
      <c r="AI118" cm="1">
        <f t="array" ref="AI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9668</v>
      </c>
      <c r="AJ118" cm="1">
        <f t="array" ref="AJ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25985</v>
      </c>
      <c r="AK118" cm="1">
        <f t="array" ref="AK118">_xlfn.IFS(
$C118=2010,
VLOOKUP($B118,[4]分省年度数据!$A$1:$T$32,15,FALSE),
$C118=2011,
VLOOKUP($B118,[4]分省年度数据!$A$1:$T$32,14,FALSE),
$C118=2012,
VLOOKUP($B118,[4]分省年度数据!$A$1:$T$32,13,FALSE),
$C118=2013,
VLOOKUP($B118,[4]分省年度数据!$A$1:$T$32,12,FALSE),
$C118=2014,
VLOOKUP($B118,[4]分省年度数据!$A$1:$T$32,11,FALSE),
$C118=2015,
VLOOKUP($B118,[4]分省年度数据!$A$1:$T$32,10,FALSE),
$C118=2016,
VLOOKUP($B118,[4]分省年度数据!$A$1:$T$32,9,FALSE),
$C118=2017,
VLOOKUP($B118,[4]分省年度数据!$A$1:$T$32,8,FALSE),
$C118=2018,
VLOOKUP($B118,[4]分省年度数据!$A$1:$T$32,7,FALSE)
)</f>
        <v>99.69</v>
      </c>
      <c r="AL118" cm="1">
        <f t="array" ref="AL118">_xlfn.IFS(
$C118=2010,
VLOOKUP($B118,[5]分省年度数据!$A$1:$T$32,15,FALSE),
$C118=2011,
VLOOKUP($B118,[5]分省年度数据!$A$1:$T$32,14,FALSE),
$C118=2012,
VLOOKUP($B118,[5]分省年度数据!$A$1:$T$32,13,FALSE),
$C118=2013,
VLOOKUP($B118,[5]分省年度数据!$A$1:$T$32,12,FALSE),
$C118=2014,
VLOOKUP($B118,[5]分省年度数据!$A$1:$T$32,11,FALSE),
$C118=2015,
VLOOKUP($B118,[5]分省年度数据!$A$1:$T$32,10,FALSE),
$C118=2016,
VLOOKUP($B118,[5]分省年度数据!$A$1:$T$32,9,FALSE),
$C118=2017,
VLOOKUP($B118,[5]分省年度数据!$A$1:$T$32,8,FALSE),
$C118=2018,
VLOOKUP($B118,[5]分省年度数据!$A$1:$T$32,7,FALSE)
)</f>
        <v>98.29</v>
      </c>
      <c r="AM118" cm="1">
        <f t="array" ref="AM118">_xlfn.IFS(
$C118=2010,
VLOOKUP($B118,[6]分省年度数据!$A$1:$T$32,15,FALSE),
$C118=2011,
VLOOKUP($B118,[6]分省年度数据!$A$1:$T$32,14,FALSE),
$C118=2012,
VLOOKUP($B118,[6]分省年度数据!$A$1:$T$32,13,FALSE),
$C118=2013,
VLOOKUP($B118,[6]分省年度数据!$A$1:$T$32,12,FALSE),
$C118=2014,
VLOOKUP($B118,[6]分省年度数据!$A$1:$T$32,11,FALSE),
$C118=2015,
VLOOKUP($B118,[6]分省年度数据!$A$1:$T$32,10,FALSE),
$C118=2016,
VLOOKUP($B118,[6]分省年度数据!$A$1:$T$32,9,FALSE),
$C118=2017,
VLOOKUP($B118,[6]分省年度数据!$A$1:$T$32,8,FALSE),
$C118=2018,
VLOOKUP($B118,[6]分省年度数据!$A$1:$T$32,7,FALSE)
)</f>
        <v>15.28</v>
      </c>
      <c r="AN118" cm="1">
        <f t="array" ref="AN118">_xlfn.IFS(
$C118=2010,
VLOOKUP($B118,[7]分省年度数据!$A$1:$T$32,15,FALSE),
$C118=2011,
VLOOKUP($B118,[7]分省年度数据!$A$1:$T$32,14,FALSE),
$C118=2012,
VLOOKUP($B118,[7]分省年度数据!$A$1:$T$32,13,FALSE),
$C118=2013,
VLOOKUP($B118,[7]分省年度数据!$A$1:$T$32,12,FALSE),
$C118=2014,
VLOOKUP($B118,[7]分省年度数据!$A$1:$T$32,11,FALSE),
$C118=2015,
VLOOKUP($B118,[7]分省年度数据!$A$1:$T$32,10,FALSE),
$C118=2016,
VLOOKUP($B118,[7]分省年度数据!$A$1:$T$32,9,FALSE),
$C118=2017,
VLOOKUP($B118,[7]分省年度数据!$A$1:$T$32,8,FALSE),
$C118=2018,
VLOOKUP($B118,[7]分省年度数据!$A$1:$T$32,7,FALSE)
)</f>
        <v>3.68</v>
      </c>
      <c r="AO118" cm="1">
        <f t="array" ref="AO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14.62</v>
      </c>
    </row>
    <row r="119" spans="1:41">
      <c r="A119">
        <v>36</v>
      </c>
      <c r="B119" t="s">
        <v>14</v>
      </c>
      <c r="C119">
        <v>2010</v>
      </c>
      <c r="D119" t="str">
        <f>CONCATENATE(B119,C119)</f>
        <v>江西省2010</v>
      </c>
      <c r="E119" t="s">
        <v>34</v>
      </c>
      <c r="F119" cm="1">
        <f t="array" ref="F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G119" cm="1">
        <f t="array" ref="G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H119" cm="1">
        <f t="array" ref="H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I119">
        <f>VLOOKUP($D119,[24]Sheet1!$C$1:$J$65536,2,FALSE)</f>
        <v>181.25517272949219</v>
      </c>
      <c r="J119">
        <f>VLOOKUP($D119,[24]Sheet1!$C$1:$J$65536,3,FALSE)</f>
        <v>132.10517883300781</v>
      </c>
      <c r="K119">
        <f>VLOOKUP($D119,[24]Sheet1!$C$1:$J$65536,4,FALSE)</f>
        <v>10151.55078125</v>
      </c>
      <c r="L119">
        <f>VLOOKUP($D119,[24]Sheet1!$C$1:$J$65536,5,FALSE)</f>
        <v>164.22018432617188</v>
      </c>
      <c r="M119">
        <f>VLOOKUP($D119,[24]Sheet1!$C$1:$J$65536,6,FALSE)</f>
        <v>18.801425933837891</v>
      </c>
      <c r="N119">
        <f>VLOOKUP($D119,[24]Sheet1!$C$1:$J$65536,7,FALSE)</f>
        <v>5.5604639053344727</v>
      </c>
      <c r="O119">
        <f>VLOOKUP($D119,[24]Sheet1!$C$1:$J$65536,8,FALSE)</f>
        <v>39.232494354248047</v>
      </c>
      <c r="P119" cm="1">
        <f t="array" ref="P119">_xlfn.IFS(
$C119=2010,
VLOOKUP($B119,[25]各省年均房价!$A$1:$T$32,11,FALSE),
$C119=2011,
VLOOKUP($B119,[25]各省年均房价!$A$1:$T$32,12,FALSE),
$C119=2012,
VLOOKUP($B119,[25]各省年均房价!$A$1:$T$32,13,FALSE),
$C119=2013,
VLOOKUP($B119,[25]各省年均房价!$A$1:$T$32,14,FALSE),
$C119=2014,
VLOOKUP($B119,[25]各省年均房价!$A$1:$T$32,15,FALSE),
$C119=2015,
VLOOKUP($B119,[25]各省年均房价!$A$1:$T$32,16,FALSE),
$C119=2016,
VLOOKUP($B119,[25]各省年均房价!$A$1:$T$32,17,FALSE),
$C119=2017,
VLOOKUP($B119,[25]各省年均房价!$A$1:$T$32,18,FALSE),
$C119=2018,
VLOOKUP($B119,[25]各省年均房价!$A$1:$T$32,19,FALSE)
)</f>
        <v>3829.9445454545448</v>
      </c>
      <c r="Q119">
        <f t="shared" si="1"/>
        <v>0.3748599927037824</v>
      </c>
      <c r="S119" t="str">
        <f>VLOOKUP(B119,方言分布!A:B,2,FALSE)</f>
        <v>赣语</v>
      </c>
      <c r="T119" cm="1">
        <f t="array" ref="T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34068</v>
      </c>
      <c r="U119" cm="1">
        <f t="array" ref="U119">_xlfn.IFS(
$C119=2010,
VLOOKUP($B119,[20]分省年度数据!$A$1:$T$32,15,FALSE),
$C119=2011,
VLOOKUP($B119,[20]分省年度数据!$A$1:$T$32,14,FALSE),
$C119=2012,
VLOOKUP($B119,[20]分省年度数据!$A$1:$T$32,13,FALSE),
$C119=2013,
VLOOKUP($B119,[20]分省年度数据!$A$1:$T$32,12,FALSE),
$C119=2014,
VLOOKUP($B119,[20]分省年度数据!$A$1:$T$32,11,FALSE),
$C119=2015,
VLOOKUP($B119,[20]分省年度数据!$A$1:$T$32,10,FALSE),
$C119=2016,
VLOOKUP($B119,[20]分省年度数据!$A$1:$T$32,9,FALSE),
$C119=2017,
VLOOKUP($B119,[20]分省年度数据!$A$1:$T$32,8,FALSE),
$C119=2018,
VLOOKUP($B119,[20]分省年度数据!$A$1:$T$32,7,FALSE)
)</f>
        <v>12.46</v>
      </c>
      <c r="V119" cm="1">
        <f t="array" ref="V119">_xlfn.IFS(
$C119=2010,
VLOOKUP($B119,[21]分省年度数据!$A$1:$T$32,15,FALSE),
$C119=2011,
VLOOKUP($B119,[21]分省年度数据!$A$1:$T$32,14,FALSE),
$C119=2012,
VLOOKUP($B119,[21]分省年度数据!$A$1:$T$32,13,FALSE),
$C119=2013,
VLOOKUP($B119,[21]分省年度数据!$A$1:$T$32,12,FALSE),
$C119=2014,
VLOOKUP($B119,[21]分省年度数据!$A$1:$T$32,11,FALSE),
$C119=2015,
VLOOKUP($B119,[21]分省年度数据!$A$1:$T$32,10,FALSE),
$C119=2016,
VLOOKUP($B119,[21]分省年度数据!$A$1:$T$32,9,FALSE),
$C119=2017,
VLOOKUP($B119,[21]分省年度数据!$A$1:$T$32,8,FALSE),
$C119=2018,
VLOOKUP($B119,[21]分省年度数据!$A$1:$T$32,7,FALSE)
)</f>
        <v>34</v>
      </c>
      <c r="W119" cm="1">
        <f t="array" ref="W119">_xlfn.IFS(
$C119=2010,
VLOOKUP($B119,[22]分省年度数据!$A$1:$T$32,15,FALSE),
$C119=2011,
VLOOKUP($B119,[22]分省年度数据!$A$1:$T$32,14,FALSE),
$C119=2012,
VLOOKUP($B119,[22]分省年度数据!$A$1:$T$32,13,FALSE),
$C119=2013,
VLOOKUP($B119,[22]分省年度数据!$A$1:$T$32,12,FALSE),
$C119=2014,
VLOOKUP($B119,[22]分省年度数据!$A$1:$T$32,11,FALSE),
$C119=2015,
VLOOKUP($B119,[22]分省年度数据!$A$1:$T$32,10,FALSE),
$C119=2016,
VLOOKUP($B119,[22]分省年度数据!$A$1:$T$32,9,FALSE),
$C119=2017,
VLOOKUP($B119,[22]分省年度数据!$A$1:$T$32,8,FALSE),
$C119=2018,
VLOOKUP($B119,[22]分省年度数据!$A$1:$T$32,7,FALSE)
)</f>
        <v>9.24</v>
      </c>
      <c r="X119" cm="1">
        <f t="array" ref="X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150.02000000000001</v>
      </c>
      <c r="Y119" cm="1">
        <f t="array" ref="Y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15.78</v>
      </c>
      <c r="Z119" cm="1">
        <f t="array" ref="Z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16.61</v>
      </c>
      <c r="AA119" cm="1">
        <f t="array" ref="AA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21</v>
      </c>
      <c r="AC119" cm="1">
        <f t="array" ref="AC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4494597</v>
      </c>
      <c r="AD119" cm="1">
        <f t="array" ref="AD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297.5</v>
      </c>
      <c r="AE119" cm="1">
        <f t="array" ref="AE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69</v>
      </c>
      <c r="AF119" cm="1">
        <f t="array" ref="AF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2971</v>
      </c>
      <c r="AI119" cm="1">
        <f t="array" ref="AI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4126</v>
      </c>
      <c r="AJ119" cm="1">
        <f t="array" ref="AJ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9934</v>
      </c>
      <c r="AK119" cm="1">
        <f t="array" ref="AK119">_xlfn.IFS(
$C119=2010,
VLOOKUP($B119,[4]分省年度数据!$A$1:$T$32,15,FALSE),
$C119=2011,
VLOOKUP($B119,[4]分省年度数据!$A$1:$T$32,14,FALSE),
$C119=2012,
VLOOKUP($B119,[4]分省年度数据!$A$1:$T$32,13,FALSE),
$C119=2013,
VLOOKUP($B119,[4]分省年度数据!$A$1:$T$32,12,FALSE),
$C119=2014,
VLOOKUP($B119,[4]分省年度数据!$A$1:$T$32,11,FALSE),
$C119=2015,
VLOOKUP($B119,[4]分省年度数据!$A$1:$T$32,10,FALSE),
$C119=2016,
VLOOKUP($B119,[4]分省年度数据!$A$1:$T$32,9,FALSE),
$C119=2017,
VLOOKUP($B119,[4]分省年度数据!$A$1:$T$32,8,FALSE),
$C119=2018,
VLOOKUP($B119,[4]分省年度数据!$A$1:$T$32,7,FALSE)
)</f>
        <v>97.43</v>
      </c>
      <c r="AL119" cm="1">
        <f t="array" ref="AL119">_xlfn.IFS(
$C119=2010,
VLOOKUP($B119,[5]分省年度数据!$A$1:$T$32,15,FALSE),
$C119=2011,
VLOOKUP($B119,[5]分省年度数据!$A$1:$T$32,14,FALSE),
$C119=2012,
VLOOKUP($B119,[5]分省年度数据!$A$1:$T$32,13,FALSE),
$C119=2013,
VLOOKUP($B119,[5]分省年度数据!$A$1:$T$32,12,FALSE),
$C119=2014,
VLOOKUP($B119,[5]分省年度数据!$A$1:$T$32,11,FALSE),
$C119=2015,
VLOOKUP($B119,[5]分省年度数据!$A$1:$T$32,10,FALSE),
$C119=2016,
VLOOKUP($B119,[5]分省年度数据!$A$1:$T$32,9,FALSE),
$C119=2017,
VLOOKUP($B119,[5]分省年度数据!$A$1:$T$32,8,FALSE),
$C119=2018,
VLOOKUP($B119,[5]分省年度数据!$A$1:$T$32,7,FALSE)
)</f>
        <v>92.36</v>
      </c>
      <c r="AM119" cm="1">
        <f t="array" ref="AM119">_xlfn.IFS(
$C119=2010,
VLOOKUP($B119,[6]分省年度数据!$A$1:$T$32,15,FALSE),
$C119=2011,
VLOOKUP($B119,[6]分省年度数据!$A$1:$T$32,14,FALSE),
$C119=2012,
VLOOKUP($B119,[6]分省年度数据!$A$1:$T$32,13,FALSE),
$C119=2013,
VLOOKUP($B119,[6]分省年度数据!$A$1:$T$32,12,FALSE),
$C119=2014,
VLOOKUP($B119,[6]分省年度数据!$A$1:$T$32,11,FALSE),
$C119=2015,
VLOOKUP($B119,[6]分省年度数据!$A$1:$T$32,10,FALSE),
$C119=2016,
VLOOKUP($B119,[6]分省年度数据!$A$1:$T$32,9,FALSE),
$C119=2017,
VLOOKUP($B119,[6]分省年度数据!$A$1:$T$32,8,FALSE),
$C119=2018,
VLOOKUP($B119,[6]分省年度数据!$A$1:$T$32,7,FALSE)
)</f>
        <v>7.61</v>
      </c>
      <c r="AN119" cm="1">
        <f t="array" ref="AN119">_xlfn.IFS(
$C119=2010,
VLOOKUP($B119,[7]分省年度数据!$A$1:$T$32,15,FALSE),
$C119=2011,
VLOOKUP($B119,[7]分省年度数据!$A$1:$T$32,14,FALSE),
$C119=2012,
VLOOKUP($B119,[7]分省年度数据!$A$1:$T$32,13,FALSE),
$C119=2013,
VLOOKUP($B119,[7]分省年度数据!$A$1:$T$32,12,FALSE),
$C119=2014,
VLOOKUP($B119,[7]分省年度数据!$A$1:$T$32,11,FALSE),
$C119=2015,
VLOOKUP($B119,[7]分省年度数据!$A$1:$T$32,10,FALSE),
$C119=2016,
VLOOKUP($B119,[7]分省年度数据!$A$1:$T$32,9,FALSE),
$C119=2017,
VLOOKUP($B119,[7]分省年度数据!$A$1:$T$32,8,FALSE),
$C119=2018,
VLOOKUP($B119,[7]分省年度数据!$A$1:$T$32,7,FALSE)
)</f>
        <v>2.17</v>
      </c>
      <c r="AO119" cm="1">
        <f t="array" ref="AO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13.04</v>
      </c>
    </row>
    <row r="120" spans="1:41">
      <c r="A120">
        <v>36</v>
      </c>
      <c r="B120" t="s">
        <v>14</v>
      </c>
      <c r="C120">
        <v>2011</v>
      </c>
      <c r="D120" t="str">
        <f>CONCATENATE(B120,C120)</f>
        <v>江西省2011</v>
      </c>
      <c r="E120" t="s">
        <v>34</v>
      </c>
      <c r="F120" cm="1">
        <f t="array" ref="F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G120" cm="1">
        <f t="array" ref="G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H120" cm="1">
        <f t="array" ref="H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I120">
        <f>VLOOKUP($D120,[24]Sheet1!$C$1:$J$65536,2,FALSE)</f>
        <v>178.54655456542969</v>
      </c>
      <c r="J120">
        <f>VLOOKUP($D120,[24]Sheet1!$C$1:$J$65536,3,FALSE)</f>
        <v>122.54850769042969</v>
      </c>
      <c r="K120">
        <f>VLOOKUP($D120,[24]Sheet1!$C$1:$J$65536,4,FALSE)</f>
        <v>10158.568359375</v>
      </c>
      <c r="L120">
        <f>VLOOKUP($D120,[24]Sheet1!$C$1:$J$65536,5,FALSE)</f>
        <v>156.15858459472656</v>
      </c>
      <c r="M120">
        <f>VLOOKUP($D120,[24]Sheet1!$C$1:$J$65536,6,FALSE)</f>
        <v>18.165475845336914</v>
      </c>
      <c r="N120">
        <f>VLOOKUP($D120,[24]Sheet1!$C$1:$J$65536,7,FALSE)</f>
        <v>5.361116886138916</v>
      </c>
      <c r="O120">
        <f>VLOOKUP($D120,[24]Sheet1!$C$1:$J$65536,8,FALSE)</f>
        <v>28.179471969604492</v>
      </c>
      <c r="P120" cm="1">
        <f t="array" ref="P120">_xlfn.IFS(
$C120=2010,
VLOOKUP($B120,[25]各省年均房价!$A$1:$T$32,11,FALSE),
$C120=2011,
VLOOKUP($B120,[25]各省年均房价!$A$1:$T$32,12,FALSE),
$C120=2012,
VLOOKUP($B120,[25]各省年均房价!$A$1:$T$32,13,FALSE),
$C120=2013,
VLOOKUP($B120,[25]各省年均房价!$A$1:$T$32,14,FALSE),
$C120=2014,
VLOOKUP($B120,[25]各省年均房价!$A$1:$T$32,15,FALSE),
$C120=2015,
VLOOKUP($B120,[25]各省年均房价!$A$1:$T$32,16,FALSE),
$C120=2016,
VLOOKUP($B120,[25]各省年均房价!$A$1:$T$32,17,FALSE),
$C120=2017,
VLOOKUP($B120,[25]各省年均房价!$A$1:$T$32,18,FALSE),
$C120=2018,
VLOOKUP($B120,[25]各省年均房价!$A$1:$T$32,19,FALSE)
)</f>
        <v>4116.3118181818181</v>
      </c>
      <c r="Q120">
        <f t="shared" si="1"/>
        <v>0.34678279849888949</v>
      </c>
      <c r="S120" t="str">
        <f>VLOOKUP(B120,方言分布!A:B,2,FALSE)</f>
        <v>赣语</v>
      </c>
      <c r="T120" cm="1">
        <f t="array" ref="T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39154</v>
      </c>
      <c r="U120" cm="1">
        <f t="array" ref="U120">_xlfn.IFS(
$C120=2010,
VLOOKUP($B120,[20]分省年度数据!$A$1:$T$32,15,FALSE),
$C120=2011,
VLOOKUP($B120,[20]分省年度数据!$A$1:$T$32,14,FALSE),
$C120=2012,
VLOOKUP($B120,[20]分省年度数据!$A$1:$T$32,13,FALSE),
$C120=2013,
VLOOKUP($B120,[20]分省年度数据!$A$1:$T$32,12,FALSE),
$C120=2014,
VLOOKUP($B120,[20]分省年度数据!$A$1:$T$32,11,FALSE),
$C120=2015,
VLOOKUP($B120,[20]分省年度数据!$A$1:$T$32,10,FALSE),
$C120=2016,
VLOOKUP($B120,[20]分省年度数据!$A$1:$T$32,9,FALSE),
$C120=2017,
VLOOKUP($B120,[20]分省年度数据!$A$1:$T$32,8,FALSE),
$C120=2018,
VLOOKUP($B120,[20]分省年度数据!$A$1:$T$32,7,FALSE)
)</f>
        <v>13.56</v>
      </c>
      <c r="V120" cm="1">
        <f t="array" ref="V120">_xlfn.IFS(
$C120=2010,
VLOOKUP($B120,[21]分省年度数据!$A$1:$T$32,15,FALSE),
$C120=2011,
VLOOKUP($B120,[21]分省年度数据!$A$1:$T$32,14,FALSE),
$C120=2012,
VLOOKUP($B120,[21]分省年度数据!$A$1:$T$32,13,FALSE),
$C120=2013,
VLOOKUP($B120,[21]分省年度数据!$A$1:$T$32,12,FALSE),
$C120=2014,
VLOOKUP($B120,[21]分省年度数据!$A$1:$T$32,11,FALSE),
$C120=2015,
VLOOKUP($B120,[21]分省年度数据!$A$1:$T$32,10,FALSE),
$C120=2016,
VLOOKUP($B120,[21]分省年度数据!$A$1:$T$32,9,FALSE),
$C120=2017,
VLOOKUP($B120,[21]分省年度数据!$A$1:$T$32,8,FALSE),
$C120=2018,
VLOOKUP($B120,[21]分省年度数据!$A$1:$T$32,7,FALSE)
)</f>
        <v>35</v>
      </c>
      <c r="W120" cm="1">
        <f t="array" ref="W120">_xlfn.IFS(
$C120=2010,
VLOOKUP($B120,[22]分省年度数据!$A$1:$T$32,15,FALSE),
$C120=2011,
VLOOKUP($B120,[22]分省年度数据!$A$1:$T$32,14,FALSE),
$C120=2012,
VLOOKUP($B120,[22]分省年度数据!$A$1:$T$32,13,FALSE),
$C120=2013,
VLOOKUP($B120,[22]分省年度数据!$A$1:$T$32,12,FALSE),
$C120=2014,
VLOOKUP($B120,[22]分省年度数据!$A$1:$T$32,11,FALSE),
$C120=2015,
VLOOKUP($B120,[22]分省年度数据!$A$1:$T$32,10,FALSE),
$C120=2016,
VLOOKUP($B120,[22]分省年度数据!$A$1:$T$32,9,FALSE),
$C120=2017,
VLOOKUP($B120,[22]分省年度数据!$A$1:$T$32,8,FALSE),
$C120=2018,
VLOOKUP($B120,[22]分省年度数据!$A$1:$T$32,7,FALSE)
)</f>
        <v>9.17</v>
      </c>
      <c r="X120" cm="1">
        <f t="array" ref="X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196.32</v>
      </c>
      <c r="Y120" cm="1">
        <f t="array" ref="Y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16.47</v>
      </c>
      <c r="Z120" cm="1">
        <f t="array" ref="Z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16.36</v>
      </c>
      <c r="AA120" cm="1">
        <f t="array" ref="AA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21.25</v>
      </c>
      <c r="AC120" cm="1">
        <f t="array" ref="AC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6307866</v>
      </c>
      <c r="AD120" cm="1">
        <f t="array" ref="AD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474.43</v>
      </c>
      <c r="AE120" cm="1">
        <f t="array" ref="AE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78</v>
      </c>
      <c r="AF120" cm="1">
        <f t="array" ref="AF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3560.5</v>
      </c>
      <c r="AI120" cm="1">
        <f t="array" ref="AI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3354</v>
      </c>
      <c r="AJ120" cm="1">
        <f t="array" ref="AJ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10968</v>
      </c>
      <c r="AK120" cm="1">
        <f t="array" ref="AK120">_xlfn.IFS(
$C120=2010,
VLOOKUP($B120,[4]分省年度数据!$A$1:$T$32,15,FALSE),
$C120=2011,
VLOOKUP($B120,[4]分省年度数据!$A$1:$T$32,14,FALSE),
$C120=2012,
VLOOKUP($B120,[4]分省年度数据!$A$1:$T$32,13,FALSE),
$C120=2013,
VLOOKUP($B120,[4]分省年度数据!$A$1:$T$32,12,FALSE),
$C120=2014,
VLOOKUP($B120,[4]分省年度数据!$A$1:$T$32,11,FALSE),
$C120=2015,
VLOOKUP($B120,[4]分省年度数据!$A$1:$T$32,10,FALSE),
$C120=2016,
VLOOKUP($B120,[4]分省年度数据!$A$1:$T$32,9,FALSE),
$C120=2017,
VLOOKUP($B120,[4]分省年度数据!$A$1:$T$32,8,FALSE),
$C120=2018,
VLOOKUP($B120,[4]分省年度数据!$A$1:$T$32,7,FALSE)
)</f>
        <v>97.94</v>
      </c>
      <c r="AL120" cm="1">
        <f t="array" ref="AL120">_xlfn.IFS(
$C120=2010,
VLOOKUP($B120,[5]分省年度数据!$A$1:$T$32,15,FALSE),
$C120=2011,
VLOOKUP($B120,[5]分省年度数据!$A$1:$T$32,14,FALSE),
$C120=2012,
VLOOKUP($B120,[5]分省年度数据!$A$1:$T$32,13,FALSE),
$C120=2013,
VLOOKUP($B120,[5]分省年度数据!$A$1:$T$32,12,FALSE),
$C120=2014,
VLOOKUP($B120,[5]分省年度数据!$A$1:$T$32,11,FALSE),
$C120=2015,
VLOOKUP($B120,[5]分省年度数据!$A$1:$T$32,10,FALSE),
$C120=2016,
VLOOKUP($B120,[5]分省年度数据!$A$1:$T$32,9,FALSE),
$C120=2017,
VLOOKUP($B120,[5]分省年度数据!$A$1:$T$32,8,FALSE),
$C120=2018,
VLOOKUP($B120,[5]分省年度数据!$A$1:$T$32,7,FALSE)
)</f>
        <v>94.31</v>
      </c>
      <c r="AM120" cm="1">
        <f t="array" ref="AM120">_xlfn.IFS(
$C120=2010,
VLOOKUP($B120,[6]分省年度数据!$A$1:$T$32,15,FALSE),
$C120=2011,
VLOOKUP($B120,[6]分省年度数据!$A$1:$T$32,14,FALSE),
$C120=2012,
VLOOKUP($B120,[6]分省年度数据!$A$1:$T$32,13,FALSE),
$C120=2013,
VLOOKUP($B120,[6]分省年度数据!$A$1:$T$32,12,FALSE),
$C120=2014,
VLOOKUP($B120,[6]分省年度数据!$A$1:$T$32,11,FALSE),
$C120=2015,
VLOOKUP($B120,[6]分省年度数据!$A$1:$T$32,10,FALSE),
$C120=2016,
VLOOKUP($B120,[6]分省年度数据!$A$1:$T$32,9,FALSE),
$C120=2017,
VLOOKUP($B120,[6]分省年度数据!$A$1:$T$32,8,FALSE),
$C120=2018,
VLOOKUP($B120,[6]分省年度数据!$A$1:$T$32,7,FALSE)
)</f>
        <v>9.7799999999999994</v>
      </c>
      <c r="AN120" cm="1">
        <f t="array" ref="AN120">_xlfn.IFS(
$C120=2010,
VLOOKUP($B120,[7]分省年度数据!$A$1:$T$32,15,FALSE),
$C120=2011,
VLOOKUP($B120,[7]分省年度数据!$A$1:$T$32,14,FALSE),
$C120=2012,
VLOOKUP($B120,[7]分省年度数据!$A$1:$T$32,13,FALSE),
$C120=2013,
VLOOKUP($B120,[7]分省年度数据!$A$1:$T$32,12,FALSE),
$C120=2014,
VLOOKUP($B120,[7]分省年度数据!$A$1:$T$32,11,FALSE),
$C120=2015,
VLOOKUP($B120,[7]分省年度数据!$A$1:$T$32,10,FALSE),
$C120=2016,
VLOOKUP($B120,[7]分省年度数据!$A$1:$T$32,9,FALSE),
$C120=2017,
VLOOKUP($B120,[7]分省年度数据!$A$1:$T$32,8,FALSE),
$C120=2018,
VLOOKUP($B120,[7]分省年度数据!$A$1:$T$32,7,FALSE)
)</f>
        <v>2.35</v>
      </c>
      <c r="AO120" cm="1">
        <f t="array" ref="AO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13.49</v>
      </c>
    </row>
    <row r="121" spans="1:41">
      <c r="A121">
        <v>36</v>
      </c>
      <c r="B121" t="s">
        <v>14</v>
      </c>
      <c r="C121">
        <v>2012</v>
      </c>
      <c r="D121" t="str">
        <f>CONCATENATE(B121,C121)</f>
        <v>江西省2012</v>
      </c>
      <c r="E121" t="s">
        <v>34</v>
      </c>
      <c r="F121" cm="1">
        <f t="array" ref="F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G121" cm="1">
        <f t="array" ref="G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H121" cm="1">
        <f t="array" ref="H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I121">
        <f>VLOOKUP($D121,[24]Sheet1!$C$1:$J$65536,2,FALSE)</f>
        <v>177.00880432128906</v>
      </c>
      <c r="J121">
        <f>VLOOKUP($D121,[24]Sheet1!$C$1:$J$65536,3,FALSE)</f>
        <v>135.26718139648438</v>
      </c>
      <c r="K121">
        <f>VLOOKUP($D121,[24]Sheet1!$C$1:$J$65536,4,FALSE)</f>
        <v>10145.2255859375</v>
      </c>
      <c r="L121">
        <f>VLOOKUP($D121,[24]Sheet1!$C$1:$J$65536,5,FALSE)</f>
        <v>154.17982482910156</v>
      </c>
      <c r="M121">
        <f>VLOOKUP($D121,[24]Sheet1!$C$1:$J$65536,6,FALSE)</f>
        <v>17.542827606201172</v>
      </c>
      <c r="N121">
        <f>VLOOKUP($D121,[24]Sheet1!$C$1:$J$65536,7,FALSE)</f>
        <v>5.8309340476989746</v>
      </c>
      <c r="O121">
        <f>VLOOKUP($D121,[24]Sheet1!$C$1:$J$65536,8,FALSE)</f>
        <v>35.072547912597656</v>
      </c>
      <c r="P121" cm="1">
        <f t="array" ref="P121">_xlfn.IFS(
$C121=2010,
VLOOKUP($B121,[25]各省年均房价!$A$1:$T$32,11,FALSE),
$C121=2011,
VLOOKUP($B121,[25]各省年均房价!$A$1:$T$32,12,FALSE),
$C121=2012,
VLOOKUP($B121,[25]各省年均房价!$A$1:$T$32,13,FALSE),
$C121=2013,
VLOOKUP($B121,[25]各省年均房价!$A$1:$T$32,14,FALSE),
$C121=2014,
VLOOKUP($B121,[25]各省年均房价!$A$1:$T$32,15,FALSE),
$C121=2015,
VLOOKUP($B121,[25]各省年均房价!$A$1:$T$32,16,FALSE),
$C121=2016,
VLOOKUP($B121,[25]各省年均房价!$A$1:$T$32,17,FALSE),
$C121=2017,
VLOOKUP($B121,[25]各省年均房价!$A$1:$T$32,18,FALSE),
$C121=2018,
VLOOKUP($B121,[25]各省年均房价!$A$1:$T$32,19,FALSE)
)</f>
        <v>4607.2881818181813</v>
      </c>
      <c r="Q121">
        <f t="shared" si="1"/>
        <v>0.33959520762277445</v>
      </c>
      <c r="S121" t="str">
        <f>VLOOKUP(B121,方言分布!A:B,2,FALSE)</f>
        <v>赣语</v>
      </c>
      <c r="T121" cm="1">
        <f t="array" ref="T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39509</v>
      </c>
      <c r="U121" cm="1">
        <f t="array" ref="U121">_xlfn.IFS(
$C121=2010,
VLOOKUP($B121,[20]分省年度数据!$A$1:$T$32,15,FALSE),
$C121=2011,
VLOOKUP($B121,[20]分省年度数据!$A$1:$T$32,14,FALSE),
$C121=2012,
VLOOKUP($B121,[20]分省年度数据!$A$1:$T$32,13,FALSE),
$C121=2013,
VLOOKUP($B121,[20]分省年度数据!$A$1:$T$32,12,FALSE),
$C121=2014,
VLOOKUP($B121,[20]分省年度数据!$A$1:$T$32,11,FALSE),
$C121=2015,
VLOOKUP($B121,[20]分省年度数据!$A$1:$T$32,10,FALSE),
$C121=2016,
VLOOKUP($B121,[20]分省年度数据!$A$1:$T$32,9,FALSE),
$C121=2017,
VLOOKUP($B121,[20]分省年度数据!$A$1:$T$32,8,FALSE),
$C121=2018,
VLOOKUP($B121,[20]分省年度数据!$A$1:$T$32,7,FALSE)
)</f>
        <v>16.37</v>
      </c>
      <c r="V121" cm="1">
        <f t="array" ref="V121">_xlfn.IFS(
$C121=2010,
VLOOKUP($B121,[21]分省年度数据!$A$1:$T$32,15,FALSE),
$C121=2011,
VLOOKUP($B121,[21]分省年度数据!$A$1:$T$32,14,FALSE),
$C121=2012,
VLOOKUP($B121,[21]分省年度数据!$A$1:$T$32,13,FALSE),
$C121=2013,
VLOOKUP($B121,[21]分省年度数据!$A$1:$T$32,12,FALSE),
$C121=2014,
VLOOKUP($B121,[21]分省年度数据!$A$1:$T$32,11,FALSE),
$C121=2015,
VLOOKUP($B121,[21]分省年度数据!$A$1:$T$32,10,FALSE),
$C121=2016,
VLOOKUP($B121,[21]分省年度数据!$A$1:$T$32,9,FALSE),
$C121=2017,
VLOOKUP($B121,[21]分省年度数据!$A$1:$T$32,8,FALSE),
$C121=2018,
VLOOKUP($B121,[21]分省年度数据!$A$1:$T$32,7,FALSE)
)</f>
        <v>40</v>
      </c>
      <c r="W121" cm="1">
        <f t="array" ref="W121">_xlfn.IFS(
$C121=2010,
VLOOKUP($B121,[22]分省年度数据!$A$1:$T$32,15,FALSE),
$C121=2011,
VLOOKUP($B121,[22]分省年度数据!$A$1:$T$32,14,FALSE),
$C121=2012,
VLOOKUP($B121,[22]分省年度数据!$A$1:$T$32,13,FALSE),
$C121=2013,
VLOOKUP($B121,[22]分省年度数据!$A$1:$T$32,12,FALSE),
$C121=2014,
VLOOKUP($B121,[22]分省年度数据!$A$1:$T$32,11,FALSE),
$C121=2015,
VLOOKUP($B121,[22]分省年度数据!$A$1:$T$32,10,FALSE),
$C121=2016,
VLOOKUP($B121,[22]分省年度数据!$A$1:$T$32,9,FALSE),
$C121=2017,
VLOOKUP($B121,[22]分省年度数据!$A$1:$T$32,8,FALSE),
$C121=2018,
VLOOKUP($B121,[22]分省年度数据!$A$1:$T$32,7,FALSE)
)</f>
        <v>9.09</v>
      </c>
      <c r="X121" cm="1">
        <f t="array" ref="X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219.15</v>
      </c>
      <c r="Y121" cm="1">
        <f t="array" ref="Y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>17.350000000000001</v>
      </c>
      <c r="Z121" cm="1">
        <f t="array" ref="Z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>15.85</v>
      </c>
      <c r="AA121" cm="1">
        <f t="array" ref="AA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>21.13</v>
      </c>
      <c r="AC121" t="str" cm="1">
        <f t="array" ref="AC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/>
      </c>
      <c r="AD121" cm="1">
        <f t="array" ref="AD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622.05999999999995</v>
      </c>
      <c r="AE121" cm="1">
        <f t="array" ref="AE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79</v>
      </c>
      <c r="AF121" cm="1">
        <f t="array" ref="AF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4123.3</v>
      </c>
      <c r="AI121" cm="1">
        <f t="array" ref="AI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3103</v>
      </c>
      <c r="AJ121" cm="1">
        <f t="array" ref="AJ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11648</v>
      </c>
      <c r="AK121" cm="1">
        <f t="array" ref="AK121">_xlfn.IFS(
$C121=2010,
VLOOKUP($B121,[4]分省年度数据!$A$1:$T$32,15,FALSE),
$C121=2011,
VLOOKUP($B121,[4]分省年度数据!$A$1:$T$32,14,FALSE),
$C121=2012,
VLOOKUP($B121,[4]分省年度数据!$A$1:$T$32,13,FALSE),
$C121=2013,
VLOOKUP($B121,[4]分省年度数据!$A$1:$T$32,12,FALSE),
$C121=2014,
VLOOKUP($B121,[4]分省年度数据!$A$1:$T$32,11,FALSE),
$C121=2015,
VLOOKUP($B121,[4]分省年度数据!$A$1:$T$32,10,FALSE),
$C121=2016,
VLOOKUP($B121,[4]分省年度数据!$A$1:$T$32,9,FALSE),
$C121=2017,
VLOOKUP($B121,[4]分省年度数据!$A$1:$T$32,8,FALSE),
$C121=2018,
VLOOKUP($B121,[4]分省年度数据!$A$1:$T$32,7,FALSE)
)</f>
        <v>97.67</v>
      </c>
      <c r="AL121" cm="1">
        <f t="array" ref="AL121">_xlfn.IFS(
$C121=2010,
VLOOKUP($B121,[5]分省年度数据!$A$1:$T$32,15,FALSE),
$C121=2011,
VLOOKUP($B121,[5]分省年度数据!$A$1:$T$32,14,FALSE),
$C121=2012,
VLOOKUP($B121,[5]分省年度数据!$A$1:$T$32,13,FALSE),
$C121=2013,
VLOOKUP($B121,[5]分省年度数据!$A$1:$T$32,12,FALSE),
$C121=2014,
VLOOKUP($B121,[5]分省年度数据!$A$1:$T$32,11,FALSE),
$C121=2015,
VLOOKUP($B121,[5]分省年度数据!$A$1:$T$32,10,FALSE),
$C121=2016,
VLOOKUP($B121,[5]分省年度数据!$A$1:$T$32,9,FALSE),
$C121=2017,
VLOOKUP($B121,[5]分省年度数据!$A$1:$T$32,8,FALSE),
$C121=2018,
VLOOKUP($B121,[5]分省年度数据!$A$1:$T$32,7,FALSE)
)</f>
        <v>94.4</v>
      </c>
      <c r="AM121" cm="1">
        <f t="array" ref="AM121">_xlfn.IFS(
$C121=2010,
VLOOKUP($B121,[6]分省年度数据!$A$1:$T$32,15,FALSE),
$C121=2011,
VLOOKUP($B121,[6]分省年度数据!$A$1:$T$32,14,FALSE),
$C121=2012,
VLOOKUP($B121,[6]分省年度数据!$A$1:$T$32,13,FALSE),
$C121=2013,
VLOOKUP($B121,[6]分省年度数据!$A$1:$T$32,12,FALSE),
$C121=2014,
VLOOKUP($B121,[6]分省年度数据!$A$1:$T$32,11,FALSE),
$C121=2015,
VLOOKUP($B121,[6]分省年度数据!$A$1:$T$32,10,FALSE),
$C121=2016,
VLOOKUP($B121,[6]分省年度数据!$A$1:$T$32,9,FALSE),
$C121=2017,
VLOOKUP($B121,[6]分省年度数据!$A$1:$T$32,8,FALSE),
$C121=2018,
VLOOKUP($B121,[6]分省年度数据!$A$1:$T$32,7,FALSE)
)</f>
        <v>10.01</v>
      </c>
      <c r="AN121" cm="1">
        <f t="array" ref="AN121">_xlfn.IFS(
$C121=2010,
VLOOKUP($B121,[7]分省年度数据!$A$1:$T$32,15,FALSE),
$C121=2011,
VLOOKUP($B121,[7]分省年度数据!$A$1:$T$32,14,FALSE),
$C121=2012,
VLOOKUP($B121,[7]分省年度数据!$A$1:$T$32,13,FALSE),
$C121=2013,
VLOOKUP($B121,[7]分省年度数据!$A$1:$T$32,12,FALSE),
$C121=2014,
VLOOKUP($B121,[7]分省年度数据!$A$1:$T$32,11,FALSE),
$C121=2015,
VLOOKUP($B121,[7]分省年度数据!$A$1:$T$32,10,FALSE),
$C121=2016,
VLOOKUP($B121,[7]分省年度数据!$A$1:$T$32,9,FALSE),
$C121=2017,
VLOOKUP($B121,[7]分省年度数据!$A$1:$T$32,8,FALSE),
$C121=2018,
VLOOKUP($B121,[7]分省年度数据!$A$1:$T$32,7,FALSE)
)</f>
        <v>2.25</v>
      </c>
      <c r="AO121" cm="1">
        <f t="array" ref="AO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14.1</v>
      </c>
    </row>
    <row r="122" spans="1:41">
      <c r="A122">
        <v>36</v>
      </c>
      <c r="B122" t="s">
        <v>14</v>
      </c>
      <c r="C122">
        <v>2013</v>
      </c>
      <c r="D122" t="str">
        <f>CONCATENATE(B122,C122)</f>
        <v>江西省2013</v>
      </c>
      <c r="E122" t="s">
        <v>34</v>
      </c>
      <c r="F122" cm="1">
        <f t="array" ref="F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G122" cm="1">
        <f t="array" ref="G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H122" cm="1">
        <f t="array" ref="H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I122">
        <f>VLOOKUP($D122,[24]Sheet1!$C$1:$J$65536,2,FALSE)</f>
        <v>187.69430541992188</v>
      </c>
      <c r="J122">
        <f>VLOOKUP($D122,[24]Sheet1!$C$1:$J$65536,3,FALSE)</f>
        <v>133.24504089355469</v>
      </c>
      <c r="K122">
        <f>VLOOKUP($D122,[24]Sheet1!$C$1:$J$65536,4,FALSE)</f>
        <v>10150.537109375</v>
      </c>
      <c r="L122">
        <f>VLOOKUP($D122,[24]Sheet1!$C$1:$J$65536,5,FALSE)</f>
        <v>161.02993774414062</v>
      </c>
      <c r="M122">
        <f>VLOOKUP($D122,[24]Sheet1!$C$1:$J$65536,6,FALSE)</f>
        <v>19.802776336669922</v>
      </c>
      <c r="N122">
        <f>VLOOKUP($D122,[24]Sheet1!$C$1:$J$65536,7,FALSE)</f>
        <v>5.3728976249694824</v>
      </c>
      <c r="O122">
        <f>VLOOKUP($D122,[24]Sheet1!$C$1:$J$65536,8,FALSE)</f>
        <v>31.019006729125977</v>
      </c>
      <c r="P122" cm="1">
        <f t="array" ref="P122">_xlfn.IFS(
$C122=2010,
VLOOKUP($B122,[25]各省年均房价!$A$1:$T$32,11,FALSE),
$C122=2011,
VLOOKUP($B122,[25]各省年均房价!$A$1:$T$32,12,FALSE),
$C122=2012,
VLOOKUP($B122,[25]各省年均房价!$A$1:$T$32,13,FALSE),
$C122=2013,
VLOOKUP($B122,[25]各省年均房价!$A$1:$T$32,14,FALSE),
$C122=2014,
VLOOKUP($B122,[25]各省年均房价!$A$1:$T$32,15,FALSE),
$C122=2015,
VLOOKUP($B122,[25]各省年均房价!$A$1:$T$32,16,FALSE),
$C122=2016,
VLOOKUP($B122,[25]各省年均房价!$A$1:$T$32,17,FALSE),
$C122=2017,
VLOOKUP($B122,[25]各省年均房价!$A$1:$T$32,18,FALSE),
$C122=2018,
VLOOKUP($B122,[25]各省年均房价!$A$1:$T$32,19,FALSE)
)</f>
        <v>4742.57</v>
      </c>
      <c r="Q122">
        <f t="shared" si="1"/>
        <v>0.31407748344370862</v>
      </c>
      <c r="S122" t="str">
        <f>VLOOKUP(B122,方言分布!A:B,2,FALSE)</f>
        <v>赣语</v>
      </c>
      <c r="T122" cm="1">
        <f t="array" ref="T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38902</v>
      </c>
      <c r="U122" cm="1">
        <f t="array" ref="U122">_xlfn.IFS(
$C122=2010,
VLOOKUP($B122,[20]分省年度数据!$A$1:$T$32,15,FALSE),
$C122=2011,
VLOOKUP($B122,[20]分省年度数据!$A$1:$T$32,14,FALSE),
$C122=2012,
VLOOKUP($B122,[20]分省年度数据!$A$1:$T$32,13,FALSE),
$C122=2013,
VLOOKUP($B122,[20]分省年度数据!$A$1:$T$32,12,FALSE),
$C122=2014,
VLOOKUP($B122,[20]分省年度数据!$A$1:$T$32,11,FALSE),
$C122=2015,
VLOOKUP($B122,[20]分省年度数据!$A$1:$T$32,10,FALSE),
$C122=2016,
VLOOKUP($B122,[20]分省年度数据!$A$1:$T$32,9,FALSE),
$C122=2017,
VLOOKUP($B122,[20]分省年度数据!$A$1:$T$32,8,FALSE),
$C122=2018,
VLOOKUP($B122,[20]分省年度数据!$A$1:$T$32,7,FALSE)
)</f>
        <v>17.43</v>
      </c>
      <c r="V122" cm="1">
        <f t="array" ref="V122">_xlfn.IFS(
$C122=2010,
VLOOKUP($B122,[21]分省年度数据!$A$1:$T$32,15,FALSE),
$C122=2011,
VLOOKUP($B122,[21]分省年度数据!$A$1:$T$32,14,FALSE),
$C122=2012,
VLOOKUP($B122,[21]分省年度数据!$A$1:$T$32,13,FALSE),
$C122=2013,
VLOOKUP($B122,[21]分省年度数据!$A$1:$T$32,12,FALSE),
$C122=2014,
VLOOKUP($B122,[21]分省年度数据!$A$1:$T$32,11,FALSE),
$C122=2015,
VLOOKUP($B122,[21]分省年度数据!$A$1:$T$32,10,FALSE),
$C122=2016,
VLOOKUP($B122,[21]分省年度数据!$A$1:$T$32,9,FALSE),
$C122=2017,
VLOOKUP($B122,[21]分省年度数据!$A$1:$T$32,8,FALSE),
$C122=2018,
VLOOKUP($B122,[21]分省年度数据!$A$1:$T$32,7,FALSE)
)</f>
        <v>39</v>
      </c>
      <c r="W122" cm="1">
        <f t="array" ref="W122">_xlfn.IFS(
$C122=2010,
VLOOKUP($B122,[22]分省年度数据!$A$1:$T$32,15,FALSE),
$C122=2011,
VLOOKUP($B122,[22]分省年度数据!$A$1:$T$32,14,FALSE),
$C122=2012,
VLOOKUP($B122,[22]分省年度数据!$A$1:$T$32,13,FALSE),
$C122=2013,
VLOOKUP($B122,[22]分省年度数据!$A$1:$T$32,12,FALSE),
$C122=2014,
VLOOKUP($B122,[22]分省年度数据!$A$1:$T$32,11,FALSE),
$C122=2015,
VLOOKUP($B122,[22]分省年度数据!$A$1:$T$32,10,FALSE),
$C122=2016,
VLOOKUP($B122,[22]分省年度数据!$A$1:$T$32,9,FALSE),
$C122=2017,
VLOOKUP($B122,[22]分省年度数据!$A$1:$T$32,8,FALSE),
$C122=2018,
VLOOKUP($B122,[22]分省年度数据!$A$1:$T$32,7,FALSE)
)</f>
        <v>9.18</v>
      </c>
      <c r="X122" cm="1">
        <f t="array" ref="X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262.14</v>
      </c>
      <c r="Y122" cm="1">
        <f t="array" ref="Y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17.62</v>
      </c>
      <c r="Z122" cm="1">
        <f t="array" ref="Z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14.44</v>
      </c>
      <c r="AA122" cm="1">
        <f t="array" ref="AA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19.7</v>
      </c>
      <c r="AC122" cm="1">
        <f t="array" ref="AC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8284996</v>
      </c>
      <c r="AD122" cm="1">
        <f t="array" ref="AD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664.53</v>
      </c>
      <c r="AE122" cm="1">
        <f t="array" ref="AE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87</v>
      </c>
      <c r="AF122" cm="1">
        <f t="array" ref="AF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4696.1000000000004</v>
      </c>
      <c r="AI122" cm="1">
        <f t="array" ref="AI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2880</v>
      </c>
      <c r="AJ122" cm="1">
        <f t="array" ref="AJ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11291</v>
      </c>
      <c r="AK122" cm="1">
        <f t="array" ref="AK122">_xlfn.IFS(
$C122=2010,
VLOOKUP($B122,[4]分省年度数据!$A$1:$T$32,15,FALSE),
$C122=2011,
VLOOKUP($B122,[4]分省年度数据!$A$1:$T$32,14,FALSE),
$C122=2012,
VLOOKUP($B122,[4]分省年度数据!$A$1:$T$32,13,FALSE),
$C122=2013,
VLOOKUP($B122,[4]分省年度数据!$A$1:$T$32,12,FALSE),
$C122=2014,
VLOOKUP($B122,[4]分省年度数据!$A$1:$T$32,11,FALSE),
$C122=2015,
VLOOKUP($B122,[4]分省年度数据!$A$1:$T$32,10,FALSE),
$C122=2016,
VLOOKUP($B122,[4]分省年度数据!$A$1:$T$32,9,FALSE),
$C122=2017,
VLOOKUP($B122,[4]分省年度数据!$A$1:$T$32,8,FALSE),
$C122=2018,
VLOOKUP($B122,[4]分省年度数据!$A$1:$T$32,7,FALSE)
)</f>
        <v>97.73</v>
      </c>
      <c r="AL122" cm="1">
        <f t="array" ref="AL122">_xlfn.IFS(
$C122=2010,
VLOOKUP($B122,[5]分省年度数据!$A$1:$T$32,15,FALSE),
$C122=2011,
VLOOKUP($B122,[5]分省年度数据!$A$1:$T$32,14,FALSE),
$C122=2012,
VLOOKUP($B122,[5]分省年度数据!$A$1:$T$32,13,FALSE),
$C122=2013,
VLOOKUP($B122,[5]分省年度数据!$A$1:$T$32,12,FALSE),
$C122=2014,
VLOOKUP($B122,[5]分省年度数据!$A$1:$T$32,11,FALSE),
$C122=2015,
VLOOKUP($B122,[5]分省年度数据!$A$1:$T$32,10,FALSE),
$C122=2016,
VLOOKUP($B122,[5]分省年度数据!$A$1:$T$32,9,FALSE),
$C122=2017,
VLOOKUP($B122,[5]分省年度数据!$A$1:$T$32,8,FALSE),
$C122=2018,
VLOOKUP($B122,[5]分省年度数据!$A$1:$T$32,7,FALSE)
)</f>
        <v>95.1</v>
      </c>
      <c r="AM122" cm="1">
        <f t="array" ref="AM122">_xlfn.IFS(
$C122=2010,
VLOOKUP($B122,[6]分省年度数据!$A$1:$T$32,15,FALSE),
$C122=2011,
VLOOKUP($B122,[6]分省年度数据!$A$1:$T$32,14,FALSE),
$C122=2012,
VLOOKUP($B122,[6]分省年度数据!$A$1:$T$32,13,FALSE),
$C122=2013,
VLOOKUP($B122,[6]分省年度数据!$A$1:$T$32,12,FALSE),
$C122=2014,
VLOOKUP($B122,[6]分省年度数据!$A$1:$T$32,11,FALSE),
$C122=2015,
VLOOKUP($B122,[6]分省年度数据!$A$1:$T$32,10,FALSE),
$C122=2016,
VLOOKUP($B122,[6]分省年度数据!$A$1:$T$32,9,FALSE),
$C122=2017,
VLOOKUP($B122,[6]分省年度数据!$A$1:$T$32,8,FALSE),
$C122=2018,
VLOOKUP($B122,[6]分省年度数据!$A$1:$T$32,7,FALSE)
)</f>
        <v>9.15</v>
      </c>
      <c r="AN122" cm="1">
        <f t="array" ref="AN122">_xlfn.IFS(
$C122=2010,
VLOOKUP($B122,[7]分省年度数据!$A$1:$T$32,15,FALSE),
$C122=2011,
VLOOKUP($B122,[7]分省年度数据!$A$1:$T$32,14,FALSE),
$C122=2012,
VLOOKUP($B122,[7]分省年度数据!$A$1:$T$32,13,FALSE),
$C122=2013,
VLOOKUP($B122,[7]分省年度数据!$A$1:$T$32,12,FALSE),
$C122=2014,
VLOOKUP($B122,[7]分省年度数据!$A$1:$T$32,11,FALSE),
$C122=2015,
VLOOKUP($B122,[7]分省年度数据!$A$1:$T$32,10,FALSE),
$C122=2016,
VLOOKUP($B122,[7]分省年度数据!$A$1:$T$32,9,FALSE),
$C122=2017,
VLOOKUP($B122,[7]分省年度数据!$A$1:$T$32,8,FALSE),
$C122=2018,
VLOOKUP($B122,[7]分省年度数据!$A$1:$T$32,7,FALSE)
)</f>
        <v>1.98</v>
      </c>
      <c r="AO122" cm="1">
        <f t="array" ref="AO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14.12</v>
      </c>
    </row>
    <row r="123" spans="1:41">
      <c r="A123">
        <v>36</v>
      </c>
      <c r="B123" t="s">
        <v>14</v>
      </c>
      <c r="C123">
        <v>2014</v>
      </c>
      <c r="D123" t="str">
        <f>CONCATENATE(B123,C123)</f>
        <v>江西省2014</v>
      </c>
      <c r="E123" t="s">
        <v>34</v>
      </c>
      <c r="F123" cm="1">
        <f t="array" ref="F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G123" cm="1">
        <f t="array" ref="G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H123" cm="1">
        <f t="array" ref="H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I123">
        <f>VLOOKUP($D123,[24]Sheet1!$C$1:$J$65536,2,FALSE)</f>
        <v>185.59457397460938</v>
      </c>
      <c r="J123">
        <f>VLOOKUP($D123,[24]Sheet1!$C$1:$J$65536,3,FALSE)</f>
        <v>136.59928894042969</v>
      </c>
      <c r="K123">
        <f>VLOOKUP($D123,[24]Sheet1!$C$1:$J$65536,4,FALSE)</f>
        <v>10152.6376953125</v>
      </c>
      <c r="L123">
        <f>VLOOKUP($D123,[24]Sheet1!$C$1:$J$65536,5,FALSE)</f>
        <v>163.94131469726562</v>
      </c>
      <c r="M123">
        <f>VLOOKUP($D123,[24]Sheet1!$C$1:$J$65536,6,FALSE)</f>
        <v>18.825235366821289</v>
      </c>
      <c r="N123">
        <f>VLOOKUP($D123,[24]Sheet1!$C$1:$J$65536,7,FALSE)</f>
        <v>6.6154360771179199</v>
      </c>
      <c r="O123">
        <f>VLOOKUP($D123,[24]Sheet1!$C$1:$J$65536,8,FALSE)</f>
        <v>42.220691680908203</v>
      </c>
      <c r="P123" cm="1">
        <f t="array" ref="P123">_xlfn.IFS(
$C123=2010,
VLOOKUP($B123,[25]各省年均房价!$A$1:$T$32,11,FALSE),
$C123=2011,
VLOOKUP($B123,[25]各省年均房价!$A$1:$T$32,12,FALSE),
$C123=2012,
VLOOKUP($B123,[25]各省年均房价!$A$1:$T$32,13,FALSE),
$C123=2013,
VLOOKUP($B123,[25]各省年均房价!$A$1:$T$32,14,FALSE),
$C123=2014,
VLOOKUP($B123,[25]各省年均房价!$A$1:$T$32,15,FALSE),
$C123=2015,
VLOOKUP($B123,[25]各省年均房价!$A$1:$T$32,16,FALSE),
$C123=2016,
VLOOKUP($B123,[25]各省年均房价!$A$1:$T$32,17,FALSE),
$C123=2017,
VLOOKUP($B123,[25]各省年均房价!$A$1:$T$32,18,FALSE),
$C123=2018,
VLOOKUP($B123,[25]各省年均房价!$A$1:$T$32,19,FALSE)
)</f>
        <v>4833.8090909090906</v>
      </c>
      <c r="Q123">
        <f t="shared" si="1"/>
        <v>0.2888615448134989</v>
      </c>
      <c r="S123" t="str">
        <f>VLOOKUP(B123,方言分布!A:B,2,FALSE)</f>
        <v>赣语</v>
      </c>
      <c r="T123" cm="1">
        <f t="array" ref="T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38873</v>
      </c>
      <c r="U123" cm="1">
        <f t="array" ref="U123">_xlfn.IFS(
$C123=2010,
VLOOKUP($B123,[20]分省年度数据!$A$1:$T$32,15,FALSE),
$C123=2011,
VLOOKUP($B123,[20]分省年度数据!$A$1:$T$32,14,FALSE),
$C123=2012,
VLOOKUP($B123,[20]分省年度数据!$A$1:$T$32,13,FALSE),
$C123=2013,
VLOOKUP($B123,[20]分省年度数据!$A$1:$T$32,12,FALSE),
$C123=2014,
VLOOKUP($B123,[20]分省年度数据!$A$1:$T$32,11,FALSE),
$C123=2015,
VLOOKUP($B123,[20]分省年度数据!$A$1:$T$32,10,FALSE),
$C123=2016,
VLOOKUP($B123,[20]分省年度数据!$A$1:$T$32,9,FALSE),
$C123=2017,
VLOOKUP($B123,[20]分省年度数据!$A$1:$T$32,8,FALSE),
$C123=2018,
VLOOKUP($B123,[20]分省年度数据!$A$1:$T$32,7,FALSE)
)</f>
        <v>18.670000000000002</v>
      </c>
      <c r="V123" cm="1">
        <f t="array" ref="V123">_xlfn.IFS(
$C123=2010,
VLOOKUP($B123,[21]分省年度数据!$A$1:$T$32,15,FALSE),
$C123=2011,
VLOOKUP($B123,[21]分省年度数据!$A$1:$T$32,14,FALSE),
$C123=2012,
VLOOKUP($B123,[21]分省年度数据!$A$1:$T$32,13,FALSE),
$C123=2013,
VLOOKUP($B123,[21]分省年度数据!$A$1:$T$32,12,FALSE),
$C123=2014,
VLOOKUP($B123,[21]分省年度数据!$A$1:$T$32,11,FALSE),
$C123=2015,
VLOOKUP($B123,[21]分省年度数据!$A$1:$T$32,10,FALSE),
$C123=2016,
VLOOKUP($B123,[21]分省年度数据!$A$1:$T$32,9,FALSE),
$C123=2017,
VLOOKUP($B123,[21]分省年度数据!$A$1:$T$32,8,FALSE),
$C123=2018,
VLOOKUP($B123,[21]分省年度数据!$A$1:$T$32,7,FALSE)
)</f>
        <v>44</v>
      </c>
      <c r="W123" cm="1">
        <f t="array" ref="W123">_xlfn.IFS(
$C123=2010,
VLOOKUP($B123,[22]分省年度数据!$A$1:$T$32,15,FALSE),
$C123=2011,
VLOOKUP($B123,[22]分省年度数据!$A$1:$T$32,14,FALSE),
$C123=2012,
VLOOKUP($B123,[22]分省年度数据!$A$1:$T$32,13,FALSE),
$C123=2013,
VLOOKUP($B123,[22]分省年度数据!$A$1:$T$32,12,FALSE),
$C123=2014,
VLOOKUP($B123,[22]分省年度数据!$A$1:$T$32,11,FALSE),
$C123=2015,
VLOOKUP($B123,[22]分省年度数据!$A$1:$T$32,10,FALSE),
$C123=2016,
VLOOKUP($B123,[22]分省年度数据!$A$1:$T$32,9,FALSE),
$C123=2017,
VLOOKUP($B123,[22]分省年度数据!$A$1:$T$32,8,FALSE),
$C123=2018,
VLOOKUP($B123,[22]分省年度数据!$A$1:$T$32,7,FALSE)
)</f>
        <v>9.19</v>
      </c>
      <c r="X123" cm="1">
        <f t="array" ref="X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338.45</v>
      </c>
      <c r="Y123" cm="1">
        <f t="array" ref="Y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17.670000000000002</v>
      </c>
      <c r="Z123" cm="1">
        <f t="array" ref="Z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14.42</v>
      </c>
      <c r="AA123" cm="1">
        <f t="array" ref="AA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19.64</v>
      </c>
      <c r="AC123" cm="1">
        <f t="array" ref="AC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8930127</v>
      </c>
      <c r="AD123" cm="1">
        <f t="array" ref="AD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711.72</v>
      </c>
      <c r="AE123" cm="1">
        <f t="array" ref="AE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112</v>
      </c>
      <c r="AF123" cm="1">
        <f t="array" ref="AF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5292.6</v>
      </c>
      <c r="AI123" cm="1">
        <f t="array" ref="AI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2873</v>
      </c>
      <c r="AJ123" cm="1">
        <f t="array" ref="AJ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11718</v>
      </c>
      <c r="AK123" cm="1">
        <f t="array" ref="AK123">_xlfn.IFS(
$C123=2010,
VLOOKUP($B123,[4]分省年度数据!$A$1:$T$32,15,FALSE),
$C123=2011,
VLOOKUP($B123,[4]分省年度数据!$A$1:$T$32,14,FALSE),
$C123=2012,
VLOOKUP($B123,[4]分省年度数据!$A$1:$T$32,13,FALSE),
$C123=2013,
VLOOKUP($B123,[4]分省年度数据!$A$1:$T$32,12,FALSE),
$C123=2014,
VLOOKUP($B123,[4]分省年度数据!$A$1:$T$32,11,FALSE),
$C123=2015,
VLOOKUP($B123,[4]分省年度数据!$A$1:$T$32,10,FALSE),
$C123=2016,
VLOOKUP($B123,[4]分省年度数据!$A$1:$T$32,9,FALSE),
$C123=2017,
VLOOKUP($B123,[4]分省年度数据!$A$1:$T$32,8,FALSE),
$C123=2018,
VLOOKUP($B123,[4]分省年度数据!$A$1:$T$32,7,FALSE)
)</f>
        <v>97.78</v>
      </c>
      <c r="AL123" cm="1">
        <f t="array" ref="AL123">_xlfn.IFS(
$C123=2010,
VLOOKUP($B123,[5]分省年度数据!$A$1:$T$32,15,FALSE),
$C123=2011,
VLOOKUP($B123,[5]分省年度数据!$A$1:$T$32,14,FALSE),
$C123=2012,
VLOOKUP($B123,[5]分省年度数据!$A$1:$T$32,13,FALSE),
$C123=2013,
VLOOKUP($B123,[5]分省年度数据!$A$1:$T$32,12,FALSE),
$C123=2014,
VLOOKUP($B123,[5]分省年度数据!$A$1:$T$32,11,FALSE),
$C123=2015,
VLOOKUP($B123,[5]分省年度数据!$A$1:$T$32,10,FALSE),
$C123=2016,
VLOOKUP($B123,[5]分省年度数据!$A$1:$T$32,9,FALSE),
$C123=2017,
VLOOKUP($B123,[5]分省年度数据!$A$1:$T$32,8,FALSE),
$C123=2018,
VLOOKUP($B123,[5]分省年度数据!$A$1:$T$32,7,FALSE)
)</f>
        <v>95.18</v>
      </c>
      <c r="AM123" cm="1">
        <f t="array" ref="AM123">_xlfn.IFS(
$C123=2010,
VLOOKUP($B123,[6]分省年度数据!$A$1:$T$32,15,FALSE),
$C123=2011,
VLOOKUP($B123,[6]分省年度数据!$A$1:$T$32,14,FALSE),
$C123=2012,
VLOOKUP($B123,[6]分省年度数据!$A$1:$T$32,13,FALSE),
$C123=2013,
VLOOKUP($B123,[6]分省年度数据!$A$1:$T$32,12,FALSE),
$C123=2014,
VLOOKUP($B123,[6]分省年度数据!$A$1:$T$32,11,FALSE),
$C123=2015,
VLOOKUP($B123,[6]分省年度数据!$A$1:$T$32,10,FALSE),
$C123=2016,
VLOOKUP($B123,[6]分省年度数据!$A$1:$T$32,9,FALSE),
$C123=2017,
VLOOKUP($B123,[6]分省年度数据!$A$1:$T$32,8,FALSE),
$C123=2018,
VLOOKUP($B123,[6]分省年度数据!$A$1:$T$32,7,FALSE)
)</f>
        <v>8.56</v>
      </c>
      <c r="AN123" cm="1">
        <f t="array" ref="AN123">_xlfn.IFS(
$C123=2010,
VLOOKUP($B123,[7]分省年度数据!$A$1:$T$32,15,FALSE),
$C123=2011,
VLOOKUP($B123,[7]分省年度数据!$A$1:$T$32,14,FALSE),
$C123=2012,
VLOOKUP($B123,[7]分省年度数据!$A$1:$T$32,13,FALSE),
$C123=2013,
VLOOKUP($B123,[7]分省年度数据!$A$1:$T$32,12,FALSE),
$C123=2014,
VLOOKUP($B123,[7]分省年度数据!$A$1:$T$32,11,FALSE),
$C123=2015,
VLOOKUP($B123,[7]分省年度数据!$A$1:$T$32,10,FALSE),
$C123=2016,
VLOOKUP($B123,[7]分省年度数据!$A$1:$T$32,9,FALSE),
$C123=2017,
VLOOKUP($B123,[7]分省年度数据!$A$1:$T$32,8,FALSE),
$C123=2018,
VLOOKUP($B123,[7]分省年度数据!$A$1:$T$32,7,FALSE)
)</f>
        <v>2.0099999999999998</v>
      </c>
      <c r="AO123" cm="1">
        <f t="array" ref="AO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14.13</v>
      </c>
    </row>
    <row r="124" spans="1:41">
      <c r="A124">
        <v>36</v>
      </c>
      <c r="B124" t="s">
        <v>14</v>
      </c>
      <c r="C124">
        <v>2015</v>
      </c>
      <c r="D124" t="str">
        <f>CONCATENATE(B124,C124)</f>
        <v>江西省2015</v>
      </c>
      <c r="E124" t="s">
        <v>34</v>
      </c>
      <c r="F124" cm="1">
        <f t="array" ref="F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G124" cm="1">
        <f t="array" ref="G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H124" cm="1">
        <f t="array" ref="H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I124">
        <f>VLOOKUP($D124,[24]Sheet1!$C$1:$J$65536,2,FALSE)</f>
        <v>184.82044982910156</v>
      </c>
      <c r="J124">
        <f>VLOOKUP($D124,[24]Sheet1!$C$1:$J$65536,3,FALSE)</f>
        <v>144.23133850097656</v>
      </c>
      <c r="K124">
        <f>VLOOKUP($D124,[24]Sheet1!$C$1:$J$65536,4,FALSE)</f>
        <v>10154.6962890625</v>
      </c>
      <c r="L124">
        <f>VLOOKUP($D124,[24]Sheet1!$C$1:$J$65536,5,FALSE)</f>
        <v>164.22238159179688</v>
      </c>
      <c r="M124">
        <f>VLOOKUP($D124,[24]Sheet1!$C$1:$J$65536,6,FALSE)</f>
        <v>19.288341522216797</v>
      </c>
      <c r="N124">
        <f>VLOOKUP($D124,[24]Sheet1!$C$1:$J$65536,7,FALSE)</f>
        <v>6.9051098823547363</v>
      </c>
      <c r="O124">
        <f>VLOOKUP($D124,[24]Sheet1!$C$1:$J$65536,8,FALSE)</f>
        <v>42.680309295654297</v>
      </c>
      <c r="P124" cm="1">
        <f t="array" ref="P124">_xlfn.IFS(
$C124=2010,
VLOOKUP($B124,[25]各省年均房价!$A$1:$T$32,11,FALSE),
$C124=2011,
VLOOKUP($B124,[25]各省年均房价!$A$1:$T$32,12,FALSE),
$C124=2012,
VLOOKUP($B124,[25]各省年均房价!$A$1:$T$32,13,FALSE),
$C124=2013,
VLOOKUP($B124,[25]各省年均房价!$A$1:$T$32,14,FALSE),
$C124=2014,
VLOOKUP($B124,[25]各省年均房价!$A$1:$T$32,15,FALSE),
$C124=2015,
VLOOKUP($B124,[25]各省年均房价!$A$1:$T$32,16,FALSE),
$C124=2016,
VLOOKUP($B124,[25]各省年均房价!$A$1:$T$32,17,FALSE),
$C124=2017,
VLOOKUP($B124,[25]各省年均房价!$A$1:$T$32,18,FALSE),
$C124=2018,
VLOOKUP($B124,[25]各省年均房价!$A$1:$T$32,19,FALSE)
)</f>
        <v>4951.0599999999986</v>
      </c>
      <c r="Q124">
        <f t="shared" si="1"/>
        <v>0.26853935021966691</v>
      </c>
      <c r="S124" t="str">
        <f>VLOOKUP(B124,方言分布!A:B,2,FALSE)</f>
        <v>赣语</v>
      </c>
      <c r="T124" cm="1">
        <f t="array" ref="T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38557</v>
      </c>
      <c r="U124" cm="1">
        <f t="array" ref="U124">_xlfn.IFS(
$C124=2010,
VLOOKUP($B124,[20]分省年度数据!$A$1:$T$32,15,FALSE),
$C124=2011,
VLOOKUP($B124,[20]分省年度数据!$A$1:$T$32,14,FALSE),
$C124=2012,
VLOOKUP($B124,[20]分省年度数据!$A$1:$T$32,13,FALSE),
$C124=2013,
VLOOKUP($B124,[20]分省年度数据!$A$1:$T$32,12,FALSE),
$C124=2014,
VLOOKUP($B124,[20]分省年度数据!$A$1:$T$32,11,FALSE),
$C124=2015,
VLOOKUP($B124,[20]分省年度数据!$A$1:$T$32,10,FALSE),
$C124=2016,
VLOOKUP($B124,[20]分省年度数据!$A$1:$T$32,9,FALSE),
$C124=2017,
VLOOKUP($B124,[20]分省年度数据!$A$1:$T$32,8,FALSE),
$C124=2018,
VLOOKUP($B124,[20]分省年度数据!$A$1:$T$32,7,FALSE)
)</f>
        <v>19.78</v>
      </c>
      <c r="V124" cm="1">
        <f t="array" ref="V124">_xlfn.IFS(
$C124=2010,
VLOOKUP($B124,[21]分省年度数据!$A$1:$T$32,15,FALSE),
$C124=2011,
VLOOKUP($B124,[21]分省年度数据!$A$1:$T$32,14,FALSE),
$C124=2012,
VLOOKUP($B124,[21]分省年度数据!$A$1:$T$32,13,FALSE),
$C124=2013,
VLOOKUP($B124,[21]分省年度数据!$A$1:$T$32,12,FALSE),
$C124=2014,
VLOOKUP($B124,[21]分省年度数据!$A$1:$T$32,11,FALSE),
$C124=2015,
VLOOKUP($B124,[21]分省年度数据!$A$1:$T$32,10,FALSE),
$C124=2016,
VLOOKUP($B124,[21]分省年度数据!$A$1:$T$32,9,FALSE),
$C124=2017,
VLOOKUP($B124,[21]分省年度数据!$A$1:$T$32,8,FALSE),
$C124=2018,
VLOOKUP($B124,[21]分省年度数据!$A$1:$T$32,7,FALSE)
)</f>
        <v>46</v>
      </c>
      <c r="W124" cm="1">
        <f t="array" ref="W124">_xlfn.IFS(
$C124=2010,
VLOOKUP($B124,[22]分省年度数据!$A$1:$T$32,15,FALSE),
$C124=2011,
VLOOKUP($B124,[22]分省年度数据!$A$1:$T$32,14,FALSE),
$C124=2012,
VLOOKUP($B124,[22]分省年度数据!$A$1:$T$32,13,FALSE),
$C124=2013,
VLOOKUP($B124,[22]分省年度数据!$A$1:$T$32,12,FALSE),
$C124=2014,
VLOOKUP($B124,[22]分省年度数据!$A$1:$T$32,11,FALSE),
$C124=2015,
VLOOKUP($B124,[22]分省年度数据!$A$1:$T$32,10,FALSE),
$C124=2016,
VLOOKUP($B124,[22]分省年度数据!$A$1:$T$32,9,FALSE),
$C124=2017,
VLOOKUP($B124,[22]分省年度数据!$A$1:$T$32,8,FALSE),
$C124=2018,
VLOOKUP($B124,[22]分省年度数据!$A$1:$T$32,7,FALSE)
)</f>
        <v>9.1</v>
      </c>
      <c r="X124" cm="1">
        <f t="array" ref="X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398.79</v>
      </c>
      <c r="Y124" cm="1">
        <f t="array" ref="Y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17.48</v>
      </c>
      <c r="Z124" cm="1">
        <f t="array" ref="Z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14.61</v>
      </c>
      <c r="AA124" cm="1">
        <f t="array" ref="AA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19.559999999999999</v>
      </c>
      <c r="AC124" cm="1">
        <f t="array" ref="AC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9732898</v>
      </c>
      <c r="AD124" cm="1">
        <f t="array" ref="AD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793.27</v>
      </c>
      <c r="AE124" cm="1">
        <f t="array" ref="AE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113</v>
      </c>
      <c r="AF124" cm="1">
        <f t="array" ref="AF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6419.8</v>
      </c>
      <c r="AI124" cm="1">
        <f t="array" ref="AI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3058</v>
      </c>
      <c r="AJ124" cm="1">
        <f t="array" ref="AJ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13438</v>
      </c>
      <c r="AK124" cm="1">
        <f t="array" ref="AK124">_xlfn.IFS(
$C124=2010,
VLOOKUP($B124,[4]分省年度数据!$A$1:$T$32,15,FALSE),
$C124=2011,
VLOOKUP($B124,[4]分省年度数据!$A$1:$T$32,14,FALSE),
$C124=2012,
VLOOKUP($B124,[4]分省年度数据!$A$1:$T$32,13,FALSE),
$C124=2013,
VLOOKUP($B124,[4]分省年度数据!$A$1:$T$32,12,FALSE),
$C124=2014,
VLOOKUP($B124,[4]分省年度数据!$A$1:$T$32,11,FALSE),
$C124=2015,
VLOOKUP($B124,[4]分省年度数据!$A$1:$T$32,10,FALSE),
$C124=2016,
VLOOKUP($B124,[4]分省年度数据!$A$1:$T$32,9,FALSE),
$C124=2017,
VLOOKUP($B124,[4]分省年度数据!$A$1:$T$32,8,FALSE),
$C124=2018,
VLOOKUP($B124,[4]分省年度数据!$A$1:$T$32,7,FALSE)
)</f>
        <v>97.55</v>
      </c>
      <c r="AL124" cm="1">
        <f t="array" ref="AL124">_xlfn.IFS(
$C124=2010,
VLOOKUP($B124,[5]分省年度数据!$A$1:$T$32,15,FALSE),
$C124=2011,
VLOOKUP($B124,[5]分省年度数据!$A$1:$T$32,14,FALSE),
$C124=2012,
VLOOKUP($B124,[5]分省年度数据!$A$1:$T$32,13,FALSE),
$C124=2013,
VLOOKUP($B124,[5]分省年度数据!$A$1:$T$32,12,FALSE),
$C124=2014,
VLOOKUP($B124,[5]分省年度数据!$A$1:$T$32,11,FALSE),
$C124=2015,
VLOOKUP($B124,[5]分省年度数据!$A$1:$T$32,10,FALSE),
$C124=2016,
VLOOKUP($B124,[5]分省年度数据!$A$1:$T$32,9,FALSE),
$C124=2017,
VLOOKUP($B124,[5]分省年度数据!$A$1:$T$32,8,FALSE),
$C124=2018,
VLOOKUP($B124,[5]分省年度数据!$A$1:$T$32,7,FALSE)
)</f>
        <v>94.83</v>
      </c>
      <c r="AM124" cm="1">
        <f t="array" ref="AM124">_xlfn.IFS(
$C124=2010,
VLOOKUP($B124,[6]分省年度数据!$A$1:$T$32,15,FALSE),
$C124=2011,
VLOOKUP($B124,[6]分省年度数据!$A$1:$T$32,14,FALSE),
$C124=2012,
VLOOKUP($B124,[6]分省年度数据!$A$1:$T$32,13,FALSE),
$C124=2013,
VLOOKUP($B124,[6]分省年度数据!$A$1:$T$32,12,FALSE),
$C124=2014,
VLOOKUP($B124,[6]分省年度数据!$A$1:$T$32,11,FALSE),
$C124=2015,
VLOOKUP($B124,[6]分省年度数据!$A$1:$T$32,10,FALSE),
$C124=2016,
VLOOKUP($B124,[6]分省年度数据!$A$1:$T$32,9,FALSE),
$C124=2017,
VLOOKUP($B124,[6]分省年度数据!$A$1:$T$32,8,FALSE),
$C124=2018,
VLOOKUP($B124,[6]分省年度数据!$A$1:$T$32,7,FALSE)
)</f>
        <v>8.69</v>
      </c>
      <c r="AN124" cm="1">
        <f t="array" ref="AN124">_xlfn.IFS(
$C124=2010,
VLOOKUP($B124,[7]分省年度数据!$A$1:$T$32,15,FALSE),
$C124=2011,
VLOOKUP($B124,[7]分省年度数据!$A$1:$T$32,14,FALSE),
$C124=2012,
VLOOKUP($B124,[7]分省年度数据!$A$1:$T$32,13,FALSE),
$C124=2013,
VLOOKUP($B124,[7]分省年度数据!$A$1:$T$32,12,FALSE),
$C124=2014,
VLOOKUP($B124,[7]分省年度数据!$A$1:$T$32,11,FALSE),
$C124=2015,
VLOOKUP($B124,[7]分省年度数据!$A$1:$T$32,10,FALSE),
$C124=2016,
VLOOKUP($B124,[7]分省年度数据!$A$1:$T$32,9,FALSE),
$C124=2017,
VLOOKUP($B124,[7]分省年度数据!$A$1:$T$32,8,FALSE),
$C124=2018,
VLOOKUP($B124,[7]分省年度数据!$A$1:$T$32,7,FALSE)
)</f>
        <v>1.8</v>
      </c>
      <c r="AO124" cm="1">
        <f t="array" ref="AO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13.96</v>
      </c>
    </row>
    <row r="125" spans="1:41">
      <c r="A125">
        <v>36</v>
      </c>
      <c r="B125" t="s">
        <v>14</v>
      </c>
      <c r="C125">
        <v>2016</v>
      </c>
      <c r="D125" t="str">
        <f>CONCATENATE(B125,C125)</f>
        <v>江西省2016</v>
      </c>
      <c r="E125" t="s">
        <v>34</v>
      </c>
      <c r="F125" cm="1">
        <f t="array" ref="F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G125" cm="1">
        <f t="array" ref="G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H125" cm="1">
        <f t="array" ref="H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I125">
        <f>VLOOKUP($D125,[24]Sheet1!$C$1:$J$65536,2,FALSE)</f>
        <v>187.12689208984375</v>
      </c>
      <c r="J125">
        <f>VLOOKUP($D125,[24]Sheet1!$C$1:$J$65536,3,FALSE)</f>
        <v>145.182373046875</v>
      </c>
      <c r="K125">
        <f>VLOOKUP($D125,[24]Sheet1!$C$1:$J$65536,4,FALSE)</f>
        <v>10152.32421875</v>
      </c>
      <c r="L125">
        <f>VLOOKUP($D125,[24]Sheet1!$C$1:$J$65536,5,FALSE)</f>
        <v>165.7396240234375</v>
      </c>
      <c r="M125">
        <f>VLOOKUP($D125,[24]Sheet1!$C$1:$J$65536,6,FALSE)</f>
        <v>19.240554809570312</v>
      </c>
      <c r="N125">
        <f>VLOOKUP($D125,[24]Sheet1!$C$1:$J$65536,7,FALSE)</f>
        <v>6.6680827140808105</v>
      </c>
      <c r="O125">
        <f>VLOOKUP($D125,[24]Sheet1!$C$1:$J$65536,8,FALSE)</f>
        <v>46.412670135498047</v>
      </c>
      <c r="P125" cm="1">
        <f t="array" ref="P125">_xlfn.IFS(
$C125=2010,
VLOOKUP($B125,[25]各省年均房价!$A$1:$T$32,11,FALSE),
$C125=2011,
VLOOKUP($B125,[25]各省年均房价!$A$1:$T$32,12,FALSE),
$C125=2012,
VLOOKUP($B125,[25]各省年均房价!$A$1:$T$32,13,FALSE),
$C125=2013,
VLOOKUP($B125,[25]各省年均房价!$A$1:$T$32,14,FALSE),
$C125=2014,
VLOOKUP($B125,[25]各省年均房价!$A$1:$T$32,15,FALSE),
$C125=2015,
VLOOKUP($B125,[25]各省年均房价!$A$1:$T$32,16,FALSE),
$C125=2016,
VLOOKUP($B125,[25]各省年均房价!$A$1:$T$32,17,FALSE),
$C125=2017,
VLOOKUP($B125,[25]各省年均房价!$A$1:$T$32,18,FALSE),
$C125=2018,
VLOOKUP($B125,[25]各省年均房价!$A$1:$T$32,19,FALSE)
)</f>
        <v>5299.7118181818187</v>
      </c>
      <c r="Q125">
        <f t="shared" si="1"/>
        <v>0.26353614212739029</v>
      </c>
      <c r="S125" t="str">
        <f>VLOOKUP(B125,方言分布!A:B,2,FALSE)</f>
        <v>赣语</v>
      </c>
      <c r="T125" cm="1">
        <f t="array" ref="T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38272</v>
      </c>
      <c r="U125" cm="1">
        <f t="array" ref="U125">_xlfn.IFS(
$C125=2010,
VLOOKUP($B125,[20]分省年度数据!$A$1:$T$32,15,FALSE),
$C125=2011,
VLOOKUP($B125,[20]分省年度数据!$A$1:$T$32,14,FALSE),
$C125=2012,
VLOOKUP($B125,[20]分省年度数据!$A$1:$T$32,13,FALSE),
$C125=2013,
VLOOKUP($B125,[20]分省年度数据!$A$1:$T$32,12,FALSE),
$C125=2014,
VLOOKUP($B125,[20]分省年度数据!$A$1:$T$32,11,FALSE),
$C125=2015,
VLOOKUP($B125,[20]分省年度数据!$A$1:$T$32,10,FALSE),
$C125=2016,
VLOOKUP($B125,[20]分省年度数据!$A$1:$T$32,9,FALSE),
$C125=2017,
VLOOKUP($B125,[20]分省年度数据!$A$1:$T$32,8,FALSE),
$C125=2018,
VLOOKUP($B125,[20]分省年度数据!$A$1:$T$32,7,FALSE)
)</f>
        <v>20.91</v>
      </c>
      <c r="V125" cm="1">
        <f t="array" ref="V125">_xlfn.IFS(
$C125=2010,
VLOOKUP($B125,[21]分省年度数据!$A$1:$T$32,15,FALSE),
$C125=2011,
VLOOKUP($B125,[21]分省年度数据!$A$1:$T$32,14,FALSE),
$C125=2012,
VLOOKUP($B125,[21]分省年度数据!$A$1:$T$32,13,FALSE),
$C125=2013,
VLOOKUP($B125,[21]分省年度数据!$A$1:$T$32,12,FALSE),
$C125=2014,
VLOOKUP($B125,[21]分省年度数据!$A$1:$T$32,11,FALSE),
$C125=2015,
VLOOKUP($B125,[21]分省年度数据!$A$1:$T$32,10,FALSE),
$C125=2016,
VLOOKUP($B125,[21]分省年度数据!$A$1:$T$32,9,FALSE),
$C125=2017,
VLOOKUP($B125,[21]分省年度数据!$A$1:$T$32,8,FALSE),
$C125=2018,
VLOOKUP($B125,[21]分省年度数据!$A$1:$T$32,7,FALSE)
)</f>
        <v>48</v>
      </c>
      <c r="W125" cm="1">
        <f t="array" ref="W125">_xlfn.IFS(
$C125=2010,
VLOOKUP($B125,[22]分省年度数据!$A$1:$T$32,15,FALSE),
$C125=2011,
VLOOKUP($B125,[22]分省年度数据!$A$1:$T$32,14,FALSE),
$C125=2012,
VLOOKUP($B125,[22]分省年度数据!$A$1:$T$32,13,FALSE),
$C125=2013,
VLOOKUP($B125,[22]分省年度数据!$A$1:$T$32,12,FALSE),
$C125=2014,
VLOOKUP($B125,[22]分省年度数据!$A$1:$T$32,11,FALSE),
$C125=2015,
VLOOKUP($B125,[22]分省年度数据!$A$1:$T$32,10,FALSE),
$C125=2016,
VLOOKUP($B125,[22]分省年度数据!$A$1:$T$32,9,FALSE),
$C125=2017,
VLOOKUP($B125,[22]分省年度数据!$A$1:$T$32,8,FALSE),
$C125=2018,
VLOOKUP($B125,[22]分省年度数据!$A$1:$T$32,7,FALSE)
)</f>
        <v>9.1199999999999992</v>
      </c>
      <c r="X125" cm="1">
        <f t="array" ref="X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438.72</v>
      </c>
      <c r="Y125" cm="1">
        <f t="array" ref="Y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17.2</v>
      </c>
      <c r="Z125" cm="1">
        <f t="array" ref="Z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15.08</v>
      </c>
      <c r="AA125" cm="1">
        <f t="array" ref="AA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19.29</v>
      </c>
      <c r="AC125" cm="1">
        <f t="array" ref="AC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10468837</v>
      </c>
      <c r="AD125" cm="1">
        <f t="array" ref="AD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848.88</v>
      </c>
      <c r="AE125" cm="1">
        <f t="array" ref="AE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133</v>
      </c>
      <c r="AF125" cm="1">
        <f t="array" ref="AF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7198.5</v>
      </c>
      <c r="AI125" cm="1">
        <f t="array" ref="AI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4932</v>
      </c>
      <c r="AJ125" cm="1">
        <f t="array" ref="AJ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14282</v>
      </c>
      <c r="AK125" cm="1">
        <f t="array" ref="AK125">_xlfn.IFS(
$C125=2010,
VLOOKUP($B125,[4]分省年度数据!$A$1:$T$32,15,FALSE),
$C125=2011,
VLOOKUP($B125,[4]分省年度数据!$A$1:$T$32,14,FALSE),
$C125=2012,
VLOOKUP($B125,[4]分省年度数据!$A$1:$T$32,13,FALSE),
$C125=2013,
VLOOKUP($B125,[4]分省年度数据!$A$1:$T$32,12,FALSE),
$C125=2014,
VLOOKUP($B125,[4]分省年度数据!$A$1:$T$32,11,FALSE),
$C125=2015,
VLOOKUP($B125,[4]分省年度数据!$A$1:$T$32,10,FALSE),
$C125=2016,
VLOOKUP($B125,[4]分省年度数据!$A$1:$T$32,9,FALSE),
$C125=2017,
VLOOKUP($B125,[4]分省年度数据!$A$1:$T$32,8,FALSE),
$C125=2018,
VLOOKUP($B125,[4]分省年度数据!$A$1:$T$32,7,FALSE)
)</f>
        <v>97.69</v>
      </c>
      <c r="AL125" cm="1">
        <f t="array" ref="AL125">_xlfn.IFS(
$C125=2010,
VLOOKUP($B125,[5]分省年度数据!$A$1:$T$32,15,FALSE),
$C125=2011,
VLOOKUP($B125,[5]分省年度数据!$A$1:$T$32,14,FALSE),
$C125=2012,
VLOOKUP($B125,[5]分省年度数据!$A$1:$T$32,13,FALSE),
$C125=2013,
VLOOKUP($B125,[5]分省年度数据!$A$1:$T$32,12,FALSE),
$C125=2014,
VLOOKUP($B125,[5]分省年度数据!$A$1:$T$32,11,FALSE),
$C125=2015,
VLOOKUP($B125,[5]分省年度数据!$A$1:$T$32,10,FALSE),
$C125=2016,
VLOOKUP($B125,[5]分省年度数据!$A$1:$T$32,9,FALSE),
$C125=2017,
VLOOKUP($B125,[5]分省年度数据!$A$1:$T$32,8,FALSE),
$C125=2018,
VLOOKUP($B125,[5]分省年度数据!$A$1:$T$32,7,FALSE)
)</f>
        <v>95.31</v>
      </c>
      <c r="AM125" cm="1">
        <f t="array" ref="AM125">_xlfn.IFS(
$C125=2010,
VLOOKUP($B125,[6]分省年度数据!$A$1:$T$32,15,FALSE),
$C125=2011,
VLOOKUP($B125,[6]分省年度数据!$A$1:$T$32,14,FALSE),
$C125=2012,
VLOOKUP($B125,[6]分省年度数据!$A$1:$T$32,13,FALSE),
$C125=2013,
VLOOKUP($B125,[6]分省年度数据!$A$1:$T$32,12,FALSE),
$C125=2014,
VLOOKUP($B125,[6]分省年度数据!$A$1:$T$32,11,FALSE),
$C125=2015,
VLOOKUP($B125,[6]分省年度数据!$A$1:$T$32,10,FALSE),
$C125=2016,
VLOOKUP($B125,[6]分省年度数据!$A$1:$T$32,9,FALSE),
$C125=2017,
VLOOKUP($B125,[6]分省年度数据!$A$1:$T$32,8,FALSE),
$C125=2018,
VLOOKUP($B125,[6]分省年度数据!$A$1:$T$32,7,FALSE)
)</f>
        <v>8.86</v>
      </c>
      <c r="AN125" cm="1">
        <f t="array" ref="AN125">_xlfn.IFS(
$C125=2010,
VLOOKUP($B125,[7]分省年度数据!$A$1:$T$32,15,FALSE),
$C125=2011,
VLOOKUP($B125,[7]分省年度数据!$A$1:$T$32,14,FALSE),
$C125=2012,
VLOOKUP($B125,[7]分省年度数据!$A$1:$T$32,13,FALSE),
$C125=2013,
VLOOKUP($B125,[7]分省年度数据!$A$1:$T$32,12,FALSE),
$C125=2014,
VLOOKUP($B125,[7]分省年度数据!$A$1:$T$32,11,FALSE),
$C125=2015,
VLOOKUP($B125,[7]分省年度数据!$A$1:$T$32,10,FALSE),
$C125=2016,
VLOOKUP($B125,[7]分省年度数据!$A$1:$T$32,9,FALSE),
$C125=2017,
VLOOKUP($B125,[7]分省年度数据!$A$1:$T$32,8,FALSE),
$C125=2018,
VLOOKUP($B125,[7]分省年度数据!$A$1:$T$32,7,FALSE)
)</f>
        <v>1.9</v>
      </c>
      <c r="AO125" cm="1">
        <f t="array" ref="AO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14.16</v>
      </c>
    </row>
    <row r="126" spans="1:41">
      <c r="A126">
        <v>36</v>
      </c>
      <c r="B126" t="s">
        <v>14</v>
      </c>
      <c r="C126">
        <v>2017</v>
      </c>
      <c r="D126" t="str">
        <f>CONCATENATE(B126,C126)</f>
        <v>江西省2017</v>
      </c>
      <c r="E126" t="s">
        <v>34</v>
      </c>
      <c r="F126" cm="1">
        <f t="array" ref="F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G126" cm="1">
        <f t="array" ref="G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H126" cm="1">
        <f t="array" ref="H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I126">
        <f>VLOOKUP($D126,[24]Sheet1!$C$1:$J$65536,2,FALSE)</f>
        <v>187.41342163085938</v>
      </c>
      <c r="J126">
        <f>VLOOKUP($D126,[24]Sheet1!$C$1:$J$65536,3,FALSE)</f>
        <v>140.332763671875</v>
      </c>
      <c r="K126">
        <f>VLOOKUP($D126,[24]Sheet1!$C$1:$J$65536,4,FALSE)</f>
        <v>10158.552734375</v>
      </c>
      <c r="L126">
        <f>VLOOKUP($D126,[24]Sheet1!$C$1:$J$65536,5,FALSE)</f>
        <v>177.06442260742188</v>
      </c>
      <c r="M126">
        <f>VLOOKUP($D126,[24]Sheet1!$C$1:$J$65536,6,FALSE)</f>
        <v>19.446165084838867</v>
      </c>
      <c r="N126">
        <f>VLOOKUP($D126,[24]Sheet1!$C$1:$J$65536,7,FALSE)</f>
        <v>6.3666186332702637</v>
      </c>
      <c r="O126">
        <f>VLOOKUP($D126,[24]Sheet1!$C$1:$J$65536,8,FALSE)</f>
        <v>40.959934234619141</v>
      </c>
      <c r="P126" cm="1">
        <f t="array" ref="P126">_xlfn.IFS(
$C126=2010,
VLOOKUP($B126,[25]各省年均房价!$A$1:$T$32,11,FALSE),
$C126=2011,
VLOOKUP($B126,[25]各省年均房价!$A$1:$T$32,12,FALSE),
$C126=2012,
VLOOKUP($B126,[25]各省年均房价!$A$1:$T$32,13,FALSE),
$C126=2013,
VLOOKUP($B126,[25]各省年均房价!$A$1:$T$32,14,FALSE),
$C126=2014,
VLOOKUP($B126,[25]各省年均房价!$A$1:$T$32,15,FALSE),
$C126=2015,
VLOOKUP($B126,[25]各省年均房价!$A$1:$T$32,16,FALSE),
$C126=2016,
VLOOKUP($B126,[25]各省年均房价!$A$1:$T$32,17,FALSE),
$C126=2017,
VLOOKUP($B126,[25]各省年均房价!$A$1:$T$32,18,FALSE),
$C126=2018,
VLOOKUP($B126,[25]各省年均房价!$A$1:$T$32,19,FALSE)
)</f>
        <v>5373.1851851851861</v>
      </c>
      <c r="Q126">
        <f t="shared" si="1"/>
        <v>0.24389202420158804</v>
      </c>
      <c r="S126" t="str">
        <f>VLOOKUP(B126,方言分布!A:B,2,FALSE)</f>
        <v>赣语</v>
      </c>
      <c r="T126" cm="1">
        <f t="array" ref="T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37791</v>
      </c>
      <c r="U126" cm="1">
        <f t="array" ref="U126">_xlfn.IFS(
$C126=2010,
VLOOKUP($B126,[20]分省年度数据!$A$1:$T$32,15,FALSE),
$C126=2011,
VLOOKUP($B126,[20]分省年度数据!$A$1:$T$32,14,FALSE),
$C126=2012,
VLOOKUP($B126,[20]分省年度数据!$A$1:$T$32,13,FALSE),
$C126=2013,
VLOOKUP($B126,[20]分省年度数据!$A$1:$T$32,12,FALSE),
$C126=2014,
VLOOKUP($B126,[20]分省年度数据!$A$1:$T$32,11,FALSE),
$C126=2015,
VLOOKUP($B126,[20]分省年度数据!$A$1:$T$32,10,FALSE),
$C126=2016,
VLOOKUP($B126,[20]分省年度数据!$A$1:$T$32,9,FALSE),
$C126=2017,
VLOOKUP($B126,[20]分省年度数据!$A$1:$T$32,8,FALSE),
$C126=2018,
VLOOKUP($B126,[20]分省年度数据!$A$1:$T$32,7,FALSE)
)</f>
        <v>23.4</v>
      </c>
      <c r="V126" cm="1">
        <f t="array" ref="V126">_xlfn.IFS(
$C126=2010,
VLOOKUP($B126,[21]分省年度数据!$A$1:$T$32,15,FALSE),
$C126=2011,
VLOOKUP($B126,[21]分省年度数据!$A$1:$T$32,14,FALSE),
$C126=2012,
VLOOKUP($B126,[21]分省年度数据!$A$1:$T$32,13,FALSE),
$C126=2013,
VLOOKUP($B126,[21]分省年度数据!$A$1:$T$32,12,FALSE),
$C126=2014,
VLOOKUP($B126,[21]分省年度数据!$A$1:$T$32,11,FALSE),
$C126=2015,
VLOOKUP($B126,[21]分省年度数据!$A$1:$T$32,10,FALSE),
$C126=2016,
VLOOKUP($B126,[21]分省年度数据!$A$1:$T$32,9,FALSE),
$C126=2017,
VLOOKUP($B126,[21]分省年度数据!$A$1:$T$32,8,FALSE),
$C126=2018,
VLOOKUP($B126,[21]分省年度数据!$A$1:$T$32,7,FALSE)
)</f>
        <v>51</v>
      </c>
      <c r="W126" cm="1">
        <f t="array" ref="W126">_xlfn.IFS(
$C126=2010,
VLOOKUP($B126,[22]分省年度数据!$A$1:$T$32,15,FALSE),
$C126=2011,
VLOOKUP($B126,[22]分省年度数据!$A$1:$T$32,14,FALSE),
$C126=2012,
VLOOKUP($B126,[22]分省年度数据!$A$1:$T$32,13,FALSE),
$C126=2013,
VLOOKUP($B126,[22]分省年度数据!$A$1:$T$32,12,FALSE),
$C126=2014,
VLOOKUP($B126,[22]分省年度数据!$A$1:$T$32,11,FALSE),
$C126=2015,
VLOOKUP($B126,[22]分省年度数据!$A$1:$T$32,10,FALSE),
$C126=2016,
VLOOKUP($B126,[22]分省年度数据!$A$1:$T$32,9,FALSE),
$C126=2017,
VLOOKUP($B126,[22]分省年度数据!$A$1:$T$32,8,FALSE),
$C126=2018,
VLOOKUP($B126,[22]分省年度数据!$A$1:$T$32,7,FALSE)
)</f>
        <v>8.86</v>
      </c>
      <c r="X126" cm="1">
        <f t="array" ref="X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492.59</v>
      </c>
      <c r="Y126" cm="1">
        <f t="array" ref="Y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17.350000000000001</v>
      </c>
      <c r="Z126" cm="1">
        <f t="array" ref="Z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15.85</v>
      </c>
      <c r="AA126" cm="1">
        <f t="array" ref="AA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18.63</v>
      </c>
      <c r="AC126" cm="1">
        <f t="array" ref="AC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11717849</v>
      </c>
      <c r="AD126" cm="1">
        <f t="array" ref="AD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940.57</v>
      </c>
      <c r="AE126" cm="1">
        <f t="array" ref="AE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151</v>
      </c>
      <c r="AF126" cm="1">
        <f t="array" ref="AF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8118</v>
      </c>
      <c r="AI126" cm="1">
        <f t="array" ref="AI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5356</v>
      </c>
      <c r="AJ126" cm="1">
        <f t="array" ref="AJ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19646</v>
      </c>
      <c r="AK126" cm="1">
        <f t="array" ref="AK126">_xlfn.IFS(
$C126=2010,
VLOOKUP($B126,[4]分省年度数据!$A$1:$T$32,15,FALSE),
$C126=2011,
VLOOKUP($B126,[4]分省年度数据!$A$1:$T$32,14,FALSE),
$C126=2012,
VLOOKUP($B126,[4]分省年度数据!$A$1:$T$32,13,FALSE),
$C126=2013,
VLOOKUP($B126,[4]分省年度数据!$A$1:$T$32,12,FALSE),
$C126=2014,
VLOOKUP($B126,[4]分省年度数据!$A$1:$T$32,11,FALSE),
$C126=2015,
VLOOKUP($B126,[4]分省年度数据!$A$1:$T$32,10,FALSE),
$C126=2016,
VLOOKUP($B126,[4]分省年度数据!$A$1:$T$32,9,FALSE),
$C126=2017,
VLOOKUP($B126,[4]分省年度数据!$A$1:$T$32,8,FALSE),
$C126=2018,
VLOOKUP($B126,[4]分省年度数据!$A$1:$T$32,7,FALSE)
)</f>
        <v>98.11</v>
      </c>
      <c r="AL126" cm="1">
        <f t="array" ref="AL126">_xlfn.IFS(
$C126=2010,
VLOOKUP($B126,[5]分省年度数据!$A$1:$T$32,15,FALSE),
$C126=2011,
VLOOKUP($B126,[5]分省年度数据!$A$1:$T$32,14,FALSE),
$C126=2012,
VLOOKUP($B126,[5]分省年度数据!$A$1:$T$32,13,FALSE),
$C126=2013,
VLOOKUP($B126,[5]分省年度数据!$A$1:$T$32,12,FALSE),
$C126=2014,
VLOOKUP($B126,[5]分省年度数据!$A$1:$T$32,11,FALSE),
$C126=2015,
VLOOKUP($B126,[5]分省年度数据!$A$1:$T$32,10,FALSE),
$C126=2016,
VLOOKUP($B126,[5]分省年度数据!$A$1:$T$32,9,FALSE),
$C126=2017,
VLOOKUP($B126,[5]分省年度数据!$A$1:$T$32,8,FALSE),
$C126=2018,
VLOOKUP($B126,[5]分省年度数据!$A$1:$T$32,7,FALSE)
)</f>
        <v>97.38</v>
      </c>
      <c r="AM126" cm="1">
        <f t="array" ref="AM126">_xlfn.IFS(
$C126=2010,
VLOOKUP($B126,[6]分省年度数据!$A$1:$T$32,15,FALSE),
$C126=2011,
VLOOKUP($B126,[6]分省年度数据!$A$1:$T$32,14,FALSE),
$C126=2012,
VLOOKUP($B126,[6]分省年度数据!$A$1:$T$32,13,FALSE),
$C126=2013,
VLOOKUP($B126,[6]分省年度数据!$A$1:$T$32,12,FALSE),
$C126=2014,
VLOOKUP($B126,[6]分省年度数据!$A$1:$T$32,11,FALSE),
$C126=2015,
VLOOKUP($B126,[6]分省年度数据!$A$1:$T$32,10,FALSE),
$C126=2016,
VLOOKUP($B126,[6]分省年度数据!$A$1:$T$32,9,FALSE),
$C126=2017,
VLOOKUP($B126,[6]分省年度数据!$A$1:$T$32,8,FALSE),
$C126=2018,
VLOOKUP($B126,[6]分省年度数据!$A$1:$T$32,7,FALSE)
)</f>
        <v>12.55</v>
      </c>
      <c r="AN126" cm="1">
        <f t="array" ref="AN126">_xlfn.IFS(
$C126=2010,
VLOOKUP($B126,[7]分省年度数据!$A$1:$T$32,15,FALSE),
$C126=2011,
VLOOKUP($B126,[7]分省年度数据!$A$1:$T$32,14,FALSE),
$C126=2012,
VLOOKUP($B126,[7]分省年度数据!$A$1:$T$32,13,FALSE),
$C126=2013,
VLOOKUP($B126,[7]分省年度数据!$A$1:$T$32,12,FALSE),
$C126=2014,
VLOOKUP($B126,[7]分省年度数据!$A$1:$T$32,11,FALSE),
$C126=2015,
VLOOKUP($B126,[7]分省年度数据!$A$1:$T$32,10,FALSE),
$C126=2016,
VLOOKUP($B126,[7]分省年度数据!$A$1:$T$32,9,FALSE),
$C126=2017,
VLOOKUP($B126,[7]分省年度数据!$A$1:$T$32,8,FALSE),
$C126=2018,
VLOOKUP($B126,[7]分省年度数据!$A$1:$T$32,7,FALSE)
)</f>
        <v>1.95</v>
      </c>
      <c r="AO126" cm="1">
        <f t="array" ref="AO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14.5</v>
      </c>
    </row>
    <row r="127" spans="1:41">
      <c r="A127">
        <v>36</v>
      </c>
      <c r="B127" t="s">
        <v>14</v>
      </c>
      <c r="C127">
        <v>2018</v>
      </c>
      <c r="D127" t="str">
        <f>CONCATENATE(B127,C127)</f>
        <v>江西省2018</v>
      </c>
      <c r="E127" t="s">
        <v>34</v>
      </c>
      <c r="F127" cm="1">
        <f t="array" ref="F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G127" cm="1">
        <f t="array" ref="G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H127" cm="1">
        <f t="array" ref="H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I127">
        <f>VLOOKUP($D127,[24]Sheet1!$C$1:$J$65536,2,FALSE)</f>
        <v>187.71224975585938</v>
      </c>
      <c r="J127">
        <f>VLOOKUP($D127,[24]Sheet1!$C$1:$J$65536,3,FALSE)</f>
        <v>140.51322937011719</v>
      </c>
      <c r="K127">
        <f>VLOOKUP($D127,[24]Sheet1!$C$1:$J$65536,4,FALSE)</f>
        <v>10149.9765625</v>
      </c>
      <c r="L127">
        <f>VLOOKUP($D127,[24]Sheet1!$C$1:$J$65536,5,FALSE)</f>
        <v>182.82373046875</v>
      </c>
      <c r="M127">
        <f>VLOOKUP($D127,[24]Sheet1!$C$1:$J$65536,6,FALSE)</f>
        <v>19.650457382202148</v>
      </c>
      <c r="N127">
        <f>VLOOKUP($D127,[24]Sheet1!$C$1:$J$65536,7,FALSE)</f>
        <v>6.5498528480529785</v>
      </c>
      <c r="O127">
        <f>VLOOKUP($D127,[24]Sheet1!$C$1:$J$65536,8,FALSE)</f>
        <v>37.537979125976562</v>
      </c>
      <c r="P127" cm="1">
        <f t="array" ref="P127">_xlfn.IFS(
$C127=2010,
VLOOKUP($B127,[25]各省年均房价!$A$1:$T$32,11,FALSE),
$C127=2011,
VLOOKUP($B127,[25]各省年均房价!$A$1:$T$32,12,FALSE),
$C127=2012,
VLOOKUP($B127,[25]各省年均房价!$A$1:$T$32,13,FALSE),
$C127=2013,
VLOOKUP($B127,[25]各省年均房价!$A$1:$T$32,14,FALSE),
$C127=2014,
VLOOKUP($B127,[25]各省年均房价!$A$1:$T$32,15,FALSE),
$C127=2015,
VLOOKUP($B127,[25]各省年均房价!$A$1:$T$32,16,FALSE),
$C127=2016,
VLOOKUP($B127,[25]各省年均房价!$A$1:$T$32,17,FALSE),
$C127=2017,
VLOOKUP($B127,[25]各省年均房价!$A$1:$T$32,18,FALSE),
$C127=2018,
VLOOKUP($B127,[25]各省年均房价!$A$1:$T$32,19,FALSE)
)</f>
        <v>6434.2940476190506</v>
      </c>
      <c r="Q127">
        <f t="shared" si="1"/>
        <v>0.26720490230976124</v>
      </c>
      <c r="S127" t="str">
        <f>VLOOKUP(B127,方言分布!A:B,2,FALSE)</f>
        <v>赣语</v>
      </c>
      <c r="T127" cm="1">
        <f t="array" ref="T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36545</v>
      </c>
      <c r="U127" cm="1">
        <f t="array" ref="U127">_xlfn.IFS(
$C127=2010,
VLOOKUP($B127,[20]分省年度数据!$A$1:$T$32,15,FALSE),
$C127=2011,
VLOOKUP($B127,[20]分省年度数据!$A$1:$T$32,14,FALSE),
$C127=2012,
VLOOKUP($B127,[20]分省年度数据!$A$1:$T$32,13,FALSE),
$C127=2013,
VLOOKUP($B127,[20]分省年度数据!$A$1:$T$32,12,FALSE),
$C127=2014,
VLOOKUP($B127,[20]分省年度数据!$A$1:$T$32,11,FALSE),
$C127=2015,
VLOOKUP($B127,[20]分省年度数据!$A$1:$T$32,10,FALSE),
$C127=2016,
VLOOKUP($B127,[20]分省年度数据!$A$1:$T$32,9,FALSE),
$C127=2017,
VLOOKUP($B127,[20]分省年度数据!$A$1:$T$32,8,FALSE),
$C127=2018,
VLOOKUP($B127,[20]分省年度数据!$A$1:$T$32,7,FALSE)
)</f>
        <v>24.95</v>
      </c>
      <c r="V127" cm="1">
        <f t="array" ref="V127">_xlfn.IFS(
$C127=2010,
VLOOKUP($B127,[21]分省年度数据!$A$1:$T$32,15,FALSE),
$C127=2011,
VLOOKUP($B127,[21]分省年度数据!$A$1:$T$32,14,FALSE),
$C127=2012,
VLOOKUP($B127,[21]分省年度数据!$A$1:$T$32,13,FALSE),
$C127=2013,
VLOOKUP($B127,[21]分省年度数据!$A$1:$T$32,12,FALSE),
$C127=2014,
VLOOKUP($B127,[21]分省年度数据!$A$1:$T$32,11,FALSE),
$C127=2015,
VLOOKUP($B127,[21]分省年度数据!$A$1:$T$32,10,FALSE),
$C127=2016,
VLOOKUP($B127,[21]分省年度数据!$A$1:$T$32,9,FALSE),
$C127=2017,
VLOOKUP($B127,[21]分省年度数据!$A$1:$T$32,8,FALSE),
$C127=2018,
VLOOKUP($B127,[21]分省年度数据!$A$1:$T$32,7,FALSE)
)</f>
        <v>53</v>
      </c>
      <c r="W127" cm="1">
        <f t="array" ref="W127">_xlfn.IFS(
$C127=2010,
VLOOKUP($B127,[22]分省年度数据!$A$1:$T$32,15,FALSE),
$C127=2011,
VLOOKUP($B127,[22]分省年度数据!$A$1:$T$32,14,FALSE),
$C127=2012,
VLOOKUP($B127,[22]分省年度数据!$A$1:$T$32,13,FALSE),
$C127=2013,
VLOOKUP($B127,[22]分省年度数据!$A$1:$T$32,12,FALSE),
$C127=2014,
VLOOKUP($B127,[22]分省年度数据!$A$1:$T$32,11,FALSE),
$C127=2015,
VLOOKUP($B127,[22]分省年度数据!$A$1:$T$32,10,FALSE),
$C127=2016,
VLOOKUP($B127,[22]分省年度数据!$A$1:$T$32,9,FALSE),
$C127=2017,
VLOOKUP($B127,[22]分省年度数据!$A$1:$T$32,8,FALSE),
$C127=2018,
VLOOKUP($B127,[22]分省年度数据!$A$1:$T$32,7,FALSE)
)</f>
        <v>8.9</v>
      </c>
      <c r="X127" cm="1">
        <f t="array" ref="X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585.47</v>
      </c>
      <c r="Y127" cm="1">
        <f t="array" ref="Y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17.260000000000002</v>
      </c>
      <c r="Z127" cm="1">
        <f t="array" ref="Z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16.07</v>
      </c>
      <c r="AA127" cm="1">
        <f t="array" ref="AA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17.95</v>
      </c>
      <c r="AC127" cm="1">
        <f t="array" ref="AC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13152969</v>
      </c>
      <c r="AD127" cm="1">
        <f t="array" ref="AD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1054.4100000000001</v>
      </c>
      <c r="AE127" cm="1">
        <f t="array" ref="AE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167</v>
      </c>
      <c r="AF127" cm="1">
        <f t="array" ref="AF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9045.7000000000007</v>
      </c>
      <c r="AI127" cm="1">
        <f t="array" ref="AI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6925</v>
      </c>
      <c r="AJ127" cm="1">
        <f t="array" ref="AJ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20967</v>
      </c>
      <c r="AK127" cm="1">
        <f t="array" ref="AK127">_xlfn.IFS(
$C127=2010,
VLOOKUP($B127,[4]分省年度数据!$A$1:$T$32,15,FALSE),
$C127=2011,
VLOOKUP($B127,[4]分省年度数据!$A$1:$T$32,14,FALSE),
$C127=2012,
VLOOKUP($B127,[4]分省年度数据!$A$1:$T$32,13,FALSE),
$C127=2013,
VLOOKUP($B127,[4]分省年度数据!$A$1:$T$32,12,FALSE),
$C127=2014,
VLOOKUP($B127,[4]分省年度数据!$A$1:$T$32,11,FALSE),
$C127=2015,
VLOOKUP($B127,[4]分省年度数据!$A$1:$T$32,10,FALSE),
$C127=2016,
VLOOKUP($B127,[4]分省年度数据!$A$1:$T$32,9,FALSE),
$C127=2017,
VLOOKUP($B127,[4]分省年度数据!$A$1:$T$32,8,FALSE),
$C127=2018,
VLOOKUP($B127,[4]分省年度数据!$A$1:$T$32,7,FALSE)
)</f>
        <v>98.31</v>
      </c>
      <c r="AL127" cm="1">
        <f t="array" ref="AL127">_xlfn.IFS(
$C127=2010,
VLOOKUP($B127,[5]分省年度数据!$A$1:$T$32,15,FALSE),
$C127=2011,
VLOOKUP($B127,[5]分省年度数据!$A$1:$T$32,14,FALSE),
$C127=2012,
VLOOKUP($B127,[5]分省年度数据!$A$1:$T$32,13,FALSE),
$C127=2013,
VLOOKUP($B127,[5]分省年度数据!$A$1:$T$32,12,FALSE),
$C127=2014,
VLOOKUP($B127,[5]分省年度数据!$A$1:$T$32,11,FALSE),
$C127=2015,
VLOOKUP($B127,[5]分省年度数据!$A$1:$T$32,10,FALSE),
$C127=2016,
VLOOKUP($B127,[5]分省年度数据!$A$1:$T$32,9,FALSE),
$C127=2017,
VLOOKUP($B127,[5]分省年度数据!$A$1:$T$32,8,FALSE),
$C127=2018,
VLOOKUP($B127,[5]分省年度数据!$A$1:$T$32,7,FALSE)
)</f>
        <v>97.4</v>
      </c>
      <c r="AM127" cm="1">
        <f t="array" ref="AM127">_xlfn.IFS(
$C127=2010,
VLOOKUP($B127,[6]分省年度数据!$A$1:$T$32,15,FALSE),
$C127=2011,
VLOOKUP($B127,[6]分省年度数据!$A$1:$T$32,14,FALSE),
$C127=2012,
VLOOKUP($B127,[6]分省年度数据!$A$1:$T$32,13,FALSE),
$C127=2013,
VLOOKUP($B127,[6]分省年度数据!$A$1:$T$32,12,FALSE),
$C127=2014,
VLOOKUP($B127,[6]分省年度数据!$A$1:$T$32,11,FALSE),
$C127=2015,
VLOOKUP($B127,[6]分省年度数据!$A$1:$T$32,10,FALSE),
$C127=2016,
VLOOKUP($B127,[6]分省年度数据!$A$1:$T$32,9,FALSE),
$C127=2017,
VLOOKUP($B127,[6]分省年度数据!$A$1:$T$32,8,FALSE),
$C127=2018,
VLOOKUP($B127,[6]分省年度数据!$A$1:$T$32,7,FALSE)
)</f>
        <v>9.7200000000000006</v>
      </c>
      <c r="AN127" cm="1">
        <f t="array" ref="AN127">_xlfn.IFS(
$C127=2010,
VLOOKUP($B127,[7]分省年度数据!$A$1:$T$32,15,FALSE),
$C127=2011,
VLOOKUP($B127,[7]分省年度数据!$A$1:$T$32,14,FALSE),
$C127=2012,
VLOOKUP($B127,[7]分省年度数据!$A$1:$T$32,13,FALSE),
$C127=2013,
VLOOKUP($B127,[7]分省年度数据!$A$1:$T$32,12,FALSE),
$C127=2014,
VLOOKUP($B127,[7]分省年度数据!$A$1:$T$32,11,FALSE),
$C127=2015,
VLOOKUP($B127,[7]分省年度数据!$A$1:$T$32,10,FALSE),
$C127=2016,
VLOOKUP($B127,[7]分省年度数据!$A$1:$T$32,9,FALSE),
$C127=2017,
VLOOKUP($B127,[7]分省年度数据!$A$1:$T$32,8,FALSE),
$C127=2018,
VLOOKUP($B127,[7]分省年度数据!$A$1:$T$32,7,FALSE)
)</f>
        <v>2.15</v>
      </c>
      <c r="AO127" cm="1">
        <f t="array" ref="AO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14.67</v>
      </c>
    </row>
    <row r="128" spans="1:41">
      <c r="A128">
        <v>37</v>
      </c>
      <c r="B128" t="s">
        <v>15</v>
      </c>
      <c r="C128">
        <v>2010</v>
      </c>
      <c r="D128" t="str">
        <f>CONCATENATE(B128,C128)</f>
        <v>山东省2010</v>
      </c>
      <c r="E128" t="s">
        <v>34</v>
      </c>
      <c r="F128" cm="1">
        <f t="array" ref="F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G128" cm="1">
        <f t="array" ref="G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H128" cm="1">
        <f t="array" ref="H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I128">
        <f>VLOOKUP($D128,[24]Sheet1!$C$1:$J$65536,2,FALSE)</f>
        <v>127.56395721435547</v>
      </c>
      <c r="J128">
        <f>VLOOKUP($D128,[24]Sheet1!$C$1:$J$65536,3,FALSE)</f>
        <v>55.731983184814453</v>
      </c>
      <c r="K128">
        <f>VLOOKUP($D128,[24]Sheet1!$C$1:$J$65536,4,FALSE)</f>
        <v>10168.166015625</v>
      </c>
      <c r="L128">
        <f>VLOOKUP($D128,[24]Sheet1!$C$1:$J$65536,5,FALSE)</f>
        <v>177.81283569335938</v>
      </c>
      <c r="M128">
        <f>VLOOKUP($D128,[24]Sheet1!$C$1:$J$65536,6,FALSE)</f>
        <v>30.743759155273438</v>
      </c>
      <c r="N128">
        <f>VLOOKUP($D128,[24]Sheet1!$C$1:$J$65536,7,FALSE)</f>
        <v>3.9847538471221924</v>
      </c>
      <c r="O128">
        <f>VLOOKUP($D128,[24]Sheet1!$C$1:$J$65536,8,FALSE)</f>
        <v>35.247222900390625</v>
      </c>
      <c r="P128" cm="1">
        <f t="array" ref="P128">_xlfn.IFS(
$C128=2010,
VLOOKUP($B128,[25]各省年均房价!$A$1:$T$32,11,FALSE),
$C128=2011,
VLOOKUP($B128,[25]各省年均房价!$A$1:$T$32,12,FALSE),
$C128=2012,
VLOOKUP($B128,[25]各省年均房价!$A$1:$T$32,13,FALSE),
$C128=2013,
VLOOKUP($B128,[25]各省年均房价!$A$1:$T$32,14,FALSE),
$C128=2014,
VLOOKUP($B128,[25]各省年均房价!$A$1:$T$32,15,FALSE),
$C128=2015,
VLOOKUP($B128,[25]各省年均房价!$A$1:$T$32,16,FALSE),
$C128=2016,
VLOOKUP($B128,[25]各省年均房价!$A$1:$T$32,17,FALSE),
$C128=2017,
VLOOKUP($B128,[25]各省年均房价!$A$1:$T$32,18,FALSE),
$C128=2018,
VLOOKUP($B128,[25]各省年均房价!$A$1:$T$32,19,FALSE)
)</f>
        <v>4224.9412499999999</v>
      </c>
      <c r="Q128">
        <f t="shared" si="1"/>
        <v>0.32695722411391426</v>
      </c>
      <c r="S128" t="str">
        <f>VLOOKUP(B128,方言分布!A:B,2,FALSE)</f>
        <v>胶辽官话</v>
      </c>
      <c r="T128" cm="1">
        <f t="array" ref="T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66967</v>
      </c>
      <c r="U128" cm="1">
        <f t="array" ref="U128">_xlfn.IFS(
$C128=2010,
VLOOKUP($B128,[20]分省年度数据!$A$1:$T$32,15,FALSE),
$C128=2011,
VLOOKUP($B128,[20]分省年度数据!$A$1:$T$32,14,FALSE),
$C128=2012,
VLOOKUP($B128,[20]分省年度数据!$A$1:$T$32,13,FALSE),
$C128=2013,
VLOOKUP($B128,[20]分省年度数据!$A$1:$T$32,12,FALSE),
$C128=2014,
VLOOKUP($B128,[20]分省年度数据!$A$1:$T$32,11,FALSE),
$C128=2015,
VLOOKUP($B128,[20]分省年度数据!$A$1:$T$32,10,FALSE),
$C128=2016,
VLOOKUP($B128,[20]分省年度数据!$A$1:$T$32,9,FALSE),
$C128=2017,
VLOOKUP($B128,[20]分省年度数据!$A$1:$T$32,8,FALSE),
$C128=2018,
VLOOKUP($B128,[20]分省年度数据!$A$1:$T$32,7,FALSE)
)</f>
        <v>38.229999999999997</v>
      </c>
      <c r="V128" cm="1">
        <f t="array" ref="V128">_xlfn.IFS(
$C128=2010,
VLOOKUP($B128,[21]分省年度数据!$A$1:$T$32,15,FALSE),
$C128=2011,
VLOOKUP($B128,[21]分省年度数据!$A$1:$T$32,14,FALSE),
$C128=2012,
VLOOKUP($B128,[21]分省年度数据!$A$1:$T$32,13,FALSE),
$C128=2013,
VLOOKUP($B128,[21]分省年度数据!$A$1:$T$32,12,FALSE),
$C128=2014,
VLOOKUP($B128,[21]分省年度数据!$A$1:$T$32,11,FALSE),
$C128=2015,
VLOOKUP($B128,[21]分省年度数据!$A$1:$T$32,10,FALSE),
$C128=2016,
VLOOKUP($B128,[21]分省年度数据!$A$1:$T$32,9,FALSE),
$C128=2017,
VLOOKUP($B128,[21]分省年度数据!$A$1:$T$32,8,FALSE),
$C128=2018,
VLOOKUP($B128,[21]分省年度数据!$A$1:$T$32,7,FALSE)
)</f>
        <v>47</v>
      </c>
      <c r="W128" cm="1">
        <f t="array" ref="W128">_xlfn.IFS(
$C128=2010,
VLOOKUP($B128,[22]分省年度数据!$A$1:$T$32,15,FALSE),
$C128=2011,
VLOOKUP($B128,[22]分省年度数据!$A$1:$T$32,14,FALSE),
$C128=2012,
VLOOKUP($B128,[22]分省年度数据!$A$1:$T$32,13,FALSE),
$C128=2013,
VLOOKUP($B128,[22]分省年度数据!$A$1:$T$32,12,FALSE),
$C128=2014,
VLOOKUP($B128,[22]分省年度数据!$A$1:$T$32,11,FALSE),
$C128=2015,
VLOOKUP($B128,[22]分省年度数据!$A$1:$T$32,10,FALSE),
$C128=2016,
VLOOKUP($B128,[22]分省年度数据!$A$1:$T$32,9,FALSE),
$C128=2017,
VLOOKUP($B128,[22]分省年度数据!$A$1:$T$32,8,FALSE),
$C128=2018,
VLOOKUP($B128,[22]分省年度数据!$A$1:$T$32,7,FALSE)
)</f>
        <v>9.42</v>
      </c>
      <c r="X128" cm="1">
        <f t="array" ref="X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250.77</v>
      </c>
      <c r="Y128" cm="1">
        <f t="array" ref="Y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13.69</v>
      </c>
      <c r="Z128" cm="1">
        <f t="array" ref="Z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13.37</v>
      </c>
      <c r="AA128" cm="1">
        <f t="array" ref="AA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16.239999999999998</v>
      </c>
      <c r="AC128" cm="1">
        <f t="array" ref="AC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10395900</v>
      </c>
      <c r="AD128" cm="1">
        <f t="array" ref="AD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770.45</v>
      </c>
      <c r="AE128" cm="1">
        <f t="array" ref="AE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290</v>
      </c>
      <c r="AF128" cm="1">
        <f t="array" ref="AF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14620.3</v>
      </c>
      <c r="AI128" cm="1">
        <f t="array" ref="AI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14560</v>
      </c>
      <c r="AJ128" cm="1">
        <f t="array" ref="AJ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39470</v>
      </c>
      <c r="AK128" cm="1">
        <f t="array" ref="AK128">_xlfn.IFS(
$C128=2010,
VLOOKUP($B128,[4]分省年度数据!$A$1:$T$32,15,FALSE),
$C128=2011,
VLOOKUP($B128,[4]分省年度数据!$A$1:$T$32,14,FALSE),
$C128=2012,
VLOOKUP($B128,[4]分省年度数据!$A$1:$T$32,13,FALSE),
$C128=2013,
VLOOKUP($B128,[4]分省年度数据!$A$1:$T$32,12,FALSE),
$C128=2014,
VLOOKUP($B128,[4]分省年度数据!$A$1:$T$32,11,FALSE),
$C128=2015,
VLOOKUP($B128,[4]分省年度数据!$A$1:$T$32,10,FALSE),
$C128=2016,
VLOOKUP($B128,[4]分省年度数据!$A$1:$T$32,9,FALSE),
$C128=2017,
VLOOKUP($B128,[4]分省年度数据!$A$1:$T$32,8,FALSE),
$C128=2018,
VLOOKUP($B128,[4]分省年度数据!$A$1:$T$32,7,FALSE)
)</f>
        <v>99.57</v>
      </c>
      <c r="AL128" cm="1">
        <f t="array" ref="AL128">_xlfn.IFS(
$C128=2010,
VLOOKUP($B128,[5]分省年度数据!$A$1:$T$32,15,FALSE),
$C128=2011,
VLOOKUP($B128,[5]分省年度数据!$A$1:$T$32,14,FALSE),
$C128=2012,
VLOOKUP($B128,[5]分省年度数据!$A$1:$T$32,13,FALSE),
$C128=2013,
VLOOKUP($B128,[5]分省年度数据!$A$1:$T$32,12,FALSE),
$C128=2014,
VLOOKUP($B128,[5]分省年度数据!$A$1:$T$32,11,FALSE),
$C128=2015,
VLOOKUP($B128,[5]分省年度数据!$A$1:$T$32,10,FALSE),
$C128=2016,
VLOOKUP($B128,[5]分省年度数据!$A$1:$T$32,9,FALSE),
$C128=2017,
VLOOKUP($B128,[5]分省年度数据!$A$1:$T$32,8,FALSE),
$C128=2018,
VLOOKUP($B128,[5]分省年度数据!$A$1:$T$32,7,FALSE)
)</f>
        <v>99.3</v>
      </c>
      <c r="AM128" cm="1">
        <f t="array" ref="AM128">_xlfn.IFS(
$C128=2010,
VLOOKUP($B128,[6]分省年度数据!$A$1:$T$32,15,FALSE),
$C128=2011,
VLOOKUP($B128,[6]分省年度数据!$A$1:$T$32,14,FALSE),
$C128=2012,
VLOOKUP($B128,[6]分省年度数据!$A$1:$T$32,13,FALSE),
$C128=2013,
VLOOKUP($B128,[6]分省年度数据!$A$1:$T$32,12,FALSE),
$C128=2014,
VLOOKUP($B128,[6]分省年度数据!$A$1:$T$32,11,FALSE),
$C128=2015,
VLOOKUP($B128,[6]分省年度数据!$A$1:$T$32,10,FALSE),
$C128=2016,
VLOOKUP($B128,[6]分省年度数据!$A$1:$T$32,9,FALSE),
$C128=2017,
VLOOKUP($B128,[6]分省年度数据!$A$1:$T$32,8,FALSE),
$C128=2018,
VLOOKUP($B128,[6]分省年度数据!$A$1:$T$32,7,FALSE)
)</f>
        <v>10.18</v>
      </c>
      <c r="AN128" cm="1">
        <f t="array" ref="AN128">_xlfn.IFS(
$C128=2010,
VLOOKUP($B128,[7]分省年度数据!$A$1:$T$32,15,FALSE),
$C128=2011,
VLOOKUP($B128,[7]分省年度数据!$A$1:$T$32,14,FALSE),
$C128=2012,
VLOOKUP($B128,[7]分省年度数据!$A$1:$T$32,13,FALSE),
$C128=2013,
VLOOKUP($B128,[7]分省年度数据!$A$1:$T$32,12,FALSE),
$C128=2014,
VLOOKUP($B128,[7]分省年度数据!$A$1:$T$32,11,FALSE),
$C128=2015,
VLOOKUP($B128,[7]分省年度数据!$A$1:$T$32,10,FALSE),
$C128=2016,
VLOOKUP($B128,[7]分省年度数据!$A$1:$T$32,9,FALSE),
$C128=2017,
VLOOKUP($B128,[7]分省年度数据!$A$1:$T$32,8,FALSE),
$C128=2018,
VLOOKUP($B128,[7]分省年度数据!$A$1:$T$32,7,FALSE)
)</f>
        <v>2.0499999999999998</v>
      </c>
      <c r="AO128" cm="1">
        <f t="array" ref="AO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15.84</v>
      </c>
    </row>
    <row r="129" spans="1:41">
      <c r="A129">
        <v>37</v>
      </c>
      <c r="B129" t="s">
        <v>15</v>
      </c>
      <c r="C129">
        <v>2011</v>
      </c>
      <c r="D129" t="str">
        <f>CONCATENATE(B129,C129)</f>
        <v>山东省2011</v>
      </c>
      <c r="E129" t="s">
        <v>34</v>
      </c>
      <c r="F129" cm="1">
        <f t="array" ref="F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G129" cm="1">
        <f t="array" ref="G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H129" cm="1">
        <f t="array" ref="H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I129">
        <f>VLOOKUP($D129,[24]Sheet1!$C$1:$J$65536,2,FALSE)</f>
        <v>126.19438171386719</v>
      </c>
      <c r="J129">
        <f>VLOOKUP($D129,[24]Sheet1!$C$1:$J$65536,3,FALSE)</f>
        <v>49.202720642089844</v>
      </c>
      <c r="K129">
        <f>VLOOKUP($D129,[24]Sheet1!$C$1:$J$65536,4,FALSE)</f>
        <v>10179.3876953125</v>
      </c>
      <c r="L129">
        <f>VLOOKUP($D129,[24]Sheet1!$C$1:$J$65536,5,FALSE)</f>
        <v>179.06590270996094</v>
      </c>
      <c r="M129">
        <f>VLOOKUP($D129,[24]Sheet1!$C$1:$J$65536,6,FALSE)</f>
        <v>28.155599594116211</v>
      </c>
      <c r="N129">
        <f>VLOOKUP($D129,[24]Sheet1!$C$1:$J$65536,7,FALSE)</f>
        <v>4.1368489265441895</v>
      </c>
      <c r="O129">
        <f>VLOOKUP($D129,[24]Sheet1!$C$1:$J$65536,8,FALSE)</f>
        <v>33.352699279785156</v>
      </c>
      <c r="P129" cm="1">
        <f t="array" ref="P129">_xlfn.IFS(
$C129=2010,
VLOOKUP($B129,[25]各省年均房价!$A$1:$T$32,11,FALSE),
$C129=2011,
VLOOKUP($B129,[25]各省年均房价!$A$1:$T$32,12,FALSE),
$C129=2012,
VLOOKUP($B129,[25]各省年均房价!$A$1:$T$32,13,FALSE),
$C129=2013,
VLOOKUP($B129,[25]各省年均房价!$A$1:$T$32,14,FALSE),
$C129=2014,
VLOOKUP($B129,[25]各省年均房价!$A$1:$T$32,15,FALSE),
$C129=2015,
VLOOKUP($B129,[25]各省年均房价!$A$1:$T$32,16,FALSE),
$C129=2016,
VLOOKUP($B129,[25]各省年均房价!$A$1:$T$32,17,FALSE),
$C129=2017,
VLOOKUP($B129,[25]各省年均房价!$A$1:$T$32,18,FALSE),
$C129=2018,
VLOOKUP($B129,[25]各省年均房价!$A$1:$T$32,19,FALSE)
)</f>
        <v>4401.3100000000004</v>
      </c>
      <c r="Q129">
        <f t="shared" si="1"/>
        <v>0.29192213305034159</v>
      </c>
      <c r="S129" t="str">
        <f>VLOOKUP(B129,方言分布!A:B,2,FALSE)</f>
        <v>胶辽官话</v>
      </c>
      <c r="T129" cm="1">
        <f t="array" ref="T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68275</v>
      </c>
      <c r="U129" cm="1">
        <f t="array" ref="U129">_xlfn.IFS(
$C129=2010,
VLOOKUP($B129,[20]分省年度数据!$A$1:$T$32,15,FALSE),
$C129=2011,
VLOOKUP($B129,[20]分省年度数据!$A$1:$T$32,14,FALSE),
$C129=2012,
VLOOKUP($B129,[20]分省年度数据!$A$1:$T$32,13,FALSE),
$C129=2013,
VLOOKUP($B129,[20]分省年度数据!$A$1:$T$32,12,FALSE),
$C129=2014,
VLOOKUP($B129,[20]分省年度数据!$A$1:$T$32,11,FALSE),
$C129=2015,
VLOOKUP($B129,[20]分省年度数据!$A$1:$T$32,10,FALSE),
$C129=2016,
VLOOKUP($B129,[20]分省年度数据!$A$1:$T$32,9,FALSE),
$C129=2017,
VLOOKUP($B129,[20]分省年度数据!$A$1:$T$32,8,FALSE),
$C129=2018,
VLOOKUP($B129,[20]分省年度数据!$A$1:$T$32,7,FALSE)
)</f>
        <v>41.61</v>
      </c>
      <c r="V129" cm="1">
        <f t="array" ref="V129">_xlfn.IFS(
$C129=2010,
VLOOKUP($B129,[21]分省年度数据!$A$1:$T$32,15,FALSE),
$C129=2011,
VLOOKUP($B129,[21]分省年度数据!$A$1:$T$32,14,FALSE),
$C129=2012,
VLOOKUP($B129,[21]分省年度数据!$A$1:$T$32,13,FALSE),
$C129=2013,
VLOOKUP($B129,[21]分省年度数据!$A$1:$T$32,12,FALSE),
$C129=2014,
VLOOKUP($B129,[21]分省年度数据!$A$1:$T$32,11,FALSE),
$C129=2015,
VLOOKUP($B129,[21]分省年度数据!$A$1:$T$32,10,FALSE),
$C129=2016,
VLOOKUP($B129,[21]分省年度数据!$A$1:$T$32,9,FALSE),
$C129=2017,
VLOOKUP($B129,[21]分省年度数据!$A$1:$T$32,8,FALSE),
$C129=2018,
VLOOKUP($B129,[21]分省年度数据!$A$1:$T$32,7,FALSE)
)</f>
        <v>50</v>
      </c>
      <c r="W129" cm="1">
        <f t="array" ref="W129">_xlfn.IFS(
$C129=2010,
VLOOKUP($B129,[22]分省年度数据!$A$1:$T$32,15,FALSE),
$C129=2011,
VLOOKUP($B129,[22]分省年度数据!$A$1:$T$32,14,FALSE),
$C129=2012,
VLOOKUP($B129,[22]分省年度数据!$A$1:$T$32,13,FALSE),
$C129=2013,
VLOOKUP($B129,[22]分省年度数据!$A$1:$T$32,12,FALSE),
$C129=2014,
VLOOKUP($B129,[22]分省年度数据!$A$1:$T$32,11,FALSE),
$C129=2015,
VLOOKUP($B129,[22]分省年度数据!$A$1:$T$32,10,FALSE),
$C129=2016,
VLOOKUP($B129,[22]分省年度数据!$A$1:$T$32,9,FALSE),
$C129=2017,
VLOOKUP($B129,[22]分省年度数据!$A$1:$T$32,8,FALSE),
$C129=2018,
VLOOKUP($B129,[22]分省年度数据!$A$1:$T$32,7,FALSE)
)</f>
        <v>9.6199999999999992</v>
      </c>
      <c r="X129" cm="1">
        <f t="array" ref="X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360.36</v>
      </c>
      <c r="Y129" cm="1">
        <f t="array" ref="Y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13.79</v>
      </c>
      <c r="Z129" cm="1">
        <f t="array" ref="Z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13.11</v>
      </c>
      <c r="AA129" cm="1">
        <f t="array" ref="AA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16.670000000000002</v>
      </c>
      <c r="AC129" cm="1">
        <f t="array" ref="AC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13727939</v>
      </c>
      <c r="AD129" cm="1">
        <f t="array" ref="AD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1047.9000000000001</v>
      </c>
      <c r="AE129" cm="1">
        <f t="array" ref="AE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180</v>
      </c>
      <c r="AF129" cm="1">
        <f t="array" ref="AF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17155.5</v>
      </c>
      <c r="AI129" cm="1">
        <f t="array" ref="AI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13375</v>
      </c>
      <c r="AJ129" cm="1">
        <f t="array" ref="AJ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41492</v>
      </c>
      <c r="AK129" cm="1">
        <f t="array" ref="AK129">_xlfn.IFS(
$C129=2010,
VLOOKUP($B129,[4]分省年度数据!$A$1:$T$32,15,FALSE),
$C129=2011,
VLOOKUP($B129,[4]分省年度数据!$A$1:$T$32,14,FALSE),
$C129=2012,
VLOOKUP($B129,[4]分省年度数据!$A$1:$T$32,13,FALSE),
$C129=2013,
VLOOKUP($B129,[4]分省年度数据!$A$1:$T$32,12,FALSE),
$C129=2014,
VLOOKUP($B129,[4]分省年度数据!$A$1:$T$32,11,FALSE),
$C129=2015,
VLOOKUP($B129,[4]分省年度数据!$A$1:$T$32,10,FALSE),
$C129=2016,
VLOOKUP($B129,[4]分省年度数据!$A$1:$T$32,9,FALSE),
$C129=2017,
VLOOKUP($B129,[4]分省年度数据!$A$1:$T$32,8,FALSE),
$C129=2018,
VLOOKUP($B129,[4]分省年度数据!$A$1:$T$32,7,FALSE)
)</f>
        <v>99.74</v>
      </c>
      <c r="AL129" cm="1">
        <f t="array" ref="AL129">_xlfn.IFS(
$C129=2010,
VLOOKUP($B129,[5]分省年度数据!$A$1:$T$32,15,FALSE),
$C129=2011,
VLOOKUP($B129,[5]分省年度数据!$A$1:$T$32,14,FALSE),
$C129=2012,
VLOOKUP($B129,[5]分省年度数据!$A$1:$T$32,13,FALSE),
$C129=2013,
VLOOKUP($B129,[5]分省年度数据!$A$1:$T$32,12,FALSE),
$C129=2014,
VLOOKUP($B129,[5]分省年度数据!$A$1:$T$32,11,FALSE),
$C129=2015,
VLOOKUP($B129,[5]分省年度数据!$A$1:$T$32,10,FALSE),
$C129=2016,
VLOOKUP($B129,[5]分省年度数据!$A$1:$T$32,9,FALSE),
$C129=2017,
VLOOKUP($B129,[5]分省年度数据!$A$1:$T$32,8,FALSE),
$C129=2018,
VLOOKUP($B129,[5]分省年度数据!$A$1:$T$32,7,FALSE)
)</f>
        <v>99.48</v>
      </c>
      <c r="AM129" cm="1">
        <f t="array" ref="AM129">_xlfn.IFS(
$C129=2010,
VLOOKUP($B129,[6]分省年度数据!$A$1:$T$32,15,FALSE),
$C129=2011,
VLOOKUP($B129,[6]分省年度数据!$A$1:$T$32,14,FALSE),
$C129=2012,
VLOOKUP($B129,[6]分省年度数据!$A$1:$T$32,13,FALSE),
$C129=2013,
VLOOKUP($B129,[6]分省年度数据!$A$1:$T$32,12,FALSE),
$C129=2014,
VLOOKUP($B129,[6]分省年度数据!$A$1:$T$32,11,FALSE),
$C129=2015,
VLOOKUP($B129,[6]分省年度数据!$A$1:$T$32,10,FALSE),
$C129=2016,
VLOOKUP($B129,[6]分省年度数据!$A$1:$T$32,9,FALSE),
$C129=2017,
VLOOKUP($B129,[6]分省年度数据!$A$1:$T$32,8,FALSE),
$C129=2018,
VLOOKUP($B129,[6]分省年度数据!$A$1:$T$32,7,FALSE)
)</f>
        <v>12.41</v>
      </c>
      <c r="AN129" cm="1">
        <f t="array" ref="AN129">_xlfn.IFS(
$C129=2010,
VLOOKUP($B129,[7]分省年度数据!$A$1:$T$32,15,FALSE),
$C129=2011,
VLOOKUP($B129,[7]分省年度数据!$A$1:$T$32,14,FALSE),
$C129=2012,
VLOOKUP($B129,[7]分省年度数据!$A$1:$T$32,13,FALSE),
$C129=2013,
VLOOKUP($B129,[7]分省年度数据!$A$1:$T$32,12,FALSE),
$C129=2014,
VLOOKUP($B129,[7]分省年度数据!$A$1:$T$32,11,FALSE),
$C129=2015,
VLOOKUP($B129,[7]分省年度数据!$A$1:$T$32,10,FALSE),
$C129=2016,
VLOOKUP($B129,[7]分省年度数据!$A$1:$T$32,9,FALSE),
$C129=2017,
VLOOKUP($B129,[7]分省年度数据!$A$1:$T$32,8,FALSE),
$C129=2018,
VLOOKUP($B129,[7]分省年度数据!$A$1:$T$32,7,FALSE)
)</f>
        <v>2.0299999999999998</v>
      </c>
      <c r="AO129" cm="1">
        <f t="array" ref="AO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16</v>
      </c>
    </row>
    <row r="130" spans="1:41">
      <c r="A130">
        <v>37</v>
      </c>
      <c r="B130" t="s">
        <v>15</v>
      </c>
      <c r="C130">
        <v>2012</v>
      </c>
      <c r="D130" t="str">
        <f>CONCATENATE(B130,C130)</f>
        <v>山东省2012</v>
      </c>
      <c r="E130" t="s">
        <v>34</v>
      </c>
      <c r="F130" cm="1">
        <f t="array" ref="F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G130" cm="1">
        <f t="array" ref="G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H130" cm="1">
        <f t="array" ref="H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I130">
        <f>VLOOKUP($D130,[24]Sheet1!$C$1:$J$65536,2,FALSE)</f>
        <v>127.30324554443359</v>
      </c>
      <c r="J130">
        <f>VLOOKUP($D130,[24]Sheet1!$C$1:$J$65536,3,FALSE)</f>
        <v>56.587051391601562</v>
      </c>
      <c r="K130">
        <f>VLOOKUP($D130,[24]Sheet1!$C$1:$J$65536,4,FALSE)</f>
        <v>10167.6005859375</v>
      </c>
      <c r="L130">
        <f>VLOOKUP($D130,[24]Sheet1!$C$1:$J$65536,5,FALSE)</f>
        <v>176.00202941894531</v>
      </c>
      <c r="M130">
        <f>VLOOKUP($D130,[24]Sheet1!$C$1:$J$65536,6,FALSE)</f>
        <v>28.703655242919922</v>
      </c>
      <c r="N130">
        <f>VLOOKUP($D130,[24]Sheet1!$C$1:$J$65536,7,FALSE)</f>
        <v>4.0621843338012695</v>
      </c>
      <c r="O130">
        <f>VLOOKUP($D130,[24]Sheet1!$C$1:$J$65536,8,FALSE)</f>
        <v>29.451339721679688</v>
      </c>
      <c r="P130" cm="1">
        <f t="array" ref="P130">_xlfn.IFS(
$C130=2010,
VLOOKUP($B130,[25]各省年均房价!$A$1:$T$32,11,FALSE),
$C130=2011,
VLOOKUP($B130,[25]各省年均房价!$A$1:$T$32,12,FALSE),
$C130=2012,
VLOOKUP($B130,[25]各省年均房价!$A$1:$T$32,13,FALSE),
$C130=2013,
VLOOKUP($B130,[25]各省年均房价!$A$1:$T$32,14,FALSE),
$C130=2014,
VLOOKUP($B130,[25]各省年均房价!$A$1:$T$32,15,FALSE),
$C130=2015,
VLOOKUP($B130,[25]各省年均房价!$A$1:$T$32,16,FALSE),
$C130=2016,
VLOOKUP($B130,[25]各省年均房价!$A$1:$T$32,17,FALSE),
$C130=2017,
VLOOKUP($B130,[25]各省年均房价!$A$1:$T$32,18,FALSE),
$C130=2018,
VLOOKUP($B130,[25]各省年均房价!$A$1:$T$32,19,FALSE)
)</f>
        <v>4689.7524999999996</v>
      </c>
      <c r="Q130">
        <f t="shared" si="1"/>
        <v>0.27382218135108305</v>
      </c>
      <c r="S130" t="str">
        <f>VLOOKUP(B130,方言分布!A:B,2,FALSE)</f>
        <v>胶辽官话</v>
      </c>
      <c r="T130" cm="1">
        <f t="array" ref="T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68840</v>
      </c>
      <c r="U130" cm="1">
        <f t="array" ref="U130">_xlfn.IFS(
$C130=2010,
VLOOKUP($B130,[20]分省年度数据!$A$1:$T$32,15,FALSE),
$C130=2011,
VLOOKUP($B130,[20]分省年度数据!$A$1:$T$32,14,FALSE),
$C130=2012,
VLOOKUP($B130,[20]分省年度数据!$A$1:$T$32,13,FALSE),
$C130=2013,
VLOOKUP($B130,[20]分省年度数据!$A$1:$T$32,12,FALSE),
$C130=2014,
VLOOKUP($B130,[20]分省年度数据!$A$1:$T$32,11,FALSE),
$C130=2015,
VLOOKUP($B130,[20]分省年度数据!$A$1:$T$32,10,FALSE),
$C130=2016,
VLOOKUP($B130,[20]分省年度数据!$A$1:$T$32,9,FALSE),
$C130=2017,
VLOOKUP($B130,[20]分省年度数据!$A$1:$T$32,8,FALSE),
$C130=2018,
VLOOKUP($B130,[20]分省年度数据!$A$1:$T$32,7,FALSE)
)</f>
        <v>47.38</v>
      </c>
      <c r="V130" cm="1">
        <f t="array" ref="V130">_xlfn.IFS(
$C130=2010,
VLOOKUP($B130,[21]分省年度数据!$A$1:$T$32,15,FALSE),
$C130=2011,
VLOOKUP($B130,[21]分省年度数据!$A$1:$T$32,14,FALSE),
$C130=2012,
VLOOKUP($B130,[21]分省年度数据!$A$1:$T$32,13,FALSE),
$C130=2013,
VLOOKUP($B130,[21]分省年度数据!$A$1:$T$32,12,FALSE),
$C130=2014,
VLOOKUP($B130,[21]分省年度数据!$A$1:$T$32,11,FALSE),
$C130=2015,
VLOOKUP($B130,[21]分省年度数据!$A$1:$T$32,10,FALSE),
$C130=2016,
VLOOKUP($B130,[21]分省年度数据!$A$1:$T$32,9,FALSE),
$C130=2017,
VLOOKUP($B130,[21]分省年度数据!$A$1:$T$32,8,FALSE),
$C130=2018,
VLOOKUP($B130,[21]分省年度数据!$A$1:$T$32,7,FALSE)
)</f>
        <v>55</v>
      </c>
      <c r="W130" cm="1">
        <f t="array" ref="W130">_xlfn.IFS(
$C130=2010,
VLOOKUP($B130,[22]分省年度数据!$A$1:$T$32,15,FALSE),
$C130=2011,
VLOOKUP($B130,[22]分省年度数据!$A$1:$T$32,14,FALSE),
$C130=2012,
VLOOKUP($B130,[22]分省年度数据!$A$1:$T$32,13,FALSE),
$C130=2013,
VLOOKUP($B130,[22]分省年度数据!$A$1:$T$32,12,FALSE),
$C130=2014,
VLOOKUP($B130,[22]分省年度数据!$A$1:$T$32,11,FALSE),
$C130=2015,
VLOOKUP($B130,[22]分省年度数据!$A$1:$T$32,10,FALSE),
$C130=2016,
VLOOKUP($B130,[22]分省年度数据!$A$1:$T$32,9,FALSE),
$C130=2017,
VLOOKUP($B130,[22]分省年度数据!$A$1:$T$32,8,FALSE),
$C130=2018,
VLOOKUP($B130,[22]分省年度数据!$A$1:$T$32,7,FALSE)
)</f>
        <v>9.4600000000000009</v>
      </c>
      <c r="X130" cm="1">
        <f t="array" ref="X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422.91</v>
      </c>
      <c r="Y130" cm="1">
        <f t="array" ref="Y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>14.28</v>
      </c>
      <c r="Z130" cm="1">
        <f t="array" ref="Z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>12.54</v>
      </c>
      <c r="AA130" cm="1">
        <f t="array" ref="AA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>16.41</v>
      </c>
      <c r="AC130" t="str" cm="1">
        <f t="array" ref="AC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/>
      </c>
      <c r="AD130" cm="1">
        <f t="array" ref="AD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1311.8</v>
      </c>
      <c r="AE130" cm="1">
        <f t="array" ref="AE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390</v>
      </c>
      <c r="AF130" cm="1">
        <f t="array" ref="AF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19651.900000000001</v>
      </c>
      <c r="AI130" cm="1">
        <f t="array" ref="AI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13275</v>
      </c>
      <c r="AJ130" cm="1">
        <f t="array" ref="AJ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44682</v>
      </c>
      <c r="AK130" cm="1">
        <f t="array" ref="AK130">_xlfn.IFS(
$C130=2010,
VLOOKUP($B130,[4]分省年度数据!$A$1:$T$32,15,FALSE),
$C130=2011,
VLOOKUP($B130,[4]分省年度数据!$A$1:$T$32,14,FALSE),
$C130=2012,
VLOOKUP($B130,[4]分省年度数据!$A$1:$T$32,13,FALSE),
$C130=2013,
VLOOKUP($B130,[4]分省年度数据!$A$1:$T$32,12,FALSE),
$C130=2014,
VLOOKUP($B130,[4]分省年度数据!$A$1:$T$32,11,FALSE),
$C130=2015,
VLOOKUP($B130,[4]分省年度数据!$A$1:$T$32,10,FALSE),
$C130=2016,
VLOOKUP($B130,[4]分省年度数据!$A$1:$T$32,9,FALSE),
$C130=2017,
VLOOKUP($B130,[4]分省年度数据!$A$1:$T$32,8,FALSE),
$C130=2018,
VLOOKUP($B130,[4]分省年度数据!$A$1:$T$32,7,FALSE)
)</f>
        <v>99.85</v>
      </c>
      <c r="AL130" cm="1">
        <f t="array" ref="AL130">_xlfn.IFS(
$C130=2010,
VLOOKUP($B130,[5]分省年度数据!$A$1:$T$32,15,FALSE),
$C130=2011,
VLOOKUP($B130,[5]分省年度数据!$A$1:$T$32,14,FALSE),
$C130=2012,
VLOOKUP($B130,[5]分省年度数据!$A$1:$T$32,13,FALSE),
$C130=2013,
VLOOKUP($B130,[5]分省年度数据!$A$1:$T$32,12,FALSE),
$C130=2014,
VLOOKUP($B130,[5]分省年度数据!$A$1:$T$32,11,FALSE),
$C130=2015,
VLOOKUP($B130,[5]分省年度数据!$A$1:$T$32,10,FALSE),
$C130=2016,
VLOOKUP($B130,[5]分省年度数据!$A$1:$T$32,9,FALSE),
$C130=2017,
VLOOKUP($B130,[5]分省年度数据!$A$1:$T$32,8,FALSE),
$C130=2018,
VLOOKUP($B130,[5]分省年度数据!$A$1:$T$32,7,FALSE)
)</f>
        <v>99.48</v>
      </c>
      <c r="AM130" cm="1">
        <f t="array" ref="AM130">_xlfn.IFS(
$C130=2010,
VLOOKUP($B130,[6]分省年度数据!$A$1:$T$32,15,FALSE),
$C130=2011,
VLOOKUP($B130,[6]分省年度数据!$A$1:$T$32,14,FALSE),
$C130=2012,
VLOOKUP($B130,[6]分省年度数据!$A$1:$T$32,13,FALSE),
$C130=2013,
VLOOKUP($B130,[6]分省年度数据!$A$1:$T$32,12,FALSE),
$C130=2014,
VLOOKUP($B130,[6]分省年度数据!$A$1:$T$32,11,FALSE),
$C130=2015,
VLOOKUP($B130,[6]分省年度数据!$A$1:$T$32,10,FALSE),
$C130=2016,
VLOOKUP($B130,[6]分省年度数据!$A$1:$T$32,9,FALSE),
$C130=2017,
VLOOKUP($B130,[6]分省年度数据!$A$1:$T$32,8,FALSE),
$C130=2018,
VLOOKUP($B130,[6]分省年度数据!$A$1:$T$32,7,FALSE)
)</f>
        <v>12.76</v>
      </c>
      <c r="AN130" cm="1">
        <f t="array" ref="AN130">_xlfn.IFS(
$C130=2010,
VLOOKUP($B130,[7]分省年度数据!$A$1:$T$32,15,FALSE),
$C130=2011,
VLOOKUP($B130,[7]分省年度数据!$A$1:$T$32,14,FALSE),
$C130=2012,
VLOOKUP($B130,[7]分省年度数据!$A$1:$T$32,13,FALSE),
$C130=2013,
VLOOKUP($B130,[7]分省年度数据!$A$1:$T$32,12,FALSE),
$C130=2014,
VLOOKUP($B130,[7]分省年度数据!$A$1:$T$32,11,FALSE),
$C130=2015,
VLOOKUP($B130,[7]分省年度数据!$A$1:$T$32,10,FALSE),
$C130=2016,
VLOOKUP($B130,[7]分省年度数据!$A$1:$T$32,9,FALSE),
$C130=2017,
VLOOKUP($B130,[7]分省年度数据!$A$1:$T$32,8,FALSE),
$C130=2018,
VLOOKUP($B130,[7]分省年度数据!$A$1:$T$32,7,FALSE)
)</f>
        <v>1.99</v>
      </c>
      <c r="AO130" cm="1">
        <f t="array" ref="AO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16.37</v>
      </c>
    </row>
    <row r="131" spans="1:41">
      <c r="A131">
        <v>37</v>
      </c>
      <c r="B131" t="s">
        <v>15</v>
      </c>
      <c r="C131">
        <v>2013</v>
      </c>
      <c r="D131" t="str">
        <f>CONCATENATE(B131,C131)</f>
        <v>山东省2013</v>
      </c>
      <c r="E131" t="s">
        <v>34</v>
      </c>
      <c r="F131" cm="1">
        <f t="array" ref="F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G131" cm="1">
        <f t="array" ref="G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H131" cm="1">
        <f t="array" ref="H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I131">
        <f>VLOOKUP($D131,[24]Sheet1!$C$1:$J$65536,2,FALSE)</f>
        <v>131.69113159179688</v>
      </c>
      <c r="J131">
        <f>VLOOKUP($D131,[24]Sheet1!$C$1:$J$65536,3,FALSE)</f>
        <v>62.450283050537109</v>
      </c>
      <c r="K131">
        <f>VLOOKUP($D131,[24]Sheet1!$C$1:$J$65536,4,FALSE)</f>
        <v>10166.189453125</v>
      </c>
      <c r="L131">
        <f>VLOOKUP($D131,[24]Sheet1!$C$1:$J$65536,5,FALSE)</f>
        <v>178.35151672363281</v>
      </c>
      <c r="M131">
        <f>VLOOKUP($D131,[24]Sheet1!$C$1:$J$65536,6,FALSE)</f>
        <v>30.642154693603516</v>
      </c>
      <c r="N131">
        <f>VLOOKUP($D131,[24]Sheet1!$C$1:$J$65536,7,FALSE)</f>
        <v>4.1773643493652344</v>
      </c>
      <c r="O131">
        <f>VLOOKUP($D131,[24]Sheet1!$C$1:$J$65536,8,FALSE)</f>
        <v>37.603507995605469</v>
      </c>
      <c r="P131" cm="1">
        <f t="array" ref="P131">_xlfn.IFS(
$C131=2010,
VLOOKUP($B131,[25]各省年均房价!$A$1:$T$32,11,FALSE),
$C131=2011,
VLOOKUP($B131,[25]各省年均房价!$A$1:$T$32,12,FALSE),
$C131=2012,
VLOOKUP($B131,[25]各省年均房价!$A$1:$T$32,13,FALSE),
$C131=2013,
VLOOKUP($B131,[25]各省年均房价!$A$1:$T$32,14,FALSE),
$C131=2014,
VLOOKUP($B131,[25]各省年均房价!$A$1:$T$32,15,FALSE),
$C131=2015,
VLOOKUP($B131,[25]各省年均房价!$A$1:$T$32,16,FALSE),
$C131=2016,
VLOOKUP($B131,[25]各省年均房价!$A$1:$T$32,17,FALSE),
$C131=2017,
VLOOKUP($B131,[25]各省年均房价!$A$1:$T$32,18,FALSE),
$C131=2018,
VLOOKUP($B131,[25]各省年均房价!$A$1:$T$32,19,FALSE)
)</f>
        <v>4931.2518749999999</v>
      </c>
      <c r="Q131">
        <f t="shared" ref="Q131:Q194" si="2">P131/G131</f>
        <v>0.25943033854166664</v>
      </c>
      <c r="S131" t="str">
        <f>VLOOKUP(B131,方言分布!A:B,2,FALSE)</f>
        <v>胶辽官话</v>
      </c>
      <c r="T131" cm="1">
        <f t="array" ref="T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75426</v>
      </c>
      <c r="U131" cm="1">
        <f t="array" ref="U131">_xlfn.IFS(
$C131=2010,
VLOOKUP($B131,[20]分省年度数据!$A$1:$T$32,15,FALSE),
$C131=2011,
VLOOKUP($B131,[20]分省年度数据!$A$1:$T$32,14,FALSE),
$C131=2012,
VLOOKUP($B131,[20]分省年度数据!$A$1:$T$32,13,FALSE),
$C131=2013,
VLOOKUP($B131,[20]分省年度数据!$A$1:$T$32,12,FALSE),
$C131=2014,
VLOOKUP($B131,[20]分省年度数据!$A$1:$T$32,11,FALSE),
$C131=2015,
VLOOKUP($B131,[20]分省年度数据!$A$1:$T$32,10,FALSE),
$C131=2016,
VLOOKUP($B131,[20]分省年度数据!$A$1:$T$32,9,FALSE),
$C131=2017,
VLOOKUP($B131,[20]分省年度数据!$A$1:$T$32,8,FALSE),
$C131=2018,
VLOOKUP($B131,[20]分省年度数据!$A$1:$T$32,7,FALSE)
)</f>
        <v>48.97</v>
      </c>
      <c r="V131" cm="1">
        <f t="array" ref="V131">_xlfn.IFS(
$C131=2010,
VLOOKUP($B131,[21]分省年度数据!$A$1:$T$32,15,FALSE),
$C131=2011,
VLOOKUP($B131,[21]分省年度数据!$A$1:$T$32,14,FALSE),
$C131=2012,
VLOOKUP($B131,[21]分省年度数据!$A$1:$T$32,13,FALSE),
$C131=2013,
VLOOKUP($B131,[21]分省年度数据!$A$1:$T$32,12,FALSE),
$C131=2014,
VLOOKUP($B131,[21]分省年度数据!$A$1:$T$32,11,FALSE),
$C131=2015,
VLOOKUP($B131,[21]分省年度数据!$A$1:$T$32,10,FALSE),
$C131=2016,
VLOOKUP($B131,[21]分省年度数据!$A$1:$T$32,9,FALSE),
$C131=2017,
VLOOKUP($B131,[21]分省年度数据!$A$1:$T$32,8,FALSE),
$C131=2018,
VLOOKUP($B131,[21]分省年度数据!$A$1:$T$32,7,FALSE)
)</f>
        <v>62</v>
      </c>
      <c r="W131" cm="1">
        <f t="array" ref="W131">_xlfn.IFS(
$C131=2010,
VLOOKUP($B131,[22]分省年度数据!$A$1:$T$32,15,FALSE),
$C131=2011,
VLOOKUP($B131,[22]分省年度数据!$A$1:$T$32,14,FALSE),
$C131=2012,
VLOOKUP($B131,[22]分省年度数据!$A$1:$T$32,13,FALSE),
$C131=2013,
VLOOKUP($B131,[22]分省年度数据!$A$1:$T$32,12,FALSE),
$C131=2014,
VLOOKUP($B131,[22]分省年度数据!$A$1:$T$32,11,FALSE),
$C131=2015,
VLOOKUP($B131,[22]分省年度数据!$A$1:$T$32,10,FALSE),
$C131=2016,
VLOOKUP($B131,[22]分省年度数据!$A$1:$T$32,9,FALSE),
$C131=2017,
VLOOKUP($B131,[22]分省年度数据!$A$1:$T$32,8,FALSE),
$C131=2018,
VLOOKUP($B131,[22]分省年度数据!$A$1:$T$32,7,FALSE)
)</f>
        <v>9.6</v>
      </c>
      <c r="X131" cm="1">
        <f t="array" ref="X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485.86</v>
      </c>
      <c r="Y131" cm="1">
        <f t="array" ref="Y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14.33</v>
      </c>
      <c r="Z131" cm="1">
        <f t="array" ref="Z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12.08</v>
      </c>
      <c r="AA131" cm="1">
        <f t="array" ref="AA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16.16</v>
      </c>
      <c r="AC131" cm="1">
        <f t="array" ref="AC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17796161</v>
      </c>
      <c r="AD131" cm="1">
        <f t="array" ref="AD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1399.67</v>
      </c>
      <c r="AE131" cm="1">
        <f t="array" ref="AE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432</v>
      </c>
      <c r="AF131" cm="1">
        <f t="array" ref="AF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22294.799999999999</v>
      </c>
      <c r="AI131" cm="1">
        <f t="array" ref="AI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12879</v>
      </c>
      <c r="AJ131" cm="1">
        <f t="array" ref="AJ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51412</v>
      </c>
      <c r="AK131" cm="1">
        <f t="array" ref="AK131">_xlfn.IFS(
$C131=2010,
VLOOKUP($B131,[4]分省年度数据!$A$1:$T$32,15,FALSE),
$C131=2011,
VLOOKUP($B131,[4]分省年度数据!$A$1:$T$32,14,FALSE),
$C131=2012,
VLOOKUP($B131,[4]分省年度数据!$A$1:$T$32,13,FALSE),
$C131=2013,
VLOOKUP($B131,[4]分省年度数据!$A$1:$T$32,12,FALSE),
$C131=2014,
VLOOKUP($B131,[4]分省年度数据!$A$1:$T$32,11,FALSE),
$C131=2015,
VLOOKUP($B131,[4]分省年度数据!$A$1:$T$32,10,FALSE),
$C131=2016,
VLOOKUP($B131,[4]分省年度数据!$A$1:$T$32,9,FALSE),
$C131=2017,
VLOOKUP($B131,[4]分省年度数据!$A$1:$T$32,8,FALSE),
$C131=2018,
VLOOKUP($B131,[4]分省年度数据!$A$1:$T$32,7,FALSE)
)</f>
        <v>99.85</v>
      </c>
      <c r="AL131" cm="1">
        <f t="array" ref="AL131">_xlfn.IFS(
$C131=2010,
VLOOKUP($B131,[5]分省年度数据!$A$1:$T$32,15,FALSE),
$C131=2011,
VLOOKUP($B131,[5]分省年度数据!$A$1:$T$32,14,FALSE),
$C131=2012,
VLOOKUP($B131,[5]分省年度数据!$A$1:$T$32,13,FALSE),
$C131=2013,
VLOOKUP($B131,[5]分省年度数据!$A$1:$T$32,12,FALSE),
$C131=2014,
VLOOKUP($B131,[5]分省年度数据!$A$1:$T$32,11,FALSE),
$C131=2015,
VLOOKUP($B131,[5]分省年度数据!$A$1:$T$32,10,FALSE),
$C131=2016,
VLOOKUP($B131,[5]分省年度数据!$A$1:$T$32,9,FALSE),
$C131=2017,
VLOOKUP($B131,[5]分省年度数据!$A$1:$T$32,8,FALSE),
$C131=2018,
VLOOKUP($B131,[5]分省年度数据!$A$1:$T$32,7,FALSE)
)</f>
        <v>99.58</v>
      </c>
      <c r="AM131" cm="1">
        <f t="array" ref="AM131">_xlfn.IFS(
$C131=2010,
VLOOKUP($B131,[6]分省年度数据!$A$1:$T$32,15,FALSE),
$C131=2011,
VLOOKUP($B131,[6]分省年度数据!$A$1:$T$32,14,FALSE),
$C131=2012,
VLOOKUP($B131,[6]分省年度数据!$A$1:$T$32,13,FALSE),
$C131=2013,
VLOOKUP($B131,[6]分省年度数据!$A$1:$T$32,12,FALSE),
$C131=2014,
VLOOKUP($B131,[6]分省年度数据!$A$1:$T$32,11,FALSE),
$C131=2015,
VLOOKUP($B131,[6]分省年度数据!$A$1:$T$32,10,FALSE),
$C131=2016,
VLOOKUP($B131,[6]分省年度数据!$A$1:$T$32,9,FALSE),
$C131=2017,
VLOOKUP($B131,[6]分省年度数据!$A$1:$T$32,8,FALSE),
$C131=2018,
VLOOKUP($B131,[6]分省年度数据!$A$1:$T$32,7,FALSE)
)</f>
        <v>13.54</v>
      </c>
      <c r="AN131" cm="1">
        <f t="array" ref="AN131">_xlfn.IFS(
$C131=2010,
VLOOKUP($B131,[7]分省年度数据!$A$1:$T$32,15,FALSE),
$C131=2011,
VLOOKUP($B131,[7]分省年度数据!$A$1:$T$32,14,FALSE),
$C131=2012,
VLOOKUP($B131,[7]分省年度数据!$A$1:$T$32,13,FALSE),
$C131=2013,
VLOOKUP($B131,[7]分省年度数据!$A$1:$T$32,12,FALSE),
$C131=2014,
VLOOKUP($B131,[7]分省年度数据!$A$1:$T$32,11,FALSE),
$C131=2015,
VLOOKUP($B131,[7]分省年度数据!$A$1:$T$32,10,FALSE),
$C131=2016,
VLOOKUP($B131,[7]分省年度数据!$A$1:$T$32,9,FALSE),
$C131=2017,
VLOOKUP($B131,[7]分省年度数据!$A$1:$T$32,8,FALSE),
$C131=2018,
VLOOKUP($B131,[7]分省年度数据!$A$1:$T$32,7,FALSE)
)</f>
        <v>1.95</v>
      </c>
      <c r="AO131" cm="1">
        <f t="array" ref="AO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16.809999999999999</v>
      </c>
    </row>
    <row r="132" spans="1:41">
      <c r="A132">
        <v>37</v>
      </c>
      <c r="B132" t="s">
        <v>15</v>
      </c>
      <c r="C132">
        <v>2014</v>
      </c>
      <c r="D132" t="str">
        <f>CONCATENATE(B132,C132)</f>
        <v>山东省2014</v>
      </c>
      <c r="E132" t="s">
        <v>34</v>
      </c>
      <c r="F132" cm="1">
        <f t="array" ref="F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G132" cm="1">
        <f t="array" ref="G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H132" cm="1">
        <f t="array" ref="H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I132">
        <f>VLOOKUP($D132,[24]Sheet1!$C$1:$J$65536,2,FALSE)</f>
        <v>138.64779663085938</v>
      </c>
      <c r="J132">
        <f>VLOOKUP($D132,[24]Sheet1!$C$1:$J$65536,3,FALSE)</f>
        <v>64.102256774902344</v>
      </c>
      <c r="K132">
        <f>VLOOKUP($D132,[24]Sheet1!$C$1:$J$65536,4,FALSE)</f>
        <v>10173.1259765625</v>
      </c>
      <c r="L132">
        <f>VLOOKUP($D132,[24]Sheet1!$C$1:$J$65536,5,FALSE)</f>
        <v>174.27581787109375</v>
      </c>
      <c r="M132">
        <f>VLOOKUP($D132,[24]Sheet1!$C$1:$J$65536,6,FALSE)</f>
        <v>29.0029296875</v>
      </c>
      <c r="N132">
        <f>VLOOKUP($D132,[24]Sheet1!$C$1:$J$65536,7,FALSE)</f>
        <v>5.8759474754333496</v>
      </c>
      <c r="O132">
        <f>VLOOKUP($D132,[24]Sheet1!$C$1:$J$65536,8,FALSE)</f>
        <v>31.516000747680664</v>
      </c>
      <c r="P132" cm="1">
        <f t="array" ref="P132">_xlfn.IFS(
$C132=2010,
VLOOKUP($B132,[25]各省年均房价!$A$1:$T$32,11,FALSE),
$C132=2011,
VLOOKUP($B132,[25]各省年均房价!$A$1:$T$32,12,FALSE),
$C132=2012,
VLOOKUP($B132,[25]各省年均房价!$A$1:$T$32,13,FALSE),
$C132=2013,
VLOOKUP($B132,[25]各省年均房价!$A$1:$T$32,14,FALSE),
$C132=2014,
VLOOKUP($B132,[25]各省年均房价!$A$1:$T$32,15,FALSE),
$C132=2015,
VLOOKUP($B132,[25]各省年均房价!$A$1:$T$32,16,FALSE),
$C132=2016,
VLOOKUP($B132,[25]各省年均房价!$A$1:$T$32,17,FALSE),
$C132=2017,
VLOOKUP($B132,[25]各省年均房价!$A$1:$T$32,18,FALSE),
$C132=2018,
VLOOKUP($B132,[25]各省年均房价!$A$1:$T$32,19,FALSE)
)</f>
        <v>4985.5531250000004</v>
      </c>
      <c r="Q132">
        <f t="shared" si="2"/>
        <v>0.23895480852185585</v>
      </c>
      <c r="S132" t="str">
        <f>VLOOKUP(B132,方言分布!A:B,2,FALSE)</f>
        <v>胶辽官话</v>
      </c>
      <c r="T132" cm="1">
        <f t="array" ref="T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77012</v>
      </c>
      <c r="U132" cm="1">
        <f t="array" ref="U132">_xlfn.IFS(
$C132=2010,
VLOOKUP($B132,[20]分省年度数据!$A$1:$T$32,15,FALSE),
$C132=2011,
VLOOKUP($B132,[20]分省年度数据!$A$1:$T$32,14,FALSE),
$C132=2012,
VLOOKUP($B132,[20]分省年度数据!$A$1:$T$32,13,FALSE),
$C132=2013,
VLOOKUP($B132,[20]分省年度数据!$A$1:$T$32,12,FALSE),
$C132=2014,
VLOOKUP($B132,[20]分省年度数据!$A$1:$T$32,11,FALSE),
$C132=2015,
VLOOKUP($B132,[20]分省年度数据!$A$1:$T$32,10,FALSE),
$C132=2016,
VLOOKUP($B132,[20]分省年度数据!$A$1:$T$32,9,FALSE),
$C132=2017,
VLOOKUP($B132,[20]分省年度数据!$A$1:$T$32,8,FALSE),
$C132=2018,
VLOOKUP($B132,[20]分省年度数据!$A$1:$T$32,7,FALSE)
)</f>
        <v>50.06</v>
      </c>
      <c r="V132" cm="1">
        <f t="array" ref="V132">_xlfn.IFS(
$C132=2010,
VLOOKUP($B132,[21]分省年度数据!$A$1:$T$32,15,FALSE),
$C132=2011,
VLOOKUP($B132,[21]分省年度数据!$A$1:$T$32,14,FALSE),
$C132=2012,
VLOOKUP($B132,[21]分省年度数据!$A$1:$T$32,13,FALSE),
$C132=2013,
VLOOKUP($B132,[21]分省年度数据!$A$1:$T$32,12,FALSE),
$C132=2014,
VLOOKUP($B132,[21]分省年度数据!$A$1:$T$32,11,FALSE),
$C132=2015,
VLOOKUP($B132,[21]分省年度数据!$A$1:$T$32,10,FALSE),
$C132=2016,
VLOOKUP($B132,[21]分省年度数据!$A$1:$T$32,9,FALSE),
$C132=2017,
VLOOKUP($B132,[21]分省年度数据!$A$1:$T$32,8,FALSE),
$C132=2018,
VLOOKUP($B132,[21]分省年度数据!$A$1:$T$32,7,FALSE)
)</f>
        <v>62</v>
      </c>
      <c r="W132" cm="1">
        <f t="array" ref="W132">_xlfn.IFS(
$C132=2010,
VLOOKUP($B132,[22]分省年度数据!$A$1:$T$32,15,FALSE),
$C132=2011,
VLOOKUP($B132,[22]分省年度数据!$A$1:$T$32,14,FALSE),
$C132=2012,
VLOOKUP($B132,[22]分省年度数据!$A$1:$T$32,13,FALSE),
$C132=2013,
VLOOKUP($B132,[22]分省年度数据!$A$1:$T$32,12,FALSE),
$C132=2014,
VLOOKUP($B132,[22]分省年度数据!$A$1:$T$32,11,FALSE),
$C132=2015,
VLOOKUP($B132,[22]分省年度数据!$A$1:$T$32,10,FALSE),
$C132=2016,
VLOOKUP($B132,[22]分省年度数据!$A$1:$T$32,9,FALSE),
$C132=2017,
VLOOKUP($B132,[22]分省年度数据!$A$1:$T$32,8,FALSE),
$C132=2018,
VLOOKUP($B132,[22]分省年度数据!$A$1:$T$32,7,FALSE)
)</f>
        <v>9.48</v>
      </c>
      <c r="X132" cm="1">
        <f t="array" ref="X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605.66999999999996</v>
      </c>
      <c r="Y132" cm="1">
        <f t="array" ref="Y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14.08</v>
      </c>
      <c r="Z132" cm="1">
        <f t="array" ref="Z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11.87</v>
      </c>
      <c r="AA132" cm="1">
        <f t="array" ref="AA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16.670000000000002</v>
      </c>
      <c r="AC132" cm="1">
        <f t="array" ref="AC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18847752</v>
      </c>
      <c r="AD132" cm="1">
        <f t="array" ref="AD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1461.05</v>
      </c>
      <c r="AE132" cm="1">
        <f t="array" ref="AE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438</v>
      </c>
      <c r="AF132" cm="1">
        <f t="array" ref="AF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25111.5</v>
      </c>
      <c r="AI132" cm="1">
        <f t="array" ref="AI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13570</v>
      </c>
      <c r="AJ132" cm="1">
        <f t="array" ref="AJ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59238</v>
      </c>
      <c r="AK132" cm="1">
        <f t="array" ref="AK132">_xlfn.IFS(
$C132=2010,
VLOOKUP($B132,[4]分省年度数据!$A$1:$T$32,15,FALSE),
$C132=2011,
VLOOKUP($B132,[4]分省年度数据!$A$1:$T$32,14,FALSE),
$C132=2012,
VLOOKUP($B132,[4]分省年度数据!$A$1:$T$32,13,FALSE),
$C132=2013,
VLOOKUP($B132,[4]分省年度数据!$A$1:$T$32,12,FALSE),
$C132=2014,
VLOOKUP($B132,[4]分省年度数据!$A$1:$T$32,11,FALSE),
$C132=2015,
VLOOKUP($B132,[4]分省年度数据!$A$1:$T$32,10,FALSE),
$C132=2016,
VLOOKUP($B132,[4]分省年度数据!$A$1:$T$32,9,FALSE),
$C132=2017,
VLOOKUP($B132,[4]分省年度数据!$A$1:$T$32,8,FALSE),
$C132=2018,
VLOOKUP($B132,[4]分省年度数据!$A$1:$T$32,7,FALSE)
)</f>
        <v>99.92</v>
      </c>
      <c r="AL132" cm="1">
        <f t="array" ref="AL132">_xlfn.IFS(
$C132=2010,
VLOOKUP($B132,[5]分省年度数据!$A$1:$T$32,15,FALSE),
$C132=2011,
VLOOKUP($B132,[5]分省年度数据!$A$1:$T$32,14,FALSE),
$C132=2012,
VLOOKUP($B132,[5]分省年度数据!$A$1:$T$32,13,FALSE),
$C132=2013,
VLOOKUP($B132,[5]分省年度数据!$A$1:$T$32,12,FALSE),
$C132=2014,
VLOOKUP($B132,[5]分省年度数据!$A$1:$T$32,11,FALSE),
$C132=2015,
VLOOKUP($B132,[5]分省年度数据!$A$1:$T$32,10,FALSE),
$C132=2016,
VLOOKUP($B132,[5]分省年度数据!$A$1:$T$32,9,FALSE),
$C132=2017,
VLOOKUP($B132,[5]分省年度数据!$A$1:$T$32,8,FALSE),
$C132=2018,
VLOOKUP($B132,[5]分省年度数据!$A$1:$T$32,7,FALSE)
)</f>
        <v>99.49</v>
      </c>
      <c r="AM132" cm="1">
        <f t="array" ref="AM132">_xlfn.IFS(
$C132=2010,
VLOOKUP($B132,[6]分省年度数据!$A$1:$T$32,15,FALSE),
$C132=2011,
VLOOKUP($B132,[6]分省年度数据!$A$1:$T$32,14,FALSE),
$C132=2012,
VLOOKUP($B132,[6]分省年度数据!$A$1:$T$32,13,FALSE),
$C132=2013,
VLOOKUP($B132,[6]分省年度数据!$A$1:$T$32,12,FALSE),
$C132=2014,
VLOOKUP($B132,[6]分省年度数据!$A$1:$T$32,11,FALSE),
$C132=2015,
VLOOKUP($B132,[6]分省年度数据!$A$1:$T$32,10,FALSE),
$C132=2016,
VLOOKUP($B132,[6]分省年度数据!$A$1:$T$32,9,FALSE),
$C132=2017,
VLOOKUP($B132,[6]分省年度数据!$A$1:$T$32,8,FALSE),
$C132=2018,
VLOOKUP($B132,[6]分省年度数据!$A$1:$T$32,7,FALSE)
)</f>
        <v>13.17</v>
      </c>
      <c r="AN132" cm="1">
        <f t="array" ref="AN132">_xlfn.IFS(
$C132=2010,
VLOOKUP($B132,[7]分省年度数据!$A$1:$T$32,15,FALSE),
$C132=2011,
VLOOKUP($B132,[7]分省年度数据!$A$1:$T$32,14,FALSE),
$C132=2012,
VLOOKUP($B132,[7]分省年度数据!$A$1:$T$32,13,FALSE),
$C132=2013,
VLOOKUP($B132,[7]分省年度数据!$A$1:$T$32,12,FALSE),
$C132=2014,
VLOOKUP($B132,[7]分省年度数据!$A$1:$T$32,11,FALSE),
$C132=2015,
VLOOKUP($B132,[7]分省年度数据!$A$1:$T$32,10,FALSE),
$C132=2016,
VLOOKUP($B132,[7]分省年度数据!$A$1:$T$32,9,FALSE),
$C132=2017,
VLOOKUP($B132,[7]分省年度数据!$A$1:$T$32,8,FALSE),
$C132=2018,
VLOOKUP($B132,[7]分省年度数据!$A$1:$T$32,7,FALSE)
)</f>
        <v>2</v>
      </c>
      <c r="AO132" cm="1">
        <f t="array" ref="AO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17.100000000000001</v>
      </c>
    </row>
    <row r="133" spans="1:41">
      <c r="A133">
        <v>37</v>
      </c>
      <c r="B133" t="s">
        <v>15</v>
      </c>
      <c r="C133">
        <v>2015</v>
      </c>
      <c r="D133" t="str">
        <f>CONCATENATE(B133,C133)</f>
        <v>山东省2015</v>
      </c>
      <c r="E133" t="s">
        <v>34</v>
      </c>
      <c r="F133" cm="1">
        <f t="array" ref="F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G133" cm="1">
        <f t="array" ref="G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H133" cm="1">
        <f t="array" ref="H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I133">
        <f>VLOOKUP($D133,[24]Sheet1!$C$1:$J$65536,2,FALSE)</f>
        <v>135.626953125</v>
      </c>
      <c r="J133">
        <f>VLOOKUP($D133,[24]Sheet1!$C$1:$J$65536,3,FALSE)</f>
        <v>65.022224426269531</v>
      </c>
      <c r="K133">
        <f>VLOOKUP($D133,[24]Sheet1!$C$1:$J$65536,4,FALSE)</f>
        <v>10174.48828125</v>
      </c>
      <c r="L133">
        <f>VLOOKUP($D133,[24]Sheet1!$C$1:$J$65536,5,FALSE)</f>
        <v>173.08450317382812</v>
      </c>
      <c r="M133">
        <f>VLOOKUP($D133,[24]Sheet1!$C$1:$J$65536,6,FALSE)</f>
        <v>29.484642028808594</v>
      </c>
      <c r="N133">
        <f>VLOOKUP($D133,[24]Sheet1!$C$1:$J$65536,7,FALSE)</f>
        <v>5.9662928581237793</v>
      </c>
      <c r="O133">
        <f>VLOOKUP($D133,[24]Sheet1!$C$1:$J$65536,8,FALSE)</f>
        <v>33.142230987548828</v>
      </c>
      <c r="P133" cm="1">
        <f t="array" ref="P133">_xlfn.IFS(
$C133=2010,
VLOOKUP($B133,[25]各省年均房价!$A$1:$T$32,11,FALSE),
$C133=2011,
VLOOKUP($B133,[25]各省年均房价!$A$1:$T$32,12,FALSE),
$C133=2012,
VLOOKUP($B133,[25]各省年均房价!$A$1:$T$32,13,FALSE),
$C133=2013,
VLOOKUP($B133,[25]各省年均房价!$A$1:$T$32,14,FALSE),
$C133=2014,
VLOOKUP($B133,[25]各省年均房价!$A$1:$T$32,15,FALSE),
$C133=2015,
VLOOKUP($B133,[25]各省年均房价!$A$1:$T$32,16,FALSE),
$C133=2016,
VLOOKUP($B133,[25]各省年均房价!$A$1:$T$32,17,FALSE),
$C133=2017,
VLOOKUP($B133,[25]各省年均房价!$A$1:$T$32,18,FALSE),
$C133=2018,
VLOOKUP($B133,[25]各省年均房价!$A$1:$T$32,19,FALSE)
)</f>
        <v>5186.5962500000014</v>
      </c>
      <c r="Q133">
        <f t="shared" si="2"/>
        <v>0.228454224111351</v>
      </c>
      <c r="S133" t="str">
        <f>VLOOKUP(B133,方言分布!A:B,2,FALSE)</f>
        <v>胶辽官话</v>
      </c>
      <c r="T133" cm="1">
        <f t="array" ref="T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77259</v>
      </c>
      <c r="U133" cm="1">
        <f t="array" ref="U133">_xlfn.IFS(
$C133=2010,
VLOOKUP($B133,[20]分省年度数据!$A$1:$T$32,15,FALSE),
$C133=2011,
VLOOKUP($B133,[20]分省年度数据!$A$1:$T$32,14,FALSE),
$C133=2012,
VLOOKUP($B133,[20]分省年度数据!$A$1:$T$32,13,FALSE),
$C133=2013,
VLOOKUP($B133,[20]分省年度数据!$A$1:$T$32,12,FALSE),
$C133=2014,
VLOOKUP($B133,[20]分省年度数据!$A$1:$T$32,11,FALSE),
$C133=2015,
VLOOKUP($B133,[20]分省年度数据!$A$1:$T$32,10,FALSE),
$C133=2016,
VLOOKUP($B133,[20]分省年度数据!$A$1:$T$32,9,FALSE),
$C133=2017,
VLOOKUP($B133,[20]分省年度数据!$A$1:$T$32,8,FALSE),
$C133=2018,
VLOOKUP($B133,[20]分省年度数据!$A$1:$T$32,7,FALSE)
)</f>
        <v>51.94</v>
      </c>
      <c r="V133" cm="1">
        <f t="array" ref="V133">_xlfn.IFS(
$C133=2010,
VLOOKUP($B133,[21]分省年度数据!$A$1:$T$32,15,FALSE),
$C133=2011,
VLOOKUP($B133,[21]分省年度数据!$A$1:$T$32,14,FALSE),
$C133=2012,
VLOOKUP($B133,[21]分省年度数据!$A$1:$T$32,13,FALSE),
$C133=2013,
VLOOKUP($B133,[21]分省年度数据!$A$1:$T$32,12,FALSE),
$C133=2014,
VLOOKUP($B133,[21]分省年度数据!$A$1:$T$32,11,FALSE),
$C133=2015,
VLOOKUP($B133,[21]分省年度数据!$A$1:$T$32,10,FALSE),
$C133=2016,
VLOOKUP($B133,[21]分省年度数据!$A$1:$T$32,9,FALSE),
$C133=2017,
VLOOKUP($B133,[21]分省年度数据!$A$1:$T$32,8,FALSE),
$C133=2018,
VLOOKUP($B133,[21]分省年度数据!$A$1:$T$32,7,FALSE)
)</f>
        <v>63</v>
      </c>
      <c r="W133" cm="1">
        <f t="array" ref="W133">_xlfn.IFS(
$C133=2010,
VLOOKUP($B133,[22]分省年度数据!$A$1:$T$32,15,FALSE),
$C133=2011,
VLOOKUP($B133,[22]分省年度数据!$A$1:$T$32,14,FALSE),
$C133=2012,
VLOOKUP($B133,[22]分省年度数据!$A$1:$T$32,13,FALSE),
$C133=2013,
VLOOKUP($B133,[22]分省年度数据!$A$1:$T$32,12,FALSE),
$C133=2014,
VLOOKUP($B133,[22]分省年度数据!$A$1:$T$32,11,FALSE),
$C133=2015,
VLOOKUP($B133,[22]分省年度数据!$A$1:$T$32,10,FALSE),
$C133=2016,
VLOOKUP($B133,[22]分省年度数据!$A$1:$T$32,9,FALSE),
$C133=2017,
VLOOKUP($B133,[22]分省年度数据!$A$1:$T$32,8,FALSE),
$C133=2018,
VLOOKUP($B133,[22]分省年度数据!$A$1:$T$32,7,FALSE)
)</f>
        <v>9.4</v>
      </c>
      <c r="X133" cm="1">
        <f t="array" ref="X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701.43</v>
      </c>
      <c r="Y133" cm="1">
        <f t="array" ref="Y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13.51</v>
      </c>
      <c r="Z133" cm="1">
        <f t="array" ref="Z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11.74</v>
      </c>
      <c r="AA133" cm="1">
        <f t="array" ref="AA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17.02</v>
      </c>
      <c r="AC133" cm="1">
        <f t="array" ref="AC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20632259</v>
      </c>
      <c r="AD133" cm="1">
        <f t="array" ref="AD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1690.62</v>
      </c>
      <c r="AE133" cm="1">
        <f t="array" ref="AE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466</v>
      </c>
      <c r="AF133" cm="1">
        <f t="array" ref="AF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21550.9</v>
      </c>
      <c r="AI133" cm="1">
        <f t="array" ref="AI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13376</v>
      </c>
      <c r="AJ133" cm="1">
        <f t="array" ref="AJ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70911</v>
      </c>
      <c r="AK133" cm="1">
        <f t="array" ref="AK133">_xlfn.IFS(
$C133=2010,
VLOOKUP($B133,[4]分省年度数据!$A$1:$T$32,15,FALSE),
$C133=2011,
VLOOKUP($B133,[4]分省年度数据!$A$1:$T$32,14,FALSE),
$C133=2012,
VLOOKUP($B133,[4]分省年度数据!$A$1:$T$32,13,FALSE),
$C133=2013,
VLOOKUP($B133,[4]分省年度数据!$A$1:$T$32,12,FALSE),
$C133=2014,
VLOOKUP($B133,[4]分省年度数据!$A$1:$T$32,11,FALSE),
$C133=2015,
VLOOKUP($B133,[4]分省年度数据!$A$1:$T$32,10,FALSE),
$C133=2016,
VLOOKUP($B133,[4]分省年度数据!$A$1:$T$32,9,FALSE),
$C133=2017,
VLOOKUP($B133,[4]分省年度数据!$A$1:$T$32,8,FALSE),
$C133=2018,
VLOOKUP($B133,[4]分省年度数据!$A$1:$T$32,7,FALSE)
)</f>
        <v>99.95</v>
      </c>
      <c r="AL133" cm="1">
        <f t="array" ref="AL133">_xlfn.IFS(
$C133=2010,
VLOOKUP($B133,[5]分省年度数据!$A$1:$T$32,15,FALSE),
$C133=2011,
VLOOKUP($B133,[5]分省年度数据!$A$1:$T$32,14,FALSE),
$C133=2012,
VLOOKUP($B133,[5]分省年度数据!$A$1:$T$32,13,FALSE),
$C133=2013,
VLOOKUP($B133,[5]分省年度数据!$A$1:$T$32,12,FALSE),
$C133=2014,
VLOOKUP($B133,[5]分省年度数据!$A$1:$T$32,11,FALSE),
$C133=2015,
VLOOKUP($B133,[5]分省年度数据!$A$1:$T$32,10,FALSE),
$C133=2016,
VLOOKUP($B133,[5]分省年度数据!$A$1:$T$32,9,FALSE),
$C133=2017,
VLOOKUP($B133,[5]分省年度数据!$A$1:$T$32,8,FALSE),
$C133=2018,
VLOOKUP($B133,[5]分省年度数据!$A$1:$T$32,7,FALSE)
)</f>
        <v>99.37</v>
      </c>
      <c r="AM133" cm="1">
        <f t="array" ref="AM133">_xlfn.IFS(
$C133=2010,
VLOOKUP($B133,[6]分省年度数据!$A$1:$T$32,15,FALSE),
$C133=2011,
VLOOKUP($B133,[6]分省年度数据!$A$1:$T$32,14,FALSE),
$C133=2012,
VLOOKUP($B133,[6]分省年度数据!$A$1:$T$32,13,FALSE),
$C133=2013,
VLOOKUP($B133,[6]分省年度数据!$A$1:$T$32,12,FALSE),
$C133=2014,
VLOOKUP($B133,[6]分省年度数据!$A$1:$T$32,11,FALSE),
$C133=2015,
VLOOKUP($B133,[6]分省年度数据!$A$1:$T$32,10,FALSE),
$C133=2016,
VLOOKUP($B133,[6]分省年度数据!$A$1:$T$32,9,FALSE),
$C133=2017,
VLOOKUP($B133,[6]分省年度数据!$A$1:$T$32,8,FALSE),
$C133=2018,
VLOOKUP($B133,[6]分省年度数据!$A$1:$T$32,7,FALSE)
)</f>
        <v>14.43</v>
      </c>
      <c r="AN133" cm="1">
        <f t="array" ref="AN133">_xlfn.IFS(
$C133=2010,
VLOOKUP($B133,[7]分省年度数据!$A$1:$T$32,15,FALSE),
$C133=2011,
VLOOKUP($B133,[7]分省年度数据!$A$1:$T$32,14,FALSE),
$C133=2012,
VLOOKUP($B133,[7]分省年度数据!$A$1:$T$32,13,FALSE),
$C133=2013,
VLOOKUP($B133,[7]分省年度数据!$A$1:$T$32,12,FALSE),
$C133=2014,
VLOOKUP($B133,[7]分省年度数据!$A$1:$T$32,11,FALSE),
$C133=2015,
VLOOKUP($B133,[7]分省年度数据!$A$1:$T$32,10,FALSE),
$C133=2016,
VLOOKUP($B133,[7]分省年度数据!$A$1:$T$32,9,FALSE),
$C133=2017,
VLOOKUP($B133,[7]分省年度数据!$A$1:$T$32,8,FALSE),
$C133=2018,
VLOOKUP($B133,[7]分省年度数据!$A$1:$T$32,7,FALSE)
)</f>
        <v>2.0299999999999998</v>
      </c>
      <c r="AO133" cm="1">
        <f t="array" ref="AO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17.36</v>
      </c>
    </row>
    <row r="134" spans="1:41">
      <c r="A134">
        <v>37</v>
      </c>
      <c r="B134" t="s">
        <v>15</v>
      </c>
      <c r="C134">
        <v>2016</v>
      </c>
      <c r="D134" t="str">
        <f>CONCATENATE(B134,C134)</f>
        <v>山东省2016</v>
      </c>
      <c r="E134" t="s">
        <v>34</v>
      </c>
      <c r="F134" cm="1">
        <f t="array" ref="F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G134" cm="1">
        <f t="array" ref="G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H134" cm="1">
        <f t="array" ref="H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I134">
        <f>VLOOKUP($D134,[24]Sheet1!$C$1:$J$65536,2,FALSE)</f>
        <v>138.34718322753906</v>
      </c>
      <c r="J134">
        <f>VLOOKUP($D134,[24]Sheet1!$C$1:$J$65536,3,FALSE)</f>
        <v>65.959754943847656</v>
      </c>
      <c r="K134">
        <f>VLOOKUP($D134,[24]Sheet1!$C$1:$J$65536,4,FALSE)</f>
        <v>10172.0869140625</v>
      </c>
      <c r="L134">
        <f>VLOOKUP($D134,[24]Sheet1!$C$1:$J$65536,5,FALSE)</f>
        <v>173.80213928222656</v>
      </c>
      <c r="M134">
        <f>VLOOKUP($D134,[24]Sheet1!$C$1:$J$65536,6,FALSE)</f>
        <v>30.191493988037109</v>
      </c>
      <c r="N134">
        <f>VLOOKUP($D134,[24]Sheet1!$C$1:$J$65536,7,FALSE)</f>
        <v>5.8772120475769043</v>
      </c>
      <c r="O134">
        <f>VLOOKUP($D134,[24]Sheet1!$C$1:$J$65536,8,FALSE)</f>
        <v>39.876312255859375</v>
      </c>
      <c r="P134" cm="1">
        <f t="array" ref="P134">_xlfn.IFS(
$C134=2010,
VLOOKUP($B134,[25]各省年均房价!$A$1:$T$32,11,FALSE),
$C134=2011,
VLOOKUP($B134,[25]各省年均房价!$A$1:$T$32,12,FALSE),
$C134=2012,
VLOOKUP($B134,[25]各省年均房价!$A$1:$T$32,13,FALSE),
$C134=2013,
VLOOKUP($B134,[25]各省年均房价!$A$1:$T$32,14,FALSE),
$C134=2014,
VLOOKUP($B134,[25]各省年均房价!$A$1:$T$32,15,FALSE),
$C134=2015,
VLOOKUP($B134,[25]各省年均房价!$A$1:$T$32,16,FALSE),
$C134=2016,
VLOOKUP($B134,[25]各省年均房价!$A$1:$T$32,17,FALSE),
$C134=2017,
VLOOKUP($B134,[25]各省年均房价!$A$1:$T$32,18,FALSE),
$C134=2018,
VLOOKUP($B134,[25]各省年均房价!$A$1:$T$32,19,FALSE)
)</f>
        <v>5721.4981250000001</v>
      </c>
      <c r="Q134">
        <f t="shared" si="2"/>
        <v>0.23178035750455742</v>
      </c>
      <c r="S134" t="str">
        <f>VLOOKUP(B134,方言分布!A:B,2,FALSE)</f>
        <v>胶辽官话</v>
      </c>
      <c r="T134" cm="1">
        <f t="array" ref="T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76997</v>
      </c>
      <c r="U134" cm="1">
        <f t="array" ref="U134">_xlfn.IFS(
$C134=2010,
VLOOKUP($B134,[20]分省年度数据!$A$1:$T$32,15,FALSE),
$C134=2011,
VLOOKUP($B134,[20]分省年度数据!$A$1:$T$32,14,FALSE),
$C134=2012,
VLOOKUP($B134,[20]分省年度数据!$A$1:$T$32,13,FALSE),
$C134=2013,
VLOOKUP($B134,[20]分省年度数据!$A$1:$T$32,12,FALSE),
$C134=2014,
VLOOKUP($B134,[20]分省年度数据!$A$1:$T$32,11,FALSE),
$C134=2015,
VLOOKUP($B134,[20]分省年度数据!$A$1:$T$32,10,FALSE),
$C134=2016,
VLOOKUP($B134,[20]分省年度数据!$A$1:$T$32,9,FALSE),
$C134=2017,
VLOOKUP($B134,[20]分省年度数据!$A$1:$T$32,8,FALSE),
$C134=2018,
VLOOKUP($B134,[20]分省年度数据!$A$1:$T$32,7,FALSE)
)</f>
        <v>54.1</v>
      </c>
      <c r="V134" cm="1">
        <f t="array" ref="V134">_xlfn.IFS(
$C134=2010,
VLOOKUP($B134,[21]分省年度数据!$A$1:$T$32,15,FALSE),
$C134=2011,
VLOOKUP($B134,[21]分省年度数据!$A$1:$T$32,14,FALSE),
$C134=2012,
VLOOKUP($B134,[21]分省年度数据!$A$1:$T$32,13,FALSE),
$C134=2013,
VLOOKUP($B134,[21]分省年度数据!$A$1:$T$32,12,FALSE),
$C134=2014,
VLOOKUP($B134,[21]分省年度数据!$A$1:$T$32,11,FALSE),
$C134=2015,
VLOOKUP($B134,[21]分省年度数据!$A$1:$T$32,10,FALSE),
$C134=2016,
VLOOKUP($B134,[21]分省年度数据!$A$1:$T$32,9,FALSE),
$C134=2017,
VLOOKUP($B134,[21]分省年度数据!$A$1:$T$32,8,FALSE),
$C134=2018,
VLOOKUP($B134,[21]分省年度数据!$A$1:$T$32,7,FALSE)
)</f>
        <v>65</v>
      </c>
      <c r="W134" cm="1">
        <f t="array" ref="W134">_xlfn.IFS(
$C134=2010,
VLOOKUP($B134,[22]分省年度数据!$A$1:$T$32,15,FALSE),
$C134=2011,
VLOOKUP($B134,[22]分省年度数据!$A$1:$T$32,14,FALSE),
$C134=2012,
VLOOKUP($B134,[22]分省年度数据!$A$1:$T$32,13,FALSE),
$C134=2013,
VLOOKUP($B134,[22]分省年度数据!$A$1:$T$32,12,FALSE),
$C134=2014,
VLOOKUP($B134,[22]分省年度数据!$A$1:$T$32,11,FALSE),
$C134=2015,
VLOOKUP($B134,[22]分省年度数据!$A$1:$T$32,10,FALSE),
$C134=2016,
VLOOKUP($B134,[22]分省年度数据!$A$1:$T$32,9,FALSE),
$C134=2017,
VLOOKUP($B134,[22]分省年度数据!$A$1:$T$32,8,FALSE),
$C134=2018,
VLOOKUP($B134,[22]分省年度数据!$A$1:$T$32,7,FALSE)
)</f>
        <v>8.9499999999999993</v>
      </c>
      <c r="X134" cm="1">
        <f t="array" ref="X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790.19</v>
      </c>
      <c r="Y134" cm="1">
        <f t="array" ref="Y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12.84</v>
      </c>
      <c r="Z134" cm="1">
        <f t="array" ref="Z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11.79</v>
      </c>
      <c r="AA134" cm="1">
        <f t="array" ref="AA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16.91</v>
      </c>
      <c r="AC134" cm="1">
        <f t="array" ref="AC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22422970</v>
      </c>
      <c r="AD134" cm="1">
        <f t="array" ref="AD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1825.99</v>
      </c>
      <c r="AE134" cm="1">
        <f t="array" ref="AE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579</v>
      </c>
      <c r="AF134" cm="1">
        <f t="array" ref="AF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23482.1</v>
      </c>
      <c r="AI134" cm="1">
        <f t="array" ref="AI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13163</v>
      </c>
      <c r="AJ134" cm="1">
        <f t="array" ref="AJ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82116</v>
      </c>
      <c r="AK134" cm="1">
        <f t="array" ref="AK134">_xlfn.IFS(
$C134=2010,
VLOOKUP($B134,[4]分省年度数据!$A$1:$T$32,15,FALSE),
$C134=2011,
VLOOKUP($B134,[4]分省年度数据!$A$1:$T$32,14,FALSE),
$C134=2012,
VLOOKUP($B134,[4]分省年度数据!$A$1:$T$32,13,FALSE),
$C134=2013,
VLOOKUP($B134,[4]分省年度数据!$A$1:$T$32,12,FALSE),
$C134=2014,
VLOOKUP($B134,[4]分省年度数据!$A$1:$T$32,11,FALSE),
$C134=2015,
VLOOKUP($B134,[4]分省年度数据!$A$1:$T$32,10,FALSE),
$C134=2016,
VLOOKUP($B134,[4]分省年度数据!$A$1:$T$32,9,FALSE),
$C134=2017,
VLOOKUP($B134,[4]分省年度数据!$A$1:$T$32,8,FALSE),
$C134=2018,
VLOOKUP($B134,[4]分省年度数据!$A$1:$T$32,7,FALSE)
)</f>
        <v>99.78</v>
      </c>
      <c r="AL134" cm="1">
        <f t="array" ref="AL134">_xlfn.IFS(
$C134=2010,
VLOOKUP($B134,[5]分省年度数据!$A$1:$T$32,15,FALSE),
$C134=2011,
VLOOKUP($B134,[5]分省年度数据!$A$1:$T$32,14,FALSE),
$C134=2012,
VLOOKUP($B134,[5]分省年度数据!$A$1:$T$32,13,FALSE),
$C134=2013,
VLOOKUP($B134,[5]分省年度数据!$A$1:$T$32,12,FALSE),
$C134=2014,
VLOOKUP($B134,[5]分省年度数据!$A$1:$T$32,11,FALSE),
$C134=2015,
VLOOKUP($B134,[5]分省年度数据!$A$1:$T$32,10,FALSE),
$C134=2016,
VLOOKUP($B134,[5]分省年度数据!$A$1:$T$32,9,FALSE),
$C134=2017,
VLOOKUP($B134,[5]分省年度数据!$A$1:$T$32,8,FALSE),
$C134=2018,
VLOOKUP($B134,[5]分省年度数据!$A$1:$T$32,7,FALSE)
)</f>
        <v>99.51</v>
      </c>
      <c r="AM134" cm="1">
        <f t="array" ref="AM134">_xlfn.IFS(
$C134=2010,
VLOOKUP($B134,[6]分省年度数据!$A$1:$T$32,15,FALSE),
$C134=2011,
VLOOKUP($B134,[6]分省年度数据!$A$1:$T$32,14,FALSE),
$C134=2012,
VLOOKUP($B134,[6]分省年度数据!$A$1:$T$32,13,FALSE),
$C134=2013,
VLOOKUP($B134,[6]分省年度数据!$A$1:$T$32,12,FALSE),
$C134=2014,
VLOOKUP($B134,[6]分省年度数据!$A$1:$T$32,11,FALSE),
$C134=2015,
VLOOKUP($B134,[6]分省年度数据!$A$1:$T$32,10,FALSE),
$C134=2016,
VLOOKUP($B134,[6]分省年度数据!$A$1:$T$32,9,FALSE),
$C134=2017,
VLOOKUP($B134,[6]分省年度数据!$A$1:$T$32,8,FALSE),
$C134=2018,
VLOOKUP($B134,[6]分省年度数据!$A$1:$T$32,7,FALSE)
)</f>
        <v>15.88</v>
      </c>
      <c r="AN134" cm="1">
        <f t="array" ref="AN134">_xlfn.IFS(
$C134=2010,
VLOOKUP($B134,[7]分省年度数据!$A$1:$T$32,15,FALSE),
$C134=2011,
VLOOKUP($B134,[7]分省年度数据!$A$1:$T$32,14,FALSE),
$C134=2012,
VLOOKUP($B134,[7]分省年度数据!$A$1:$T$32,13,FALSE),
$C134=2013,
VLOOKUP($B134,[7]分省年度数据!$A$1:$T$32,12,FALSE),
$C134=2014,
VLOOKUP($B134,[7]分省年度数据!$A$1:$T$32,11,FALSE),
$C134=2015,
VLOOKUP($B134,[7]分省年度数据!$A$1:$T$32,10,FALSE),
$C134=2016,
VLOOKUP($B134,[7]分省年度数据!$A$1:$T$32,9,FALSE),
$C134=2017,
VLOOKUP($B134,[7]分省年度数据!$A$1:$T$32,8,FALSE),
$C134=2018,
VLOOKUP($B134,[7]分省年度数据!$A$1:$T$32,7,FALSE)
)</f>
        <v>2.04</v>
      </c>
      <c r="AO134" cm="1">
        <f t="array" ref="AO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17.91</v>
      </c>
    </row>
    <row r="135" spans="1:41">
      <c r="A135">
        <v>37</v>
      </c>
      <c r="B135" t="s">
        <v>15</v>
      </c>
      <c r="C135">
        <v>2017</v>
      </c>
      <c r="D135" t="str">
        <f>CONCATENATE(B135,C135)</f>
        <v>山东省2017</v>
      </c>
      <c r="E135" t="s">
        <v>34</v>
      </c>
      <c r="F135" cm="1">
        <f t="array" ref="F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G135" cm="1">
        <f t="array" ref="G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H135" cm="1">
        <f t="array" ref="H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I135">
        <f>VLOOKUP($D135,[24]Sheet1!$C$1:$J$65536,2,FALSE)</f>
        <v>140.99798583984375</v>
      </c>
      <c r="J135">
        <f>VLOOKUP($D135,[24]Sheet1!$C$1:$J$65536,3,FALSE)</f>
        <v>61.959217071533203</v>
      </c>
      <c r="K135">
        <f>VLOOKUP($D135,[24]Sheet1!$C$1:$J$65536,4,FALSE)</f>
        <v>10174.0458984375</v>
      </c>
      <c r="L135">
        <f>VLOOKUP($D135,[24]Sheet1!$C$1:$J$65536,5,FALSE)</f>
        <v>180.35153198242188</v>
      </c>
      <c r="M135">
        <f>VLOOKUP($D135,[24]Sheet1!$C$1:$J$65536,6,FALSE)</f>
        <v>29.728803634643555</v>
      </c>
      <c r="N135">
        <f>VLOOKUP($D135,[24]Sheet1!$C$1:$J$65536,7,FALSE)</f>
        <v>5.4474458694458008</v>
      </c>
      <c r="O135">
        <f>VLOOKUP($D135,[24]Sheet1!$C$1:$J$65536,8,FALSE)</f>
        <v>38.212196350097656</v>
      </c>
      <c r="P135" cm="1">
        <f t="array" ref="P135">_xlfn.IFS(
$C135=2010,
VLOOKUP($B135,[25]各省年均房价!$A$1:$T$32,11,FALSE),
$C135=2011,
VLOOKUP($B135,[25]各省年均房价!$A$1:$T$32,12,FALSE),
$C135=2012,
VLOOKUP($B135,[25]各省年均房价!$A$1:$T$32,13,FALSE),
$C135=2013,
VLOOKUP($B135,[25]各省年均房价!$A$1:$T$32,14,FALSE),
$C135=2014,
VLOOKUP($B135,[25]各省年均房价!$A$1:$T$32,15,FALSE),
$C135=2015,
VLOOKUP($B135,[25]各省年均房价!$A$1:$T$32,16,FALSE),
$C135=2016,
VLOOKUP($B135,[25]各省年均房价!$A$1:$T$32,17,FALSE),
$C135=2017,
VLOOKUP($B135,[25]各省年均房价!$A$1:$T$32,18,FALSE),
$C135=2018,
VLOOKUP($B135,[25]各省年均房价!$A$1:$T$32,19,FALSE)
)</f>
        <v>6302.828125</v>
      </c>
      <c r="Q135">
        <f t="shared" si="2"/>
        <v>0.23404486167842556</v>
      </c>
      <c r="S135" t="str">
        <f>VLOOKUP(B135,方言分布!A:B,2,FALSE)</f>
        <v>胶辽官话</v>
      </c>
      <c r="T135" cm="1">
        <f t="array" ref="T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79050</v>
      </c>
      <c r="U135" cm="1">
        <f t="array" ref="U135">_xlfn.IFS(
$C135=2010,
VLOOKUP($B135,[20]分省年度数据!$A$1:$T$32,15,FALSE),
$C135=2011,
VLOOKUP($B135,[20]分省年度数据!$A$1:$T$32,14,FALSE),
$C135=2012,
VLOOKUP($B135,[20]分省年度数据!$A$1:$T$32,13,FALSE),
$C135=2013,
VLOOKUP($B135,[20]分省年度数据!$A$1:$T$32,12,FALSE),
$C135=2014,
VLOOKUP($B135,[20]分省年度数据!$A$1:$T$32,11,FALSE),
$C135=2015,
VLOOKUP($B135,[20]分省年度数据!$A$1:$T$32,10,FALSE),
$C135=2016,
VLOOKUP($B135,[20]分省年度数据!$A$1:$T$32,9,FALSE),
$C135=2017,
VLOOKUP($B135,[20]分省年度数据!$A$1:$T$32,8,FALSE),
$C135=2018,
VLOOKUP($B135,[20]分省年度数据!$A$1:$T$32,7,FALSE)
)</f>
        <v>58.48</v>
      </c>
      <c r="V135" cm="1">
        <f t="array" ref="V135">_xlfn.IFS(
$C135=2010,
VLOOKUP($B135,[21]分省年度数据!$A$1:$T$32,15,FALSE),
$C135=2011,
VLOOKUP($B135,[21]分省年度数据!$A$1:$T$32,14,FALSE),
$C135=2012,
VLOOKUP($B135,[21]分省年度数据!$A$1:$T$32,13,FALSE),
$C135=2013,
VLOOKUP($B135,[21]分省年度数据!$A$1:$T$32,12,FALSE),
$C135=2014,
VLOOKUP($B135,[21]分省年度数据!$A$1:$T$32,11,FALSE),
$C135=2015,
VLOOKUP($B135,[21]分省年度数据!$A$1:$T$32,10,FALSE),
$C135=2016,
VLOOKUP($B135,[21]分省年度数据!$A$1:$T$32,9,FALSE),
$C135=2017,
VLOOKUP($B135,[21]分省年度数据!$A$1:$T$32,8,FALSE),
$C135=2018,
VLOOKUP($B135,[21]分省年度数据!$A$1:$T$32,7,FALSE)
)</f>
        <v>69</v>
      </c>
      <c r="W135" cm="1">
        <f t="array" ref="W135">_xlfn.IFS(
$C135=2010,
VLOOKUP($B135,[22]分省年度数据!$A$1:$T$32,15,FALSE),
$C135=2011,
VLOOKUP($B135,[22]分省年度数据!$A$1:$T$32,14,FALSE),
$C135=2012,
VLOOKUP($B135,[22]分省年度数据!$A$1:$T$32,13,FALSE),
$C135=2013,
VLOOKUP($B135,[22]分省年度数据!$A$1:$T$32,12,FALSE),
$C135=2014,
VLOOKUP($B135,[22]分省年度数据!$A$1:$T$32,11,FALSE),
$C135=2015,
VLOOKUP($B135,[22]分省年度数据!$A$1:$T$32,10,FALSE),
$C135=2016,
VLOOKUP($B135,[22]分省年度数据!$A$1:$T$32,9,FALSE),
$C135=2017,
VLOOKUP($B135,[22]分省年度数据!$A$1:$T$32,8,FALSE),
$C135=2018,
VLOOKUP($B135,[22]分省年度数据!$A$1:$T$32,7,FALSE)
)</f>
        <v>8.6300000000000008</v>
      </c>
      <c r="X135" cm="1">
        <f t="array" ref="X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829.27</v>
      </c>
      <c r="Y135" cm="1">
        <f t="array" ref="Y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12.31</v>
      </c>
      <c r="Z135" cm="1">
        <f t="array" ref="Z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11.94</v>
      </c>
      <c r="AA135" cm="1">
        <f t="array" ref="AA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16.79</v>
      </c>
      <c r="AC135" cm="1">
        <f t="array" ref="AC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23946021</v>
      </c>
      <c r="AD135" cm="1">
        <f t="array" ref="AD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1890</v>
      </c>
      <c r="AE135" cm="1">
        <f t="array" ref="AE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646</v>
      </c>
      <c r="AF135" cm="1">
        <f t="array" ref="AF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25527.9</v>
      </c>
      <c r="AI135" cm="1">
        <f t="array" ref="AI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13403</v>
      </c>
      <c r="AJ135" cm="1">
        <f t="array" ref="AJ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95642</v>
      </c>
      <c r="AK135" cm="1">
        <f t="array" ref="AK135">_xlfn.IFS(
$C135=2010,
VLOOKUP($B135,[4]分省年度数据!$A$1:$T$32,15,FALSE),
$C135=2011,
VLOOKUP($B135,[4]分省年度数据!$A$1:$T$32,14,FALSE),
$C135=2012,
VLOOKUP($B135,[4]分省年度数据!$A$1:$T$32,13,FALSE),
$C135=2013,
VLOOKUP($B135,[4]分省年度数据!$A$1:$T$32,12,FALSE),
$C135=2014,
VLOOKUP($B135,[4]分省年度数据!$A$1:$T$32,11,FALSE),
$C135=2015,
VLOOKUP($B135,[4]分省年度数据!$A$1:$T$32,10,FALSE),
$C135=2016,
VLOOKUP($B135,[4]分省年度数据!$A$1:$T$32,9,FALSE),
$C135=2017,
VLOOKUP($B135,[4]分省年度数据!$A$1:$T$32,8,FALSE),
$C135=2018,
VLOOKUP($B135,[4]分省年度数据!$A$1:$T$32,7,FALSE)
)</f>
        <v>99.82</v>
      </c>
      <c r="AL135" cm="1">
        <f t="array" ref="AL135">_xlfn.IFS(
$C135=2010,
VLOOKUP($B135,[5]分省年度数据!$A$1:$T$32,15,FALSE),
$C135=2011,
VLOOKUP($B135,[5]分省年度数据!$A$1:$T$32,14,FALSE),
$C135=2012,
VLOOKUP($B135,[5]分省年度数据!$A$1:$T$32,13,FALSE),
$C135=2013,
VLOOKUP($B135,[5]分省年度数据!$A$1:$T$32,12,FALSE),
$C135=2014,
VLOOKUP($B135,[5]分省年度数据!$A$1:$T$32,11,FALSE),
$C135=2015,
VLOOKUP($B135,[5]分省年度数据!$A$1:$T$32,10,FALSE),
$C135=2016,
VLOOKUP($B135,[5]分省年度数据!$A$1:$T$32,9,FALSE),
$C135=2017,
VLOOKUP($B135,[5]分省年度数据!$A$1:$T$32,8,FALSE),
$C135=2018,
VLOOKUP($B135,[5]分省年度数据!$A$1:$T$32,7,FALSE)
)</f>
        <v>99.57</v>
      </c>
      <c r="AM135" cm="1">
        <f t="array" ref="AM135">_xlfn.IFS(
$C135=2010,
VLOOKUP($B135,[6]分省年度数据!$A$1:$T$32,15,FALSE),
$C135=2011,
VLOOKUP($B135,[6]分省年度数据!$A$1:$T$32,14,FALSE),
$C135=2012,
VLOOKUP($B135,[6]分省年度数据!$A$1:$T$32,13,FALSE),
$C135=2013,
VLOOKUP($B135,[6]分省年度数据!$A$1:$T$32,12,FALSE),
$C135=2014,
VLOOKUP($B135,[6]分省年度数据!$A$1:$T$32,11,FALSE),
$C135=2015,
VLOOKUP($B135,[6]分省年度数据!$A$1:$T$32,10,FALSE),
$C135=2016,
VLOOKUP($B135,[6]分省年度数据!$A$1:$T$32,9,FALSE),
$C135=2017,
VLOOKUP($B135,[6]分省年度数据!$A$1:$T$32,8,FALSE),
$C135=2018,
VLOOKUP($B135,[6]分省年度数据!$A$1:$T$32,7,FALSE)
)</f>
        <v>16.36</v>
      </c>
      <c r="AN135" cm="1">
        <f t="array" ref="AN135">_xlfn.IFS(
$C135=2010,
VLOOKUP($B135,[7]分省年度数据!$A$1:$T$32,15,FALSE),
$C135=2011,
VLOOKUP($B135,[7]分省年度数据!$A$1:$T$32,14,FALSE),
$C135=2012,
VLOOKUP($B135,[7]分省年度数据!$A$1:$T$32,13,FALSE),
$C135=2013,
VLOOKUP($B135,[7]分省年度数据!$A$1:$T$32,12,FALSE),
$C135=2014,
VLOOKUP($B135,[7]分省年度数据!$A$1:$T$32,11,FALSE),
$C135=2015,
VLOOKUP($B135,[7]分省年度数据!$A$1:$T$32,10,FALSE),
$C135=2016,
VLOOKUP($B135,[7]分省年度数据!$A$1:$T$32,9,FALSE),
$C135=2017,
VLOOKUP($B135,[7]分省年度数据!$A$1:$T$32,8,FALSE),
$C135=2018,
VLOOKUP($B135,[7]分省年度数据!$A$1:$T$32,7,FALSE)
)</f>
        <v>1.85</v>
      </c>
      <c r="AO135" cm="1">
        <f t="array" ref="AO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17.84</v>
      </c>
    </row>
    <row r="136" spans="1:41">
      <c r="A136">
        <v>37</v>
      </c>
      <c r="B136" t="s">
        <v>15</v>
      </c>
      <c r="C136">
        <v>2018</v>
      </c>
      <c r="D136" t="str">
        <f>CONCATENATE(B136,C136)</f>
        <v>山东省2018</v>
      </c>
      <c r="E136" t="s">
        <v>34</v>
      </c>
      <c r="F136" cm="1">
        <f t="array" ref="F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G136" cm="1">
        <f t="array" ref="G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H136" cm="1">
        <f t="array" ref="H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I136">
        <f>VLOOKUP($D136,[24]Sheet1!$C$1:$J$65536,2,FALSE)</f>
        <v>139.00636291503906</v>
      </c>
      <c r="J136">
        <f>VLOOKUP($D136,[24]Sheet1!$C$1:$J$65536,3,FALSE)</f>
        <v>63.342456817626953</v>
      </c>
      <c r="K136">
        <f>VLOOKUP($D136,[24]Sheet1!$C$1:$J$65536,4,FALSE)</f>
        <v>10170.8779296875</v>
      </c>
      <c r="L136">
        <f>VLOOKUP($D136,[24]Sheet1!$C$1:$J$65536,5,FALSE)</f>
        <v>174.65556335449219</v>
      </c>
      <c r="M136">
        <f>VLOOKUP($D136,[24]Sheet1!$C$1:$J$65536,6,FALSE)</f>
        <v>30.553901672363281</v>
      </c>
      <c r="N136">
        <f>VLOOKUP($D136,[24]Sheet1!$C$1:$J$65536,7,FALSE)</f>
        <v>6.1191825866699219</v>
      </c>
      <c r="O136">
        <f>VLOOKUP($D136,[24]Sheet1!$C$1:$J$65536,8,FALSE)</f>
        <v>36.575767517089844</v>
      </c>
      <c r="P136" cm="1">
        <f t="array" ref="P136">_xlfn.IFS(
$C136=2010,
VLOOKUP($B136,[25]各省年均房价!$A$1:$T$32,11,FALSE),
$C136=2011,
VLOOKUP($B136,[25]各省年均房价!$A$1:$T$32,12,FALSE),
$C136=2012,
VLOOKUP($B136,[25]各省年均房价!$A$1:$T$32,13,FALSE),
$C136=2013,
VLOOKUP($B136,[25]各省年均房价!$A$1:$T$32,14,FALSE),
$C136=2014,
VLOOKUP($B136,[25]各省年均房价!$A$1:$T$32,15,FALSE),
$C136=2015,
VLOOKUP($B136,[25]各省年均房价!$A$1:$T$32,16,FALSE),
$C136=2016,
VLOOKUP($B136,[25]各省年均房价!$A$1:$T$32,17,FALSE),
$C136=2017,
VLOOKUP($B136,[25]各省年均房价!$A$1:$T$32,18,FALSE),
$C136=2018,
VLOOKUP($B136,[25]各省年均房价!$A$1:$T$32,19,FALSE)
)</f>
        <v>7563.9427083333303</v>
      </c>
      <c r="Q136">
        <f t="shared" si="2"/>
        <v>0.25899478542487009</v>
      </c>
      <c r="S136" t="str">
        <f>VLOOKUP(B136,方言分布!A:B,2,FALSE)</f>
        <v>胶辽官话</v>
      </c>
      <c r="T136" cm="1">
        <f t="array" ref="T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81470</v>
      </c>
      <c r="U136" cm="1">
        <f t="array" ref="U136">_xlfn.IFS(
$C136=2010,
VLOOKUP($B136,[20]分省年度数据!$A$1:$T$32,15,FALSE),
$C136=2011,
VLOOKUP($B136,[20]分省年度数据!$A$1:$T$32,14,FALSE),
$C136=2012,
VLOOKUP($B136,[20]分省年度数据!$A$1:$T$32,13,FALSE),
$C136=2013,
VLOOKUP($B136,[20]分省年度数据!$A$1:$T$32,12,FALSE),
$C136=2014,
VLOOKUP($B136,[20]分省年度数据!$A$1:$T$32,11,FALSE),
$C136=2015,
VLOOKUP($B136,[20]分省年度数据!$A$1:$T$32,10,FALSE),
$C136=2016,
VLOOKUP($B136,[20]分省年度数据!$A$1:$T$32,9,FALSE),
$C136=2017,
VLOOKUP($B136,[20]分省年度数据!$A$1:$T$32,8,FALSE),
$C136=2018,
VLOOKUP($B136,[20]分省年度数据!$A$1:$T$32,7,FALSE)
)</f>
        <v>60.85</v>
      </c>
      <c r="V136" cm="1">
        <f t="array" ref="V136">_xlfn.IFS(
$C136=2010,
VLOOKUP($B136,[21]分省年度数据!$A$1:$T$32,15,FALSE),
$C136=2011,
VLOOKUP($B136,[21]分省年度数据!$A$1:$T$32,14,FALSE),
$C136=2012,
VLOOKUP($B136,[21]分省年度数据!$A$1:$T$32,13,FALSE),
$C136=2013,
VLOOKUP($B136,[21]分省年度数据!$A$1:$T$32,12,FALSE),
$C136=2014,
VLOOKUP($B136,[21]分省年度数据!$A$1:$T$32,11,FALSE),
$C136=2015,
VLOOKUP($B136,[21]分省年度数据!$A$1:$T$32,10,FALSE),
$C136=2016,
VLOOKUP($B136,[21]分省年度数据!$A$1:$T$32,9,FALSE),
$C136=2017,
VLOOKUP($B136,[21]分省年度数据!$A$1:$T$32,8,FALSE),
$C136=2018,
VLOOKUP($B136,[21]分省年度数据!$A$1:$T$32,7,FALSE)
)</f>
        <v>74</v>
      </c>
      <c r="W136" cm="1">
        <f t="array" ref="W136">_xlfn.IFS(
$C136=2010,
VLOOKUP($B136,[22]分省年度数据!$A$1:$T$32,15,FALSE),
$C136=2011,
VLOOKUP($B136,[22]分省年度数据!$A$1:$T$32,14,FALSE),
$C136=2012,
VLOOKUP($B136,[22]分省年度数据!$A$1:$T$32,13,FALSE),
$C136=2013,
VLOOKUP($B136,[22]分省年度数据!$A$1:$T$32,12,FALSE),
$C136=2014,
VLOOKUP($B136,[22]分省年度数据!$A$1:$T$32,11,FALSE),
$C136=2015,
VLOOKUP($B136,[22]分省年度数据!$A$1:$T$32,10,FALSE),
$C136=2016,
VLOOKUP($B136,[22]分省年度数据!$A$1:$T$32,9,FALSE),
$C136=2017,
VLOOKUP($B136,[22]分省年度数据!$A$1:$T$32,8,FALSE),
$C136=2018,
VLOOKUP($B136,[22]分省年度数据!$A$1:$T$32,7,FALSE)
)</f>
        <v>8.8000000000000007</v>
      </c>
      <c r="X136" cm="1">
        <f t="array" ref="X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885.15</v>
      </c>
      <c r="Y136" cm="1">
        <f t="array" ref="Y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11.9</v>
      </c>
      <c r="Z136" cm="1">
        <f t="array" ref="Z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12.26</v>
      </c>
      <c r="AA136" cm="1">
        <f t="array" ref="AA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16.86</v>
      </c>
      <c r="AC136" cm="1">
        <f t="array" ref="AC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26349273</v>
      </c>
      <c r="AD136" cm="1">
        <f t="array" ref="AD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2006.5</v>
      </c>
      <c r="AE136" cm="1">
        <f t="array" ref="AE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680</v>
      </c>
      <c r="AF136" cm="1">
        <f t="array" ref="AF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27480.3</v>
      </c>
      <c r="AI136" cm="1">
        <f t="array" ref="AI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13226</v>
      </c>
      <c r="AJ136" cm="1">
        <f t="array" ref="AJ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105166</v>
      </c>
      <c r="AK136" cm="1">
        <f t="array" ref="AK136">_xlfn.IFS(
$C136=2010,
VLOOKUP($B136,[4]分省年度数据!$A$1:$T$32,15,FALSE),
$C136=2011,
VLOOKUP($B136,[4]分省年度数据!$A$1:$T$32,14,FALSE),
$C136=2012,
VLOOKUP($B136,[4]分省年度数据!$A$1:$T$32,13,FALSE),
$C136=2013,
VLOOKUP($B136,[4]分省年度数据!$A$1:$T$32,12,FALSE),
$C136=2014,
VLOOKUP($B136,[4]分省年度数据!$A$1:$T$32,11,FALSE),
$C136=2015,
VLOOKUP($B136,[4]分省年度数据!$A$1:$T$32,10,FALSE),
$C136=2016,
VLOOKUP($B136,[4]分省年度数据!$A$1:$T$32,9,FALSE),
$C136=2017,
VLOOKUP($B136,[4]分省年度数据!$A$1:$T$32,8,FALSE),
$C136=2018,
VLOOKUP($B136,[4]分省年度数据!$A$1:$T$32,7,FALSE)
)</f>
        <v>99.4</v>
      </c>
      <c r="AL136" cm="1">
        <f t="array" ref="AL136">_xlfn.IFS(
$C136=2010,
VLOOKUP($B136,[5]分省年度数据!$A$1:$T$32,15,FALSE),
$C136=2011,
VLOOKUP($B136,[5]分省年度数据!$A$1:$T$32,14,FALSE),
$C136=2012,
VLOOKUP($B136,[5]分省年度数据!$A$1:$T$32,13,FALSE),
$C136=2013,
VLOOKUP($B136,[5]分省年度数据!$A$1:$T$32,12,FALSE),
$C136=2014,
VLOOKUP($B136,[5]分省年度数据!$A$1:$T$32,11,FALSE),
$C136=2015,
VLOOKUP($B136,[5]分省年度数据!$A$1:$T$32,10,FALSE),
$C136=2016,
VLOOKUP($B136,[5]分省年度数据!$A$1:$T$32,9,FALSE),
$C136=2017,
VLOOKUP($B136,[5]分省年度数据!$A$1:$T$32,8,FALSE),
$C136=2018,
VLOOKUP($B136,[5]分省年度数据!$A$1:$T$32,7,FALSE)
)</f>
        <v>99.2</v>
      </c>
      <c r="AM136" cm="1">
        <f t="array" ref="AM136">_xlfn.IFS(
$C136=2010,
VLOOKUP($B136,[6]分省年度数据!$A$1:$T$32,15,FALSE),
$C136=2011,
VLOOKUP($B136,[6]分省年度数据!$A$1:$T$32,14,FALSE),
$C136=2012,
VLOOKUP($B136,[6]分省年度数据!$A$1:$T$32,13,FALSE),
$C136=2013,
VLOOKUP($B136,[6]分省年度数据!$A$1:$T$32,12,FALSE),
$C136=2014,
VLOOKUP($B136,[6]分省年度数据!$A$1:$T$32,11,FALSE),
$C136=2015,
VLOOKUP($B136,[6]分省年度数据!$A$1:$T$32,10,FALSE),
$C136=2016,
VLOOKUP($B136,[6]分省年度数据!$A$1:$T$32,9,FALSE),
$C136=2017,
VLOOKUP($B136,[6]分省年度数据!$A$1:$T$32,8,FALSE),
$C136=2018,
VLOOKUP($B136,[6]分省年度数据!$A$1:$T$32,7,FALSE)
)</f>
        <v>15.13</v>
      </c>
      <c r="AN136" cm="1">
        <f t="array" ref="AN136">_xlfn.IFS(
$C136=2010,
VLOOKUP($B136,[7]分省年度数据!$A$1:$T$32,15,FALSE),
$C136=2011,
VLOOKUP($B136,[7]分省年度数据!$A$1:$T$32,14,FALSE),
$C136=2012,
VLOOKUP($B136,[7]分省年度数据!$A$1:$T$32,13,FALSE),
$C136=2013,
VLOOKUP($B136,[7]分省年度数据!$A$1:$T$32,12,FALSE),
$C136=2014,
VLOOKUP($B136,[7]分省年度数据!$A$1:$T$32,11,FALSE),
$C136=2015,
VLOOKUP($B136,[7]分省年度数据!$A$1:$T$32,10,FALSE),
$C136=2016,
VLOOKUP($B136,[7]分省年度数据!$A$1:$T$32,9,FALSE),
$C136=2017,
VLOOKUP($B136,[7]分省年度数据!$A$1:$T$32,8,FALSE),
$C136=2018,
VLOOKUP($B136,[7]分省年度数据!$A$1:$T$32,7,FALSE)
)</f>
        <v>1.92</v>
      </c>
      <c r="AO136" cm="1">
        <f t="array" ref="AO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17.64</v>
      </c>
    </row>
    <row r="137" spans="1:41">
      <c r="A137">
        <v>41</v>
      </c>
      <c r="B137" t="s">
        <v>16</v>
      </c>
      <c r="C137">
        <v>2010</v>
      </c>
      <c r="D137" t="str">
        <f>CONCATENATE(B137,C137)</f>
        <v>河南省2010</v>
      </c>
      <c r="E137" t="s">
        <v>35</v>
      </c>
      <c r="F137" cm="1">
        <f t="array" ref="F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G137" cm="1">
        <f t="array" ref="G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H137" cm="1">
        <f t="array" ref="H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I137">
        <f>VLOOKUP($D137,[24]Sheet1!$C$1:$J$65536,2,FALSE)</f>
        <v>154.24208068847656</v>
      </c>
      <c r="J137">
        <f>VLOOKUP($D137,[24]Sheet1!$C$1:$J$65536,3,FALSE)</f>
        <v>77.608528137207031</v>
      </c>
      <c r="K137">
        <f>VLOOKUP($D137,[24]Sheet1!$C$1:$J$65536,4,FALSE)</f>
        <v>10163.994140625</v>
      </c>
      <c r="L137">
        <f>VLOOKUP($D137,[24]Sheet1!$C$1:$J$65536,5,FALSE)</f>
        <v>159.32220458984375</v>
      </c>
      <c r="M137">
        <f>VLOOKUP($D137,[24]Sheet1!$C$1:$J$65536,6,FALSE)</f>
        <v>19.980983734130859</v>
      </c>
      <c r="N137">
        <f>VLOOKUP($D137,[24]Sheet1!$C$1:$J$65536,7,FALSE)</f>
        <v>4.224515438079834</v>
      </c>
      <c r="O137">
        <f>VLOOKUP($D137,[24]Sheet1!$C$1:$J$65536,8,FALSE)</f>
        <v>33.140880584716797</v>
      </c>
      <c r="P137" cm="1">
        <f t="array" ref="P137">_xlfn.IFS(
$C137=2010,
VLOOKUP($B137,[25]各省年均房价!$A$1:$T$32,11,FALSE),
$C137=2011,
VLOOKUP($B137,[25]各省年均房价!$A$1:$T$32,12,FALSE),
$C137=2012,
VLOOKUP($B137,[25]各省年均房价!$A$1:$T$32,13,FALSE),
$C137=2013,
VLOOKUP($B137,[25]各省年均房价!$A$1:$T$32,14,FALSE),
$C137=2014,
VLOOKUP($B137,[25]各省年均房价!$A$1:$T$32,15,FALSE),
$C137=2015,
VLOOKUP($B137,[25]各省年均房价!$A$1:$T$32,16,FALSE),
$C137=2016,
VLOOKUP($B137,[25]各省年均房价!$A$1:$T$32,17,FALSE),
$C137=2017,
VLOOKUP($B137,[25]各省年均房价!$A$1:$T$32,18,FALSE),
$C137=2018,
VLOOKUP($B137,[25]各省年均房价!$A$1:$T$32,19,FALSE)
)</f>
        <v>2920.727647058824</v>
      </c>
      <c r="Q137">
        <f t="shared" si="2"/>
        <v>0.30679912259021258</v>
      </c>
      <c r="S137" t="str">
        <f>VLOOKUP(B137,方言分布!A:B,2,FALSE)</f>
        <v>中原官话</v>
      </c>
      <c r="T137" cm="1">
        <f t="array" ref="T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75741</v>
      </c>
      <c r="U137" cm="1">
        <f t="array" ref="U137">_xlfn.IFS(
$C137=2010,
VLOOKUP($B137,[20]分省年度数据!$A$1:$T$32,15,FALSE),
$C137=2011,
VLOOKUP($B137,[20]分省年度数据!$A$1:$T$32,14,FALSE),
$C137=2012,
VLOOKUP($B137,[20]分省年度数据!$A$1:$T$32,13,FALSE),
$C137=2013,
VLOOKUP($B137,[20]分省年度数据!$A$1:$T$32,12,FALSE),
$C137=2014,
VLOOKUP($B137,[20]分省年度数据!$A$1:$T$32,11,FALSE),
$C137=2015,
VLOOKUP($B137,[20]分省年度数据!$A$1:$T$32,10,FALSE),
$C137=2016,
VLOOKUP($B137,[20]分省年度数据!$A$1:$T$32,9,FALSE),
$C137=2017,
VLOOKUP($B137,[20]分省年度数据!$A$1:$T$32,8,FALSE),
$C137=2018,
VLOOKUP($B137,[20]分省年度数据!$A$1:$T$32,7,FALSE)
)</f>
        <v>32.76</v>
      </c>
      <c r="V137" cm="1">
        <f t="array" ref="V137">_xlfn.IFS(
$C137=2010,
VLOOKUP($B137,[21]分省年度数据!$A$1:$T$32,15,FALSE),
$C137=2011,
VLOOKUP($B137,[21]分省年度数据!$A$1:$T$32,14,FALSE),
$C137=2012,
VLOOKUP($B137,[21]分省年度数据!$A$1:$T$32,13,FALSE),
$C137=2013,
VLOOKUP($B137,[21]分省年度数据!$A$1:$T$32,12,FALSE),
$C137=2014,
VLOOKUP($B137,[21]分省年度数据!$A$1:$T$32,11,FALSE),
$C137=2015,
VLOOKUP($B137,[21]分省年度数据!$A$1:$T$32,10,FALSE),
$C137=2016,
VLOOKUP($B137,[21]分省年度数据!$A$1:$T$32,9,FALSE),
$C137=2017,
VLOOKUP($B137,[21]分省年度数据!$A$1:$T$32,8,FALSE),
$C137=2018,
VLOOKUP($B137,[21]分省年度数据!$A$1:$T$32,7,FALSE)
)</f>
        <v>35</v>
      </c>
      <c r="W137" cm="1">
        <f t="array" ref="W137">_xlfn.IFS(
$C137=2010,
VLOOKUP($B137,[22]分省年度数据!$A$1:$T$32,15,FALSE),
$C137=2011,
VLOOKUP($B137,[22]分省年度数据!$A$1:$T$32,14,FALSE),
$C137=2012,
VLOOKUP($B137,[22]分省年度数据!$A$1:$T$32,13,FALSE),
$C137=2013,
VLOOKUP($B137,[22]分省年度数据!$A$1:$T$32,12,FALSE),
$C137=2014,
VLOOKUP($B137,[22]分省年度数据!$A$1:$T$32,11,FALSE),
$C137=2015,
VLOOKUP($B137,[22]分省年度数据!$A$1:$T$32,10,FALSE),
$C137=2016,
VLOOKUP($B137,[22]分省年度数据!$A$1:$T$32,9,FALSE),
$C137=2017,
VLOOKUP($B137,[22]分省年度数据!$A$1:$T$32,8,FALSE),
$C137=2018,
VLOOKUP($B137,[22]分省年度数据!$A$1:$T$32,7,FALSE)
)</f>
        <v>10.32</v>
      </c>
      <c r="X137" cm="1">
        <f t="array" ref="X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270.20999999999998</v>
      </c>
      <c r="Y137" cm="1">
        <f t="array" ref="Y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18.420000000000002</v>
      </c>
      <c r="Z137" cm="1">
        <f t="array" ref="Z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16.97</v>
      </c>
      <c r="AA137" cm="1">
        <f t="array" ref="AA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21.83</v>
      </c>
      <c r="AC137" cm="1">
        <f t="array" ref="AC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9111164</v>
      </c>
      <c r="AD137" cm="1">
        <f t="array" ref="AD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609.37</v>
      </c>
      <c r="AE137" cm="1">
        <f t="array" ref="AE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183</v>
      </c>
      <c r="AF137" cm="1">
        <f t="array" ref="AF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8004.2</v>
      </c>
      <c r="AI137" cm="1">
        <f t="array" ref="AI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7890</v>
      </c>
      <c r="AJ137" cm="1">
        <f t="array" ref="AJ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16362</v>
      </c>
      <c r="AK137" cm="1">
        <f t="array" ref="AK137">_xlfn.IFS(
$C137=2010,
VLOOKUP($B137,[4]分省年度数据!$A$1:$T$32,15,FALSE),
$C137=2011,
VLOOKUP($B137,[4]分省年度数据!$A$1:$T$32,14,FALSE),
$C137=2012,
VLOOKUP($B137,[4]分省年度数据!$A$1:$T$32,13,FALSE),
$C137=2013,
VLOOKUP($B137,[4]分省年度数据!$A$1:$T$32,12,FALSE),
$C137=2014,
VLOOKUP($B137,[4]分省年度数据!$A$1:$T$32,11,FALSE),
$C137=2015,
VLOOKUP($B137,[4]分省年度数据!$A$1:$T$32,10,FALSE),
$C137=2016,
VLOOKUP($B137,[4]分省年度数据!$A$1:$T$32,9,FALSE),
$C137=2017,
VLOOKUP($B137,[4]分省年度数据!$A$1:$T$32,8,FALSE),
$C137=2018,
VLOOKUP($B137,[4]分省年度数据!$A$1:$T$32,7,FALSE)
)</f>
        <v>91.03</v>
      </c>
      <c r="AL137" cm="1">
        <f t="array" ref="AL137">_xlfn.IFS(
$C137=2010,
VLOOKUP($B137,[5]分省年度数据!$A$1:$T$32,15,FALSE),
$C137=2011,
VLOOKUP($B137,[5]分省年度数据!$A$1:$T$32,14,FALSE),
$C137=2012,
VLOOKUP($B137,[5]分省年度数据!$A$1:$T$32,13,FALSE),
$C137=2013,
VLOOKUP($B137,[5]分省年度数据!$A$1:$T$32,12,FALSE),
$C137=2014,
VLOOKUP($B137,[5]分省年度数据!$A$1:$T$32,11,FALSE),
$C137=2015,
VLOOKUP($B137,[5]分省年度数据!$A$1:$T$32,10,FALSE),
$C137=2016,
VLOOKUP($B137,[5]分省年度数据!$A$1:$T$32,9,FALSE),
$C137=2017,
VLOOKUP($B137,[5]分省年度数据!$A$1:$T$32,8,FALSE),
$C137=2018,
VLOOKUP($B137,[5]分省年度数据!$A$1:$T$32,7,FALSE)
)</f>
        <v>73.430000000000007</v>
      </c>
      <c r="AM137" cm="1">
        <f t="array" ref="AM137">_xlfn.IFS(
$C137=2010,
VLOOKUP($B137,[6]分省年度数据!$A$1:$T$32,15,FALSE),
$C137=2011,
VLOOKUP($B137,[6]分省年度数据!$A$1:$T$32,14,FALSE),
$C137=2012,
VLOOKUP($B137,[6]分省年度数据!$A$1:$T$32,13,FALSE),
$C137=2013,
VLOOKUP($B137,[6]分省年度数据!$A$1:$T$32,12,FALSE),
$C137=2014,
VLOOKUP($B137,[6]分省年度数据!$A$1:$T$32,11,FALSE),
$C137=2015,
VLOOKUP($B137,[6]分省年度数据!$A$1:$T$32,10,FALSE),
$C137=2016,
VLOOKUP($B137,[6]分省年度数据!$A$1:$T$32,9,FALSE),
$C137=2017,
VLOOKUP($B137,[6]分省年度数据!$A$1:$T$32,8,FALSE),
$C137=2018,
VLOOKUP($B137,[6]分省年度数据!$A$1:$T$32,7,FALSE)
)</f>
        <v>7.58</v>
      </c>
      <c r="AN137" cm="1">
        <f t="array" ref="AN137">_xlfn.IFS(
$C137=2010,
VLOOKUP($B137,[7]分省年度数据!$A$1:$T$32,15,FALSE),
$C137=2011,
VLOOKUP($B137,[7]分省年度数据!$A$1:$T$32,14,FALSE),
$C137=2012,
VLOOKUP($B137,[7]分省年度数据!$A$1:$T$32,13,FALSE),
$C137=2013,
VLOOKUP($B137,[7]分省年度数据!$A$1:$T$32,12,FALSE),
$C137=2014,
VLOOKUP($B137,[7]分省年度数据!$A$1:$T$32,11,FALSE),
$C137=2015,
VLOOKUP($B137,[7]分省年度数据!$A$1:$T$32,10,FALSE),
$C137=2016,
VLOOKUP($B137,[7]分省年度数据!$A$1:$T$32,9,FALSE),
$C137=2017,
VLOOKUP($B137,[7]分省年度数据!$A$1:$T$32,8,FALSE),
$C137=2018,
VLOOKUP($B137,[7]分省年度数据!$A$1:$T$32,7,FALSE)
)</f>
        <v>3.32</v>
      </c>
      <c r="AO137" cm="1">
        <f t="array" ref="AO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8.65</v>
      </c>
    </row>
    <row r="138" spans="1:41">
      <c r="A138">
        <v>41</v>
      </c>
      <c r="B138" t="s">
        <v>16</v>
      </c>
      <c r="C138">
        <v>2011</v>
      </c>
      <c r="D138" t="str">
        <f>CONCATENATE(B138,C138)</f>
        <v>河南省2011</v>
      </c>
      <c r="E138" t="s">
        <v>35</v>
      </c>
      <c r="F138" cm="1">
        <f t="array" ref="F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G138" cm="1">
        <f t="array" ref="G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H138" cm="1">
        <f t="array" ref="H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I138">
        <f>VLOOKUP($D138,[24]Sheet1!$C$1:$J$65536,2,FALSE)</f>
        <v>151.36456298828125</v>
      </c>
      <c r="J138">
        <f>VLOOKUP($D138,[24]Sheet1!$C$1:$J$65536,3,FALSE)</f>
        <v>68.605339050292969</v>
      </c>
      <c r="K138">
        <f>VLOOKUP($D138,[24]Sheet1!$C$1:$J$65536,4,FALSE)</f>
        <v>10175.541015625</v>
      </c>
      <c r="L138">
        <f>VLOOKUP($D138,[24]Sheet1!$C$1:$J$65536,5,FALSE)</f>
        <v>148.81239318847656</v>
      </c>
      <c r="M138">
        <f>VLOOKUP($D138,[24]Sheet1!$C$1:$J$65536,6,FALSE)</f>
        <v>18.891464233398438</v>
      </c>
      <c r="N138">
        <f>VLOOKUP($D138,[24]Sheet1!$C$1:$J$65536,7,FALSE)</f>
        <v>4.3742856979370117</v>
      </c>
      <c r="O138">
        <f>VLOOKUP($D138,[24]Sheet1!$C$1:$J$65536,8,FALSE)</f>
        <v>27.271699905395508</v>
      </c>
      <c r="P138" cm="1">
        <f t="array" ref="P138">_xlfn.IFS(
$C138=2010,
VLOOKUP($B138,[25]各省年均房价!$A$1:$T$32,11,FALSE),
$C138=2011,
VLOOKUP($B138,[25]各省年均房价!$A$1:$T$32,12,FALSE),
$C138=2012,
VLOOKUP($B138,[25]各省年均房价!$A$1:$T$32,13,FALSE),
$C138=2013,
VLOOKUP($B138,[25]各省年均房价!$A$1:$T$32,14,FALSE),
$C138=2014,
VLOOKUP($B138,[25]各省年均房价!$A$1:$T$32,15,FALSE),
$C138=2015,
VLOOKUP($B138,[25]各省年均房价!$A$1:$T$32,16,FALSE),
$C138=2016,
VLOOKUP($B138,[25]各省年均房价!$A$1:$T$32,17,FALSE),
$C138=2017,
VLOOKUP($B138,[25]各省年均房价!$A$1:$T$32,18,FALSE),
$C138=2018,
VLOOKUP($B138,[25]各省年均房价!$A$1:$T$32,19,FALSE)
)</f>
        <v>3252.292352941176</v>
      </c>
      <c r="Q138">
        <f t="shared" si="2"/>
        <v>0.29022776663762057</v>
      </c>
      <c r="S138" t="str">
        <f>VLOOKUP(B138,方言分布!A:B,2,FALSE)</f>
        <v>中原官话</v>
      </c>
      <c r="T138" cm="1">
        <f t="array" ref="T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76128</v>
      </c>
      <c r="U138" cm="1">
        <f t="array" ref="U138">_xlfn.IFS(
$C138=2010,
VLOOKUP($B138,[20]分省年度数据!$A$1:$T$32,15,FALSE),
$C138=2011,
VLOOKUP($B138,[20]分省年度数据!$A$1:$T$32,14,FALSE),
$C138=2012,
VLOOKUP($B138,[20]分省年度数据!$A$1:$T$32,13,FALSE),
$C138=2013,
VLOOKUP($B138,[20]分省年度数据!$A$1:$T$32,12,FALSE),
$C138=2014,
VLOOKUP($B138,[20]分省年度数据!$A$1:$T$32,11,FALSE),
$C138=2015,
VLOOKUP($B138,[20]分省年度数据!$A$1:$T$32,10,FALSE),
$C138=2016,
VLOOKUP($B138,[20]分省年度数据!$A$1:$T$32,9,FALSE),
$C138=2017,
VLOOKUP($B138,[20]分省年度数据!$A$1:$T$32,8,FALSE),
$C138=2018,
VLOOKUP($B138,[20]分省年度数据!$A$1:$T$32,7,FALSE)
)</f>
        <v>34.96</v>
      </c>
      <c r="V138" cm="1">
        <f t="array" ref="V138">_xlfn.IFS(
$C138=2010,
VLOOKUP($B138,[21]分省年度数据!$A$1:$T$32,15,FALSE),
$C138=2011,
VLOOKUP($B138,[21]分省年度数据!$A$1:$T$32,14,FALSE),
$C138=2012,
VLOOKUP($B138,[21]分省年度数据!$A$1:$T$32,13,FALSE),
$C138=2013,
VLOOKUP($B138,[21]分省年度数据!$A$1:$T$32,12,FALSE),
$C138=2014,
VLOOKUP($B138,[21]分省年度数据!$A$1:$T$32,11,FALSE),
$C138=2015,
VLOOKUP($B138,[21]分省年度数据!$A$1:$T$32,10,FALSE),
$C138=2016,
VLOOKUP($B138,[21]分省年度数据!$A$1:$T$32,9,FALSE),
$C138=2017,
VLOOKUP($B138,[21]分省年度数据!$A$1:$T$32,8,FALSE),
$C138=2018,
VLOOKUP($B138,[21]分省年度数据!$A$1:$T$32,7,FALSE)
)</f>
        <v>36</v>
      </c>
      <c r="W138" cm="1">
        <f t="array" ref="W138">_xlfn.IFS(
$C138=2010,
VLOOKUP($B138,[22]分省年度数据!$A$1:$T$32,15,FALSE),
$C138=2011,
VLOOKUP($B138,[22]分省年度数据!$A$1:$T$32,14,FALSE),
$C138=2012,
VLOOKUP($B138,[22]分省年度数据!$A$1:$T$32,13,FALSE),
$C138=2013,
VLOOKUP($B138,[22]分省年度数据!$A$1:$T$32,12,FALSE),
$C138=2014,
VLOOKUP($B138,[22]分省年度数据!$A$1:$T$32,11,FALSE),
$C138=2015,
VLOOKUP($B138,[22]分省年度数据!$A$1:$T$32,10,FALSE),
$C138=2016,
VLOOKUP($B138,[22]分省年度数据!$A$1:$T$32,9,FALSE),
$C138=2017,
VLOOKUP($B138,[22]分省年度数据!$A$1:$T$32,8,FALSE),
$C138=2018,
VLOOKUP($B138,[22]分省年度数据!$A$1:$T$32,7,FALSE)
)</f>
        <v>10.43</v>
      </c>
      <c r="X138" cm="1">
        <f t="array" ref="X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361.48</v>
      </c>
      <c r="Y138" cm="1">
        <f t="array" ref="Y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18.170000000000002</v>
      </c>
      <c r="Z138" cm="1">
        <f t="array" ref="Z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16.579999999999998</v>
      </c>
      <c r="AA138" cm="1">
        <f t="array" ref="AA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22.04</v>
      </c>
      <c r="AC138" cm="1">
        <f t="array" ref="AC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11821418</v>
      </c>
      <c r="AD138" cm="1">
        <f t="array" ref="AD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857.14</v>
      </c>
      <c r="AE138" cm="1">
        <f t="array" ref="AE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180</v>
      </c>
      <c r="AF138" cm="1">
        <f t="array" ref="AF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9453.6</v>
      </c>
      <c r="AI138" cm="1">
        <f t="array" ref="AI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6877</v>
      </c>
      <c r="AJ138" cm="1">
        <f t="array" ref="AJ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17035</v>
      </c>
      <c r="AK138" cm="1">
        <f t="array" ref="AK138">_xlfn.IFS(
$C138=2010,
VLOOKUP($B138,[4]分省年度数据!$A$1:$T$32,15,FALSE),
$C138=2011,
VLOOKUP($B138,[4]分省年度数据!$A$1:$T$32,14,FALSE),
$C138=2012,
VLOOKUP($B138,[4]分省年度数据!$A$1:$T$32,13,FALSE),
$C138=2013,
VLOOKUP($B138,[4]分省年度数据!$A$1:$T$32,12,FALSE),
$C138=2014,
VLOOKUP($B138,[4]分省年度数据!$A$1:$T$32,11,FALSE),
$C138=2015,
VLOOKUP($B138,[4]分省年度数据!$A$1:$T$32,10,FALSE),
$C138=2016,
VLOOKUP($B138,[4]分省年度数据!$A$1:$T$32,9,FALSE),
$C138=2017,
VLOOKUP($B138,[4]分省年度数据!$A$1:$T$32,8,FALSE),
$C138=2018,
VLOOKUP($B138,[4]分省年度数据!$A$1:$T$32,7,FALSE)
)</f>
        <v>92.64</v>
      </c>
      <c r="AL138" cm="1">
        <f t="array" ref="AL138">_xlfn.IFS(
$C138=2010,
VLOOKUP($B138,[5]分省年度数据!$A$1:$T$32,15,FALSE),
$C138=2011,
VLOOKUP($B138,[5]分省年度数据!$A$1:$T$32,14,FALSE),
$C138=2012,
VLOOKUP($B138,[5]分省年度数据!$A$1:$T$32,13,FALSE),
$C138=2013,
VLOOKUP($B138,[5]分省年度数据!$A$1:$T$32,12,FALSE),
$C138=2014,
VLOOKUP($B138,[5]分省年度数据!$A$1:$T$32,11,FALSE),
$C138=2015,
VLOOKUP($B138,[5]分省年度数据!$A$1:$T$32,10,FALSE),
$C138=2016,
VLOOKUP($B138,[5]分省年度数据!$A$1:$T$32,9,FALSE),
$C138=2017,
VLOOKUP($B138,[5]分省年度数据!$A$1:$T$32,8,FALSE),
$C138=2018,
VLOOKUP($B138,[5]分省年度数据!$A$1:$T$32,7,FALSE)
)</f>
        <v>76.19</v>
      </c>
      <c r="AM138" cm="1">
        <f t="array" ref="AM138">_xlfn.IFS(
$C138=2010,
VLOOKUP($B138,[6]分省年度数据!$A$1:$T$32,15,FALSE),
$C138=2011,
VLOOKUP($B138,[6]分省年度数据!$A$1:$T$32,14,FALSE),
$C138=2012,
VLOOKUP($B138,[6]分省年度数据!$A$1:$T$32,13,FALSE),
$C138=2013,
VLOOKUP($B138,[6]分省年度数据!$A$1:$T$32,12,FALSE),
$C138=2014,
VLOOKUP($B138,[6]分省年度数据!$A$1:$T$32,11,FALSE),
$C138=2015,
VLOOKUP($B138,[6]分省年度数据!$A$1:$T$32,10,FALSE),
$C138=2016,
VLOOKUP($B138,[6]分省年度数据!$A$1:$T$32,9,FALSE),
$C138=2017,
VLOOKUP($B138,[6]分省年度数据!$A$1:$T$32,8,FALSE),
$C138=2018,
VLOOKUP($B138,[6]分省年度数据!$A$1:$T$32,7,FALSE)
)</f>
        <v>8.68</v>
      </c>
      <c r="AN138" cm="1">
        <f t="array" ref="AN138">_xlfn.IFS(
$C138=2010,
VLOOKUP($B138,[7]分省年度数据!$A$1:$T$32,15,FALSE),
$C138=2011,
VLOOKUP($B138,[7]分省年度数据!$A$1:$T$32,14,FALSE),
$C138=2012,
VLOOKUP($B138,[7]分省年度数据!$A$1:$T$32,13,FALSE),
$C138=2013,
VLOOKUP($B138,[7]分省年度数据!$A$1:$T$32,12,FALSE),
$C138=2014,
VLOOKUP($B138,[7]分省年度数据!$A$1:$T$32,11,FALSE),
$C138=2015,
VLOOKUP($B138,[7]分省年度数据!$A$1:$T$32,10,FALSE),
$C138=2016,
VLOOKUP($B138,[7]分省年度数据!$A$1:$T$32,9,FALSE),
$C138=2017,
VLOOKUP($B138,[7]分省年度数据!$A$1:$T$32,8,FALSE),
$C138=2018,
VLOOKUP($B138,[7]分省年度数据!$A$1:$T$32,7,FALSE)
)</f>
        <v>3.33</v>
      </c>
      <c r="AO138" cm="1">
        <f t="array" ref="AO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8.9</v>
      </c>
    </row>
    <row r="139" spans="1:41">
      <c r="A139">
        <v>41</v>
      </c>
      <c r="B139" t="s">
        <v>16</v>
      </c>
      <c r="C139">
        <v>2012</v>
      </c>
      <c r="D139" t="str">
        <f>CONCATENATE(B139,C139)</f>
        <v>河南省2012</v>
      </c>
      <c r="E139" t="s">
        <v>35</v>
      </c>
      <c r="F139" cm="1">
        <f t="array" ref="F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G139" cm="1">
        <f t="array" ref="G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H139" cm="1">
        <f t="array" ref="H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I139">
        <f>VLOOKUP($D139,[24]Sheet1!$C$1:$J$65536,2,FALSE)</f>
        <v>153.96983337402344</v>
      </c>
      <c r="J139">
        <f>VLOOKUP($D139,[24]Sheet1!$C$1:$J$65536,3,FALSE)</f>
        <v>73.099273681640625</v>
      </c>
      <c r="K139">
        <f>VLOOKUP($D139,[24]Sheet1!$C$1:$J$65536,4,FALSE)</f>
        <v>10162.10546875</v>
      </c>
      <c r="L139">
        <f>VLOOKUP($D139,[24]Sheet1!$C$1:$J$65536,5,FALSE)</f>
        <v>150.66551208496094</v>
      </c>
      <c r="M139">
        <f>VLOOKUP($D139,[24]Sheet1!$C$1:$J$65536,6,FALSE)</f>
        <v>18.806703567504883</v>
      </c>
      <c r="N139">
        <f>VLOOKUP($D139,[24]Sheet1!$C$1:$J$65536,7,FALSE)</f>
        <v>4.506615161895752</v>
      </c>
      <c r="O139">
        <f>VLOOKUP($D139,[24]Sheet1!$C$1:$J$65536,8,FALSE)</f>
        <v>25.128335952758789</v>
      </c>
      <c r="P139" cm="1">
        <f t="array" ref="P139">_xlfn.IFS(
$C139=2010,
VLOOKUP($B139,[25]各省年均房价!$A$1:$T$32,11,FALSE),
$C139=2011,
VLOOKUP($B139,[25]各省年均房价!$A$1:$T$32,12,FALSE),
$C139=2012,
VLOOKUP($B139,[25]各省年均房价!$A$1:$T$32,13,FALSE),
$C139=2013,
VLOOKUP($B139,[25]各省年均房价!$A$1:$T$32,14,FALSE),
$C139=2014,
VLOOKUP($B139,[25]各省年均房价!$A$1:$T$32,15,FALSE),
$C139=2015,
VLOOKUP($B139,[25]各省年均房价!$A$1:$T$32,16,FALSE),
$C139=2016,
VLOOKUP($B139,[25]各省年均房价!$A$1:$T$32,17,FALSE),
$C139=2017,
VLOOKUP($B139,[25]各省年均房价!$A$1:$T$32,18,FALSE),
$C139=2018,
VLOOKUP($B139,[25]各省年均房价!$A$1:$T$32,19,FALSE)
)</f>
        <v>3586.6470588235288</v>
      </c>
      <c r="Q139">
        <f t="shared" si="2"/>
        <v>0.28082109762163554</v>
      </c>
      <c r="S139" t="str">
        <f>VLOOKUP(B139,方言分布!A:B,2,FALSE)</f>
        <v>中原官话</v>
      </c>
      <c r="T139" cm="1">
        <f t="array" ref="T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69258</v>
      </c>
      <c r="U139" cm="1">
        <f t="array" ref="U139">_xlfn.IFS(
$C139=2010,
VLOOKUP($B139,[20]分省年度数据!$A$1:$T$32,15,FALSE),
$C139=2011,
VLOOKUP($B139,[20]分省年度数据!$A$1:$T$32,14,FALSE),
$C139=2012,
VLOOKUP($B139,[20]分省年度数据!$A$1:$T$32,13,FALSE),
$C139=2013,
VLOOKUP($B139,[20]分省年度数据!$A$1:$T$32,12,FALSE),
$C139=2014,
VLOOKUP($B139,[20]分省年度数据!$A$1:$T$32,11,FALSE),
$C139=2015,
VLOOKUP($B139,[20]分省年度数据!$A$1:$T$32,10,FALSE),
$C139=2016,
VLOOKUP($B139,[20]分省年度数据!$A$1:$T$32,9,FALSE),
$C139=2017,
VLOOKUP($B139,[20]分省年度数据!$A$1:$T$32,8,FALSE),
$C139=2018,
VLOOKUP($B139,[20]分省年度数据!$A$1:$T$32,7,FALSE)
)</f>
        <v>39.4</v>
      </c>
      <c r="V139" cm="1">
        <f t="array" ref="V139">_xlfn.IFS(
$C139=2010,
VLOOKUP($B139,[21]分省年度数据!$A$1:$T$32,15,FALSE),
$C139=2011,
VLOOKUP($B139,[21]分省年度数据!$A$1:$T$32,14,FALSE),
$C139=2012,
VLOOKUP($B139,[21]分省年度数据!$A$1:$T$32,13,FALSE),
$C139=2013,
VLOOKUP($B139,[21]分省年度数据!$A$1:$T$32,12,FALSE),
$C139=2014,
VLOOKUP($B139,[21]分省年度数据!$A$1:$T$32,11,FALSE),
$C139=2015,
VLOOKUP($B139,[21]分省年度数据!$A$1:$T$32,10,FALSE),
$C139=2016,
VLOOKUP($B139,[21]分省年度数据!$A$1:$T$32,9,FALSE),
$C139=2017,
VLOOKUP($B139,[21]分省年度数据!$A$1:$T$32,8,FALSE),
$C139=2018,
VLOOKUP($B139,[21]分省年度数据!$A$1:$T$32,7,FALSE)
)</f>
        <v>46</v>
      </c>
      <c r="W139" cm="1">
        <f t="array" ref="W139">_xlfn.IFS(
$C139=2010,
VLOOKUP($B139,[22]分省年度数据!$A$1:$T$32,15,FALSE),
$C139=2011,
VLOOKUP($B139,[22]分省年度数据!$A$1:$T$32,14,FALSE),
$C139=2012,
VLOOKUP($B139,[22]分省年度数据!$A$1:$T$32,13,FALSE),
$C139=2013,
VLOOKUP($B139,[22]分省年度数据!$A$1:$T$32,12,FALSE),
$C139=2014,
VLOOKUP($B139,[22]分省年度数据!$A$1:$T$32,11,FALSE),
$C139=2015,
VLOOKUP($B139,[22]分省年度数据!$A$1:$T$32,10,FALSE),
$C139=2016,
VLOOKUP($B139,[22]分省年度数据!$A$1:$T$32,9,FALSE),
$C139=2017,
VLOOKUP($B139,[22]分省年度数据!$A$1:$T$32,8,FALSE),
$C139=2018,
VLOOKUP($B139,[22]分省年度数据!$A$1:$T$32,7,FALSE)
)</f>
        <v>10.18</v>
      </c>
      <c r="X139" cm="1">
        <f t="array" ref="X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425.99</v>
      </c>
      <c r="Y139" cm="1">
        <f t="array" ref="Y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>17.940000000000001</v>
      </c>
      <c r="Z139" cm="1">
        <f t="array" ref="Z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>16.07</v>
      </c>
      <c r="AA139" cm="1">
        <f t="array" ref="AA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>21.72</v>
      </c>
      <c r="AC139" t="str" cm="1">
        <f t="array" ref="AC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/>
      </c>
      <c r="AD139" cm="1">
        <f t="array" ref="AD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1106.51</v>
      </c>
      <c r="AE139" cm="1">
        <f t="array" ref="AE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206</v>
      </c>
      <c r="AF139" cm="1">
        <f t="array" ref="AF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10915.6</v>
      </c>
      <c r="AI139" cm="1">
        <f t="array" ref="AI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6732</v>
      </c>
      <c r="AJ139" cm="1">
        <f t="array" ref="AJ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18337</v>
      </c>
      <c r="AK139" cm="1">
        <f t="array" ref="AK139">_xlfn.IFS(
$C139=2010,
VLOOKUP($B139,[4]分省年度数据!$A$1:$T$32,15,FALSE),
$C139=2011,
VLOOKUP($B139,[4]分省年度数据!$A$1:$T$32,14,FALSE),
$C139=2012,
VLOOKUP($B139,[4]分省年度数据!$A$1:$T$32,13,FALSE),
$C139=2013,
VLOOKUP($B139,[4]分省年度数据!$A$1:$T$32,12,FALSE),
$C139=2014,
VLOOKUP($B139,[4]分省年度数据!$A$1:$T$32,11,FALSE),
$C139=2015,
VLOOKUP($B139,[4]分省年度数据!$A$1:$T$32,10,FALSE),
$C139=2016,
VLOOKUP($B139,[4]分省年度数据!$A$1:$T$32,9,FALSE),
$C139=2017,
VLOOKUP($B139,[4]分省年度数据!$A$1:$T$32,8,FALSE),
$C139=2018,
VLOOKUP($B139,[4]分省年度数据!$A$1:$T$32,7,FALSE)
)</f>
        <v>91.76</v>
      </c>
      <c r="AL139" cm="1">
        <f t="array" ref="AL139">_xlfn.IFS(
$C139=2010,
VLOOKUP($B139,[5]分省年度数据!$A$1:$T$32,15,FALSE),
$C139=2011,
VLOOKUP($B139,[5]分省年度数据!$A$1:$T$32,14,FALSE),
$C139=2012,
VLOOKUP($B139,[5]分省年度数据!$A$1:$T$32,13,FALSE),
$C139=2013,
VLOOKUP($B139,[5]分省年度数据!$A$1:$T$32,12,FALSE),
$C139=2014,
VLOOKUP($B139,[5]分省年度数据!$A$1:$T$32,11,FALSE),
$C139=2015,
VLOOKUP($B139,[5]分省年度数据!$A$1:$T$32,10,FALSE),
$C139=2016,
VLOOKUP($B139,[5]分省年度数据!$A$1:$T$32,9,FALSE),
$C139=2017,
VLOOKUP($B139,[5]分省年度数据!$A$1:$T$32,8,FALSE),
$C139=2018,
VLOOKUP($B139,[5]分省年度数据!$A$1:$T$32,7,FALSE)
)</f>
        <v>77.94</v>
      </c>
      <c r="AM139" cm="1">
        <f t="array" ref="AM139">_xlfn.IFS(
$C139=2010,
VLOOKUP($B139,[6]分省年度数据!$A$1:$T$32,15,FALSE),
$C139=2011,
VLOOKUP($B139,[6]分省年度数据!$A$1:$T$32,14,FALSE),
$C139=2012,
VLOOKUP($B139,[6]分省年度数据!$A$1:$T$32,13,FALSE),
$C139=2013,
VLOOKUP($B139,[6]分省年度数据!$A$1:$T$32,12,FALSE),
$C139=2014,
VLOOKUP($B139,[6]分省年度数据!$A$1:$T$32,11,FALSE),
$C139=2015,
VLOOKUP($B139,[6]分省年度数据!$A$1:$T$32,10,FALSE),
$C139=2016,
VLOOKUP($B139,[6]分省年度数据!$A$1:$T$32,9,FALSE),
$C139=2017,
VLOOKUP($B139,[6]分省年度数据!$A$1:$T$32,8,FALSE),
$C139=2018,
VLOOKUP($B139,[6]分省年度数据!$A$1:$T$32,7,FALSE)
)</f>
        <v>8.6</v>
      </c>
      <c r="AN139" cm="1">
        <f t="array" ref="AN139">_xlfn.IFS(
$C139=2010,
VLOOKUP($B139,[7]分省年度数据!$A$1:$T$32,15,FALSE),
$C139=2011,
VLOOKUP($B139,[7]分省年度数据!$A$1:$T$32,14,FALSE),
$C139=2012,
VLOOKUP($B139,[7]分省年度数据!$A$1:$T$32,13,FALSE),
$C139=2013,
VLOOKUP($B139,[7]分省年度数据!$A$1:$T$32,12,FALSE),
$C139=2014,
VLOOKUP($B139,[7]分省年度数据!$A$1:$T$32,11,FALSE),
$C139=2015,
VLOOKUP($B139,[7]分省年度数据!$A$1:$T$32,10,FALSE),
$C139=2016,
VLOOKUP($B139,[7]分省年度数据!$A$1:$T$32,9,FALSE),
$C139=2017,
VLOOKUP($B139,[7]分省年度数据!$A$1:$T$32,8,FALSE),
$C139=2018,
VLOOKUP($B139,[7]分省年度数据!$A$1:$T$32,7,FALSE)
)</f>
        <v>3.12</v>
      </c>
      <c r="AO139" cm="1">
        <f t="array" ref="AO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9.23</v>
      </c>
    </row>
    <row r="140" spans="1:41">
      <c r="A140">
        <v>41</v>
      </c>
      <c r="B140" t="s">
        <v>16</v>
      </c>
      <c r="C140">
        <v>2013</v>
      </c>
      <c r="D140" t="str">
        <f>CONCATENATE(B140,C140)</f>
        <v>河南省2013</v>
      </c>
      <c r="E140" t="s">
        <v>35</v>
      </c>
      <c r="F140" cm="1">
        <f t="array" ref="F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G140" cm="1">
        <f t="array" ref="G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H140" cm="1">
        <f t="array" ref="H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I140">
        <f>VLOOKUP($D140,[24]Sheet1!$C$1:$J$65536,2,FALSE)</f>
        <v>161.63436889648438</v>
      </c>
      <c r="J140">
        <f>VLOOKUP($D140,[24]Sheet1!$C$1:$J$65536,3,FALSE)</f>
        <v>84.086250305175781</v>
      </c>
      <c r="K140">
        <f>VLOOKUP($D140,[24]Sheet1!$C$1:$J$65536,4,FALSE)</f>
        <v>10160.1357421875</v>
      </c>
      <c r="L140">
        <f>VLOOKUP($D140,[24]Sheet1!$C$1:$J$65536,5,FALSE)</f>
        <v>152.19035339355469</v>
      </c>
      <c r="M140">
        <f>VLOOKUP($D140,[24]Sheet1!$C$1:$J$65536,6,FALSE)</f>
        <v>20.658479690551758</v>
      </c>
      <c r="N140">
        <f>VLOOKUP($D140,[24]Sheet1!$C$1:$J$65536,7,FALSE)</f>
        <v>4.376610279083252</v>
      </c>
      <c r="O140">
        <f>VLOOKUP($D140,[24]Sheet1!$C$1:$J$65536,8,FALSE)</f>
        <v>26.330158233642578</v>
      </c>
      <c r="P140" cm="1">
        <f t="array" ref="P140">_xlfn.IFS(
$C140=2010,
VLOOKUP($B140,[25]各省年均房价!$A$1:$T$32,11,FALSE),
$C140=2011,
VLOOKUP($B140,[25]各省年均房价!$A$1:$T$32,12,FALSE),
$C140=2012,
VLOOKUP($B140,[25]各省年均房价!$A$1:$T$32,13,FALSE),
$C140=2013,
VLOOKUP($B140,[25]各省年均房价!$A$1:$T$32,14,FALSE),
$C140=2014,
VLOOKUP($B140,[25]各省年均房价!$A$1:$T$32,15,FALSE),
$C140=2015,
VLOOKUP($B140,[25]各省年均房价!$A$1:$T$32,16,FALSE),
$C140=2016,
VLOOKUP($B140,[25]各省年均房价!$A$1:$T$32,17,FALSE),
$C140=2017,
VLOOKUP($B140,[25]各省年均房价!$A$1:$T$32,18,FALSE),
$C140=2018,
VLOOKUP($B140,[25]各省年均房价!$A$1:$T$32,19,FALSE)
)</f>
        <v>3782.7117647058822</v>
      </c>
      <c r="Q140">
        <f t="shared" si="2"/>
        <v>0.26631313465966505</v>
      </c>
      <c r="S140" t="str">
        <f>VLOOKUP(B140,方言分布!A:B,2,FALSE)</f>
        <v>中原官话</v>
      </c>
      <c r="T140" cm="1">
        <f t="array" ref="T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71464</v>
      </c>
      <c r="U140" cm="1">
        <f t="array" ref="U140">_xlfn.IFS(
$C140=2010,
VLOOKUP($B140,[20]分省年度数据!$A$1:$T$32,15,FALSE),
$C140=2011,
VLOOKUP($B140,[20]分省年度数据!$A$1:$T$32,14,FALSE),
$C140=2012,
VLOOKUP($B140,[20]分省年度数据!$A$1:$T$32,13,FALSE),
$C140=2013,
VLOOKUP($B140,[20]分省年度数据!$A$1:$T$32,12,FALSE),
$C140=2014,
VLOOKUP($B140,[20]分省年度数据!$A$1:$T$32,11,FALSE),
$C140=2015,
VLOOKUP($B140,[20]分省年度数据!$A$1:$T$32,10,FALSE),
$C140=2016,
VLOOKUP($B140,[20]分省年度数据!$A$1:$T$32,9,FALSE),
$C140=2017,
VLOOKUP($B140,[20]分省年度数据!$A$1:$T$32,8,FALSE),
$C140=2018,
VLOOKUP($B140,[20]分省年度数据!$A$1:$T$32,7,FALSE)
)</f>
        <v>42.98</v>
      </c>
      <c r="V140" cm="1">
        <f t="array" ref="V140">_xlfn.IFS(
$C140=2010,
VLOOKUP($B140,[21]分省年度数据!$A$1:$T$32,15,FALSE),
$C140=2011,
VLOOKUP($B140,[21]分省年度数据!$A$1:$T$32,14,FALSE),
$C140=2012,
VLOOKUP($B140,[21]分省年度数据!$A$1:$T$32,13,FALSE),
$C140=2013,
VLOOKUP($B140,[21]分省年度数据!$A$1:$T$32,12,FALSE),
$C140=2014,
VLOOKUP($B140,[21]分省年度数据!$A$1:$T$32,11,FALSE),
$C140=2015,
VLOOKUP($B140,[21]分省年度数据!$A$1:$T$32,10,FALSE),
$C140=2016,
VLOOKUP($B140,[21]分省年度数据!$A$1:$T$32,9,FALSE),
$C140=2017,
VLOOKUP($B140,[21]分省年度数据!$A$1:$T$32,8,FALSE),
$C140=2018,
VLOOKUP($B140,[21]分省年度数据!$A$1:$T$32,7,FALSE)
)</f>
        <v>42</v>
      </c>
      <c r="W140" cm="1">
        <f t="array" ref="W140">_xlfn.IFS(
$C140=2010,
VLOOKUP($B140,[22]分省年度数据!$A$1:$T$32,15,FALSE),
$C140=2011,
VLOOKUP($B140,[22]分省年度数据!$A$1:$T$32,14,FALSE),
$C140=2012,
VLOOKUP($B140,[22]分省年度数据!$A$1:$T$32,13,FALSE),
$C140=2013,
VLOOKUP($B140,[22]分省年度数据!$A$1:$T$32,12,FALSE),
$C140=2014,
VLOOKUP($B140,[22]分省年度数据!$A$1:$T$32,11,FALSE),
$C140=2015,
VLOOKUP($B140,[22]分省年度数据!$A$1:$T$32,10,FALSE),
$C140=2016,
VLOOKUP($B140,[22]分省年度数据!$A$1:$T$32,9,FALSE),
$C140=2017,
VLOOKUP($B140,[22]分省年度数据!$A$1:$T$32,8,FALSE),
$C140=2018,
VLOOKUP($B140,[22]分省年度数据!$A$1:$T$32,7,FALSE)
)</f>
        <v>10.02</v>
      </c>
      <c r="X140" cm="1">
        <f t="array" ref="X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492.48</v>
      </c>
      <c r="Y140" cm="1">
        <f t="array" ref="Y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17.510000000000002</v>
      </c>
      <c r="Z140" cm="1">
        <f t="array" ref="Z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13.75</v>
      </c>
      <c r="AA140" cm="1">
        <f t="array" ref="AA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19.010000000000002</v>
      </c>
      <c r="AC140" cm="1">
        <f t="array" ref="AC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15577127</v>
      </c>
      <c r="AD140" cm="1">
        <f t="array" ref="AD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1171.52</v>
      </c>
      <c r="AE140" cm="1">
        <f t="array" ref="AE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207</v>
      </c>
      <c r="AF140" cm="1">
        <f t="array" ref="AF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12426.6</v>
      </c>
      <c r="AI140" cm="1">
        <f t="array" ref="AI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6449</v>
      </c>
      <c r="AJ140" cm="1">
        <f t="array" ref="AJ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18145</v>
      </c>
      <c r="AK140" cm="1">
        <f t="array" ref="AK140">_xlfn.IFS(
$C140=2010,
VLOOKUP($B140,[4]分省年度数据!$A$1:$T$32,15,FALSE),
$C140=2011,
VLOOKUP($B140,[4]分省年度数据!$A$1:$T$32,14,FALSE),
$C140=2012,
VLOOKUP($B140,[4]分省年度数据!$A$1:$T$32,13,FALSE),
$C140=2013,
VLOOKUP($B140,[4]分省年度数据!$A$1:$T$32,12,FALSE),
$C140=2014,
VLOOKUP($B140,[4]分省年度数据!$A$1:$T$32,11,FALSE),
$C140=2015,
VLOOKUP($B140,[4]分省年度数据!$A$1:$T$32,10,FALSE),
$C140=2016,
VLOOKUP($B140,[4]分省年度数据!$A$1:$T$32,9,FALSE),
$C140=2017,
VLOOKUP($B140,[4]分省年度数据!$A$1:$T$32,8,FALSE),
$C140=2018,
VLOOKUP($B140,[4]分省年度数据!$A$1:$T$32,7,FALSE)
)</f>
        <v>92.16</v>
      </c>
      <c r="AL140" cm="1">
        <f t="array" ref="AL140">_xlfn.IFS(
$C140=2010,
VLOOKUP($B140,[5]分省年度数据!$A$1:$T$32,15,FALSE),
$C140=2011,
VLOOKUP($B140,[5]分省年度数据!$A$1:$T$32,14,FALSE),
$C140=2012,
VLOOKUP($B140,[5]分省年度数据!$A$1:$T$32,13,FALSE),
$C140=2013,
VLOOKUP($B140,[5]分省年度数据!$A$1:$T$32,12,FALSE),
$C140=2014,
VLOOKUP($B140,[5]分省年度数据!$A$1:$T$32,11,FALSE),
$C140=2015,
VLOOKUP($B140,[5]分省年度数据!$A$1:$T$32,10,FALSE),
$C140=2016,
VLOOKUP($B140,[5]分省年度数据!$A$1:$T$32,9,FALSE),
$C140=2017,
VLOOKUP($B140,[5]分省年度数据!$A$1:$T$32,8,FALSE),
$C140=2018,
VLOOKUP($B140,[5]分省年度数据!$A$1:$T$32,7,FALSE)
)</f>
        <v>81.98</v>
      </c>
      <c r="AM140" cm="1">
        <f t="array" ref="AM140">_xlfn.IFS(
$C140=2010,
VLOOKUP($B140,[6]分省年度数据!$A$1:$T$32,15,FALSE),
$C140=2011,
VLOOKUP($B140,[6]分省年度数据!$A$1:$T$32,14,FALSE),
$C140=2012,
VLOOKUP($B140,[6]分省年度数据!$A$1:$T$32,13,FALSE),
$C140=2013,
VLOOKUP($B140,[6]分省年度数据!$A$1:$T$32,12,FALSE),
$C140=2014,
VLOOKUP($B140,[6]分省年度数据!$A$1:$T$32,11,FALSE),
$C140=2015,
VLOOKUP($B140,[6]分省年度数据!$A$1:$T$32,10,FALSE),
$C140=2016,
VLOOKUP($B140,[6]分省年度数据!$A$1:$T$32,9,FALSE),
$C140=2017,
VLOOKUP($B140,[6]分省年度数据!$A$1:$T$32,8,FALSE),
$C140=2018,
VLOOKUP($B140,[6]分省年度数据!$A$1:$T$32,7,FALSE)
)</f>
        <v>9.07</v>
      </c>
      <c r="AN140" cm="1">
        <f t="array" ref="AN140">_xlfn.IFS(
$C140=2010,
VLOOKUP($B140,[7]分省年度数据!$A$1:$T$32,15,FALSE),
$C140=2011,
VLOOKUP($B140,[7]分省年度数据!$A$1:$T$32,14,FALSE),
$C140=2012,
VLOOKUP($B140,[7]分省年度数据!$A$1:$T$32,13,FALSE),
$C140=2013,
VLOOKUP($B140,[7]分省年度数据!$A$1:$T$32,12,FALSE),
$C140=2014,
VLOOKUP($B140,[7]分省年度数据!$A$1:$T$32,11,FALSE),
$C140=2015,
VLOOKUP($B140,[7]分省年度数据!$A$1:$T$32,10,FALSE),
$C140=2016,
VLOOKUP($B140,[7]分省年度数据!$A$1:$T$32,9,FALSE),
$C140=2017,
VLOOKUP($B140,[7]分省年度数据!$A$1:$T$32,8,FALSE),
$C140=2018,
VLOOKUP($B140,[7]分省年度数据!$A$1:$T$32,7,FALSE)
)</f>
        <v>3.05</v>
      </c>
      <c r="AO140" cm="1">
        <f t="array" ref="AO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9.58</v>
      </c>
    </row>
    <row r="141" spans="1:41">
      <c r="A141">
        <v>41</v>
      </c>
      <c r="B141" t="s">
        <v>16</v>
      </c>
      <c r="C141">
        <v>2014</v>
      </c>
      <c r="D141" t="str">
        <f>CONCATENATE(B141,C141)</f>
        <v>河南省2014</v>
      </c>
      <c r="E141" t="s">
        <v>35</v>
      </c>
      <c r="F141" cm="1">
        <f t="array" ref="F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G141" cm="1">
        <f t="array" ref="G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H141" cm="1">
        <f t="array" ref="H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I141">
        <f>VLOOKUP($D141,[24]Sheet1!$C$1:$J$65536,2,FALSE)</f>
        <v>158.6707763671875</v>
      </c>
      <c r="J141">
        <f>VLOOKUP($D141,[24]Sheet1!$C$1:$J$65536,3,FALSE)</f>
        <v>86.251502990722656</v>
      </c>
      <c r="K141">
        <f>VLOOKUP($D141,[24]Sheet1!$C$1:$J$65536,4,FALSE)</f>
        <v>10169.2958984375</v>
      </c>
      <c r="L141">
        <f>VLOOKUP($D141,[24]Sheet1!$C$1:$J$65536,5,FALSE)</f>
        <v>176.17156982421875</v>
      </c>
      <c r="M141">
        <f>VLOOKUP($D141,[24]Sheet1!$C$1:$J$65536,6,FALSE)</f>
        <v>23.520084381103516</v>
      </c>
      <c r="N141">
        <f>VLOOKUP($D141,[24]Sheet1!$C$1:$J$65536,7,FALSE)</f>
        <v>5.8336262702941895</v>
      </c>
      <c r="O141">
        <f>VLOOKUP($D141,[24]Sheet1!$C$1:$J$65536,8,FALSE)</f>
        <v>28.978940963745117</v>
      </c>
      <c r="P141" cm="1">
        <f t="array" ref="P141">_xlfn.IFS(
$C141=2010,
VLOOKUP($B141,[25]各省年均房价!$A$1:$T$32,11,FALSE),
$C141=2011,
VLOOKUP($B141,[25]各省年均房价!$A$1:$T$32,12,FALSE),
$C141=2012,
VLOOKUP($B141,[25]各省年均房价!$A$1:$T$32,13,FALSE),
$C141=2013,
VLOOKUP($B141,[25]各省年均房价!$A$1:$T$32,14,FALSE),
$C141=2014,
VLOOKUP($B141,[25]各省年均房价!$A$1:$T$32,15,FALSE),
$C141=2015,
VLOOKUP($B141,[25]各省年均房价!$A$1:$T$32,16,FALSE),
$C141=2016,
VLOOKUP($B141,[25]各省年均房价!$A$1:$T$32,17,FALSE),
$C141=2017,
VLOOKUP($B141,[25]各省年均房价!$A$1:$T$32,18,FALSE),
$C141=2018,
VLOOKUP($B141,[25]各省年均房价!$A$1:$T$32,19,FALSE)
)</f>
        <v>4005.0476470588228</v>
      </c>
      <c r="Q141">
        <f t="shared" si="2"/>
        <v>0.25517984371193519</v>
      </c>
      <c r="S141" t="str">
        <f>VLOOKUP(B141,方言分布!A:B,2,FALSE)</f>
        <v>中原官话</v>
      </c>
      <c r="T141" cm="1">
        <f t="array" ref="T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71154</v>
      </c>
      <c r="U141" cm="1">
        <f t="array" ref="U141">_xlfn.IFS(
$C141=2010,
VLOOKUP($B141,[20]分省年度数据!$A$1:$T$32,15,FALSE),
$C141=2011,
VLOOKUP($B141,[20]分省年度数据!$A$1:$T$32,14,FALSE),
$C141=2012,
VLOOKUP($B141,[20]分省年度数据!$A$1:$T$32,13,FALSE),
$C141=2013,
VLOOKUP($B141,[20]分省年度数据!$A$1:$T$32,12,FALSE),
$C141=2014,
VLOOKUP($B141,[20]分省年度数据!$A$1:$T$32,11,FALSE),
$C141=2015,
VLOOKUP($B141,[20]分省年度数据!$A$1:$T$32,10,FALSE),
$C141=2016,
VLOOKUP($B141,[20]分省年度数据!$A$1:$T$32,9,FALSE),
$C141=2017,
VLOOKUP($B141,[20]分省年度数据!$A$1:$T$32,8,FALSE),
$C141=2018,
VLOOKUP($B141,[20]分省年度数据!$A$1:$T$32,7,FALSE)
)</f>
        <v>45.93</v>
      </c>
      <c r="V141" cm="1">
        <f t="array" ref="V141">_xlfn.IFS(
$C141=2010,
VLOOKUP($B141,[21]分省年度数据!$A$1:$T$32,15,FALSE),
$C141=2011,
VLOOKUP($B141,[21]分省年度数据!$A$1:$T$32,14,FALSE),
$C141=2012,
VLOOKUP($B141,[21]分省年度数据!$A$1:$T$32,13,FALSE),
$C141=2013,
VLOOKUP($B141,[21]分省年度数据!$A$1:$T$32,12,FALSE),
$C141=2014,
VLOOKUP($B141,[21]分省年度数据!$A$1:$T$32,11,FALSE),
$C141=2015,
VLOOKUP($B141,[21]分省年度数据!$A$1:$T$32,10,FALSE),
$C141=2016,
VLOOKUP($B141,[21]分省年度数据!$A$1:$T$32,9,FALSE),
$C141=2017,
VLOOKUP($B141,[21]分省年度数据!$A$1:$T$32,8,FALSE),
$C141=2018,
VLOOKUP($B141,[21]分省年度数据!$A$1:$T$32,7,FALSE)
)</f>
        <v>52</v>
      </c>
      <c r="W141" cm="1">
        <f t="array" ref="W141">_xlfn.IFS(
$C141=2010,
VLOOKUP($B141,[22]分省年度数据!$A$1:$T$32,15,FALSE),
$C141=2011,
VLOOKUP($B141,[22]分省年度数据!$A$1:$T$32,14,FALSE),
$C141=2012,
VLOOKUP($B141,[22]分省年度数据!$A$1:$T$32,13,FALSE),
$C141=2013,
VLOOKUP($B141,[22]分省年度数据!$A$1:$T$32,12,FALSE),
$C141=2014,
VLOOKUP($B141,[22]分省年度数据!$A$1:$T$32,11,FALSE),
$C141=2015,
VLOOKUP($B141,[22]分省年度数据!$A$1:$T$32,10,FALSE),
$C141=2016,
VLOOKUP($B141,[22]分省年度数据!$A$1:$T$32,9,FALSE),
$C141=2017,
VLOOKUP($B141,[22]分省年度数据!$A$1:$T$32,8,FALSE),
$C141=2018,
VLOOKUP($B141,[22]分省年度数据!$A$1:$T$32,7,FALSE)
)</f>
        <v>9.91</v>
      </c>
      <c r="X141" cm="1">
        <f t="array" ref="X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602.95000000000005</v>
      </c>
      <c r="Y141" cm="1">
        <f t="array" ref="Y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17.11</v>
      </c>
      <c r="Z141" cm="1">
        <f t="array" ref="Z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14.09</v>
      </c>
      <c r="AA141" cm="1">
        <f t="array" ref="AA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18.8</v>
      </c>
      <c r="AC141" cm="1">
        <f t="array" ref="AC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16385611</v>
      </c>
      <c r="AD141" cm="1">
        <f t="array" ref="AD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1201.3800000000001</v>
      </c>
      <c r="AE141" cm="1">
        <f t="array" ref="AE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210</v>
      </c>
      <c r="AF141" cm="1">
        <f t="array" ref="AF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14005</v>
      </c>
      <c r="AI141" cm="1">
        <f t="array" ref="AI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6355</v>
      </c>
      <c r="AJ141" cm="1">
        <f t="array" ref="AJ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20840</v>
      </c>
      <c r="AK141" cm="1">
        <f t="array" ref="AK141">_xlfn.IFS(
$C141=2010,
VLOOKUP($B141,[4]分省年度数据!$A$1:$T$32,15,FALSE),
$C141=2011,
VLOOKUP($B141,[4]分省年度数据!$A$1:$T$32,14,FALSE),
$C141=2012,
VLOOKUP($B141,[4]分省年度数据!$A$1:$T$32,13,FALSE),
$C141=2013,
VLOOKUP($B141,[4]分省年度数据!$A$1:$T$32,12,FALSE),
$C141=2014,
VLOOKUP($B141,[4]分省年度数据!$A$1:$T$32,11,FALSE),
$C141=2015,
VLOOKUP($B141,[4]分省年度数据!$A$1:$T$32,10,FALSE),
$C141=2016,
VLOOKUP($B141,[4]分省年度数据!$A$1:$T$32,9,FALSE),
$C141=2017,
VLOOKUP($B141,[4]分省年度数据!$A$1:$T$32,8,FALSE),
$C141=2018,
VLOOKUP($B141,[4]分省年度数据!$A$1:$T$32,7,FALSE)
)</f>
        <v>92.99</v>
      </c>
      <c r="AL141" cm="1">
        <f t="array" ref="AL141">_xlfn.IFS(
$C141=2010,
VLOOKUP($B141,[5]分省年度数据!$A$1:$T$32,15,FALSE),
$C141=2011,
VLOOKUP($B141,[5]分省年度数据!$A$1:$T$32,14,FALSE),
$C141=2012,
VLOOKUP($B141,[5]分省年度数据!$A$1:$T$32,13,FALSE),
$C141=2013,
VLOOKUP($B141,[5]分省年度数据!$A$1:$T$32,12,FALSE),
$C141=2014,
VLOOKUP($B141,[5]分省年度数据!$A$1:$T$32,11,FALSE),
$C141=2015,
VLOOKUP($B141,[5]分省年度数据!$A$1:$T$32,10,FALSE),
$C141=2016,
VLOOKUP($B141,[5]分省年度数据!$A$1:$T$32,9,FALSE),
$C141=2017,
VLOOKUP($B141,[5]分省年度数据!$A$1:$T$32,8,FALSE),
$C141=2018,
VLOOKUP($B141,[5]分省年度数据!$A$1:$T$32,7,FALSE)
)</f>
        <v>83.76</v>
      </c>
      <c r="AM141" cm="1">
        <f t="array" ref="AM141">_xlfn.IFS(
$C141=2010,
VLOOKUP($B141,[6]分省年度数据!$A$1:$T$32,15,FALSE),
$C141=2011,
VLOOKUP($B141,[6]分省年度数据!$A$1:$T$32,14,FALSE),
$C141=2012,
VLOOKUP($B141,[6]分省年度数据!$A$1:$T$32,13,FALSE),
$C141=2013,
VLOOKUP($B141,[6]分省年度数据!$A$1:$T$32,12,FALSE),
$C141=2014,
VLOOKUP($B141,[6]分省年度数据!$A$1:$T$32,11,FALSE),
$C141=2015,
VLOOKUP($B141,[6]分省年度数据!$A$1:$T$32,10,FALSE),
$C141=2016,
VLOOKUP($B141,[6]分省年度数据!$A$1:$T$32,9,FALSE),
$C141=2017,
VLOOKUP($B141,[6]分省年度数据!$A$1:$T$32,8,FALSE),
$C141=2018,
VLOOKUP($B141,[6]分省年度数据!$A$1:$T$32,7,FALSE)
)</f>
        <v>9.75</v>
      </c>
      <c r="AN141" cm="1">
        <f t="array" ref="AN141">_xlfn.IFS(
$C141=2010,
VLOOKUP($B141,[7]分省年度数据!$A$1:$T$32,15,FALSE),
$C141=2011,
VLOOKUP($B141,[7]分省年度数据!$A$1:$T$32,14,FALSE),
$C141=2012,
VLOOKUP($B141,[7]分省年度数据!$A$1:$T$32,13,FALSE),
$C141=2013,
VLOOKUP($B141,[7]分省年度数据!$A$1:$T$32,12,FALSE),
$C141=2014,
VLOOKUP($B141,[7]分省年度数据!$A$1:$T$32,11,FALSE),
$C141=2015,
VLOOKUP($B141,[7]分省年度数据!$A$1:$T$32,10,FALSE),
$C141=2016,
VLOOKUP($B141,[7]分省年度数据!$A$1:$T$32,9,FALSE),
$C141=2017,
VLOOKUP($B141,[7]分省年度数据!$A$1:$T$32,8,FALSE),
$C141=2018,
VLOOKUP($B141,[7]分省年度数据!$A$1:$T$32,7,FALSE)
)</f>
        <v>3.01</v>
      </c>
      <c r="AO141" cm="1">
        <f t="array" ref="AO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9.93</v>
      </c>
    </row>
    <row r="142" spans="1:41">
      <c r="A142">
        <v>41</v>
      </c>
      <c r="B142" t="s">
        <v>16</v>
      </c>
      <c r="C142">
        <v>2015</v>
      </c>
      <c r="D142" t="str">
        <f>CONCATENATE(B142,C142)</f>
        <v>河南省2015</v>
      </c>
      <c r="E142" t="s">
        <v>35</v>
      </c>
      <c r="F142" cm="1">
        <f t="array" ref="F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G142" cm="1">
        <f t="array" ref="G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H142" cm="1">
        <f t="array" ref="H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I142">
        <f>VLOOKUP($D142,[24]Sheet1!$C$1:$J$65536,2,FALSE)</f>
        <v>155.96040344238281</v>
      </c>
      <c r="J142">
        <f>VLOOKUP($D142,[24]Sheet1!$C$1:$J$65536,3,FALSE)</f>
        <v>88.173622131347656</v>
      </c>
      <c r="K142">
        <f>VLOOKUP($D142,[24]Sheet1!$C$1:$J$65536,4,FALSE)</f>
        <v>10170.91015625</v>
      </c>
      <c r="L142">
        <f>VLOOKUP($D142,[24]Sheet1!$C$1:$J$65536,5,FALSE)</f>
        <v>169.73515319824219</v>
      </c>
      <c r="M142">
        <f>VLOOKUP($D142,[24]Sheet1!$C$1:$J$65536,6,FALSE)</f>
        <v>23.571128845214844</v>
      </c>
      <c r="N142">
        <f>VLOOKUP($D142,[24]Sheet1!$C$1:$J$65536,7,FALSE)</f>
        <v>5.9438848495483398</v>
      </c>
      <c r="O142">
        <f>VLOOKUP($D142,[24]Sheet1!$C$1:$J$65536,8,FALSE)</f>
        <v>32.205177307128906</v>
      </c>
      <c r="P142" cm="1">
        <f t="array" ref="P142">_xlfn.IFS(
$C142=2010,
VLOOKUP($B142,[25]各省年均房价!$A$1:$T$32,11,FALSE),
$C142=2011,
VLOOKUP($B142,[25]各省年均房价!$A$1:$T$32,12,FALSE),
$C142=2012,
VLOOKUP($B142,[25]各省年均房价!$A$1:$T$32,13,FALSE),
$C142=2013,
VLOOKUP($B142,[25]各省年均房价!$A$1:$T$32,14,FALSE),
$C142=2014,
VLOOKUP($B142,[25]各省年均房价!$A$1:$T$32,15,FALSE),
$C142=2015,
VLOOKUP($B142,[25]各省年均房价!$A$1:$T$32,16,FALSE),
$C142=2016,
VLOOKUP($B142,[25]各省年均房价!$A$1:$T$32,17,FALSE),
$C142=2017,
VLOOKUP($B142,[25]各省年均房价!$A$1:$T$32,18,FALSE),
$C142=2018,
VLOOKUP($B142,[25]各省年均房价!$A$1:$T$32,19,FALSE)
)</f>
        <v>4140.4141176470584</v>
      </c>
      <c r="Q142">
        <f t="shared" si="2"/>
        <v>0.24177600686990122</v>
      </c>
      <c r="S142" t="str">
        <f>VLOOKUP(B142,方言分布!A:B,2,FALSE)</f>
        <v>中原官话</v>
      </c>
      <c r="T142" cm="1">
        <f t="array" ref="T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71394</v>
      </c>
      <c r="U142" cm="1">
        <f t="array" ref="U142">_xlfn.IFS(
$C142=2010,
VLOOKUP($B142,[20]分省年度数据!$A$1:$T$32,15,FALSE),
$C142=2011,
VLOOKUP($B142,[20]分省年度数据!$A$1:$T$32,14,FALSE),
$C142=2012,
VLOOKUP($B142,[20]分省年度数据!$A$1:$T$32,13,FALSE),
$C142=2013,
VLOOKUP($B142,[20]分省年度数据!$A$1:$T$32,12,FALSE),
$C142=2014,
VLOOKUP($B142,[20]分省年度数据!$A$1:$T$32,11,FALSE),
$C142=2015,
VLOOKUP($B142,[20]分省年度数据!$A$1:$T$32,10,FALSE),
$C142=2016,
VLOOKUP($B142,[20]分省年度数据!$A$1:$T$32,9,FALSE),
$C142=2017,
VLOOKUP($B142,[20]分省年度数据!$A$1:$T$32,8,FALSE),
$C142=2018,
VLOOKUP($B142,[20]分省年度数据!$A$1:$T$32,7,FALSE)
)</f>
        <v>48.96</v>
      </c>
      <c r="V142" cm="1">
        <f t="array" ref="V142">_xlfn.IFS(
$C142=2010,
VLOOKUP($B142,[21]分省年度数据!$A$1:$T$32,15,FALSE),
$C142=2011,
VLOOKUP($B142,[21]分省年度数据!$A$1:$T$32,14,FALSE),
$C142=2012,
VLOOKUP($B142,[21]分省年度数据!$A$1:$T$32,13,FALSE),
$C142=2013,
VLOOKUP($B142,[21]分省年度数据!$A$1:$T$32,12,FALSE),
$C142=2014,
VLOOKUP($B142,[21]分省年度数据!$A$1:$T$32,11,FALSE),
$C142=2015,
VLOOKUP($B142,[21]分省年度数据!$A$1:$T$32,10,FALSE),
$C142=2016,
VLOOKUP($B142,[21]分省年度数据!$A$1:$T$32,9,FALSE),
$C142=2017,
VLOOKUP($B142,[21]分省年度数据!$A$1:$T$32,8,FALSE),
$C142=2018,
VLOOKUP($B142,[21]分省年度数据!$A$1:$T$32,7,FALSE)
)</f>
        <v>55</v>
      </c>
      <c r="W142" cm="1">
        <f t="array" ref="W142">_xlfn.IFS(
$C142=2010,
VLOOKUP($B142,[22]分省年度数据!$A$1:$T$32,15,FALSE),
$C142=2011,
VLOOKUP($B142,[22]分省年度数据!$A$1:$T$32,14,FALSE),
$C142=2012,
VLOOKUP($B142,[22]分省年度数据!$A$1:$T$32,13,FALSE),
$C142=2013,
VLOOKUP($B142,[22]分省年度数据!$A$1:$T$32,12,FALSE),
$C142=2014,
VLOOKUP($B142,[22]分省年度数据!$A$1:$T$32,11,FALSE),
$C142=2015,
VLOOKUP($B142,[22]分省年度数据!$A$1:$T$32,10,FALSE),
$C142=2016,
VLOOKUP($B142,[22]分省年度数据!$A$1:$T$32,9,FALSE),
$C142=2017,
VLOOKUP($B142,[22]分省年度数据!$A$1:$T$32,8,FALSE),
$C142=2018,
VLOOKUP($B142,[22]分省年度数据!$A$1:$T$32,7,FALSE)
)</f>
        <v>9.9</v>
      </c>
      <c r="X142" cm="1">
        <f t="array" ref="X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717.74</v>
      </c>
      <c r="Y142" cm="1">
        <f t="array" ref="Y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17.04</v>
      </c>
      <c r="Z142" cm="1">
        <f t="array" ref="Z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14.16</v>
      </c>
      <c r="AA142" cm="1">
        <f t="array" ref="AA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18.71</v>
      </c>
      <c r="AC142" cm="1">
        <f t="array" ref="AC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17411099</v>
      </c>
      <c r="AD142" cm="1">
        <f t="array" ref="AD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1271</v>
      </c>
      <c r="AE142" cm="1">
        <f t="array" ref="AE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205</v>
      </c>
      <c r="AF142" cm="1">
        <f t="array" ref="AF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15475.8</v>
      </c>
      <c r="AI142" cm="1">
        <f t="array" ref="AI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6171</v>
      </c>
      <c r="AJ142" cm="1">
        <f t="array" ref="AJ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19671</v>
      </c>
      <c r="AK142" cm="1">
        <f t="array" ref="AK142">_xlfn.IFS(
$C142=2010,
VLOOKUP($B142,[4]分省年度数据!$A$1:$T$32,15,FALSE),
$C142=2011,
VLOOKUP($B142,[4]分省年度数据!$A$1:$T$32,14,FALSE),
$C142=2012,
VLOOKUP($B142,[4]分省年度数据!$A$1:$T$32,13,FALSE),
$C142=2013,
VLOOKUP($B142,[4]分省年度数据!$A$1:$T$32,12,FALSE),
$C142=2014,
VLOOKUP($B142,[4]分省年度数据!$A$1:$T$32,11,FALSE),
$C142=2015,
VLOOKUP($B142,[4]分省年度数据!$A$1:$T$32,10,FALSE),
$C142=2016,
VLOOKUP($B142,[4]分省年度数据!$A$1:$T$32,9,FALSE),
$C142=2017,
VLOOKUP($B142,[4]分省年度数据!$A$1:$T$32,8,FALSE),
$C142=2018,
VLOOKUP($B142,[4]分省年度数据!$A$1:$T$32,7,FALSE)
)</f>
        <v>93.1</v>
      </c>
      <c r="AL142" cm="1">
        <f t="array" ref="AL142">_xlfn.IFS(
$C142=2010,
VLOOKUP($B142,[5]分省年度数据!$A$1:$T$32,15,FALSE),
$C142=2011,
VLOOKUP($B142,[5]分省年度数据!$A$1:$T$32,14,FALSE),
$C142=2012,
VLOOKUP($B142,[5]分省年度数据!$A$1:$T$32,13,FALSE),
$C142=2013,
VLOOKUP($B142,[5]分省年度数据!$A$1:$T$32,12,FALSE),
$C142=2014,
VLOOKUP($B142,[5]分省年度数据!$A$1:$T$32,11,FALSE),
$C142=2015,
VLOOKUP($B142,[5]分省年度数据!$A$1:$T$32,10,FALSE),
$C142=2016,
VLOOKUP($B142,[5]分省年度数据!$A$1:$T$32,9,FALSE),
$C142=2017,
VLOOKUP($B142,[5]分省年度数据!$A$1:$T$32,8,FALSE),
$C142=2018,
VLOOKUP($B142,[5]分省年度数据!$A$1:$T$32,7,FALSE)
)</f>
        <v>86.02</v>
      </c>
      <c r="AM142" cm="1">
        <f t="array" ref="AM142">_xlfn.IFS(
$C142=2010,
VLOOKUP($B142,[6]分省年度数据!$A$1:$T$32,15,FALSE),
$C142=2011,
VLOOKUP($B142,[6]分省年度数据!$A$1:$T$32,14,FALSE),
$C142=2012,
VLOOKUP($B142,[6]分省年度数据!$A$1:$T$32,13,FALSE),
$C142=2013,
VLOOKUP($B142,[6]分省年度数据!$A$1:$T$32,12,FALSE),
$C142=2014,
VLOOKUP($B142,[6]分省年度数据!$A$1:$T$32,11,FALSE),
$C142=2015,
VLOOKUP($B142,[6]分省年度数据!$A$1:$T$32,10,FALSE),
$C142=2016,
VLOOKUP($B142,[6]分省年度数据!$A$1:$T$32,9,FALSE),
$C142=2017,
VLOOKUP($B142,[6]分省年度数据!$A$1:$T$32,8,FALSE),
$C142=2018,
VLOOKUP($B142,[6]分省年度数据!$A$1:$T$32,7,FALSE)
)</f>
        <v>10.14</v>
      </c>
      <c r="AN142" cm="1">
        <f t="array" ref="AN142">_xlfn.IFS(
$C142=2010,
VLOOKUP($B142,[7]分省年度数据!$A$1:$T$32,15,FALSE),
$C142=2011,
VLOOKUP($B142,[7]分省年度数据!$A$1:$T$32,14,FALSE),
$C142=2012,
VLOOKUP($B142,[7]分省年度数据!$A$1:$T$32,13,FALSE),
$C142=2013,
VLOOKUP($B142,[7]分省年度数据!$A$1:$T$32,12,FALSE),
$C142=2014,
VLOOKUP($B142,[7]分省年度数据!$A$1:$T$32,11,FALSE),
$C142=2015,
VLOOKUP($B142,[7]分省年度数据!$A$1:$T$32,10,FALSE),
$C142=2016,
VLOOKUP($B142,[7]分省年度数据!$A$1:$T$32,9,FALSE),
$C142=2017,
VLOOKUP($B142,[7]分省年度数据!$A$1:$T$32,8,FALSE),
$C142=2018,
VLOOKUP($B142,[7]分省年度数据!$A$1:$T$32,7,FALSE)
)</f>
        <v>3.04</v>
      </c>
      <c r="AO142" cm="1">
        <f t="array" ref="AO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10.16</v>
      </c>
    </row>
    <row r="143" spans="1:41">
      <c r="A143">
        <v>41</v>
      </c>
      <c r="B143" t="s">
        <v>16</v>
      </c>
      <c r="C143">
        <v>2016</v>
      </c>
      <c r="D143" t="str">
        <f>CONCATENATE(B143,C143)</f>
        <v>河南省2016</v>
      </c>
      <c r="E143" t="s">
        <v>35</v>
      </c>
      <c r="F143" cm="1">
        <f t="array" ref="F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G143" cm="1">
        <f t="array" ref="G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H143" cm="1">
        <f t="array" ref="H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I143">
        <f>VLOOKUP($D143,[24]Sheet1!$C$1:$J$65536,2,FALSE)</f>
        <v>161.54801940917969</v>
      </c>
      <c r="J143">
        <f>VLOOKUP($D143,[24]Sheet1!$C$1:$J$65536,3,FALSE)</f>
        <v>89.733940124511719</v>
      </c>
      <c r="K143">
        <f>VLOOKUP($D143,[24]Sheet1!$C$1:$J$65536,4,FALSE)</f>
        <v>10167.0859375</v>
      </c>
      <c r="L143">
        <f>VLOOKUP($D143,[24]Sheet1!$C$1:$J$65536,5,FALSE)</f>
        <v>169.99458312988281</v>
      </c>
      <c r="M143">
        <f>VLOOKUP($D143,[24]Sheet1!$C$1:$J$65536,6,FALSE)</f>
        <v>23.687038421630859</v>
      </c>
      <c r="N143">
        <f>VLOOKUP($D143,[24]Sheet1!$C$1:$J$65536,7,FALSE)</f>
        <v>5.9149556159973145</v>
      </c>
      <c r="O143">
        <f>VLOOKUP($D143,[24]Sheet1!$C$1:$J$65536,8,FALSE)</f>
        <v>37.786338806152344</v>
      </c>
      <c r="P143" cm="1">
        <f t="array" ref="P143">_xlfn.IFS(
$C143=2010,
VLOOKUP($B143,[25]各省年均房价!$A$1:$T$32,11,FALSE),
$C143=2011,
VLOOKUP($B143,[25]各省年均房价!$A$1:$T$32,12,FALSE),
$C143=2012,
VLOOKUP($B143,[25]各省年均房价!$A$1:$T$32,13,FALSE),
$C143=2013,
VLOOKUP($B143,[25]各省年均房价!$A$1:$T$32,14,FALSE),
$C143=2014,
VLOOKUP($B143,[25]各省年均房价!$A$1:$T$32,15,FALSE),
$C143=2015,
VLOOKUP($B143,[25]各省年均房价!$A$1:$T$32,16,FALSE),
$C143=2016,
VLOOKUP($B143,[25]各省年均房价!$A$1:$T$32,17,FALSE),
$C143=2017,
VLOOKUP($B143,[25]各省年均房价!$A$1:$T$32,18,FALSE),
$C143=2018,
VLOOKUP($B143,[25]各省年均房价!$A$1:$T$32,19,FALSE)
)</f>
        <v>4577.2947058823529</v>
      </c>
      <c r="Q143">
        <f t="shared" si="2"/>
        <v>0.24818601669372406</v>
      </c>
      <c r="S143" t="str">
        <f>VLOOKUP(B143,方言分布!A:B,2,FALSE)</f>
        <v>中原官话</v>
      </c>
      <c r="T143" cm="1">
        <f t="array" ref="T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71271</v>
      </c>
      <c r="U143" cm="1">
        <f t="array" ref="U143">_xlfn.IFS(
$C143=2010,
VLOOKUP($B143,[20]分省年度数据!$A$1:$T$32,15,FALSE),
$C143=2011,
VLOOKUP($B143,[20]分省年度数据!$A$1:$T$32,14,FALSE),
$C143=2012,
VLOOKUP($B143,[20]分省年度数据!$A$1:$T$32,13,FALSE),
$C143=2013,
VLOOKUP($B143,[20]分省年度数据!$A$1:$T$32,12,FALSE),
$C143=2014,
VLOOKUP($B143,[20]分省年度数据!$A$1:$T$32,11,FALSE),
$C143=2015,
VLOOKUP($B143,[20]分省年度数据!$A$1:$T$32,10,FALSE),
$C143=2016,
VLOOKUP($B143,[20]分省年度数据!$A$1:$T$32,9,FALSE),
$C143=2017,
VLOOKUP($B143,[20]分省年度数据!$A$1:$T$32,8,FALSE),
$C143=2018,
VLOOKUP($B143,[20]分省年度数据!$A$1:$T$32,7,FALSE)
)</f>
        <v>52.15</v>
      </c>
      <c r="V143" cm="1">
        <f t="array" ref="V143">_xlfn.IFS(
$C143=2010,
VLOOKUP($B143,[21]分省年度数据!$A$1:$T$32,15,FALSE),
$C143=2011,
VLOOKUP($B143,[21]分省年度数据!$A$1:$T$32,14,FALSE),
$C143=2012,
VLOOKUP($B143,[21]分省年度数据!$A$1:$T$32,13,FALSE),
$C143=2013,
VLOOKUP($B143,[21]分省年度数据!$A$1:$T$32,12,FALSE),
$C143=2014,
VLOOKUP($B143,[21]分省年度数据!$A$1:$T$32,11,FALSE),
$C143=2015,
VLOOKUP($B143,[21]分省年度数据!$A$1:$T$32,10,FALSE),
$C143=2016,
VLOOKUP($B143,[21]分省年度数据!$A$1:$T$32,9,FALSE),
$C143=2017,
VLOOKUP($B143,[21]分省年度数据!$A$1:$T$32,8,FALSE),
$C143=2018,
VLOOKUP($B143,[21]分省年度数据!$A$1:$T$32,7,FALSE)
)</f>
        <v>57</v>
      </c>
      <c r="W143" cm="1">
        <f t="array" ref="W143">_xlfn.IFS(
$C143=2010,
VLOOKUP($B143,[22]分省年度数据!$A$1:$T$32,15,FALSE),
$C143=2011,
VLOOKUP($B143,[22]分省年度数据!$A$1:$T$32,14,FALSE),
$C143=2012,
VLOOKUP($B143,[22]分省年度数据!$A$1:$T$32,13,FALSE),
$C143=2013,
VLOOKUP($B143,[22]分省年度数据!$A$1:$T$32,12,FALSE),
$C143=2014,
VLOOKUP($B143,[22]分省年度数据!$A$1:$T$32,11,FALSE),
$C143=2015,
VLOOKUP($B143,[22]分省年度数据!$A$1:$T$32,10,FALSE),
$C143=2016,
VLOOKUP($B143,[22]分省年度数据!$A$1:$T$32,9,FALSE),
$C143=2017,
VLOOKUP($B143,[22]分省年度数据!$A$1:$T$32,8,FALSE),
$C143=2018,
VLOOKUP($B143,[22]分省年度数据!$A$1:$T$32,7,FALSE)
)</f>
        <v>9.67</v>
      </c>
      <c r="X143" cm="1">
        <f t="array" ref="X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778.01</v>
      </c>
      <c r="Y143" cm="1">
        <f t="array" ref="Y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16.93</v>
      </c>
      <c r="Z143" cm="1">
        <f t="array" ref="Z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14.52</v>
      </c>
      <c r="AA143" cm="1">
        <f t="array" ref="AA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19.079999999999998</v>
      </c>
      <c r="AC143" cm="1">
        <f t="array" ref="AC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18902582</v>
      </c>
      <c r="AD143" cm="1">
        <f t="array" ref="AD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1343.76</v>
      </c>
      <c r="AE143" cm="1">
        <f t="array" ref="AE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214</v>
      </c>
      <c r="AF143" cm="1">
        <f t="array" ref="AF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17274.5</v>
      </c>
      <c r="AI143" cm="1">
        <f t="array" ref="AI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5825</v>
      </c>
      <c r="AJ143" cm="1">
        <f t="array" ref="AJ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20794</v>
      </c>
      <c r="AK143" cm="1">
        <f t="array" ref="AK143">_xlfn.IFS(
$C143=2010,
VLOOKUP($B143,[4]分省年度数据!$A$1:$T$32,15,FALSE),
$C143=2011,
VLOOKUP($B143,[4]分省年度数据!$A$1:$T$32,14,FALSE),
$C143=2012,
VLOOKUP($B143,[4]分省年度数据!$A$1:$T$32,13,FALSE),
$C143=2013,
VLOOKUP($B143,[4]分省年度数据!$A$1:$T$32,12,FALSE),
$C143=2014,
VLOOKUP($B143,[4]分省年度数据!$A$1:$T$32,11,FALSE),
$C143=2015,
VLOOKUP($B143,[4]分省年度数据!$A$1:$T$32,10,FALSE),
$C143=2016,
VLOOKUP($B143,[4]分省年度数据!$A$1:$T$32,9,FALSE),
$C143=2017,
VLOOKUP($B143,[4]分省年度数据!$A$1:$T$32,8,FALSE),
$C143=2018,
VLOOKUP($B143,[4]分省年度数据!$A$1:$T$32,7,FALSE)
)</f>
        <v>93.42</v>
      </c>
      <c r="AL143" cm="1">
        <f t="array" ref="AL143">_xlfn.IFS(
$C143=2010,
VLOOKUP($B143,[5]分省年度数据!$A$1:$T$32,15,FALSE),
$C143=2011,
VLOOKUP($B143,[5]分省年度数据!$A$1:$T$32,14,FALSE),
$C143=2012,
VLOOKUP($B143,[5]分省年度数据!$A$1:$T$32,13,FALSE),
$C143=2013,
VLOOKUP($B143,[5]分省年度数据!$A$1:$T$32,12,FALSE),
$C143=2014,
VLOOKUP($B143,[5]分省年度数据!$A$1:$T$32,11,FALSE),
$C143=2015,
VLOOKUP($B143,[5]分省年度数据!$A$1:$T$32,10,FALSE),
$C143=2016,
VLOOKUP($B143,[5]分省年度数据!$A$1:$T$32,9,FALSE),
$C143=2017,
VLOOKUP($B143,[5]分省年度数据!$A$1:$T$32,8,FALSE),
$C143=2018,
VLOOKUP($B143,[5]分省年度数据!$A$1:$T$32,7,FALSE)
)</f>
        <v>88.93</v>
      </c>
      <c r="AM143" cm="1">
        <f t="array" ref="AM143">_xlfn.IFS(
$C143=2010,
VLOOKUP($B143,[6]分省年度数据!$A$1:$T$32,15,FALSE),
$C143=2011,
VLOOKUP($B143,[6]分省年度数据!$A$1:$T$32,14,FALSE),
$C143=2012,
VLOOKUP($B143,[6]分省年度数据!$A$1:$T$32,13,FALSE),
$C143=2013,
VLOOKUP($B143,[6]分省年度数据!$A$1:$T$32,12,FALSE),
$C143=2014,
VLOOKUP($B143,[6]分省年度数据!$A$1:$T$32,11,FALSE),
$C143=2015,
VLOOKUP($B143,[6]分省年度数据!$A$1:$T$32,10,FALSE),
$C143=2016,
VLOOKUP($B143,[6]分省年度数据!$A$1:$T$32,9,FALSE),
$C143=2017,
VLOOKUP($B143,[6]分省年度数据!$A$1:$T$32,8,FALSE),
$C143=2018,
VLOOKUP($B143,[6]分省年度数据!$A$1:$T$32,7,FALSE)
)</f>
        <v>10.88</v>
      </c>
      <c r="AN143" cm="1">
        <f t="array" ref="AN143">_xlfn.IFS(
$C143=2010,
VLOOKUP($B143,[7]分省年度数据!$A$1:$T$32,15,FALSE),
$C143=2011,
VLOOKUP($B143,[7]分省年度数据!$A$1:$T$32,14,FALSE),
$C143=2012,
VLOOKUP($B143,[7]分省年度数据!$A$1:$T$32,13,FALSE),
$C143=2013,
VLOOKUP($B143,[7]分省年度数据!$A$1:$T$32,12,FALSE),
$C143=2014,
VLOOKUP($B143,[7]分省年度数据!$A$1:$T$32,11,FALSE),
$C143=2015,
VLOOKUP($B143,[7]分省年度数据!$A$1:$T$32,10,FALSE),
$C143=2016,
VLOOKUP($B143,[7]分省年度数据!$A$1:$T$32,9,FALSE),
$C143=2017,
VLOOKUP($B143,[7]分省年度数据!$A$1:$T$32,8,FALSE),
$C143=2018,
VLOOKUP($B143,[7]分省年度数据!$A$1:$T$32,7,FALSE)
)</f>
        <v>3.25</v>
      </c>
      <c r="AO143" cm="1">
        <f t="array" ref="AO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10.43</v>
      </c>
    </row>
    <row r="144" spans="1:41">
      <c r="A144">
        <v>41</v>
      </c>
      <c r="B144" t="s">
        <v>16</v>
      </c>
      <c r="C144">
        <v>2017</v>
      </c>
      <c r="D144" t="str">
        <f>CONCATENATE(B144,C144)</f>
        <v>河南省2017</v>
      </c>
      <c r="E144" t="s">
        <v>35</v>
      </c>
      <c r="F144" cm="1">
        <f t="array" ref="F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G144" cm="1">
        <f t="array" ref="G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H144" cm="1">
        <f t="array" ref="H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I144">
        <f>VLOOKUP($D144,[24]Sheet1!$C$1:$J$65536,2,FALSE)</f>
        <v>163.17259216308594</v>
      </c>
      <c r="J144">
        <f>VLOOKUP($D144,[24]Sheet1!$C$1:$J$65536,3,FALSE)</f>
        <v>85.242713928222656</v>
      </c>
      <c r="K144">
        <f>VLOOKUP($D144,[24]Sheet1!$C$1:$J$65536,4,FALSE)</f>
        <v>10170.576171875</v>
      </c>
      <c r="L144">
        <f>VLOOKUP($D144,[24]Sheet1!$C$1:$J$65536,5,FALSE)</f>
        <v>178.59124755859375</v>
      </c>
      <c r="M144">
        <f>VLOOKUP($D144,[24]Sheet1!$C$1:$J$65536,6,FALSE)</f>
        <v>24.027175903320312</v>
      </c>
      <c r="N144">
        <f>VLOOKUP($D144,[24]Sheet1!$C$1:$J$65536,7,FALSE)</f>
        <v>5.6277647018432617</v>
      </c>
      <c r="O144">
        <f>VLOOKUP($D144,[24]Sheet1!$C$1:$J$65536,8,FALSE)</f>
        <v>38.294837951660156</v>
      </c>
      <c r="P144" cm="1">
        <f t="array" ref="P144">_xlfn.IFS(
$C144=2010,
VLOOKUP($B144,[25]各省年均房价!$A$1:$T$32,11,FALSE),
$C144=2011,
VLOOKUP($B144,[25]各省年均房价!$A$1:$T$32,12,FALSE),
$C144=2012,
VLOOKUP($B144,[25]各省年均房价!$A$1:$T$32,13,FALSE),
$C144=2013,
VLOOKUP($B144,[25]各省年均房价!$A$1:$T$32,14,FALSE),
$C144=2014,
VLOOKUP($B144,[25]各省年均房价!$A$1:$T$32,15,FALSE),
$C144=2015,
VLOOKUP($B144,[25]各省年均房价!$A$1:$T$32,16,FALSE),
$C144=2016,
VLOOKUP($B144,[25]各省年均房价!$A$1:$T$32,17,FALSE),
$C144=2017,
VLOOKUP($B144,[25]各省年均房价!$A$1:$T$32,18,FALSE),
$C144=2018,
VLOOKUP($B144,[25]各省年均房价!$A$1:$T$32,19,FALSE)
)</f>
        <v>4903.9117647058811</v>
      </c>
      <c r="Q144">
        <f t="shared" si="2"/>
        <v>0.24312899180495195</v>
      </c>
      <c r="S144" t="str">
        <f>VLOOKUP(B144,方言分布!A:B,2,FALSE)</f>
        <v>中原官话</v>
      </c>
      <c r="T144" cm="1">
        <f t="array" ref="T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71089</v>
      </c>
      <c r="U144" cm="1">
        <f t="array" ref="U144">_xlfn.IFS(
$C144=2010,
VLOOKUP($B144,[20]分省年度数据!$A$1:$T$32,15,FALSE),
$C144=2011,
VLOOKUP($B144,[20]分省年度数据!$A$1:$T$32,14,FALSE),
$C144=2012,
VLOOKUP($B144,[20]分省年度数据!$A$1:$T$32,13,FALSE),
$C144=2013,
VLOOKUP($B144,[20]分省年度数据!$A$1:$T$32,12,FALSE),
$C144=2014,
VLOOKUP($B144,[20]分省年度数据!$A$1:$T$32,11,FALSE),
$C144=2015,
VLOOKUP($B144,[20]分省年度数据!$A$1:$T$32,10,FALSE),
$C144=2016,
VLOOKUP($B144,[20]分省年度数据!$A$1:$T$32,9,FALSE),
$C144=2017,
VLOOKUP($B144,[20]分省年度数据!$A$1:$T$32,8,FALSE),
$C144=2018,
VLOOKUP($B144,[20]分省年度数据!$A$1:$T$32,7,FALSE)
)</f>
        <v>55.9</v>
      </c>
      <c r="V144" cm="1">
        <f t="array" ref="V144">_xlfn.IFS(
$C144=2010,
VLOOKUP($B144,[21]分省年度数据!$A$1:$T$32,15,FALSE),
$C144=2011,
VLOOKUP($B144,[21]分省年度数据!$A$1:$T$32,14,FALSE),
$C144=2012,
VLOOKUP($B144,[21]分省年度数据!$A$1:$T$32,13,FALSE),
$C144=2013,
VLOOKUP($B144,[21]分省年度数据!$A$1:$T$32,12,FALSE),
$C144=2014,
VLOOKUP($B144,[21]分省年度数据!$A$1:$T$32,11,FALSE),
$C144=2015,
VLOOKUP($B144,[21]分省年度数据!$A$1:$T$32,10,FALSE),
$C144=2016,
VLOOKUP($B144,[21]分省年度数据!$A$1:$T$32,9,FALSE),
$C144=2017,
VLOOKUP($B144,[21]分省年度数据!$A$1:$T$32,8,FALSE),
$C144=2018,
VLOOKUP($B144,[21]分省年度数据!$A$1:$T$32,7,FALSE)
)</f>
        <v>61</v>
      </c>
      <c r="W144" cm="1">
        <f t="array" ref="W144">_xlfn.IFS(
$C144=2010,
VLOOKUP($B144,[22]分省年度数据!$A$1:$T$32,15,FALSE),
$C144=2011,
VLOOKUP($B144,[22]分省年度数据!$A$1:$T$32,14,FALSE),
$C144=2012,
VLOOKUP($B144,[22]分省年度数据!$A$1:$T$32,13,FALSE),
$C144=2013,
VLOOKUP($B144,[22]分省年度数据!$A$1:$T$32,12,FALSE),
$C144=2014,
VLOOKUP($B144,[22]分省年度数据!$A$1:$T$32,11,FALSE),
$C144=2015,
VLOOKUP($B144,[22]分省年度数据!$A$1:$T$32,10,FALSE),
$C144=2016,
VLOOKUP($B144,[22]分省年度数据!$A$1:$T$32,9,FALSE),
$C144=2017,
VLOOKUP($B144,[22]分省年度数据!$A$1:$T$32,8,FALSE),
$C144=2018,
VLOOKUP($B144,[22]分省年度数据!$A$1:$T$32,7,FALSE)
)</f>
        <v>9.64</v>
      </c>
      <c r="X144" cm="1">
        <f t="array" ref="X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836.66</v>
      </c>
      <c r="Y144" cm="1">
        <f t="array" ref="Y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16.48</v>
      </c>
      <c r="Z144" cm="1">
        <f t="array" ref="Z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14.35</v>
      </c>
      <c r="AA144" cm="1">
        <f t="array" ref="AA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18.63</v>
      </c>
      <c r="AC144" cm="1">
        <f t="array" ref="AC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21546749</v>
      </c>
      <c r="AD144" cm="1">
        <f t="array" ref="AD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1493.11</v>
      </c>
      <c r="AE144" cm="1">
        <f t="array" ref="AE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217</v>
      </c>
      <c r="AF144" cm="1">
        <f t="array" ref="AF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19289.099999999999</v>
      </c>
      <c r="AI144" cm="1">
        <f t="array" ref="AI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6361</v>
      </c>
      <c r="AJ144" cm="1">
        <f t="array" ref="AJ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21762</v>
      </c>
      <c r="AK144" cm="1">
        <f t="array" ref="AK144">_xlfn.IFS(
$C144=2010,
VLOOKUP($B144,[4]分省年度数据!$A$1:$T$32,15,FALSE),
$C144=2011,
VLOOKUP($B144,[4]分省年度数据!$A$1:$T$32,14,FALSE),
$C144=2012,
VLOOKUP($B144,[4]分省年度数据!$A$1:$T$32,13,FALSE),
$C144=2013,
VLOOKUP($B144,[4]分省年度数据!$A$1:$T$32,12,FALSE),
$C144=2014,
VLOOKUP($B144,[4]分省年度数据!$A$1:$T$32,11,FALSE),
$C144=2015,
VLOOKUP($B144,[4]分省年度数据!$A$1:$T$32,10,FALSE),
$C144=2016,
VLOOKUP($B144,[4]分省年度数据!$A$1:$T$32,9,FALSE),
$C144=2017,
VLOOKUP($B144,[4]分省年度数据!$A$1:$T$32,8,FALSE),
$C144=2018,
VLOOKUP($B144,[4]分省年度数据!$A$1:$T$32,7,FALSE)
)</f>
        <v>95.88</v>
      </c>
      <c r="AL144" cm="1">
        <f t="array" ref="AL144">_xlfn.IFS(
$C144=2010,
VLOOKUP($B144,[5]分省年度数据!$A$1:$T$32,15,FALSE),
$C144=2011,
VLOOKUP($B144,[5]分省年度数据!$A$1:$T$32,14,FALSE),
$C144=2012,
VLOOKUP($B144,[5]分省年度数据!$A$1:$T$32,13,FALSE),
$C144=2013,
VLOOKUP($B144,[5]分省年度数据!$A$1:$T$32,12,FALSE),
$C144=2014,
VLOOKUP($B144,[5]分省年度数据!$A$1:$T$32,11,FALSE),
$C144=2015,
VLOOKUP($B144,[5]分省年度数据!$A$1:$T$32,10,FALSE),
$C144=2016,
VLOOKUP($B144,[5]分省年度数据!$A$1:$T$32,9,FALSE),
$C144=2017,
VLOOKUP($B144,[5]分省年度数据!$A$1:$T$32,8,FALSE),
$C144=2018,
VLOOKUP($B144,[5]分省年度数据!$A$1:$T$32,7,FALSE)
)</f>
        <v>93.96</v>
      </c>
      <c r="AM144" cm="1">
        <f t="array" ref="AM144">_xlfn.IFS(
$C144=2010,
VLOOKUP($B144,[6]分省年度数据!$A$1:$T$32,15,FALSE),
$C144=2011,
VLOOKUP($B144,[6]分省年度数据!$A$1:$T$32,14,FALSE),
$C144=2012,
VLOOKUP($B144,[6]分省年度数据!$A$1:$T$32,13,FALSE),
$C144=2013,
VLOOKUP($B144,[6]分省年度数据!$A$1:$T$32,12,FALSE),
$C144=2014,
VLOOKUP($B144,[6]分省年度数据!$A$1:$T$32,11,FALSE),
$C144=2015,
VLOOKUP($B144,[6]分省年度数据!$A$1:$T$32,10,FALSE),
$C144=2016,
VLOOKUP($B144,[6]分省年度数据!$A$1:$T$32,9,FALSE),
$C144=2017,
VLOOKUP($B144,[6]分省年度数据!$A$1:$T$32,8,FALSE),
$C144=2018,
VLOOKUP($B144,[6]分省年度数据!$A$1:$T$32,7,FALSE)
)</f>
        <v>12.28</v>
      </c>
      <c r="AN144" cm="1">
        <f t="array" ref="AN144">_xlfn.IFS(
$C144=2010,
VLOOKUP($B144,[7]分省年度数据!$A$1:$T$32,15,FALSE),
$C144=2011,
VLOOKUP($B144,[7]分省年度数据!$A$1:$T$32,14,FALSE),
$C144=2012,
VLOOKUP($B144,[7]分省年度数据!$A$1:$T$32,13,FALSE),
$C144=2013,
VLOOKUP($B144,[7]分省年度数据!$A$1:$T$32,12,FALSE),
$C144=2014,
VLOOKUP($B144,[7]分省年度数据!$A$1:$T$32,11,FALSE),
$C144=2015,
VLOOKUP($B144,[7]分省年度数据!$A$1:$T$32,10,FALSE),
$C144=2016,
VLOOKUP($B144,[7]分省年度数据!$A$1:$T$32,9,FALSE),
$C144=2017,
VLOOKUP($B144,[7]分省年度数据!$A$1:$T$32,8,FALSE),
$C144=2018,
VLOOKUP($B144,[7]分省年度数据!$A$1:$T$32,7,FALSE)
)</f>
        <v>3.44</v>
      </c>
      <c r="AO144" cm="1">
        <f t="array" ref="AO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12</v>
      </c>
    </row>
    <row r="145" spans="1:41">
      <c r="A145">
        <v>41</v>
      </c>
      <c r="B145" t="s">
        <v>16</v>
      </c>
      <c r="C145">
        <v>2018</v>
      </c>
      <c r="D145" t="str">
        <f>CONCATENATE(B145,C145)</f>
        <v>河南省2018</v>
      </c>
      <c r="E145" t="s">
        <v>35</v>
      </c>
      <c r="F145" cm="1">
        <f t="array" ref="F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G145" cm="1">
        <f t="array" ref="G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H145" cm="1">
        <f t="array" ref="H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I145">
        <f>VLOOKUP($D145,[24]Sheet1!$C$1:$J$65536,2,FALSE)</f>
        <v>162.74824523925781</v>
      </c>
      <c r="J145">
        <f>VLOOKUP($D145,[24]Sheet1!$C$1:$J$65536,3,FALSE)</f>
        <v>84.16973876953125</v>
      </c>
      <c r="K145">
        <f>VLOOKUP($D145,[24]Sheet1!$C$1:$J$65536,4,FALSE)</f>
        <v>10164.67578125</v>
      </c>
      <c r="L145">
        <f>VLOOKUP($D145,[24]Sheet1!$C$1:$J$65536,5,FALSE)</f>
        <v>179.4757080078125</v>
      </c>
      <c r="M145">
        <f>VLOOKUP($D145,[24]Sheet1!$C$1:$J$65536,6,FALSE)</f>
        <v>24.87255859375</v>
      </c>
      <c r="N145">
        <f>VLOOKUP($D145,[24]Sheet1!$C$1:$J$65536,7,FALSE)</f>
        <v>6.1657252311706543</v>
      </c>
      <c r="O145">
        <f>VLOOKUP($D145,[24]Sheet1!$C$1:$J$65536,8,FALSE)</f>
        <v>33.623573303222656</v>
      </c>
      <c r="P145" cm="1">
        <f t="array" ref="P145">_xlfn.IFS(
$C145=2010,
VLOOKUP($B145,[25]各省年均房价!$A$1:$T$32,11,FALSE),
$C145=2011,
VLOOKUP($B145,[25]各省年均房价!$A$1:$T$32,12,FALSE),
$C145=2012,
VLOOKUP($B145,[25]各省年均房价!$A$1:$T$32,13,FALSE),
$C145=2013,
VLOOKUP($B145,[25]各省年均房价!$A$1:$T$32,14,FALSE),
$C145=2014,
VLOOKUP($B145,[25]各省年均房价!$A$1:$T$32,15,FALSE),
$C145=2015,
VLOOKUP($B145,[25]各省年均房价!$A$1:$T$32,16,FALSE),
$C145=2016,
VLOOKUP($B145,[25]各省年均房价!$A$1:$T$32,17,FALSE),
$C145=2017,
VLOOKUP($B145,[25]各省年均房价!$A$1:$T$32,18,FALSE),
$C145=2018,
VLOOKUP($B145,[25]各省年均房价!$A$1:$T$32,19,FALSE)
)</f>
        <v>5712.4509803921546</v>
      </c>
      <c r="Q145">
        <f t="shared" si="2"/>
        <v>0.26008245221235454</v>
      </c>
      <c r="S145" t="str">
        <f>VLOOKUP(B145,方言分布!A:B,2,FALSE)</f>
        <v>中原官话</v>
      </c>
      <c r="T145" cm="1">
        <f t="array" ref="T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71351</v>
      </c>
      <c r="U145" cm="1">
        <f t="array" ref="U145">_xlfn.IFS(
$C145=2010,
VLOOKUP($B145,[20]分省年度数据!$A$1:$T$32,15,FALSE),
$C145=2011,
VLOOKUP($B145,[20]分省年度数据!$A$1:$T$32,14,FALSE),
$C145=2012,
VLOOKUP($B145,[20]分省年度数据!$A$1:$T$32,13,FALSE),
$C145=2013,
VLOOKUP($B145,[20]分省年度数据!$A$1:$T$32,12,FALSE),
$C145=2014,
VLOOKUP($B145,[20]分省年度数据!$A$1:$T$32,11,FALSE),
$C145=2015,
VLOOKUP($B145,[20]分省年度数据!$A$1:$T$32,10,FALSE),
$C145=2016,
VLOOKUP($B145,[20]分省年度数据!$A$1:$T$32,9,FALSE),
$C145=2017,
VLOOKUP($B145,[20]分省年度数据!$A$1:$T$32,8,FALSE),
$C145=2018,
VLOOKUP($B145,[20]分省年度数据!$A$1:$T$32,7,FALSE)
)</f>
        <v>60.85</v>
      </c>
      <c r="V145" cm="1">
        <f t="array" ref="V145">_xlfn.IFS(
$C145=2010,
VLOOKUP($B145,[21]分省年度数据!$A$1:$T$32,15,FALSE),
$C145=2011,
VLOOKUP($B145,[21]分省年度数据!$A$1:$T$32,14,FALSE),
$C145=2012,
VLOOKUP($B145,[21]分省年度数据!$A$1:$T$32,13,FALSE),
$C145=2013,
VLOOKUP($B145,[21]分省年度数据!$A$1:$T$32,12,FALSE),
$C145=2014,
VLOOKUP($B145,[21]分省年度数据!$A$1:$T$32,11,FALSE),
$C145=2015,
VLOOKUP($B145,[21]分省年度数据!$A$1:$T$32,10,FALSE),
$C145=2016,
VLOOKUP($B145,[21]分省年度数据!$A$1:$T$32,9,FALSE),
$C145=2017,
VLOOKUP($B145,[21]分省年度数据!$A$1:$T$32,8,FALSE),
$C145=2018,
VLOOKUP($B145,[21]分省年度数据!$A$1:$T$32,7,FALSE)
)</f>
        <v>65</v>
      </c>
      <c r="W145" cm="1">
        <f t="array" ref="W145">_xlfn.IFS(
$C145=2010,
VLOOKUP($B145,[22]分省年度数据!$A$1:$T$32,15,FALSE),
$C145=2011,
VLOOKUP($B145,[22]分省年度数据!$A$1:$T$32,14,FALSE),
$C145=2012,
VLOOKUP($B145,[22]分省年度数据!$A$1:$T$32,13,FALSE),
$C145=2013,
VLOOKUP($B145,[22]分省年度数据!$A$1:$T$32,12,FALSE),
$C145=2014,
VLOOKUP($B145,[22]分省年度数据!$A$1:$T$32,11,FALSE),
$C145=2015,
VLOOKUP($B145,[22]分省年度数据!$A$1:$T$32,10,FALSE),
$C145=2016,
VLOOKUP($B145,[22]分省年度数据!$A$1:$T$32,9,FALSE),
$C145=2017,
VLOOKUP($B145,[22]分省年度数据!$A$1:$T$32,8,FALSE),
$C145=2018,
VLOOKUP($B145,[22]分省年度数据!$A$1:$T$32,7,FALSE)
)</f>
        <v>9.5</v>
      </c>
      <c r="X145" cm="1">
        <f t="array" ref="X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928.95</v>
      </c>
      <c r="Y145" cm="1">
        <f t="array" ref="Y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16.02</v>
      </c>
      <c r="Z145" cm="1">
        <f t="array" ref="Z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14.38</v>
      </c>
      <c r="AA145" cm="1">
        <f t="array" ref="AA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18.18</v>
      </c>
      <c r="AC145" cm="1">
        <f t="array" ref="AC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24293502</v>
      </c>
      <c r="AD145" cm="1">
        <f t="array" ref="AD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1664.67</v>
      </c>
      <c r="AE145" cm="1">
        <f t="array" ref="AE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240</v>
      </c>
      <c r="AF145" cm="1">
        <f t="array" ref="AF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21268</v>
      </c>
      <c r="AI145" cm="1">
        <f t="array" ref="AI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19059</v>
      </c>
      <c r="AJ145" cm="1">
        <f t="array" ref="AJ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23395</v>
      </c>
      <c r="AK145" cm="1">
        <f t="array" ref="AK145">_xlfn.IFS(
$C145=2010,
VLOOKUP($B145,[4]分省年度数据!$A$1:$T$32,15,FALSE),
$C145=2011,
VLOOKUP($B145,[4]分省年度数据!$A$1:$T$32,14,FALSE),
$C145=2012,
VLOOKUP($B145,[4]分省年度数据!$A$1:$T$32,13,FALSE),
$C145=2013,
VLOOKUP($B145,[4]分省年度数据!$A$1:$T$32,12,FALSE),
$C145=2014,
VLOOKUP($B145,[4]分省年度数据!$A$1:$T$32,11,FALSE),
$C145=2015,
VLOOKUP($B145,[4]分省年度数据!$A$1:$T$32,10,FALSE),
$C145=2016,
VLOOKUP($B145,[4]分省年度数据!$A$1:$T$32,9,FALSE),
$C145=2017,
VLOOKUP($B145,[4]分省年度数据!$A$1:$T$32,8,FALSE),
$C145=2018,
VLOOKUP($B145,[4]分省年度数据!$A$1:$T$32,7,FALSE)
)</f>
        <v>96.65</v>
      </c>
      <c r="AL145" cm="1">
        <f t="array" ref="AL145">_xlfn.IFS(
$C145=2010,
VLOOKUP($B145,[5]分省年度数据!$A$1:$T$32,15,FALSE),
$C145=2011,
VLOOKUP($B145,[5]分省年度数据!$A$1:$T$32,14,FALSE),
$C145=2012,
VLOOKUP($B145,[5]分省年度数据!$A$1:$T$32,13,FALSE),
$C145=2013,
VLOOKUP($B145,[5]分省年度数据!$A$1:$T$32,12,FALSE),
$C145=2014,
VLOOKUP($B145,[5]分省年度数据!$A$1:$T$32,11,FALSE),
$C145=2015,
VLOOKUP($B145,[5]分省年度数据!$A$1:$T$32,10,FALSE),
$C145=2016,
VLOOKUP($B145,[5]分省年度数据!$A$1:$T$32,9,FALSE),
$C145=2017,
VLOOKUP($B145,[5]分省年度数据!$A$1:$T$32,8,FALSE),
$C145=2018,
VLOOKUP($B145,[5]分省年度数据!$A$1:$T$32,7,FALSE)
)</f>
        <v>96.3</v>
      </c>
      <c r="AM145" cm="1">
        <f t="array" ref="AM145">_xlfn.IFS(
$C145=2010,
VLOOKUP($B145,[6]分省年度数据!$A$1:$T$32,15,FALSE),
$C145=2011,
VLOOKUP($B145,[6]分省年度数据!$A$1:$T$32,14,FALSE),
$C145=2012,
VLOOKUP($B145,[6]分省年度数据!$A$1:$T$32,13,FALSE),
$C145=2013,
VLOOKUP($B145,[6]分省年度数据!$A$1:$T$32,12,FALSE),
$C145=2014,
VLOOKUP($B145,[6]分省年度数据!$A$1:$T$32,11,FALSE),
$C145=2015,
VLOOKUP($B145,[6]分省年度数据!$A$1:$T$32,10,FALSE),
$C145=2016,
VLOOKUP($B145,[6]分省年度数据!$A$1:$T$32,9,FALSE),
$C145=2017,
VLOOKUP($B145,[6]分省年度数据!$A$1:$T$32,8,FALSE),
$C145=2018,
VLOOKUP($B145,[6]分省年度数据!$A$1:$T$32,7,FALSE)
)</f>
        <v>12.59</v>
      </c>
      <c r="AN145" cm="1">
        <f t="array" ref="AN145">_xlfn.IFS(
$C145=2010,
VLOOKUP($B145,[7]分省年度数据!$A$1:$T$32,15,FALSE),
$C145=2011,
VLOOKUP($B145,[7]分省年度数据!$A$1:$T$32,14,FALSE),
$C145=2012,
VLOOKUP($B145,[7]分省年度数据!$A$1:$T$32,13,FALSE),
$C145=2013,
VLOOKUP($B145,[7]分省年度数据!$A$1:$T$32,12,FALSE),
$C145=2014,
VLOOKUP($B145,[7]分省年度数据!$A$1:$T$32,11,FALSE),
$C145=2015,
VLOOKUP($B145,[7]分省年度数据!$A$1:$T$32,10,FALSE),
$C145=2016,
VLOOKUP($B145,[7]分省年度数据!$A$1:$T$32,9,FALSE),
$C145=2017,
VLOOKUP($B145,[7]分省年度数据!$A$1:$T$32,8,FALSE),
$C145=2018,
VLOOKUP($B145,[7]分省年度数据!$A$1:$T$32,7,FALSE)
)</f>
        <v>3.92</v>
      </c>
      <c r="AO145" cm="1">
        <f t="array" ref="AO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12.69</v>
      </c>
    </row>
    <row r="146" spans="1:41">
      <c r="A146">
        <v>42</v>
      </c>
      <c r="B146" t="s">
        <v>17</v>
      </c>
      <c r="C146">
        <v>2010</v>
      </c>
      <c r="D146" t="str">
        <f>CONCATENATE(B146,C146)</f>
        <v>湖北省2010</v>
      </c>
      <c r="E146" t="s">
        <v>35</v>
      </c>
      <c r="F146" cm="1">
        <f t="array" ref="F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G146" cm="1">
        <f t="array" ref="G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H146" cm="1">
        <f t="array" ref="H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I146">
        <f>VLOOKUP($D146,[24]Sheet1!$C$1:$J$65536,2,FALSE)</f>
        <v>167.32815551757812</v>
      </c>
      <c r="J146">
        <f>VLOOKUP($D146,[24]Sheet1!$C$1:$J$65536,3,FALSE)</f>
        <v>112.59406280517578</v>
      </c>
      <c r="K146">
        <f>VLOOKUP($D146,[24]Sheet1!$C$1:$J$65536,4,FALSE)</f>
        <v>10159.0751953125</v>
      </c>
      <c r="L146">
        <f>VLOOKUP($D146,[24]Sheet1!$C$1:$J$65536,5,FALSE)</f>
        <v>166.23141479492188</v>
      </c>
      <c r="M146">
        <f>VLOOKUP($D146,[24]Sheet1!$C$1:$J$65536,6,FALSE)</f>
        <v>18.121404647827148</v>
      </c>
      <c r="N146">
        <f>VLOOKUP($D146,[24]Sheet1!$C$1:$J$65536,7,FALSE)</f>
        <v>4.9647469520568848</v>
      </c>
      <c r="O146">
        <f>VLOOKUP($D146,[24]Sheet1!$C$1:$J$65536,8,FALSE)</f>
        <v>28.9173583984375</v>
      </c>
      <c r="P146" cm="1">
        <f t="array" ref="P146">_xlfn.IFS(
$C146=2010,
VLOOKUP($B146,[25]各省年均房价!$A$1:$T$32,11,FALSE),
$C146=2011,
VLOOKUP($B146,[25]各省年均房价!$A$1:$T$32,12,FALSE),
$C146=2012,
VLOOKUP($B146,[25]各省年均房价!$A$1:$T$32,13,FALSE),
$C146=2013,
VLOOKUP($B146,[25]各省年均房价!$A$1:$T$32,14,FALSE),
$C146=2014,
VLOOKUP($B146,[25]各省年均房价!$A$1:$T$32,15,FALSE),
$C146=2015,
VLOOKUP($B146,[25]各省年均房价!$A$1:$T$32,16,FALSE),
$C146=2016,
VLOOKUP($B146,[25]各省年均房价!$A$1:$T$32,17,FALSE),
$C146=2017,
VLOOKUP($B146,[25]各省年均房价!$A$1:$T$32,18,FALSE),
$C146=2018,
VLOOKUP($B146,[25]各省年均房价!$A$1:$T$32,19,FALSE)
)</f>
        <v>3431.2808333333342</v>
      </c>
      <c r="Q146">
        <f t="shared" si="2"/>
        <v>0.30999013762158589</v>
      </c>
      <c r="S146" t="str">
        <f>VLOOKUP(B146,方言分布!A:B,2,FALSE)</f>
        <v>西南官话</v>
      </c>
      <c r="T146" cm="1">
        <f t="array" ref="T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34269</v>
      </c>
      <c r="U146" cm="1">
        <f t="array" ref="U146">_xlfn.IFS(
$C146=2010,
VLOOKUP($B146,[20]分省年度数据!$A$1:$T$32,15,FALSE),
$C146=2011,
VLOOKUP($B146,[20]分省年度数据!$A$1:$T$32,14,FALSE),
$C146=2012,
VLOOKUP($B146,[20]分省年度数据!$A$1:$T$32,13,FALSE),
$C146=2013,
VLOOKUP($B146,[20]分省年度数据!$A$1:$T$32,12,FALSE),
$C146=2014,
VLOOKUP($B146,[20]分省年度数据!$A$1:$T$32,11,FALSE),
$C146=2015,
VLOOKUP($B146,[20]分省年度数据!$A$1:$T$32,10,FALSE),
$C146=2016,
VLOOKUP($B146,[20]分省年度数据!$A$1:$T$32,9,FALSE),
$C146=2017,
VLOOKUP($B146,[20]分省年度数据!$A$1:$T$32,8,FALSE),
$C146=2018,
VLOOKUP($B146,[20]分省年度数据!$A$1:$T$32,7,FALSE)
)</f>
        <v>20.04</v>
      </c>
      <c r="V146" cm="1">
        <f t="array" ref="V146">_xlfn.IFS(
$C146=2010,
VLOOKUP($B146,[21]分省年度数据!$A$1:$T$32,15,FALSE),
$C146=2011,
VLOOKUP($B146,[21]分省年度数据!$A$1:$T$32,14,FALSE),
$C146=2012,
VLOOKUP($B146,[21]分省年度数据!$A$1:$T$32,13,FALSE),
$C146=2013,
VLOOKUP($B146,[21]分省年度数据!$A$1:$T$32,12,FALSE),
$C146=2014,
VLOOKUP($B146,[21]分省年度数据!$A$1:$T$32,11,FALSE),
$C146=2015,
VLOOKUP($B146,[21]分省年度数据!$A$1:$T$32,10,FALSE),
$C146=2016,
VLOOKUP($B146,[21]分省年度数据!$A$1:$T$32,9,FALSE),
$C146=2017,
VLOOKUP($B146,[21]分省年度数据!$A$1:$T$32,8,FALSE),
$C146=2018,
VLOOKUP($B146,[21]分省年度数据!$A$1:$T$32,7,FALSE)
)</f>
        <v>42</v>
      </c>
      <c r="W146" cm="1">
        <f t="array" ref="W146">_xlfn.IFS(
$C146=2010,
VLOOKUP($B146,[22]分省年度数据!$A$1:$T$32,15,FALSE),
$C146=2011,
VLOOKUP($B146,[22]分省年度数据!$A$1:$T$32,14,FALSE),
$C146=2012,
VLOOKUP($B146,[22]分省年度数据!$A$1:$T$32,13,FALSE),
$C146=2013,
VLOOKUP($B146,[22]分省年度数据!$A$1:$T$32,12,FALSE),
$C146=2014,
VLOOKUP($B146,[22]分省年度数据!$A$1:$T$32,11,FALSE),
$C146=2015,
VLOOKUP($B146,[22]分省年度数据!$A$1:$T$32,10,FALSE),
$C146=2016,
VLOOKUP($B146,[22]分省年度数据!$A$1:$T$32,9,FALSE),
$C146=2017,
VLOOKUP($B146,[22]分省年度数据!$A$1:$T$32,8,FALSE),
$C146=2018,
VLOOKUP($B146,[22]分省年度数据!$A$1:$T$32,7,FALSE)
)</f>
        <v>10.51</v>
      </c>
      <c r="X146" cm="1">
        <f t="array" ref="X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179.13</v>
      </c>
      <c r="Y146" cm="1">
        <f t="array" ref="Y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17.399999999999999</v>
      </c>
      <c r="Z146" cm="1">
        <f t="array" ref="Z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13.91</v>
      </c>
      <c r="AA146" cm="1">
        <f t="array" ref="AA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18.64</v>
      </c>
      <c r="AC146" cm="1">
        <f t="array" ref="AC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5869164</v>
      </c>
      <c r="AD146" cm="1">
        <f t="array" ref="AD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366.57</v>
      </c>
      <c r="AE146" cm="1">
        <f t="array" ref="AE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310</v>
      </c>
      <c r="AF146" cm="1">
        <f t="array" ref="AF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7014.4</v>
      </c>
      <c r="AI146" cm="1">
        <f t="array" ref="AI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6543</v>
      </c>
      <c r="AJ146" cm="1">
        <f t="array" ref="AJ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16706</v>
      </c>
      <c r="AK146" cm="1">
        <f t="array" ref="AK146">_xlfn.IFS(
$C146=2010,
VLOOKUP($B146,[4]分省年度数据!$A$1:$T$32,15,FALSE),
$C146=2011,
VLOOKUP($B146,[4]分省年度数据!$A$1:$T$32,14,FALSE),
$C146=2012,
VLOOKUP($B146,[4]分省年度数据!$A$1:$T$32,13,FALSE),
$C146=2013,
VLOOKUP($B146,[4]分省年度数据!$A$1:$T$32,12,FALSE),
$C146=2014,
VLOOKUP($B146,[4]分省年度数据!$A$1:$T$32,11,FALSE),
$C146=2015,
VLOOKUP($B146,[4]分省年度数据!$A$1:$T$32,10,FALSE),
$C146=2016,
VLOOKUP($B146,[4]分省年度数据!$A$1:$T$32,9,FALSE),
$C146=2017,
VLOOKUP($B146,[4]分省年度数据!$A$1:$T$32,8,FALSE),
$C146=2018,
VLOOKUP($B146,[4]分省年度数据!$A$1:$T$32,7,FALSE)
)</f>
        <v>97.59</v>
      </c>
      <c r="AL146" cm="1">
        <f t="array" ref="AL146">_xlfn.IFS(
$C146=2010,
VLOOKUP($B146,[5]分省年度数据!$A$1:$T$32,15,FALSE),
$C146=2011,
VLOOKUP($B146,[5]分省年度数据!$A$1:$T$32,14,FALSE),
$C146=2012,
VLOOKUP($B146,[5]分省年度数据!$A$1:$T$32,13,FALSE),
$C146=2013,
VLOOKUP($B146,[5]分省年度数据!$A$1:$T$32,12,FALSE),
$C146=2014,
VLOOKUP($B146,[5]分省年度数据!$A$1:$T$32,11,FALSE),
$C146=2015,
VLOOKUP($B146,[5]分省年度数据!$A$1:$T$32,10,FALSE),
$C146=2016,
VLOOKUP($B146,[5]分省年度数据!$A$1:$T$32,9,FALSE),
$C146=2017,
VLOOKUP($B146,[5]分省年度数据!$A$1:$T$32,8,FALSE),
$C146=2018,
VLOOKUP($B146,[5]分省年度数据!$A$1:$T$32,7,FALSE)
)</f>
        <v>91.75</v>
      </c>
      <c r="AM146" cm="1">
        <f t="array" ref="AM146">_xlfn.IFS(
$C146=2010,
VLOOKUP($B146,[6]分省年度数据!$A$1:$T$32,15,FALSE),
$C146=2011,
VLOOKUP($B146,[6]分省年度数据!$A$1:$T$32,14,FALSE),
$C146=2012,
VLOOKUP($B146,[6]分省年度数据!$A$1:$T$32,13,FALSE),
$C146=2013,
VLOOKUP($B146,[6]分省年度数据!$A$1:$T$32,12,FALSE),
$C146=2014,
VLOOKUP($B146,[6]分省年度数据!$A$1:$T$32,11,FALSE),
$C146=2015,
VLOOKUP($B146,[6]分省年度数据!$A$1:$T$32,10,FALSE),
$C146=2016,
VLOOKUP($B146,[6]分省年度数据!$A$1:$T$32,9,FALSE),
$C146=2017,
VLOOKUP($B146,[6]分省年度数据!$A$1:$T$32,8,FALSE),
$C146=2018,
VLOOKUP($B146,[6]分省年度数据!$A$1:$T$32,7,FALSE)
)</f>
        <v>9.4700000000000006</v>
      </c>
      <c r="AN146" cm="1">
        <f t="array" ref="AN146">_xlfn.IFS(
$C146=2010,
VLOOKUP($B146,[7]分省年度数据!$A$1:$T$32,15,FALSE),
$C146=2011,
VLOOKUP($B146,[7]分省年度数据!$A$1:$T$32,14,FALSE),
$C146=2012,
VLOOKUP($B146,[7]分省年度数据!$A$1:$T$32,13,FALSE),
$C146=2013,
VLOOKUP($B146,[7]分省年度数据!$A$1:$T$32,12,FALSE),
$C146=2014,
VLOOKUP($B146,[7]分省年度数据!$A$1:$T$32,11,FALSE),
$C146=2015,
VLOOKUP($B146,[7]分省年度数据!$A$1:$T$32,10,FALSE),
$C146=2016,
VLOOKUP($B146,[7]分省年度数据!$A$1:$T$32,9,FALSE),
$C146=2017,
VLOOKUP($B146,[7]分省年度数据!$A$1:$T$32,8,FALSE),
$C146=2018,
VLOOKUP($B146,[7]分省年度数据!$A$1:$T$32,7,FALSE)
)</f>
        <v>2.91</v>
      </c>
      <c r="AO146" cm="1">
        <f t="array" ref="AO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9.6199999999999992</v>
      </c>
    </row>
    <row r="147" spans="1:41">
      <c r="A147">
        <v>42</v>
      </c>
      <c r="B147" t="s">
        <v>17</v>
      </c>
      <c r="C147">
        <v>2011</v>
      </c>
      <c r="D147" t="str">
        <f>CONCATENATE(B147,C147)</f>
        <v>湖北省2011</v>
      </c>
      <c r="E147" t="s">
        <v>35</v>
      </c>
      <c r="F147" cm="1">
        <f t="array" ref="F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G147" cm="1">
        <f t="array" ref="G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H147" cm="1">
        <f t="array" ref="H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I147">
        <f>VLOOKUP($D147,[24]Sheet1!$C$1:$J$65536,2,FALSE)</f>
        <v>165.43519592285156</v>
      </c>
      <c r="J147">
        <f>VLOOKUP($D147,[24]Sheet1!$C$1:$J$65536,3,FALSE)</f>
        <v>103.01950073242188</v>
      </c>
      <c r="K147">
        <f>VLOOKUP($D147,[24]Sheet1!$C$1:$J$65536,4,FALSE)</f>
        <v>10169.38671875</v>
      </c>
      <c r="L147">
        <f>VLOOKUP($D147,[24]Sheet1!$C$1:$J$65536,5,FALSE)</f>
        <v>170.82542419433594</v>
      </c>
      <c r="M147">
        <f>VLOOKUP($D147,[24]Sheet1!$C$1:$J$65536,6,FALSE)</f>
        <v>18.199254989624023</v>
      </c>
      <c r="N147">
        <f>VLOOKUP($D147,[24]Sheet1!$C$1:$J$65536,7,FALSE)</f>
        <v>4.9254798889160156</v>
      </c>
      <c r="O147">
        <f>VLOOKUP($D147,[24]Sheet1!$C$1:$J$65536,8,FALSE)</f>
        <v>26.691631317138672</v>
      </c>
      <c r="P147" cm="1">
        <f t="array" ref="P147">_xlfn.IFS(
$C147=2010,
VLOOKUP($B147,[25]各省年均房价!$A$1:$T$32,11,FALSE),
$C147=2011,
VLOOKUP($B147,[25]各省年均房价!$A$1:$T$32,12,FALSE),
$C147=2012,
VLOOKUP($B147,[25]各省年均房价!$A$1:$T$32,13,FALSE),
$C147=2013,
VLOOKUP($B147,[25]各省年均房价!$A$1:$T$32,14,FALSE),
$C147=2014,
VLOOKUP($B147,[25]各省年均房价!$A$1:$T$32,15,FALSE),
$C147=2015,
VLOOKUP($B147,[25]各省年均房价!$A$1:$T$32,16,FALSE),
$C147=2016,
VLOOKUP($B147,[25]各省年均房价!$A$1:$T$32,17,FALSE),
$C147=2017,
VLOOKUP($B147,[25]各省年均房价!$A$1:$T$32,18,FALSE),
$C147=2018,
VLOOKUP($B147,[25]各省年均房价!$A$1:$T$32,19,FALSE)
)</f>
        <v>3864.1941666666671</v>
      </c>
      <c r="Q147">
        <f t="shared" si="2"/>
        <v>0.29860089380006699</v>
      </c>
      <c r="S147" t="str">
        <f>VLOOKUP(B147,方言分布!A:B,2,FALSE)</f>
        <v>西南官话</v>
      </c>
      <c r="T147" cm="1">
        <f t="array" ref="T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35625</v>
      </c>
      <c r="U147" cm="1">
        <f t="array" ref="U147">_xlfn.IFS(
$C147=2010,
VLOOKUP($B147,[20]分省年度数据!$A$1:$T$32,15,FALSE),
$C147=2011,
VLOOKUP($B147,[20]分省年度数据!$A$1:$T$32,14,FALSE),
$C147=2012,
VLOOKUP($B147,[20]分省年度数据!$A$1:$T$32,13,FALSE),
$C147=2013,
VLOOKUP($B147,[20]分省年度数据!$A$1:$T$32,12,FALSE),
$C147=2014,
VLOOKUP($B147,[20]分省年度数据!$A$1:$T$32,11,FALSE),
$C147=2015,
VLOOKUP($B147,[20]分省年度数据!$A$1:$T$32,10,FALSE),
$C147=2016,
VLOOKUP($B147,[20]分省年度数据!$A$1:$T$32,9,FALSE),
$C147=2017,
VLOOKUP($B147,[20]分省年度数据!$A$1:$T$32,8,FALSE),
$C147=2018,
VLOOKUP($B147,[20]分省年度数据!$A$1:$T$32,7,FALSE)
)</f>
        <v>22.4</v>
      </c>
      <c r="V147" cm="1">
        <f t="array" ref="V147">_xlfn.IFS(
$C147=2010,
VLOOKUP($B147,[21]分省年度数据!$A$1:$T$32,15,FALSE),
$C147=2011,
VLOOKUP($B147,[21]分省年度数据!$A$1:$T$32,14,FALSE),
$C147=2012,
VLOOKUP($B147,[21]分省年度数据!$A$1:$T$32,13,FALSE),
$C147=2013,
VLOOKUP($B147,[21]分省年度数据!$A$1:$T$32,12,FALSE),
$C147=2014,
VLOOKUP($B147,[21]分省年度数据!$A$1:$T$32,11,FALSE),
$C147=2015,
VLOOKUP($B147,[21]分省年度数据!$A$1:$T$32,10,FALSE),
$C147=2016,
VLOOKUP($B147,[21]分省年度数据!$A$1:$T$32,9,FALSE),
$C147=2017,
VLOOKUP($B147,[21]分省年度数据!$A$1:$T$32,8,FALSE),
$C147=2018,
VLOOKUP($B147,[21]分省年度数据!$A$1:$T$32,7,FALSE)
)</f>
        <v>43</v>
      </c>
      <c r="W147" cm="1">
        <f t="array" ref="W147">_xlfn.IFS(
$C147=2010,
VLOOKUP($B147,[22]分省年度数据!$A$1:$T$32,15,FALSE),
$C147=2011,
VLOOKUP($B147,[22]分省年度数据!$A$1:$T$32,14,FALSE),
$C147=2012,
VLOOKUP($B147,[22]分省年度数据!$A$1:$T$32,13,FALSE),
$C147=2013,
VLOOKUP($B147,[22]分省年度数据!$A$1:$T$32,12,FALSE),
$C147=2014,
VLOOKUP($B147,[22]分省年度数据!$A$1:$T$32,11,FALSE),
$C147=2015,
VLOOKUP($B147,[22]分省年度数据!$A$1:$T$32,10,FALSE),
$C147=2016,
VLOOKUP($B147,[22]分省年度数据!$A$1:$T$32,9,FALSE),
$C147=2017,
VLOOKUP($B147,[22]分省年度数据!$A$1:$T$32,8,FALSE),
$C147=2018,
VLOOKUP($B147,[22]分省年度数据!$A$1:$T$32,7,FALSE)
)</f>
        <v>10.36</v>
      </c>
      <c r="X147" cm="1">
        <f t="array" ref="X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247.3</v>
      </c>
      <c r="Y147" cm="1">
        <f t="array" ref="Y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16.37</v>
      </c>
      <c r="Z147" cm="1">
        <f t="array" ref="Z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13.23</v>
      </c>
      <c r="AA147" cm="1">
        <f t="array" ref="AA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19.37</v>
      </c>
      <c r="AC147" cm="1">
        <f t="array" ref="AC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6844038</v>
      </c>
      <c r="AD147" cm="1">
        <f t="array" ref="AD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488.16</v>
      </c>
      <c r="AE147" cm="1">
        <f t="array" ref="AE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360</v>
      </c>
      <c r="AF147" cm="1">
        <f t="array" ref="AF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8363.2999999999993</v>
      </c>
      <c r="AI147" cm="1">
        <f t="array" ref="AI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6490</v>
      </c>
      <c r="AJ147" cm="1">
        <f t="array" ref="AJ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16427</v>
      </c>
      <c r="AK147" cm="1">
        <f t="array" ref="AK147">_xlfn.IFS(
$C147=2010,
VLOOKUP($B147,[4]分省年度数据!$A$1:$T$32,15,FALSE),
$C147=2011,
VLOOKUP($B147,[4]分省年度数据!$A$1:$T$32,14,FALSE),
$C147=2012,
VLOOKUP($B147,[4]分省年度数据!$A$1:$T$32,13,FALSE),
$C147=2013,
VLOOKUP($B147,[4]分省年度数据!$A$1:$T$32,12,FALSE),
$C147=2014,
VLOOKUP($B147,[4]分省年度数据!$A$1:$T$32,11,FALSE),
$C147=2015,
VLOOKUP($B147,[4]分省年度数据!$A$1:$T$32,10,FALSE),
$C147=2016,
VLOOKUP($B147,[4]分省年度数据!$A$1:$T$32,9,FALSE),
$C147=2017,
VLOOKUP($B147,[4]分省年度数据!$A$1:$T$32,8,FALSE),
$C147=2018,
VLOOKUP($B147,[4]分省年度数据!$A$1:$T$32,7,FALSE)
)</f>
        <v>98.25</v>
      </c>
      <c r="AL147" cm="1">
        <f t="array" ref="AL147">_xlfn.IFS(
$C147=2010,
VLOOKUP($B147,[5]分省年度数据!$A$1:$T$32,15,FALSE),
$C147=2011,
VLOOKUP($B147,[5]分省年度数据!$A$1:$T$32,14,FALSE),
$C147=2012,
VLOOKUP($B147,[5]分省年度数据!$A$1:$T$32,13,FALSE),
$C147=2013,
VLOOKUP($B147,[5]分省年度数据!$A$1:$T$32,12,FALSE),
$C147=2014,
VLOOKUP($B147,[5]分省年度数据!$A$1:$T$32,11,FALSE),
$C147=2015,
VLOOKUP($B147,[5]分省年度数据!$A$1:$T$32,10,FALSE),
$C147=2016,
VLOOKUP($B147,[5]分省年度数据!$A$1:$T$32,9,FALSE),
$C147=2017,
VLOOKUP($B147,[5]分省年度数据!$A$1:$T$32,8,FALSE),
$C147=2018,
VLOOKUP($B147,[5]分省年度数据!$A$1:$T$32,7,FALSE)
)</f>
        <v>93.89</v>
      </c>
      <c r="AM147" cm="1">
        <f t="array" ref="AM147">_xlfn.IFS(
$C147=2010,
VLOOKUP($B147,[6]分省年度数据!$A$1:$T$32,15,FALSE),
$C147=2011,
VLOOKUP($B147,[6]分省年度数据!$A$1:$T$32,14,FALSE),
$C147=2012,
VLOOKUP($B147,[6]分省年度数据!$A$1:$T$32,13,FALSE),
$C147=2013,
VLOOKUP($B147,[6]分省年度数据!$A$1:$T$32,12,FALSE),
$C147=2014,
VLOOKUP($B147,[6]分省年度数据!$A$1:$T$32,11,FALSE),
$C147=2015,
VLOOKUP($B147,[6]分省年度数据!$A$1:$T$32,10,FALSE),
$C147=2016,
VLOOKUP($B147,[6]分省年度数据!$A$1:$T$32,9,FALSE),
$C147=2017,
VLOOKUP($B147,[6]分省年度数据!$A$1:$T$32,8,FALSE),
$C147=2018,
VLOOKUP($B147,[6]分省年度数据!$A$1:$T$32,7,FALSE)
)</f>
        <v>11.17</v>
      </c>
      <c r="AN147" cm="1">
        <f t="array" ref="AN147">_xlfn.IFS(
$C147=2010,
VLOOKUP($B147,[7]分省年度数据!$A$1:$T$32,15,FALSE),
$C147=2011,
VLOOKUP($B147,[7]分省年度数据!$A$1:$T$32,14,FALSE),
$C147=2012,
VLOOKUP($B147,[7]分省年度数据!$A$1:$T$32,13,FALSE),
$C147=2013,
VLOOKUP($B147,[7]分省年度数据!$A$1:$T$32,12,FALSE),
$C147=2014,
VLOOKUP($B147,[7]分省年度数据!$A$1:$T$32,11,FALSE),
$C147=2015,
VLOOKUP($B147,[7]分省年度数据!$A$1:$T$32,10,FALSE),
$C147=2016,
VLOOKUP($B147,[7]分省年度数据!$A$1:$T$32,9,FALSE),
$C147=2017,
VLOOKUP($B147,[7]分省年度数据!$A$1:$T$32,8,FALSE),
$C147=2018,
VLOOKUP($B147,[7]分省年度数据!$A$1:$T$32,7,FALSE)
)</f>
        <v>2.85</v>
      </c>
      <c r="AO147" cm="1">
        <f t="array" ref="AO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10.11</v>
      </c>
    </row>
    <row r="148" spans="1:41">
      <c r="A148">
        <v>42</v>
      </c>
      <c r="B148" t="s">
        <v>17</v>
      </c>
      <c r="C148">
        <v>2012</v>
      </c>
      <c r="D148" t="str">
        <f>CONCATENATE(B148,C148)</f>
        <v>湖北省2012</v>
      </c>
      <c r="E148" t="s">
        <v>35</v>
      </c>
      <c r="F148" cm="1">
        <f t="array" ref="F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G148" cm="1">
        <f t="array" ref="G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H148" cm="1">
        <f t="array" ref="H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I148">
        <f>VLOOKUP($D148,[24]Sheet1!$C$1:$J$65536,2,FALSE)</f>
        <v>164.39080810546875</v>
      </c>
      <c r="J148">
        <f>VLOOKUP($D148,[24]Sheet1!$C$1:$J$65536,3,FALSE)</f>
        <v>109.49788665771484</v>
      </c>
      <c r="K148">
        <f>VLOOKUP($D148,[24]Sheet1!$C$1:$J$65536,4,FALSE)</f>
        <v>10157.4091796875</v>
      </c>
      <c r="L148">
        <f>VLOOKUP($D148,[24]Sheet1!$C$1:$J$65536,5,FALSE)</f>
        <v>170.18501281738281</v>
      </c>
      <c r="M148">
        <f>VLOOKUP($D148,[24]Sheet1!$C$1:$J$65536,6,FALSE)</f>
        <v>17.188026428222656</v>
      </c>
      <c r="N148">
        <f>VLOOKUP($D148,[24]Sheet1!$C$1:$J$65536,7,FALSE)</f>
        <v>5.3246235847473145</v>
      </c>
      <c r="O148">
        <f>VLOOKUP($D148,[24]Sheet1!$C$1:$J$65536,8,FALSE)</f>
        <v>21.94141960144043</v>
      </c>
      <c r="P148" cm="1">
        <f t="array" ref="P148">_xlfn.IFS(
$C148=2010,
VLOOKUP($B148,[25]各省年均房价!$A$1:$T$32,11,FALSE),
$C148=2011,
VLOOKUP($B148,[25]各省年均房价!$A$1:$T$32,12,FALSE),
$C148=2012,
VLOOKUP($B148,[25]各省年均房价!$A$1:$T$32,13,FALSE),
$C148=2013,
VLOOKUP($B148,[25]各省年均房价!$A$1:$T$32,14,FALSE),
$C148=2014,
VLOOKUP($B148,[25]各省年均房价!$A$1:$T$32,15,FALSE),
$C148=2015,
VLOOKUP($B148,[25]各省年均房价!$A$1:$T$32,16,FALSE),
$C148=2016,
VLOOKUP($B148,[25]各省年均房价!$A$1:$T$32,17,FALSE),
$C148=2017,
VLOOKUP($B148,[25]各省年均房价!$A$1:$T$32,18,FALSE),
$C148=2018,
VLOOKUP($B148,[25]各省年均房价!$A$1:$T$32,19,FALSE)
)</f>
        <v>4088.82</v>
      </c>
      <c r="Q148">
        <f t="shared" si="2"/>
        <v>0.27610372071037881</v>
      </c>
      <c r="S148" t="str">
        <f>VLOOKUP(B148,方言分布!A:B,2,FALSE)</f>
        <v>西南官话</v>
      </c>
      <c r="T148" cm="1">
        <f t="array" ref="T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35240</v>
      </c>
      <c r="U148" cm="1">
        <f t="array" ref="U148">_xlfn.IFS(
$C148=2010,
VLOOKUP($B148,[20]分省年度数据!$A$1:$T$32,15,FALSE),
$C148=2011,
VLOOKUP($B148,[20]分省年度数据!$A$1:$T$32,14,FALSE),
$C148=2012,
VLOOKUP($B148,[20]分省年度数据!$A$1:$T$32,13,FALSE),
$C148=2013,
VLOOKUP($B148,[20]分省年度数据!$A$1:$T$32,12,FALSE),
$C148=2014,
VLOOKUP($B148,[20]分省年度数据!$A$1:$T$32,11,FALSE),
$C148=2015,
VLOOKUP($B148,[20]分省年度数据!$A$1:$T$32,10,FALSE),
$C148=2016,
VLOOKUP($B148,[20]分省年度数据!$A$1:$T$32,9,FALSE),
$C148=2017,
VLOOKUP($B148,[20]分省年度数据!$A$1:$T$32,8,FALSE),
$C148=2018,
VLOOKUP($B148,[20]分省年度数据!$A$1:$T$32,7,FALSE)
)</f>
        <v>25.3</v>
      </c>
      <c r="V148" cm="1">
        <f t="array" ref="V148">_xlfn.IFS(
$C148=2010,
VLOOKUP($B148,[21]分省年度数据!$A$1:$T$32,15,FALSE),
$C148=2011,
VLOOKUP($B148,[21]分省年度数据!$A$1:$T$32,14,FALSE),
$C148=2012,
VLOOKUP($B148,[21]分省年度数据!$A$1:$T$32,13,FALSE),
$C148=2013,
VLOOKUP($B148,[21]分省年度数据!$A$1:$T$32,12,FALSE),
$C148=2014,
VLOOKUP($B148,[21]分省年度数据!$A$1:$T$32,11,FALSE),
$C148=2015,
VLOOKUP($B148,[21]分省年度数据!$A$1:$T$32,10,FALSE),
$C148=2016,
VLOOKUP($B148,[21]分省年度数据!$A$1:$T$32,9,FALSE),
$C148=2017,
VLOOKUP($B148,[21]分省年度数据!$A$1:$T$32,8,FALSE),
$C148=2018,
VLOOKUP($B148,[21]分省年度数据!$A$1:$T$32,7,FALSE)
)</f>
        <v>50</v>
      </c>
      <c r="W148" cm="1">
        <f t="array" ref="W148">_xlfn.IFS(
$C148=2010,
VLOOKUP($B148,[22]分省年度数据!$A$1:$T$32,15,FALSE),
$C148=2011,
VLOOKUP($B148,[22]分省年度数据!$A$1:$T$32,14,FALSE),
$C148=2012,
VLOOKUP($B148,[22]分省年度数据!$A$1:$T$32,13,FALSE),
$C148=2013,
VLOOKUP($B148,[22]分省年度数据!$A$1:$T$32,12,FALSE),
$C148=2014,
VLOOKUP($B148,[22]分省年度数据!$A$1:$T$32,11,FALSE),
$C148=2015,
VLOOKUP($B148,[22]分省年度数据!$A$1:$T$32,10,FALSE),
$C148=2016,
VLOOKUP($B148,[22]分省年度数据!$A$1:$T$32,9,FALSE),
$C148=2017,
VLOOKUP($B148,[22]分省年度数据!$A$1:$T$32,8,FALSE),
$C148=2018,
VLOOKUP($B148,[22]分省年度数据!$A$1:$T$32,7,FALSE)
)</f>
        <v>10.15</v>
      </c>
      <c r="X148" cm="1">
        <f t="array" ref="X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267.99</v>
      </c>
      <c r="Y148" cm="1">
        <f t="array" ref="Y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>15.16</v>
      </c>
      <c r="Z148" cm="1">
        <f t="array" ref="Z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>11.16</v>
      </c>
      <c r="AA148" cm="1">
        <f t="array" ref="AA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>17.04</v>
      </c>
      <c r="AC148" t="str" cm="1">
        <f t="array" ref="AC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/>
      </c>
      <c r="AD148" cm="1">
        <f t="array" ref="AD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732.37</v>
      </c>
      <c r="AE148" cm="1">
        <f t="array" ref="AE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498</v>
      </c>
      <c r="AF148" cm="1">
        <f t="array" ref="AF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9682.4</v>
      </c>
      <c r="AI148" cm="1">
        <f t="array" ref="AI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6009</v>
      </c>
      <c r="AJ148" cm="1">
        <f t="array" ref="AJ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17298</v>
      </c>
      <c r="AK148" cm="1">
        <f t="array" ref="AK148">_xlfn.IFS(
$C148=2010,
VLOOKUP($B148,[4]分省年度数据!$A$1:$T$32,15,FALSE),
$C148=2011,
VLOOKUP($B148,[4]分省年度数据!$A$1:$T$32,14,FALSE),
$C148=2012,
VLOOKUP($B148,[4]分省年度数据!$A$1:$T$32,13,FALSE),
$C148=2013,
VLOOKUP($B148,[4]分省年度数据!$A$1:$T$32,12,FALSE),
$C148=2014,
VLOOKUP($B148,[4]分省年度数据!$A$1:$T$32,11,FALSE),
$C148=2015,
VLOOKUP($B148,[4]分省年度数据!$A$1:$T$32,10,FALSE),
$C148=2016,
VLOOKUP($B148,[4]分省年度数据!$A$1:$T$32,9,FALSE),
$C148=2017,
VLOOKUP($B148,[4]分省年度数据!$A$1:$T$32,8,FALSE),
$C148=2018,
VLOOKUP($B148,[4]分省年度数据!$A$1:$T$32,7,FALSE)
)</f>
        <v>98.24</v>
      </c>
      <c r="AL148" cm="1">
        <f t="array" ref="AL148">_xlfn.IFS(
$C148=2010,
VLOOKUP($B148,[5]分省年度数据!$A$1:$T$32,15,FALSE),
$C148=2011,
VLOOKUP($B148,[5]分省年度数据!$A$1:$T$32,14,FALSE),
$C148=2012,
VLOOKUP($B148,[5]分省年度数据!$A$1:$T$32,13,FALSE),
$C148=2013,
VLOOKUP($B148,[5]分省年度数据!$A$1:$T$32,12,FALSE),
$C148=2014,
VLOOKUP($B148,[5]分省年度数据!$A$1:$T$32,11,FALSE),
$C148=2015,
VLOOKUP($B148,[5]分省年度数据!$A$1:$T$32,10,FALSE),
$C148=2016,
VLOOKUP($B148,[5]分省年度数据!$A$1:$T$32,9,FALSE),
$C148=2017,
VLOOKUP($B148,[5]分省年度数据!$A$1:$T$32,8,FALSE),
$C148=2018,
VLOOKUP($B148,[5]分省年度数据!$A$1:$T$32,7,FALSE)
)</f>
        <v>95.09</v>
      </c>
      <c r="AM148" cm="1">
        <f t="array" ref="AM148">_xlfn.IFS(
$C148=2010,
VLOOKUP($B148,[6]分省年度数据!$A$1:$T$32,15,FALSE),
$C148=2011,
VLOOKUP($B148,[6]分省年度数据!$A$1:$T$32,14,FALSE),
$C148=2012,
VLOOKUP($B148,[6]分省年度数据!$A$1:$T$32,13,FALSE),
$C148=2013,
VLOOKUP($B148,[6]分省年度数据!$A$1:$T$32,12,FALSE),
$C148=2014,
VLOOKUP($B148,[6]分省年度数据!$A$1:$T$32,11,FALSE),
$C148=2015,
VLOOKUP($B148,[6]分省年度数据!$A$1:$T$32,10,FALSE),
$C148=2016,
VLOOKUP($B148,[6]分省年度数据!$A$1:$T$32,9,FALSE),
$C148=2017,
VLOOKUP($B148,[6]分省年度数据!$A$1:$T$32,8,FALSE),
$C148=2018,
VLOOKUP($B148,[6]分省年度数据!$A$1:$T$32,7,FALSE)
)</f>
        <v>11.25</v>
      </c>
      <c r="AN148" cm="1">
        <f t="array" ref="AN148">_xlfn.IFS(
$C148=2010,
VLOOKUP($B148,[7]分省年度数据!$A$1:$T$32,15,FALSE),
$C148=2011,
VLOOKUP($B148,[7]分省年度数据!$A$1:$T$32,14,FALSE),
$C148=2012,
VLOOKUP($B148,[7]分省年度数据!$A$1:$T$32,13,FALSE),
$C148=2013,
VLOOKUP($B148,[7]分省年度数据!$A$1:$T$32,12,FALSE),
$C148=2014,
VLOOKUP($B148,[7]分省年度数据!$A$1:$T$32,11,FALSE),
$C148=2015,
VLOOKUP($B148,[7]分省年度数据!$A$1:$T$32,10,FALSE),
$C148=2016,
VLOOKUP($B148,[7]分省年度数据!$A$1:$T$32,9,FALSE),
$C148=2017,
VLOOKUP($B148,[7]分省年度数据!$A$1:$T$32,8,FALSE),
$C148=2018,
VLOOKUP($B148,[7]分省年度数据!$A$1:$T$32,7,FALSE)
)</f>
        <v>2.59</v>
      </c>
      <c r="AO148" cm="1">
        <f t="array" ref="AO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10.5</v>
      </c>
    </row>
    <row r="149" spans="1:41">
      <c r="A149">
        <v>42</v>
      </c>
      <c r="B149" t="s">
        <v>17</v>
      </c>
      <c r="C149">
        <v>2013</v>
      </c>
      <c r="D149" t="str">
        <f>CONCATENATE(B149,C149)</f>
        <v>湖北省2013</v>
      </c>
      <c r="E149" t="s">
        <v>35</v>
      </c>
      <c r="F149" cm="1">
        <f t="array" ref="F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G149" cm="1">
        <f t="array" ref="G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H149" cm="1">
        <f t="array" ref="H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I149">
        <f>VLOOKUP($D149,[24]Sheet1!$C$1:$J$65536,2,FALSE)</f>
        <v>173.58973693847656</v>
      </c>
      <c r="J149">
        <f>VLOOKUP($D149,[24]Sheet1!$C$1:$J$65536,3,FALSE)</f>
        <v>112.86196899414062</v>
      </c>
      <c r="K149">
        <f>VLOOKUP($D149,[24]Sheet1!$C$1:$J$65536,4,FALSE)</f>
        <v>10155.2451171875</v>
      </c>
      <c r="L149">
        <f>VLOOKUP($D149,[24]Sheet1!$C$1:$J$65536,5,FALSE)</f>
        <v>161.23562622070312</v>
      </c>
      <c r="M149">
        <f>VLOOKUP($D149,[24]Sheet1!$C$1:$J$65536,6,FALSE)</f>
        <v>19.37310791015625</v>
      </c>
      <c r="N149">
        <f>VLOOKUP($D149,[24]Sheet1!$C$1:$J$65536,7,FALSE)</f>
        <v>5.0615735054016113</v>
      </c>
      <c r="O149">
        <f>VLOOKUP($D149,[24]Sheet1!$C$1:$J$65536,8,FALSE)</f>
        <v>34.551445007324219</v>
      </c>
      <c r="P149" cm="1">
        <f t="array" ref="P149">_xlfn.IFS(
$C149=2010,
VLOOKUP($B149,[25]各省年均房价!$A$1:$T$32,11,FALSE),
$C149=2011,
VLOOKUP($B149,[25]各省年均房价!$A$1:$T$32,12,FALSE),
$C149=2012,
VLOOKUP($B149,[25]各省年均房价!$A$1:$T$32,13,FALSE),
$C149=2013,
VLOOKUP($B149,[25]各省年均房价!$A$1:$T$32,14,FALSE),
$C149=2014,
VLOOKUP($B149,[25]各省年均房价!$A$1:$T$32,15,FALSE),
$C149=2015,
VLOOKUP($B149,[25]各省年均房价!$A$1:$T$32,16,FALSE),
$C149=2016,
VLOOKUP($B149,[25]各省年均房价!$A$1:$T$32,17,FALSE),
$C149=2017,
VLOOKUP($B149,[25]各省年均房价!$A$1:$T$32,18,FALSE),
$C149=2018,
VLOOKUP($B149,[25]各省年均房价!$A$1:$T$32,19,FALSE)
)</f>
        <v>3984.335</v>
      </c>
      <c r="Q149">
        <f t="shared" si="2"/>
        <v>0.24188532054395337</v>
      </c>
      <c r="S149" t="str">
        <f>VLOOKUP(B149,方言分布!A:B,2,FALSE)</f>
        <v>西南官话</v>
      </c>
      <c r="T149" cm="1">
        <f t="array" ref="T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35631</v>
      </c>
      <c r="U149" cm="1">
        <f t="array" ref="U149">_xlfn.IFS(
$C149=2010,
VLOOKUP($B149,[20]分省年度数据!$A$1:$T$32,15,FALSE),
$C149=2011,
VLOOKUP($B149,[20]分省年度数据!$A$1:$T$32,14,FALSE),
$C149=2012,
VLOOKUP($B149,[20]分省年度数据!$A$1:$T$32,13,FALSE),
$C149=2013,
VLOOKUP($B149,[20]分省年度数据!$A$1:$T$32,12,FALSE),
$C149=2014,
VLOOKUP($B149,[20]分省年度数据!$A$1:$T$32,11,FALSE),
$C149=2015,
VLOOKUP($B149,[20]分省年度数据!$A$1:$T$32,10,FALSE),
$C149=2016,
VLOOKUP($B149,[20]分省年度数据!$A$1:$T$32,9,FALSE),
$C149=2017,
VLOOKUP($B149,[20]分省年度数据!$A$1:$T$32,8,FALSE),
$C149=2018,
VLOOKUP($B149,[20]分省年度数据!$A$1:$T$32,7,FALSE)
)</f>
        <v>28.82</v>
      </c>
      <c r="V149" cm="1">
        <f t="array" ref="V149">_xlfn.IFS(
$C149=2010,
VLOOKUP($B149,[21]分省年度数据!$A$1:$T$32,15,FALSE),
$C149=2011,
VLOOKUP($B149,[21]分省年度数据!$A$1:$T$32,14,FALSE),
$C149=2012,
VLOOKUP($B149,[21]分省年度数据!$A$1:$T$32,13,FALSE),
$C149=2013,
VLOOKUP($B149,[21]分省年度数据!$A$1:$T$32,12,FALSE),
$C149=2014,
VLOOKUP($B149,[21]分省年度数据!$A$1:$T$32,11,FALSE),
$C149=2015,
VLOOKUP($B149,[21]分省年度数据!$A$1:$T$32,10,FALSE),
$C149=2016,
VLOOKUP($B149,[21]分省年度数据!$A$1:$T$32,9,FALSE),
$C149=2017,
VLOOKUP($B149,[21]分省年度数据!$A$1:$T$32,8,FALSE),
$C149=2018,
VLOOKUP($B149,[21]分省年度数据!$A$1:$T$32,7,FALSE)
)</f>
        <v>50</v>
      </c>
      <c r="W149" cm="1">
        <f t="array" ref="W149">_xlfn.IFS(
$C149=2010,
VLOOKUP($B149,[22]分省年度数据!$A$1:$T$32,15,FALSE),
$C149=2011,
VLOOKUP($B149,[22]分省年度数据!$A$1:$T$32,14,FALSE),
$C149=2012,
VLOOKUP($B149,[22]分省年度数据!$A$1:$T$32,13,FALSE),
$C149=2013,
VLOOKUP($B149,[22]分省年度数据!$A$1:$T$32,12,FALSE),
$C149=2014,
VLOOKUP($B149,[22]分省年度数据!$A$1:$T$32,11,FALSE),
$C149=2015,
VLOOKUP($B149,[22]分省年度数据!$A$1:$T$32,10,FALSE),
$C149=2016,
VLOOKUP($B149,[22]分省年度数据!$A$1:$T$32,9,FALSE),
$C149=2017,
VLOOKUP($B149,[22]分省年度数据!$A$1:$T$32,8,FALSE),
$C149=2018,
VLOOKUP($B149,[22]分省年度数据!$A$1:$T$32,7,FALSE)
)</f>
        <v>10.01</v>
      </c>
      <c r="X149" cm="1">
        <f t="array" ref="X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322.08</v>
      </c>
      <c r="Y149" cm="1">
        <f t="array" ref="Y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14.17</v>
      </c>
      <c r="Z149" cm="1">
        <f t="array" ref="Z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10.94</v>
      </c>
      <c r="AA149" cm="1">
        <f t="array" ref="AA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16.7</v>
      </c>
      <c r="AC149" cm="1">
        <f t="array" ref="AC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8972278</v>
      </c>
      <c r="AD149" cm="1">
        <f t="array" ref="AD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690.63</v>
      </c>
      <c r="AE149" cm="1">
        <f t="array" ref="AE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544</v>
      </c>
      <c r="AF149" cm="1">
        <f t="array" ref="AF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11035.9</v>
      </c>
      <c r="AI149" cm="1">
        <f t="array" ref="AI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5798</v>
      </c>
      <c r="AJ149" cm="1">
        <f t="array" ref="AJ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16355</v>
      </c>
      <c r="AK149" cm="1">
        <f t="array" ref="AK149">_xlfn.IFS(
$C149=2010,
VLOOKUP($B149,[4]分省年度数据!$A$1:$T$32,15,FALSE),
$C149=2011,
VLOOKUP($B149,[4]分省年度数据!$A$1:$T$32,14,FALSE),
$C149=2012,
VLOOKUP($B149,[4]分省年度数据!$A$1:$T$32,13,FALSE),
$C149=2013,
VLOOKUP($B149,[4]分省年度数据!$A$1:$T$32,12,FALSE),
$C149=2014,
VLOOKUP($B149,[4]分省年度数据!$A$1:$T$32,11,FALSE),
$C149=2015,
VLOOKUP($B149,[4]分省年度数据!$A$1:$T$32,10,FALSE),
$C149=2016,
VLOOKUP($B149,[4]分省年度数据!$A$1:$T$32,9,FALSE),
$C149=2017,
VLOOKUP($B149,[4]分省年度数据!$A$1:$T$32,8,FALSE),
$C149=2018,
VLOOKUP($B149,[4]分省年度数据!$A$1:$T$32,7,FALSE)
)</f>
        <v>98.19</v>
      </c>
      <c r="AL149" cm="1">
        <f t="array" ref="AL149">_xlfn.IFS(
$C149=2010,
VLOOKUP($B149,[5]分省年度数据!$A$1:$T$32,15,FALSE),
$C149=2011,
VLOOKUP($B149,[5]分省年度数据!$A$1:$T$32,14,FALSE),
$C149=2012,
VLOOKUP($B149,[5]分省年度数据!$A$1:$T$32,13,FALSE),
$C149=2013,
VLOOKUP($B149,[5]分省年度数据!$A$1:$T$32,12,FALSE),
$C149=2014,
VLOOKUP($B149,[5]分省年度数据!$A$1:$T$32,11,FALSE),
$C149=2015,
VLOOKUP($B149,[5]分省年度数据!$A$1:$T$32,10,FALSE),
$C149=2016,
VLOOKUP($B149,[5]分省年度数据!$A$1:$T$32,9,FALSE),
$C149=2017,
VLOOKUP($B149,[5]分省年度数据!$A$1:$T$32,8,FALSE),
$C149=2018,
VLOOKUP($B149,[5]分省年度数据!$A$1:$T$32,7,FALSE)
)</f>
        <v>95.09</v>
      </c>
      <c r="AM149" cm="1">
        <f t="array" ref="AM149">_xlfn.IFS(
$C149=2010,
VLOOKUP($B149,[6]分省年度数据!$A$1:$T$32,15,FALSE),
$C149=2011,
VLOOKUP($B149,[6]分省年度数据!$A$1:$T$32,14,FALSE),
$C149=2012,
VLOOKUP($B149,[6]分省年度数据!$A$1:$T$32,13,FALSE),
$C149=2013,
VLOOKUP($B149,[6]分省年度数据!$A$1:$T$32,12,FALSE),
$C149=2014,
VLOOKUP($B149,[6]分省年度数据!$A$1:$T$32,11,FALSE),
$C149=2015,
VLOOKUP($B149,[6]分省年度数据!$A$1:$T$32,10,FALSE),
$C149=2016,
VLOOKUP($B149,[6]分省年度数据!$A$1:$T$32,9,FALSE),
$C149=2017,
VLOOKUP($B149,[6]分省年度数据!$A$1:$T$32,8,FALSE),
$C149=2018,
VLOOKUP($B149,[6]分省年度数据!$A$1:$T$32,7,FALSE)
)</f>
        <v>11.56</v>
      </c>
      <c r="AN149" cm="1">
        <f t="array" ref="AN149">_xlfn.IFS(
$C149=2010,
VLOOKUP($B149,[7]分省年度数据!$A$1:$T$32,15,FALSE),
$C149=2011,
VLOOKUP($B149,[7]分省年度数据!$A$1:$T$32,14,FALSE),
$C149=2012,
VLOOKUP($B149,[7]分省年度数据!$A$1:$T$32,13,FALSE),
$C149=2013,
VLOOKUP($B149,[7]分省年度数据!$A$1:$T$32,12,FALSE),
$C149=2014,
VLOOKUP($B149,[7]分省年度数据!$A$1:$T$32,11,FALSE),
$C149=2015,
VLOOKUP($B149,[7]分省年度数据!$A$1:$T$32,10,FALSE),
$C149=2016,
VLOOKUP($B149,[7]分省年度数据!$A$1:$T$32,9,FALSE),
$C149=2017,
VLOOKUP($B149,[7]分省年度数据!$A$1:$T$32,8,FALSE),
$C149=2018,
VLOOKUP($B149,[7]分省年度数据!$A$1:$T$32,7,FALSE)
)</f>
        <v>2.59</v>
      </c>
      <c r="AO149" cm="1">
        <f t="array" ref="AO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10.83</v>
      </c>
    </row>
    <row r="150" spans="1:41">
      <c r="A150">
        <v>42</v>
      </c>
      <c r="B150" t="s">
        <v>17</v>
      </c>
      <c r="C150">
        <v>2014</v>
      </c>
      <c r="D150" t="str">
        <f>CONCATENATE(B150,C150)</f>
        <v>湖北省2014</v>
      </c>
      <c r="E150" t="s">
        <v>35</v>
      </c>
      <c r="F150" cm="1">
        <f t="array" ref="F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G150" cm="1">
        <f t="array" ref="G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H150" cm="1">
        <f t="array" ref="H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I150">
        <f>VLOOKUP($D150,[24]Sheet1!$C$1:$J$65536,2,FALSE)</f>
        <v>167.46168518066406</v>
      </c>
      <c r="J150">
        <f>VLOOKUP($D150,[24]Sheet1!$C$1:$J$65536,3,FALSE)</f>
        <v>114.54926300048828</v>
      </c>
      <c r="K150">
        <f>VLOOKUP($D150,[24]Sheet1!$C$1:$J$65536,4,FALSE)</f>
        <v>10163.8857421875</v>
      </c>
      <c r="L150">
        <f>VLOOKUP($D150,[24]Sheet1!$C$1:$J$65536,5,FALSE)</f>
        <v>172.43792724609375</v>
      </c>
      <c r="M150">
        <f>VLOOKUP($D150,[24]Sheet1!$C$1:$J$65536,6,FALSE)</f>
        <v>19.589778900146484</v>
      </c>
      <c r="N150">
        <f>VLOOKUP($D150,[24]Sheet1!$C$1:$J$65536,7,FALSE)</f>
        <v>6.2954397201538086</v>
      </c>
      <c r="O150">
        <f>VLOOKUP($D150,[24]Sheet1!$C$1:$J$65536,8,FALSE)</f>
        <v>28.550773620605469</v>
      </c>
      <c r="P150" cm="1">
        <f t="array" ref="P150">_xlfn.IFS(
$C150=2010,
VLOOKUP($B150,[25]各省年均房价!$A$1:$T$32,11,FALSE),
$C150=2011,
VLOOKUP($B150,[25]各省年均房价!$A$1:$T$32,12,FALSE),
$C150=2012,
VLOOKUP($B150,[25]各省年均房价!$A$1:$T$32,13,FALSE),
$C150=2013,
VLOOKUP($B150,[25]各省年均房价!$A$1:$T$32,14,FALSE),
$C150=2014,
VLOOKUP($B150,[25]各省年均房价!$A$1:$T$32,15,FALSE),
$C150=2015,
VLOOKUP($B150,[25]各省年均房价!$A$1:$T$32,16,FALSE),
$C150=2016,
VLOOKUP($B150,[25]各省年均房价!$A$1:$T$32,17,FALSE),
$C150=2017,
VLOOKUP($B150,[25]各省年均房价!$A$1:$T$32,18,FALSE),
$C150=2018,
VLOOKUP($B150,[25]各省年均房价!$A$1:$T$32,19,FALSE)
)</f>
        <v>4187.5741666666663</v>
      </c>
      <c r="Q150">
        <f t="shared" si="2"/>
        <v>0.22904196065561813</v>
      </c>
      <c r="S150" t="str">
        <f>VLOOKUP(B150,方言分布!A:B,2,FALSE)</f>
        <v>西南官话</v>
      </c>
      <c r="T150" cm="1">
        <f t="array" ref="T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36077</v>
      </c>
      <c r="U150" cm="1">
        <f t="array" ref="U150">_xlfn.IFS(
$C150=2010,
VLOOKUP($B150,[20]分省年度数据!$A$1:$T$32,15,FALSE),
$C150=2011,
VLOOKUP($B150,[20]分省年度数据!$A$1:$T$32,14,FALSE),
$C150=2012,
VLOOKUP($B150,[20]分省年度数据!$A$1:$T$32,13,FALSE),
$C150=2013,
VLOOKUP($B150,[20]分省年度数据!$A$1:$T$32,12,FALSE),
$C150=2014,
VLOOKUP($B150,[20]分省年度数据!$A$1:$T$32,11,FALSE),
$C150=2015,
VLOOKUP($B150,[20]分省年度数据!$A$1:$T$32,10,FALSE),
$C150=2016,
VLOOKUP($B150,[20]分省年度数据!$A$1:$T$32,9,FALSE),
$C150=2017,
VLOOKUP($B150,[20]分省年度数据!$A$1:$T$32,8,FALSE),
$C150=2018,
VLOOKUP($B150,[20]分省年度数据!$A$1:$T$32,7,FALSE)
)</f>
        <v>31.75</v>
      </c>
      <c r="V150" cm="1">
        <f t="array" ref="V150">_xlfn.IFS(
$C150=2010,
VLOOKUP($B150,[21]分省年度数据!$A$1:$T$32,15,FALSE),
$C150=2011,
VLOOKUP($B150,[21]分省年度数据!$A$1:$T$32,14,FALSE),
$C150=2012,
VLOOKUP($B150,[21]分省年度数据!$A$1:$T$32,13,FALSE),
$C150=2013,
VLOOKUP($B150,[21]分省年度数据!$A$1:$T$32,12,FALSE),
$C150=2014,
VLOOKUP($B150,[21]分省年度数据!$A$1:$T$32,11,FALSE),
$C150=2015,
VLOOKUP($B150,[21]分省年度数据!$A$1:$T$32,10,FALSE),
$C150=2016,
VLOOKUP($B150,[21]分省年度数据!$A$1:$T$32,9,FALSE),
$C150=2017,
VLOOKUP($B150,[21]分省年度数据!$A$1:$T$32,8,FALSE),
$C150=2018,
VLOOKUP($B150,[21]分省年度数据!$A$1:$T$32,7,FALSE)
)</f>
        <v>58</v>
      </c>
      <c r="W150" cm="1">
        <f t="array" ref="W150">_xlfn.IFS(
$C150=2010,
VLOOKUP($B150,[22]分省年度数据!$A$1:$T$32,15,FALSE),
$C150=2011,
VLOOKUP($B150,[22]分省年度数据!$A$1:$T$32,14,FALSE),
$C150=2012,
VLOOKUP($B150,[22]分省年度数据!$A$1:$T$32,13,FALSE),
$C150=2013,
VLOOKUP($B150,[22]分省年度数据!$A$1:$T$32,12,FALSE),
$C150=2014,
VLOOKUP($B150,[22]分省年度数据!$A$1:$T$32,11,FALSE),
$C150=2015,
VLOOKUP($B150,[22]分省年度数据!$A$1:$T$32,10,FALSE),
$C150=2016,
VLOOKUP($B150,[22]分省年度数据!$A$1:$T$32,9,FALSE),
$C150=2017,
VLOOKUP($B150,[22]分省年度数据!$A$1:$T$32,8,FALSE),
$C150=2018,
VLOOKUP($B150,[22]分省年度数据!$A$1:$T$32,7,FALSE)
)</f>
        <v>9.74</v>
      </c>
      <c r="X150" cm="1">
        <f t="array" ref="X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401.32</v>
      </c>
      <c r="Y150" cm="1">
        <f t="array" ref="Y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13.49</v>
      </c>
      <c r="Z150" cm="1">
        <f t="array" ref="Z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10.3</v>
      </c>
      <c r="AA150" cm="1">
        <f t="array" ref="AA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16.12</v>
      </c>
      <c r="AC150" cm="1">
        <f t="array" ref="AC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9874547</v>
      </c>
      <c r="AD150" cm="1">
        <f t="array" ref="AD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773.35</v>
      </c>
      <c r="AE150" cm="1">
        <f t="array" ref="AE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649</v>
      </c>
      <c r="AF150" cm="1">
        <f t="array" ref="AF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12449.3</v>
      </c>
      <c r="AI150" cm="1">
        <f t="array" ref="AI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5271</v>
      </c>
      <c r="AJ150" cm="1">
        <f t="array" ref="AJ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18446</v>
      </c>
      <c r="AK150" cm="1">
        <f t="array" ref="AK150">_xlfn.IFS(
$C150=2010,
VLOOKUP($B150,[4]分省年度数据!$A$1:$T$32,15,FALSE),
$C150=2011,
VLOOKUP($B150,[4]分省年度数据!$A$1:$T$32,14,FALSE),
$C150=2012,
VLOOKUP($B150,[4]分省年度数据!$A$1:$T$32,13,FALSE),
$C150=2013,
VLOOKUP($B150,[4]分省年度数据!$A$1:$T$32,12,FALSE),
$C150=2014,
VLOOKUP($B150,[4]分省年度数据!$A$1:$T$32,11,FALSE),
$C150=2015,
VLOOKUP($B150,[4]分省年度数据!$A$1:$T$32,10,FALSE),
$C150=2016,
VLOOKUP($B150,[4]分省年度数据!$A$1:$T$32,9,FALSE),
$C150=2017,
VLOOKUP($B150,[4]分省年度数据!$A$1:$T$32,8,FALSE),
$C150=2018,
VLOOKUP($B150,[4]分省年度数据!$A$1:$T$32,7,FALSE)
)</f>
        <v>98.75</v>
      </c>
      <c r="AL150" cm="1">
        <f t="array" ref="AL150">_xlfn.IFS(
$C150=2010,
VLOOKUP($B150,[5]分省年度数据!$A$1:$T$32,15,FALSE),
$C150=2011,
VLOOKUP($B150,[5]分省年度数据!$A$1:$T$32,14,FALSE),
$C150=2012,
VLOOKUP($B150,[5]分省年度数据!$A$1:$T$32,13,FALSE),
$C150=2013,
VLOOKUP($B150,[5]分省年度数据!$A$1:$T$32,12,FALSE),
$C150=2014,
VLOOKUP($B150,[5]分省年度数据!$A$1:$T$32,11,FALSE),
$C150=2015,
VLOOKUP($B150,[5]分省年度数据!$A$1:$T$32,10,FALSE),
$C150=2016,
VLOOKUP($B150,[5]分省年度数据!$A$1:$T$32,9,FALSE),
$C150=2017,
VLOOKUP($B150,[5]分省年度数据!$A$1:$T$32,8,FALSE),
$C150=2018,
VLOOKUP($B150,[5]分省年度数据!$A$1:$T$32,7,FALSE)
)</f>
        <v>94.71</v>
      </c>
      <c r="AM150" cm="1">
        <f t="array" ref="AM150">_xlfn.IFS(
$C150=2010,
VLOOKUP($B150,[6]分省年度数据!$A$1:$T$32,15,FALSE),
$C150=2011,
VLOOKUP($B150,[6]分省年度数据!$A$1:$T$32,14,FALSE),
$C150=2012,
VLOOKUP($B150,[6]分省年度数据!$A$1:$T$32,13,FALSE),
$C150=2013,
VLOOKUP($B150,[6]分省年度数据!$A$1:$T$32,12,FALSE),
$C150=2014,
VLOOKUP($B150,[6]分省年度数据!$A$1:$T$32,11,FALSE),
$C150=2015,
VLOOKUP($B150,[6]分省年度数据!$A$1:$T$32,10,FALSE),
$C150=2016,
VLOOKUP($B150,[6]分省年度数据!$A$1:$T$32,9,FALSE),
$C150=2017,
VLOOKUP($B150,[6]分省年度数据!$A$1:$T$32,8,FALSE),
$C150=2018,
VLOOKUP($B150,[6]分省年度数据!$A$1:$T$32,7,FALSE)
)</f>
        <v>11.91</v>
      </c>
      <c r="AN150" cm="1">
        <f t="array" ref="AN150">_xlfn.IFS(
$C150=2010,
VLOOKUP($B150,[7]分省年度数据!$A$1:$T$32,15,FALSE),
$C150=2011,
VLOOKUP($B150,[7]分省年度数据!$A$1:$T$32,14,FALSE),
$C150=2012,
VLOOKUP($B150,[7]分省年度数据!$A$1:$T$32,13,FALSE),
$C150=2013,
VLOOKUP($B150,[7]分省年度数据!$A$1:$T$32,12,FALSE),
$C150=2014,
VLOOKUP($B150,[7]分省年度数据!$A$1:$T$32,11,FALSE),
$C150=2015,
VLOOKUP($B150,[7]分省年度数据!$A$1:$T$32,10,FALSE),
$C150=2016,
VLOOKUP($B150,[7]分省年度数据!$A$1:$T$32,9,FALSE),
$C150=2017,
VLOOKUP($B150,[7]分省年度数据!$A$1:$T$32,8,FALSE),
$C150=2018,
VLOOKUP($B150,[7]分省年度数据!$A$1:$T$32,7,FALSE)
)</f>
        <v>2.73</v>
      </c>
      <c r="AO150" cm="1">
        <f t="array" ref="AO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11.1</v>
      </c>
    </row>
    <row r="151" spans="1:41">
      <c r="A151">
        <v>42</v>
      </c>
      <c r="B151" t="s">
        <v>17</v>
      </c>
      <c r="C151">
        <v>2015</v>
      </c>
      <c r="D151" t="str">
        <f>CONCATENATE(B151,C151)</f>
        <v>湖北省2015</v>
      </c>
      <c r="E151" t="s">
        <v>35</v>
      </c>
      <c r="F151" cm="1">
        <f t="array" ref="F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G151" cm="1">
        <f t="array" ref="G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H151" cm="1">
        <f t="array" ref="H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I151">
        <f>VLOOKUP($D151,[24]Sheet1!$C$1:$J$65536,2,FALSE)</f>
        <v>167.90559387207031</v>
      </c>
      <c r="J151">
        <f>VLOOKUP($D151,[24]Sheet1!$C$1:$J$65536,3,FALSE)</f>
        <v>119.87349700927734</v>
      </c>
      <c r="K151">
        <f>VLOOKUP($D151,[24]Sheet1!$C$1:$J$65536,4,FALSE)</f>
        <v>10164.521484375</v>
      </c>
      <c r="L151">
        <f>VLOOKUP($D151,[24]Sheet1!$C$1:$J$65536,5,FALSE)</f>
        <v>170.57673645019531</v>
      </c>
      <c r="M151">
        <f>VLOOKUP($D151,[24]Sheet1!$C$1:$J$65536,6,FALSE)</f>
        <v>19.318059921264648</v>
      </c>
      <c r="N151">
        <f>VLOOKUP($D151,[24]Sheet1!$C$1:$J$65536,7,FALSE)</f>
        <v>6.4093790054321289</v>
      </c>
      <c r="O151">
        <f>VLOOKUP($D151,[24]Sheet1!$C$1:$J$65536,8,FALSE)</f>
        <v>31.038984298706055</v>
      </c>
      <c r="P151" cm="1">
        <f t="array" ref="P151">_xlfn.IFS(
$C151=2010,
VLOOKUP($B151,[25]各省年均房价!$A$1:$T$32,11,FALSE),
$C151=2011,
VLOOKUP($B151,[25]各省年均房价!$A$1:$T$32,12,FALSE),
$C151=2012,
VLOOKUP($B151,[25]各省年均房价!$A$1:$T$32,13,FALSE),
$C151=2013,
VLOOKUP($B151,[25]各省年均房价!$A$1:$T$32,14,FALSE),
$C151=2014,
VLOOKUP($B151,[25]各省年均房价!$A$1:$T$32,15,FALSE),
$C151=2015,
VLOOKUP($B151,[25]各省年均房价!$A$1:$T$32,16,FALSE),
$C151=2016,
VLOOKUP($B151,[25]各省年均房价!$A$1:$T$32,17,FALSE),
$C151=2017,
VLOOKUP($B151,[25]各省年均房价!$A$1:$T$32,18,FALSE),
$C151=2018,
VLOOKUP($B151,[25]各省年均房价!$A$1:$T$32,19,FALSE)
)</f>
        <v>4414.8133333333344</v>
      </c>
      <c r="Q151">
        <f t="shared" si="2"/>
        <v>0.22045407636738912</v>
      </c>
      <c r="S151" t="str">
        <f>VLOOKUP(B151,方言分布!A:B,2,FALSE)</f>
        <v>西南官话</v>
      </c>
      <c r="T151" cm="1">
        <f t="array" ref="T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36179</v>
      </c>
      <c r="U151" cm="1">
        <f t="array" ref="U151">_xlfn.IFS(
$C151=2010,
VLOOKUP($B151,[20]分省年度数据!$A$1:$T$32,15,FALSE),
$C151=2011,
VLOOKUP($B151,[20]分省年度数据!$A$1:$T$32,14,FALSE),
$C151=2012,
VLOOKUP($B151,[20]分省年度数据!$A$1:$T$32,13,FALSE),
$C151=2013,
VLOOKUP($B151,[20]分省年度数据!$A$1:$T$32,12,FALSE),
$C151=2014,
VLOOKUP($B151,[20]分省年度数据!$A$1:$T$32,11,FALSE),
$C151=2015,
VLOOKUP($B151,[20]分省年度数据!$A$1:$T$32,10,FALSE),
$C151=2016,
VLOOKUP($B151,[20]分省年度数据!$A$1:$T$32,9,FALSE),
$C151=2017,
VLOOKUP($B151,[20]分省年度数据!$A$1:$T$32,8,FALSE),
$C151=2018,
VLOOKUP($B151,[20]分省年度数据!$A$1:$T$32,7,FALSE)
)</f>
        <v>34.31</v>
      </c>
      <c r="V151" cm="1">
        <f t="array" ref="V151">_xlfn.IFS(
$C151=2010,
VLOOKUP($B151,[21]分省年度数据!$A$1:$T$32,15,FALSE),
$C151=2011,
VLOOKUP($B151,[21]分省年度数据!$A$1:$T$32,14,FALSE),
$C151=2012,
VLOOKUP($B151,[21]分省年度数据!$A$1:$T$32,13,FALSE),
$C151=2013,
VLOOKUP($B151,[21]分省年度数据!$A$1:$T$32,12,FALSE),
$C151=2014,
VLOOKUP($B151,[21]分省年度数据!$A$1:$T$32,11,FALSE),
$C151=2015,
VLOOKUP($B151,[21]分省年度数据!$A$1:$T$32,10,FALSE),
$C151=2016,
VLOOKUP($B151,[21]分省年度数据!$A$1:$T$32,9,FALSE),
$C151=2017,
VLOOKUP($B151,[21]分省年度数据!$A$1:$T$32,8,FALSE),
$C151=2018,
VLOOKUP($B151,[21]分省年度数据!$A$1:$T$32,7,FALSE)
)</f>
        <v>63</v>
      </c>
      <c r="W151" cm="1">
        <f t="array" ref="W151">_xlfn.IFS(
$C151=2010,
VLOOKUP($B151,[22]分省年度数据!$A$1:$T$32,15,FALSE),
$C151=2011,
VLOOKUP($B151,[22]分省年度数据!$A$1:$T$32,14,FALSE),
$C151=2012,
VLOOKUP($B151,[22]分省年度数据!$A$1:$T$32,13,FALSE),
$C151=2013,
VLOOKUP($B151,[22]分省年度数据!$A$1:$T$32,12,FALSE),
$C151=2014,
VLOOKUP($B151,[22]分省年度数据!$A$1:$T$32,11,FALSE),
$C151=2015,
VLOOKUP($B151,[22]分省年度数据!$A$1:$T$32,10,FALSE),
$C151=2016,
VLOOKUP($B151,[22]分省年度数据!$A$1:$T$32,9,FALSE),
$C151=2017,
VLOOKUP($B151,[22]分省年度数据!$A$1:$T$32,8,FALSE),
$C151=2018,
VLOOKUP($B151,[22]分省年度数据!$A$1:$T$32,7,FALSE)
)</f>
        <v>9.8000000000000007</v>
      </c>
      <c r="X151" cm="1">
        <f t="array" ref="X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515.25</v>
      </c>
      <c r="Y151" cm="1">
        <f t="array" ref="Y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13.07</v>
      </c>
      <c r="Z151" cm="1">
        <f t="array" ref="Z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10.4</v>
      </c>
      <c r="AA151" cm="1">
        <f t="array" ref="AA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16.78</v>
      </c>
      <c r="AC151" cm="1">
        <f t="array" ref="AC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11435059</v>
      </c>
      <c r="AD151" cm="1">
        <f t="array" ref="AD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913.05</v>
      </c>
      <c r="AE151" cm="1">
        <f t="array" ref="AE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784</v>
      </c>
      <c r="AF151" cm="1">
        <f t="array" ref="AF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14847.9</v>
      </c>
      <c r="AI151" cm="1">
        <f t="array" ref="AI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4624</v>
      </c>
      <c r="AJ151" cm="1">
        <f t="array" ref="AJ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20648</v>
      </c>
      <c r="AK151" cm="1">
        <f t="array" ref="AK151">_xlfn.IFS(
$C151=2010,
VLOOKUP($B151,[4]分省年度数据!$A$1:$T$32,15,FALSE),
$C151=2011,
VLOOKUP($B151,[4]分省年度数据!$A$1:$T$32,14,FALSE),
$C151=2012,
VLOOKUP($B151,[4]分省年度数据!$A$1:$T$32,13,FALSE),
$C151=2013,
VLOOKUP($B151,[4]分省年度数据!$A$1:$T$32,12,FALSE),
$C151=2014,
VLOOKUP($B151,[4]分省年度数据!$A$1:$T$32,11,FALSE),
$C151=2015,
VLOOKUP($B151,[4]分省年度数据!$A$1:$T$32,10,FALSE),
$C151=2016,
VLOOKUP($B151,[4]分省年度数据!$A$1:$T$32,9,FALSE),
$C151=2017,
VLOOKUP($B151,[4]分省年度数据!$A$1:$T$32,8,FALSE),
$C151=2018,
VLOOKUP($B151,[4]分省年度数据!$A$1:$T$32,7,FALSE)
)</f>
        <v>98.83</v>
      </c>
      <c r="AL151" cm="1">
        <f t="array" ref="AL151">_xlfn.IFS(
$C151=2010,
VLOOKUP($B151,[5]分省年度数据!$A$1:$T$32,15,FALSE),
$C151=2011,
VLOOKUP($B151,[5]分省年度数据!$A$1:$T$32,14,FALSE),
$C151=2012,
VLOOKUP($B151,[5]分省年度数据!$A$1:$T$32,13,FALSE),
$C151=2013,
VLOOKUP($B151,[5]分省年度数据!$A$1:$T$32,12,FALSE),
$C151=2014,
VLOOKUP($B151,[5]分省年度数据!$A$1:$T$32,11,FALSE),
$C151=2015,
VLOOKUP($B151,[5]分省年度数据!$A$1:$T$32,10,FALSE),
$C151=2016,
VLOOKUP($B151,[5]分省年度数据!$A$1:$T$32,9,FALSE),
$C151=2017,
VLOOKUP($B151,[5]分省年度数据!$A$1:$T$32,8,FALSE),
$C151=2018,
VLOOKUP($B151,[5]分省年度数据!$A$1:$T$32,7,FALSE)
)</f>
        <v>94.49</v>
      </c>
      <c r="AM151" cm="1">
        <f t="array" ref="AM151">_xlfn.IFS(
$C151=2010,
VLOOKUP($B151,[6]分省年度数据!$A$1:$T$32,15,FALSE),
$C151=2011,
VLOOKUP($B151,[6]分省年度数据!$A$1:$T$32,14,FALSE),
$C151=2012,
VLOOKUP($B151,[6]分省年度数据!$A$1:$T$32,13,FALSE),
$C151=2013,
VLOOKUP($B151,[6]分省年度数据!$A$1:$T$32,12,FALSE),
$C151=2014,
VLOOKUP($B151,[6]分省年度数据!$A$1:$T$32,11,FALSE),
$C151=2015,
VLOOKUP($B151,[6]分省年度数据!$A$1:$T$32,10,FALSE),
$C151=2016,
VLOOKUP($B151,[6]分省年度数据!$A$1:$T$32,9,FALSE),
$C151=2017,
VLOOKUP($B151,[6]分省年度数据!$A$1:$T$32,8,FALSE),
$C151=2018,
VLOOKUP($B151,[6]分省年度数据!$A$1:$T$32,7,FALSE)
)</f>
        <v>11.84</v>
      </c>
      <c r="AN151" cm="1">
        <f t="array" ref="AN151">_xlfn.IFS(
$C151=2010,
VLOOKUP($B151,[7]分省年度数据!$A$1:$T$32,15,FALSE),
$C151=2011,
VLOOKUP($B151,[7]分省年度数据!$A$1:$T$32,14,FALSE),
$C151=2012,
VLOOKUP($B151,[7]分省年度数据!$A$1:$T$32,13,FALSE),
$C151=2013,
VLOOKUP($B151,[7]分省年度数据!$A$1:$T$32,12,FALSE),
$C151=2014,
VLOOKUP($B151,[7]分省年度数据!$A$1:$T$32,11,FALSE),
$C151=2015,
VLOOKUP($B151,[7]分省年度数据!$A$1:$T$32,10,FALSE),
$C151=2016,
VLOOKUP($B151,[7]分省年度数据!$A$1:$T$32,9,FALSE),
$C151=2017,
VLOOKUP($B151,[7]分省年度数据!$A$1:$T$32,8,FALSE),
$C151=2018,
VLOOKUP($B151,[7]分省年度数据!$A$1:$T$32,7,FALSE)
)</f>
        <v>2.78</v>
      </c>
      <c r="AO151" cm="1">
        <f t="array" ref="AO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11.01</v>
      </c>
    </row>
    <row r="152" spans="1:41">
      <c r="A152">
        <v>42</v>
      </c>
      <c r="B152" t="s">
        <v>17</v>
      </c>
      <c r="C152">
        <v>2016</v>
      </c>
      <c r="D152" t="str">
        <f>CONCATENATE(B152,C152)</f>
        <v>湖北省2016</v>
      </c>
      <c r="E152" t="s">
        <v>35</v>
      </c>
      <c r="F152" cm="1">
        <f t="array" ref="F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G152" cm="1">
        <f t="array" ref="G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H152" cm="1">
        <f t="array" ref="H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I152">
        <f>VLOOKUP($D152,[24]Sheet1!$C$1:$J$65536,2,FALSE)</f>
        <v>171.18905639648438</v>
      </c>
      <c r="J152">
        <f>VLOOKUP($D152,[24]Sheet1!$C$1:$J$65536,3,FALSE)</f>
        <v>119.64031982421875</v>
      </c>
      <c r="K152">
        <f>VLOOKUP($D152,[24]Sheet1!$C$1:$J$65536,4,FALSE)</f>
        <v>10161.5537109375</v>
      </c>
      <c r="L152">
        <f>VLOOKUP($D152,[24]Sheet1!$C$1:$J$65536,5,FALSE)</f>
        <v>174.97276306152344</v>
      </c>
      <c r="M152">
        <f>VLOOKUP($D152,[24]Sheet1!$C$1:$J$65536,6,FALSE)</f>
        <v>21.206258773803711</v>
      </c>
      <c r="N152">
        <f>VLOOKUP($D152,[24]Sheet1!$C$1:$J$65536,7,FALSE)</f>
        <v>6.3381142616271973</v>
      </c>
      <c r="O152">
        <f>VLOOKUP($D152,[24]Sheet1!$C$1:$J$65536,8,FALSE)</f>
        <v>35.976852416992188</v>
      </c>
      <c r="P152" cm="1">
        <f t="array" ref="P152">_xlfn.IFS(
$C152=2010,
VLOOKUP($B152,[25]各省年均房价!$A$1:$T$32,11,FALSE),
$C152=2011,
VLOOKUP($B152,[25]各省年均房价!$A$1:$T$32,12,FALSE),
$C152=2012,
VLOOKUP($B152,[25]各省年均房价!$A$1:$T$32,13,FALSE),
$C152=2013,
VLOOKUP($B152,[25]各省年均房价!$A$1:$T$32,14,FALSE),
$C152=2014,
VLOOKUP($B152,[25]各省年均房价!$A$1:$T$32,15,FALSE),
$C152=2015,
VLOOKUP($B152,[25]各省年均房价!$A$1:$T$32,16,FALSE),
$C152=2016,
VLOOKUP($B152,[25]各省年均房价!$A$1:$T$32,17,FALSE),
$C152=2017,
VLOOKUP($B152,[25]各省年均房价!$A$1:$T$32,18,FALSE),
$C152=2018,
VLOOKUP($B152,[25]各省年均房价!$A$1:$T$32,19,FALSE)
)</f>
        <v>4881.9224999999997</v>
      </c>
      <c r="Q152">
        <f t="shared" si="2"/>
        <v>0.22407502180199199</v>
      </c>
      <c r="S152" t="str">
        <f>VLOOKUP(B152,方言分布!A:B,2,FALSE)</f>
        <v>西南官话</v>
      </c>
      <c r="T152" cm="1">
        <f t="array" ref="T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36354</v>
      </c>
      <c r="U152" cm="1">
        <f t="array" ref="U152">_xlfn.IFS(
$C152=2010,
VLOOKUP($B152,[20]分省年度数据!$A$1:$T$32,15,FALSE),
$C152=2011,
VLOOKUP($B152,[20]分省年度数据!$A$1:$T$32,14,FALSE),
$C152=2012,
VLOOKUP($B152,[20]分省年度数据!$A$1:$T$32,13,FALSE),
$C152=2013,
VLOOKUP($B152,[20]分省年度数据!$A$1:$T$32,12,FALSE),
$C152=2014,
VLOOKUP($B152,[20]分省年度数据!$A$1:$T$32,11,FALSE),
$C152=2015,
VLOOKUP($B152,[20]分省年度数据!$A$1:$T$32,10,FALSE),
$C152=2016,
VLOOKUP($B152,[20]分省年度数据!$A$1:$T$32,9,FALSE),
$C152=2017,
VLOOKUP($B152,[20]分省年度数据!$A$1:$T$32,8,FALSE),
$C152=2018,
VLOOKUP($B152,[20]分省年度数据!$A$1:$T$32,7,FALSE)
)</f>
        <v>36.06</v>
      </c>
      <c r="V152" cm="1">
        <f t="array" ref="V152">_xlfn.IFS(
$C152=2010,
VLOOKUP($B152,[21]分省年度数据!$A$1:$T$32,15,FALSE),
$C152=2011,
VLOOKUP($B152,[21]分省年度数据!$A$1:$T$32,14,FALSE),
$C152=2012,
VLOOKUP($B152,[21]分省年度数据!$A$1:$T$32,13,FALSE),
$C152=2013,
VLOOKUP($B152,[21]分省年度数据!$A$1:$T$32,12,FALSE),
$C152=2014,
VLOOKUP($B152,[21]分省年度数据!$A$1:$T$32,11,FALSE),
$C152=2015,
VLOOKUP($B152,[21]分省年度数据!$A$1:$T$32,10,FALSE),
$C152=2016,
VLOOKUP($B152,[21]分省年度数据!$A$1:$T$32,9,FALSE),
$C152=2017,
VLOOKUP($B152,[21]分省年度数据!$A$1:$T$32,8,FALSE),
$C152=2018,
VLOOKUP($B152,[21]分省年度数据!$A$1:$T$32,7,FALSE)
)</f>
        <v>65</v>
      </c>
      <c r="W152" cm="1">
        <f t="array" ref="W152">_xlfn.IFS(
$C152=2010,
VLOOKUP($B152,[22]分省年度数据!$A$1:$T$32,15,FALSE),
$C152=2011,
VLOOKUP($B152,[22]分省年度数据!$A$1:$T$32,14,FALSE),
$C152=2012,
VLOOKUP($B152,[22]分省年度数据!$A$1:$T$32,13,FALSE),
$C152=2013,
VLOOKUP($B152,[22]分省年度数据!$A$1:$T$32,12,FALSE),
$C152=2014,
VLOOKUP($B152,[22]分省年度数据!$A$1:$T$32,11,FALSE),
$C152=2015,
VLOOKUP($B152,[22]分省年度数据!$A$1:$T$32,10,FALSE),
$C152=2016,
VLOOKUP($B152,[22]分省年度数据!$A$1:$T$32,9,FALSE),
$C152=2017,
VLOOKUP($B152,[22]分省年度数据!$A$1:$T$32,8,FALSE),
$C152=2018,
VLOOKUP($B152,[22]分省年度数据!$A$1:$T$32,7,FALSE)
)</f>
        <v>9.68</v>
      </c>
      <c r="X152" cm="1">
        <f t="array" ref="X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588.9</v>
      </c>
      <c r="Y152" cm="1">
        <f t="array" ref="Y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12.7</v>
      </c>
      <c r="Z152" cm="1">
        <f t="array" ref="Z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10.95</v>
      </c>
      <c r="AA152" cm="1">
        <f t="array" ref="AA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17.13</v>
      </c>
      <c r="AC152" cm="1">
        <f t="array" ref="AC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13009264</v>
      </c>
      <c r="AD152" cm="1">
        <f t="array" ref="AD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1047.3699999999999</v>
      </c>
      <c r="AE152" cm="1">
        <f t="array" ref="AE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906</v>
      </c>
      <c r="AF152" cm="1">
        <f t="array" ref="AF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16601.900000000001</v>
      </c>
      <c r="AI152" cm="1">
        <f t="array" ref="AI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16908</v>
      </c>
      <c r="AJ152" cm="1">
        <f t="array" ref="AJ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18646</v>
      </c>
      <c r="AK152" cm="1">
        <f t="array" ref="AK152">_xlfn.IFS(
$C152=2010,
VLOOKUP($B152,[4]分省年度数据!$A$1:$T$32,15,FALSE),
$C152=2011,
VLOOKUP($B152,[4]分省年度数据!$A$1:$T$32,14,FALSE),
$C152=2012,
VLOOKUP($B152,[4]分省年度数据!$A$1:$T$32,13,FALSE),
$C152=2013,
VLOOKUP($B152,[4]分省年度数据!$A$1:$T$32,12,FALSE),
$C152=2014,
VLOOKUP($B152,[4]分省年度数据!$A$1:$T$32,11,FALSE),
$C152=2015,
VLOOKUP($B152,[4]分省年度数据!$A$1:$T$32,10,FALSE),
$C152=2016,
VLOOKUP($B152,[4]分省年度数据!$A$1:$T$32,9,FALSE),
$C152=2017,
VLOOKUP($B152,[4]分省年度数据!$A$1:$T$32,8,FALSE),
$C152=2018,
VLOOKUP($B152,[4]分省年度数据!$A$1:$T$32,7,FALSE)
)</f>
        <v>99.12</v>
      </c>
      <c r="AL152" cm="1">
        <f t="array" ref="AL152">_xlfn.IFS(
$C152=2010,
VLOOKUP($B152,[5]分省年度数据!$A$1:$T$32,15,FALSE),
$C152=2011,
VLOOKUP($B152,[5]分省年度数据!$A$1:$T$32,14,FALSE),
$C152=2012,
VLOOKUP($B152,[5]分省年度数据!$A$1:$T$32,13,FALSE),
$C152=2013,
VLOOKUP($B152,[5]分省年度数据!$A$1:$T$32,12,FALSE),
$C152=2014,
VLOOKUP($B152,[5]分省年度数据!$A$1:$T$32,11,FALSE),
$C152=2015,
VLOOKUP($B152,[5]分省年度数据!$A$1:$T$32,10,FALSE),
$C152=2016,
VLOOKUP($B152,[5]分省年度数据!$A$1:$T$32,9,FALSE),
$C152=2017,
VLOOKUP($B152,[5]分省年度数据!$A$1:$T$32,8,FALSE),
$C152=2018,
VLOOKUP($B152,[5]分省年度数据!$A$1:$T$32,7,FALSE)
)</f>
        <v>96.3</v>
      </c>
      <c r="AM152" cm="1">
        <f t="array" ref="AM152">_xlfn.IFS(
$C152=2010,
VLOOKUP($B152,[6]分省年度数据!$A$1:$T$32,15,FALSE),
$C152=2011,
VLOOKUP($B152,[6]分省年度数据!$A$1:$T$32,14,FALSE),
$C152=2012,
VLOOKUP($B152,[6]分省年度数据!$A$1:$T$32,13,FALSE),
$C152=2013,
VLOOKUP($B152,[6]分省年度数据!$A$1:$T$32,12,FALSE),
$C152=2014,
VLOOKUP($B152,[6]分省年度数据!$A$1:$T$32,11,FALSE),
$C152=2015,
VLOOKUP($B152,[6]分省年度数据!$A$1:$T$32,10,FALSE),
$C152=2016,
VLOOKUP($B152,[6]分省年度数据!$A$1:$T$32,9,FALSE),
$C152=2017,
VLOOKUP($B152,[6]分省年度数据!$A$1:$T$32,8,FALSE),
$C152=2018,
VLOOKUP($B152,[6]分省年度数据!$A$1:$T$32,7,FALSE)
)</f>
        <v>12.76</v>
      </c>
      <c r="AN152" cm="1">
        <f t="array" ref="AN152">_xlfn.IFS(
$C152=2010,
VLOOKUP($B152,[7]分省年度数据!$A$1:$T$32,15,FALSE),
$C152=2011,
VLOOKUP($B152,[7]分省年度数据!$A$1:$T$32,14,FALSE),
$C152=2012,
VLOOKUP($B152,[7]分省年度数据!$A$1:$T$32,13,FALSE),
$C152=2013,
VLOOKUP($B152,[7]分省年度数据!$A$1:$T$32,12,FALSE),
$C152=2014,
VLOOKUP($B152,[7]分省年度数据!$A$1:$T$32,11,FALSE),
$C152=2015,
VLOOKUP($B152,[7]分省年度数据!$A$1:$T$32,10,FALSE),
$C152=2016,
VLOOKUP($B152,[7]分省年度数据!$A$1:$T$32,9,FALSE),
$C152=2017,
VLOOKUP($B152,[7]分省年度数据!$A$1:$T$32,8,FALSE),
$C152=2018,
VLOOKUP($B152,[7]分省年度数据!$A$1:$T$32,7,FALSE)
)</f>
        <v>2.64</v>
      </c>
      <c r="AO152" cm="1">
        <f t="array" ref="AO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10.99</v>
      </c>
    </row>
    <row r="153" spans="1:41">
      <c r="A153">
        <v>42</v>
      </c>
      <c r="B153" t="s">
        <v>17</v>
      </c>
      <c r="C153">
        <v>2017</v>
      </c>
      <c r="D153" t="str">
        <f>CONCATENATE(B153,C153)</f>
        <v>湖北省2017</v>
      </c>
      <c r="E153" t="s">
        <v>35</v>
      </c>
      <c r="F153" cm="1">
        <f t="array" ref="F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G153" cm="1">
        <f t="array" ref="G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H153" cm="1">
        <f t="array" ref="H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I153">
        <f>VLOOKUP($D153,[24]Sheet1!$C$1:$J$65536,2,FALSE)</f>
        <v>171.14985656738281</v>
      </c>
      <c r="J153">
        <f>VLOOKUP($D153,[24]Sheet1!$C$1:$J$65536,3,FALSE)</f>
        <v>120.90043640136719</v>
      </c>
      <c r="K153">
        <f>VLOOKUP($D153,[24]Sheet1!$C$1:$J$65536,4,FALSE)</f>
        <v>10165.70703125</v>
      </c>
      <c r="L153">
        <f>VLOOKUP($D153,[24]Sheet1!$C$1:$J$65536,5,FALSE)</f>
        <v>177.38270568847656</v>
      </c>
      <c r="M153">
        <f>VLOOKUP($D153,[24]Sheet1!$C$1:$J$65536,6,FALSE)</f>
        <v>20.477899551391602</v>
      </c>
      <c r="N153">
        <f>VLOOKUP($D153,[24]Sheet1!$C$1:$J$65536,7,FALSE)</f>
        <v>6.073732852935791</v>
      </c>
      <c r="O153">
        <f>VLOOKUP($D153,[24]Sheet1!$C$1:$J$65536,8,FALSE)</f>
        <v>35.221790313720703</v>
      </c>
      <c r="P153" cm="1">
        <f t="array" ref="P153">_xlfn.IFS(
$C153=2010,
VLOOKUP($B153,[25]各省年均房价!$A$1:$T$32,11,FALSE),
$C153=2011,
VLOOKUP($B153,[25]各省年均房价!$A$1:$T$32,12,FALSE),
$C153=2012,
VLOOKUP($B153,[25]各省年均房价!$A$1:$T$32,13,FALSE),
$C153=2013,
VLOOKUP($B153,[25]各省年均房价!$A$1:$T$32,14,FALSE),
$C153=2014,
VLOOKUP($B153,[25]各省年均房价!$A$1:$T$32,15,FALSE),
$C153=2015,
VLOOKUP($B153,[25]各省年均房价!$A$1:$T$32,16,FALSE),
$C153=2016,
VLOOKUP($B153,[25]各省年均房价!$A$1:$T$32,17,FALSE),
$C153=2017,
VLOOKUP($B153,[25]各省年均房价!$A$1:$T$32,18,FALSE),
$C153=2018,
VLOOKUP($B153,[25]各省年均房价!$A$1:$T$32,19,FALSE)
)</f>
        <v>4851.0208333333312</v>
      </c>
      <c r="Q153">
        <f t="shared" si="2"/>
        <v>0.20419332547599997</v>
      </c>
      <c r="S153" t="str">
        <f>VLOOKUP(B153,方言分布!A:B,2,FALSE)</f>
        <v>西南官话</v>
      </c>
      <c r="T153" cm="1">
        <f t="array" ref="T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36357</v>
      </c>
      <c r="U153" cm="1">
        <f t="array" ref="U153">_xlfn.IFS(
$C153=2010,
VLOOKUP($B153,[20]分省年度数据!$A$1:$T$32,15,FALSE),
$C153=2011,
VLOOKUP($B153,[20]分省年度数据!$A$1:$T$32,14,FALSE),
$C153=2012,
VLOOKUP($B153,[20]分省年度数据!$A$1:$T$32,13,FALSE),
$C153=2013,
VLOOKUP($B153,[20]分省年度数据!$A$1:$T$32,12,FALSE),
$C153=2014,
VLOOKUP($B153,[20]分省年度数据!$A$1:$T$32,11,FALSE),
$C153=2015,
VLOOKUP($B153,[20]分省年度数据!$A$1:$T$32,10,FALSE),
$C153=2016,
VLOOKUP($B153,[20]分省年度数据!$A$1:$T$32,9,FALSE),
$C153=2017,
VLOOKUP($B153,[20]分省年度数据!$A$1:$T$32,8,FALSE),
$C153=2018,
VLOOKUP($B153,[20]分省年度数据!$A$1:$T$32,7,FALSE)
)</f>
        <v>37.619999999999997</v>
      </c>
      <c r="V153" cm="1">
        <f t="array" ref="V153">_xlfn.IFS(
$C153=2010,
VLOOKUP($B153,[21]分省年度数据!$A$1:$T$32,15,FALSE),
$C153=2011,
VLOOKUP($B153,[21]分省年度数据!$A$1:$T$32,14,FALSE),
$C153=2012,
VLOOKUP($B153,[21]分省年度数据!$A$1:$T$32,13,FALSE),
$C153=2013,
VLOOKUP($B153,[21]分省年度数据!$A$1:$T$32,12,FALSE),
$C153=2014,
VLOOKUP($B153,[21]分省年度数据!$A$1:$T$32,11,FALSE),
$C153=2015,
VLOOKUP($B153,[21]分省年度数据!$A$1:$T$32,10,FALSE),
$C153=2016,
VLOOKUP($B153,[21]分省年度数据!$A$1:$T$32,9,FALSE),
$C153=2017,
VLOOKUP($B153,[21]分省年度数据!$A$1:$T$32,8,FALSE),
$C153=2018,
VLOOKUP($B153,[21]分省年度数据!$A$1:$T$32,7,FALSE)
)</f>
        <v>68</v>
      </c>
      <c r="W153" cm="1">
        <f t="array" ref="W153">_xlfn.IFS(
$C153=2010,
VLOOKUP($B153,[22]分省年度数据!$A$1:$T$32,15,FALSE),
$C153=2011,
VLOOKUP($B153,[22]分省年度数据!$A$1:$T$32,14,FALSE),
$C153=2012,
VLOOKUP($B153,[22]分省年度数据!$A$1:$T$32,13,FALSE),
$C153=2013,
VLOOKUP($B153,[22]分省年度数据!$A$1:$T$32,12,FALSE),
$C153=2014,
VLOOKUP($B153,[22]分省年度数据!$A$1:$T$32,11,FALSE),
$C153=2015,
VLOOKUP($B153,[22]分省年度数据!$A$1:$T$32,10,FALSE),
$C153=2016,
VLOOKUP($B153,[22]分省年度数据!$A$1:$T$32,9,FALSE),
$C153=2017,
VLOOKUP($B153,[22]分省年度数据!$A$1:$T$32,8,FALSE),
$C153=2018,
VLOOKUP($B153,[22]分省年度数据!$A$1:$T$32,7,FALSE)
)</f>
        <v>9.51</v>
      </c>
      <c r="X153" cm="1">
        <f t="array" ref="X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614.69000000000005</v>
      </c>
      <c r="Y153" cm="1">
        <f t="array" ref="Y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12.43</v>
      </c>
      <c r="Z153" cm="1">
        <f t="array" ref="Z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11.53</v>
      </c>
      <c r="AA153" cm="1">
        <f t="array" ref="AA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17.440000000000001</v>
      </c>
      <c r="AC153" cm="1">
        <f t="array" ref="AC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13821834</v>
      </c>
      <c r="AD153" cm="1">
        <f t="array" ref="AD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1101.3499999999999</v>
      </c>
      <c r="AE153" cm="1">
        <f t="array" ref="AE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1089</v>
      </c>
      <c r="AF153" cm="1">
        <f t="array" ref="AF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18519.7</v>
      </c>
      <c r="AI153" cm="1">
        <f t="array" ref="AI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11661</v>
      </c>
      <c r="AJ153" cm="1">
        <f t="array" ref="AJ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22637</v>
      </c>
      <c r="AK153" cm="1">
        <f t="array" ref="AK153">_xlfn.IFS(
$C153=2010,
VLOOKUP($B153,[4]分省年度数据!$A$1:$T$32,15,FALSE),
$C153=2011,
VLOOKUP($B153,[4]分省年度数据!$A$1:$T$32,14,FALSE),
$C153=2012,
VLOOKUP($B153,[4]分省年度数据!$A$1:$T$32,13,FALSE),
$C153=2013,
VLOOKUP($B153,[4]分省年度数据!$A$1:$T$32,12,FALSE),
$C153=2014,
VLOOKUP($B153,[4]分省年度数据!$A$1:$T$32,11,FALSE),
$C153=2015,
VLOOKUP($B153,[4]分省年度数据!$A$1:$T$32,10,FALSE),
$C153=2016,
VLOOKUP($B153,[4]分省年度数据!$A$1:$T$32,9,FALSE),
$C153=2017,
VLOOKUP($B153,[4]分省年度数据!$A$1:$T$32,8,FALSE),
$C153=2018,
VLOOKUP($B153,[4]分省年度数据!$A$1:$T$32,7,FALSE)
)</f>
        <v>99.27</v>
      </c>
      <c r="AL153" cm="1">
        <f t="array" ref="AL153">_xlfn.IFS(
$C153=2010,
VLOOKUP($B153,[5]分省年度数据!$A$1:$T$32,15,FALSE),
$C153=2011,
VLOOKUP($B153,[5]分省年度数据!$A$1:$T$32,14,FALSE),
$C153=2012,
VLOOKUP($B153,[5]分省年度数据!$A$1:$T$32,13,FALSE),
$C153=2013,
VLOOKUP($B153,[5]分省年度数据!$A$1:$T$32,12,FALSE),
$C153=2014,
VLOOKUP($B153,[5]分省年度数据!$A$1:$T$32,11,FALSE),
$C153=2015,
VLOOKUP($B153,[5]分省年度数据!$A$1:$T$32,10,FALSE),
$C153=2016,
VLOOKUP($B153,[5]分省年度数据!$A$1:$T$32,9,FALSE),
$C153=2017,
VLOOKUP($B153,[5]分省年度数据!$A$1:$T$32,8,FALSE),
$C153=2018,
VLOOKUP($B153,[5]分省年度数据!$A$1:$T$32,7,FALSE)
)</f>
        <v>97.13</v>
      </c>
      <c r="AM153" cm="1">
        <f t="array" ref="AM153">_xlfn.IFS(
$C153=2010,
VLOOKUP($B153,[6]分省年度数据!$A$1:$T$32,15,FALSE),
$C153=2011,
VLOOKUP($B153,[6]分省年度数据!$A$1:$T$32,14,FALSE),
$C153=2012,
VLOOKUP($B153,[6]分省年度数据!$A$1:$T$32,13,FALSE),
$C153=2013,
VLOOKUP($B153,[6]分省年度数据!$A$1:$T$32,12,FALSE),
$C153=2014,
VLOOKUP($B153,[6]分省年度数据!$A$1:$T$32,11,FALSE),
$C153=2015,
VLOOKUP($B153,[6]分省年度数据!$A$1:$T$32,10,FALSE),
$C153=2016,
VLOOKUP($B153,[6]分省年度数据!$A$1:$T$32,9,FALSE),
$C153=2017,
VLOOKUP($B153,[6]分省年度数据!$A$1:$T$32,8,FALSE),
$C153=2018,
VLOOKUP($B153,[6]分省年度数据!$A$1:$T$32,7,FALSE)
)</f>
        <v>12.38</v>
      </c>
      <c r="AN153" cm="1">
        <f t="array" ref="AN153">_xlfn.IFS(
$C153=2010,
VLOOKUP($B153,[7]分省年度数据!$A$1:$T$32,15,FALSE),
$C153=2011,
VLOOKUP($B153,[7]分省年度数据!$A$1:$T$32,14,FALSE),
$C153=2012,
VLOOKUP($B153,[7]分省年度数据!$A$1:$T$32,13,FALSE),
$C153=2013,
VLOOKUP($B153,[7]分省年度数据!$A$1:$T$32,12,FALSE),
$C153=2014,
VLOOKUP($B153,[7]分省年度数据!$A$1:$T$32,11,FALSE),
$C153=2015,
VLOOKUP($B153,[7]分省年度数据!$A$1:$T$32,10,FALSE),
$C153=2016,
VLOOKUP($B153,[7]分省年度数据!$A$1:$T$32,9,FALSE),
$C153=2017,
VLOOKUP($B153,[7]分省年度数据!$A$1:$T$32,8,FALSE),
$C153=2018,
VLOOKUP($B153,[7]分省年度数据!$A$1:$T$32,7,FALSE)
)</f>
        <v>2.33</v>
      </c>
      <c r="AO153" cm="1">
        <f t="array" ref="AO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11</v>
      </c>
    </row>
    <row r="154" spans="1:41">
      <c r="A154">
        <v>42</v>
      </c>
      <c r="B154" t="s">
        <v>17</v>
      </c>
      <c r="C154">
        <v>2018</v>
      </c>
      <c r="D154" t="str">
        <f>CONCATENATE(B154,C154)</f>
        <v>湖北省2018</v>
      </c>
      <c r="E154" t="s">
        <v>35</v>
      </c>
      <c r="F154" cm="1">
        <f t="array" ref="F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G154" cm="1">
        <f t="array" ref="G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H154" cm="1">
        <f t="array" ref="H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I154">
        <f>VLOOKUP($D154,[24]Sheet1!$C$1:$J$65536,2,FALSE)</f>
        <v>173.65362548828125</v>
      </c>
      <c r="J154">
        <f>VLOOKUP($D154,[24]Sheet1!$C$1:$J$65536,3,FALSE)</f>
        <v>120.60958099365234</v>
      </c>
      <c r="K154">
        <f>VLOOKUP($D154,[24]Sheet1!$C$1:$J$65536,4,FALSE)</f>
        <v>10159.1357421875</v>
      </c>
      <c r="L154">
        <f>VLOOKUP($D154,[24]Sheet1!$C$1:$J$65536,5,FALSE)</f>
        <v>180.59161376953125</v>
      </c>
      <c r="M154">
        <f>VLOOKUP($D154,[24]Sheet1!$C$1:$J$65536,6,FALSE)</f>
        <v>21.409765243530273</v>
      </c>
      <c r="N154">
        <f>VLOOKUP($D154,[24]Sheet1!$C$1:$J$65536,7,FALSE)</f>
        <v>6.2424802780151367</v>
      </c>
      <c r="O154">
        <f>VLOOKUP($D154,[24]Sheet1!$C$1:$J$65536,8,FALSE)</f>
        <v>28.757057189941406</v>
      </c>
      <c r="P154" cm="1">
        <f t="array" ref="P154">_xlfn.IFS(
$C154=2010,
VLOOKUP($B154,[25]各省年均房价!$A$1:$T$32,11,FALSE),
$C154=2011,
VLOOKUP($B154,[25]各省年均房价!$A$1:$T$32,12,FALSE),
$C154=2012,
VLOOKUP($B154,[25]各省年均房价!$A$1:$T$32,13,FALSE),
$C154=2013,
VLOOKUP($B154,[25]各省年均房价!$A$1:$T$32,14,FALSE),
$C154=2014,
VLOOKUP($B154,[25]各省年均房价!$A$1:$T$32,15,FALSE),
$C154=2015,
VLOOKUP($B154,[25]各省年均房价!$A$1:$T$32,16,FALSE),
$C154=2016,
VLOOKUP($B154,[25]各省年均房价!$A$1:$T$32,17,FALSE),
$C154=2017,
VLOOKUP($B154,[25]各省年均房价!$A$1:$T$32,18,FALSE),
$C154=2018,
VLOOKUP($B154,[25]各省年均房价!$A$1:$T$32,19,FALSE)
)</f>
        <v>5997.6944444444462</v>
      </c>
      <c r="Q154">
        <f t="shared" si="2"/>
        <v>0.23233369918436747</v>
      </c>
      <c r="S154" t="str">
        <f>VLOOKUP(B154,方言分布!A:B,2,FALSE)</f>
        <v>西南官话</v>
      </c>
      <c r="T154" cm="1">
        <f t="array" ref="T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36486</v>
      </c>
      <c r="U154" cm="1">
        <f t="array" ref="U154">_xlfn.IFS(
$C154=2010,
VLOOKUP($B154,[20]分省年度数据!$A$1:$T$32,15,FALSE),
$C154=2011,
VLOOKUP($B154,[20]分省年度数据!$A$1:$T$32,14,FALSE),
$C154=2012,
VLOOKUP($B154,[20]分省年度数据!$A$1:$T$32,13,FALSE),
$C154=2013,
VLOOKUP($B154,[20]分省年度数据!$A$1:$T$32,12,FALSE),
$C154=2014,
VLOOKUP($B154,[20]分省年度数据!$A$1:$T$32,11,FALSE),
$C154=2015,
VLOOKUP($B154,[20]分省年度数据!$A$1:$T$32,10,FALSE),
$C154=2016,
VLOOKUP($B154,[20]分省年度数据!$A$1:$T$32,9,FALSE),
$C154=2017,
VLOOKUP($B154,[20]分省年度数据!$A$1:$T$32,8,FALSE),
$C154=2018,
VLOOKUP($B154,[20]分省年度数据!$A$1:$T$32,7,FALSE)
)</f>
        <v>39.35</v>
      </c>
      <c r="V154" cm="1">
        <f t="array" ref="V154">_xlfn.IFS(
$C154=2010,
VLOOKUP($B154,[21]分省年度数据!$A$1:$T$32,15,FALSE),
$C154=2011,
VLOOKUP($B154,[21]分省年度数据!$A$1:$T$32,14,FALSE),
$C154=2012,
VLOOKUP($B154,[21]分省年度数据!$A$1:$T$32,13,FALSE),
$C154=2013,
VLOOKUP($B154,[21]分省年度数据!$A$1:$T$32,12,FALSE),
$C154=2014,
VLOOKUP($B154,[21]分省年度数据!$A$1:$T$32,11,FALSE),
$C154=2015,
VLOOKUP($B154,[21]分省年度数据!$A$1:$T$32,10,FALSE),
$C154=2016,
VLOOKUP($B154,[21]分省年度数据!$A$1:$T$32,9,FALSE),
$C154=2017,
VLOOKUP($B154,[21]分省年度数据!$A$1:$T$32,8,FALSE),
$C154=2018,
VLOOKUP($B154,[21]分省年度数据!$A$1:$T$32,7,FALSE)
)</f>
        <v>69</v>
      </c>
      <c r="W154" cm="1">
        <f t="array" ref="W154">_xlfn.IFS(
$C154=2010,
VLOOKUP($B154,[22]分省年度数据!$A$1:$T$32,15,FALSE),
$C154=2011,
VLOOKUP($B154,[22]分省年度数据!$A$1:$T$32,14,FALSE),
$C154=2012,
VLOOKUP($B154,[22]分省年度数据!$A$1:$T$32,13,FALSE),
$C154=2013,
VLOOKUP($B154,[22]分省年度数据!$A$1:$T$32,12,FALSE),
$C154=2014,
VLOOKUP($B154,[22]分省年度数据!$A$1:$T$32,11,FALSE),
$C154=2015,
VLOOKUP($B154,[22]分省年度数据!$A$1:$T$32,10,FALSE),
$C154=2016,
VLOOKUP($B154,[22]分省年度数据!$A$1:$T$32,9,FALSE),
$C154=2017,
VLOOKUP($B154,[22]分省年度数据!$A$1:$T$32,8,FALSE),
$C154=2018,
VLOOKUP($B154,[22]分省年度数据!$A$1:$T$32,7,FALSE)
)</f>
        <v>9.4</v>
      </c>
      <c r="X154" cm="1">
        <f t="array" ref="X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575.74</v>
      </c>
      <c r="Y154" cm="1">
        <f t="array" ref="Y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12.48</v>
      </c>
      <c r="Z154" cm="1">
        <f t="array" ref="Z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12.24</v>
      </c>
      <c r="AA154" cm="1">
        <f t="array" ref="AA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18.010000000000002</v>
      </c>
      <c r="AC154" cm="1">
        <f t="array" ref="AC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14578340</v>
      </c>
      <c r="AD154" cm="1">
        <f t="array" ref="AD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1065.6400000000001</v>
      </c>
      <c r="AE154" cm="1">
        <f t="array" ref="AE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1354</v>
      </c>
      <c r="AF154" cm="1">
        <f t="array" ref="AF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20598.2</v>
      </c>
      <c r="AI154" cm="1">
        <f t="array" ref="AI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19207</v>
      </c>
      <c r="AJ154" cm="1">
        <f t="array" ref="AJ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22549</v>
      </c>
      <c r="AK154" cm="1">
        <f t="array" ref="AK154">_xlfn.IFS(
$C154=2010,
VLOOKUP($B154,[4]分省年度数据!$A$1:$T$32,15,FALSE),
$C154=2011,
VLOOKUP($B154,[4]分省年度数据!$A$1:$T$32,14,FALSE),
$C154=2012,
VLOOKUP($B154,[4]分省年度数据!$A$1:$T$32,13,FALSE),
$C154=2013,
VLOOKUP($B154,[4]分省年度数据!$A$1:$T$32,12,FALSE),
$C154=2014,
VLOOKUP($B154,[4]分省年度数据!$A$1:$T$32,11,FALSE),
$C154=2015,
VLOOKUP($B154,[4]分省年度数据!$A$1:$T$32,10,FALSE),
$C154=2016,
VLOOKUP($B154,[4]分省年度数据!$A$1:$T$32,9,FALSE),
$C154=2017,
VLOOKUP($B154,[4]分省年度数据!$A$1:$T$32,8,FALSE),
$C154=2018,
VLOOKUP($B154,[4]分省年度数据!$A$1:$T$32,7,FALSE)
)</f>
        <v>99.37</v>
      </c>
      <c r="AL154" cm="1">
        <f t="array" ref="AL154">_xlfn.IFS(
$C154=2010,
VLOOKUP($B154,[5]分省年度数据!$A$1:$T$32,15,FALSE),
$C154=2011,
VLOOKUP($B154,[5]分省年度数据!$A$1:$T$32,14,FALSE),
$C154=2012,
VLOOKUP($B154,[5]分省年度数据!$A$1:$T$32,13,FALSE),
$C154=2013,
VLOOKUP($B154,[5]分省年度数据!$A$1:$T$32,12,FALSE),
$C154=2014,
VLOOKUP($B154,[5]分省年度数据!$A$1:$T$32,11,FALSE),
$C154=2015,
VLOOKUP($B154,[5]分省年度数据!$A$1:$T$32,10,FALSE),
$C154=2016,
VLOOKUP($B154,[5]分省年度数据!$A$1:$T$32,9,FALSE),
$C154=2017,
VLOOKUP($B154,[5]分省年度数据!$A$1:$T$32,8,FALSE),
$C154=2018,
VLOOKUP($B154,[5]分省年度数据!$A$1:$T$32,7,FALSE)
)</f>
        <v>97.64</v>
      </c>
      <c r="AM154" cm="1">
        <f t="array" ref="AM154">_xlfn.IFS(
$C154=2010,
VLOOKUP($B154,[6]分省年度数据!$A$1:$T$32,15,FALSE),
$C154=2011,
VLOOKUP($B154,[6]分省年度数据!$A$1:$T$32,14,FALSE),
$C154=2012,
VLOOKUP($B154,[6]分省年度数据!$A$1:$T$32,13,FALSE),
$C154=2013,
VLOOKUP($B154,[6]分省年度数据!$A$1:$T$32,12,FALSE),
$C154=2014,
VLOOKUP($B154,[6]分省年度数据!$A$1:$T$32,11,FALSE),
$C154=2015,
VLOOKUP($B154,[6]分省年度数据!$A$1:$T$32,10,FALSE),
$C154=2016,
VLOOKUP($B154,[6]分省年度数据!$A$1:$T$32,9,FALSE),
$C154=2017,
VLOOKUP($B154,[6]分省年度数据!$A$1:$T$32,8,FALSE),
$C154=2018,
VLOOKUP($B154,[6]分省年度数据!$A$1:$T$32,7,FALSE)
)</f>
        <v>10.98</v>
      </c>
      <c r="AN154" cm="1">
        <f t="array" ref="AN154">_xlfn.IFS(
$C154=2010,
VLOOKUP($B154,[7]分省年度数据!$A$1:$T$32,15,FALSE),
$C154=2011,
VLOOKUP($B154,[7]分省年度数据!$A$1:$T$32,14,FALSE),
$C154=2012,
VLOOKUP($B154,[7]分省年度数据!$A$1:$T$32,13,FALSE),
$C154=2013,
VLOOKUP($B154,[7]分省年度数据!$A$1:$T$32,12,FALSE),
$C154=2014,
VLOOKUP($B154,[7]分省年度数据!$A$1:$T$32,11,FALSE),
$C154=2015,
VLOOKUP($B154,[7]分省年度数据!$A$1:$T$32,10,FALSE),
$C154=2016,
VLOOKUP($B154,[7]分省年度数据!$A$1:$T$32,9,FALSE),
$C154=2017,
VLOOKUP($B154,[7]分省年度数据!$A$1:$T$32,8,FALSE),
$C154=2018,
VLOOKUP($B154,[7]分省年度数据!$A$1:$T$32,7,FALSE)
)</f>
        <v>2.4500000000000002</v>
      </c>
      <c r="AO154" cm="1">
        <f t="array" ref="AO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11.47</v>
      </c>
    </row>
    <row r="155" spans="1:41">
      <c r="A155">
        <v>43</v>
      </c>
      <c r="B155" t="s">
        <v>18</v>
      </c>
      <c r="C155">
        <v>2010</v>
      </c>
      <c r="D155" t="str">
        <f>CONCATENATE(B155,C155)</f>
        <v>湖南省2010</v>
      </c>
      <c r="E155" t="s">
        <v>35</v>
      </c>
      <c r="F155" cm="1">
        <f t="array" ref="F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G155" cm="1">
        <f t="array" ref="G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H155" cm="1">
        <f t="array" ref="H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I155">
        <f>VLOOKUP($D155,[24]Sheet1!$C$1:$J$65536,2,FALSE)</f>
        <v>172.13522338867188</v>
      </c>
      <c r="J155">
        <f>VLOOKUP($D155,[24]Sheet1!$C$1:$J$65536,3,FALSE)</f>
        <v>120.39710998535156</v>
      </c>
      <c r="K155">
        <f>VLOOKUP($D155,[24]Sheet1!$C$1:$J$65536,4,FALSE)</f>
        <v>10153.943359375</v>
      </c>
      <c r="L155">
        <f>VLOOKUP($D155,[24]Sheet1!$C$1:$J$65536,5,FALSE)</f>
        <v>154.03169250488281</v>
      </c>
      <c r="M155">
        <f>VLOOKUP($D155,[24]Sheet1!$C$1:$J$65536,6,FALSE)</f>
        <v>21.729965209960938</v>
      </c>
      <c r="N155">
        <f>VLOOKUP($D155,[24]Sheet1!$C$1:$J$65536,7,FALSE)</f>
        <v>5.7276935577392578</v>
      </c>
      <c r="O155">
        <f>VLOOKUP($D155,[24]Sheet1!$C$1:$J$65536,8,FALSE)</f>
        <v>30.012258529663086</v>
      </c>
      <c r="P155" cm="1">
        <f t="array" ref="P155">_xlfn.IFS(
$C155=2010,
VLOOKUP($B155,[25]各省年均房价!$A$1:$T$32,11,FALSE),
$C155=2011,
VLOOKUP($B155,[25]各省年均房价!$A$1:$T$32,12,FALSE),
$C155=2012,
VLOOKUP($B155,[25]各省年均房价!$A$1:$T$32,13,FALSE),
$C155=2013,
VLOOKUP($B155,[25]各省年均房价!$A$1:$T$32,14,FALSE),
$C155=2014,
VLOOKUP($B155,[25]各省年均房价!$A$1:$T$32,15,FALSE),
$C155=2015,
VLOOKUP($B155,[25]各省年均房价!$A$1:$T$32,16,FALSE),
$C155=2016,
VLOOKUP($B155,[25]各省年均房价!$A$1:$T$32,17,FALSE),
$C155=2017,
VLOOKUP($B155,[25]各省年均房价!$A$1:$T$32,18,FALSE),
$C155=2018,
VLOOKUP($B155,[25]各省年均房价!$A$1:$T$32,19,FALSE)
)</f>
        <v>3006.772307692308</v>
      </c>
      <c r="Q155">
        <f t="shared" si="2"/>
        <v>0.27684120317579486</v>
      </c>
      <c r="S155" t="str">
        <f>VLOOKUP(B155,方言分布!A:B,2,FALSE)</f>
        <v>湘语</v>
      </c>
      <c r="T155" cm="1">
        <f t="array" ref="T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59359</v>
      </c>
      <c r="U155" cm="1">
        <f t="array" ref="U155">_xlfn.IFS(
$C155=2010,
VLOOKUP($B155,[20]分省年度数据!$A$1:$T$32,15,FALSE),
$C155=2011,
VLOOKUP($B155,[20]分省年度数据!$A$1:$T$32,14,FALSE),
$C155=2012,
VLOOKUP($B155,[20]分省年度数据!$A$1:$T$32,13,FALSE),
$C155=2013,
VLOOKUP($B155,[20]分省年度数据!$A$1:$T$32,12,FALSE),
$C155=2014,
VLOOKUP($B155,[20]分省年度数据!$A$1:$T$32,11,FALSE),
$C155=2015,
VLOOKUP($B155,[20]分省年度数据!$A$1:$T$32,10,FALSE),
$C155=2016,
VLOOKUP($B155,[20]分省年度数据!$A$1:$T$32,9,FALSE),
$C155=2017,
VLOOKUP($B155,[20]分省年度数据!$A$1:$T$32,8,FALSE),
$C155=2018,
VLOOKUP($B155,[20]分省年度数据!$A$1:$T$32,7,FALSE)
)</f>
        <v>23.35</v>
      </c>
      <c r="V155" cm="1">
        <f t="array" ref="V155">_xlfn.IFS(
$C155=2010,
VLOOKUP($B155,[21]分省年度数据!$A$1:$T$32,15,FALSE),
$C155=2011,
VLOOKUP($B155,[21]分省年度数据!$A$1:$T$32,14,FALSE),
$C155=2012,
VLOOKUP($B155,[21]分省年度数据!$A$1:$T$32,13,FALSE),
$C155=2013,
VLOOKUP($B155,[21]分省年度数据!$A$1:$T$32,12,FALSE),
$C155=2014,
VLOOKUP($B155,[21]分省年度数据!$A$1:$T$32,11,FALSE),
$C155=2015,
VLOOKUP($B155,[21]分省年度数据!$A$1:$T$32,10,FALSE),
$C155=2016,
VLOOKUP($B155,[21]分省年度数据!$A$1:$T$32,9,FALSE),
$C155=2017,
VLOOKUP($B155,[21]分省年度数据!$A$1:$T$32,8,FALSE),
$C155=2018,
VLOOKUP($B155,[21]分省年度数据!$A$1:$T$32,7,FALSE)
)</f>
        <v>38</v>
      </c>
      <c r="W155" cm="1">
        <f t="array" ref="W155">_xlfn.IFS(
$C155=2010,
VLOOKUP($B155,[22]分省年度数据!$A$1:$T$32,15,FALSE),
$C155=2011,
VLOOKUP($B155,[22]分省年度数据!$A$1:$T$32,14,FALSE),
$C155=2012,
VLOOKUP($B155,[22]分省年度数据!$A$1:$T$32,13,FALSE),
$C155=2013,
VLOOKUP($B155,[22]分省年度数据!$A$1:$T$32,12,FALSE),
$C155=2014,
VLOOKUP($B155,[22]分省年度数据!$A$1:$T$32,11,FALSE),
$C155=2015,
VLOOKUP($B155,[22]分省年度数据!$A$1:$T$32,10,FALSE),
$C155=2016,
VLOOKUP($B155,[22]分省年度数据!$A$1:$T$32,9,FALSE),
$C155=2017,
VLOOKUP($B155,[22]分省年度数据!$A$1:$T$32,8,FALSE),
$C155=2018,
VLOOKUP($B155,[22]分省年度数据!$A$1:$T$32,7,FALSE)
)</f>
        <v>9.94</v>
      </c>
      <c r="X155" cm="1">
        <f t="array" ref="X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180.44</v>
      </c>
      <c r="Y155" cm="1">
        <f t="array" ref="Y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15.02</v>
      </c>
      <c r="Z155" cm="1">
        <f t="array" ref="Z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12.45</v>
      </c>
      <c r="AA155" cm="1">
        <f t="array" ref="AA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19.16</v>
      </c>
      <c r="AC155" cm="1">
        <f t="array" ref="AC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6497608</v>
      </c>
      <c r="AD155" cm="1">
        <f t="array" ref="AD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403.1</v>
      </c>
      <c r="AE155" cm="1">
        <f t="array" ref="AE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160</v>
      </c>
      <c r="AF155" cm="1">
        <f t="array" ref="AF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5952.6</v>
      </c>
      <c r="AI155" cm="1">
        <f t="array" ref="AI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8413</v>
      </c>
      <c r="AJ155" cm="1">
        <f t="array" ref="AJ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14791</v>
      </c>
      <c r="AK155" cm="1">
        <f t="array" ref="AK155">_xlfn.IFS(
$C155=2010,
VLOOKUP($B155,[4]分省年度数据!$A$1:$T$32,15,FALSE),
$C155=2011,
VLOOKUP($B155,[4]分省年度数据!$A$1:$T$32,14,FALSE),
$C155=2012,
VLOOKUP($B155,[4]分省年度数据!$A$1:$T$32,13,FALSE),
$C155=2013,
VLOOKUP($B155,[4]分省年度数据!$A$1:$T$32,12,FALSE),
$C155=2014,
VLOOKUP($B155,[4]分省年度数据!$A$1:$T$32,11,FALSE),
$C155=2015,
VLOOKUP($B155,[4]分省年度数据!$A$1:$T$32,10,FALSE),
$C155=2016,
VLOOKUP($B155,[4]分省年度数据!$A$1:$T$32,9,FALSE),
$C155=2017,
VLOOKUP($B155,[4]分省年度数据!$A$1:$T$32,8,FALSE),
$C155=2018,
VLOOKUP($B155,[4]分省年度数据!$A$1:$T$32,7,FALSE)
)</f>
        <v>95.17</v>
      </c>
      <c r="AL155" cm="1">
        <f t="array" ref="AL155">_xlfn.IFS(
$C155=2010,
VLOOKUP($B155,[5]分省年度数据!$A$1:$T$32,15,FALSE),
$C155=2011,
VLOOKUP($B155,[5]分省年度数据!$A$1:$T$32,14,FALSE),
$C155=2012,
VLOOKUP($B155,[5]分省年度数据!$A$1:$T$32,13,FALSE),
$C155=2013,
VLOOKUP($B155,[5]分省年度数据!$A$1:$T$32,12,FALSE),
$C155=2014,
VLOOKUP($B155,[5]分省年度数据!$A$1:$T$32,11,FALSE),
$C155=2015,
VLOOKUP($B155,[5]分省年度数据!$A$1:$T$32,10,FALSE),
$C155=2016,
VLOOKUP($B155,[5]分省年度数据!$A$1:$T$32,9,FALSE),
$C155=2017,
VLOOKUP($B155,[5]分省年度数据!$A$1:$T$32,8,FALSE),
$C155=2018,
VLOOKUP($B155,[5]分省年度数据!$A$1:$T$32,7,FALSE)
)</f>
        <v>86.5</v>
      </c>
      <c r="AM155" cm="1">
        <f t="array" ref="AM155">_xlfn.IFS(
$C155=2010,
VLOOKUP($B155,[6]分省年度数据!$A$1:$T$32,15,FALSE),
$C155=2011,
VLOOKUP($B155,[6]分省年度数据!$A$1:$T$32,14,FALSE),
$C155=2012,
VLOOKUP($B155,[6]分省年度数据!$A$1:$T$32,13,FALSE),
$C155=2013,
VLOOKUP($B155,[6]分省年度数据!$A$1:$T$32,12,FALSE),
$C155=2014,
VLOOKUP($B155,[6]分省年度数据!$A$1:$T$32,11,FALSE),
$C155=2015,
VLOOKUP($B155,[6]分省年度数据!$A$1:$T$32,10,FALSE),
$C155=2016,
VLOOKUP($B155,[6]分省年度数据!$A$1:$T$32,9,FALSE),
$C155=2017,
VLOOKUP($B155,[6]分省年度数据!$A$1:$T$32,8,FALSE),
$C155=2018,
VLOOKUP($B155,[6]分省年度数据!$A$1:$T$32,7,FALSE)
)</f>
        <v>10.01</v>
      </c>
      <c r="AN155" cm="1">
        <f t="array" ref="AN155">_xlfn.IFS(
$C155=2010,
VLOOKUP($B155,[7]分省年度数据!$A$1:$T$32,15,FALSE),
$C155=2011,
VLOOKUP($B155,[7]分省年度数据!$A$1:$T$32,14,FALSE),
$C155=2012,
VLOOKUP($B155,[7]分省年度数据!$A$1:$T$32,13,FALSE),
$C155=2013,
VLOOKUP($B155,[7]分省年度数据!$A$1:$T$32,12,FALSE),
$C155=2014,
VLOOKUP($B155,[7]分省年度数据!$A$1:$T$32,11,FALSE),
$C155=2015,
VLOOKUP($B155,[7]分省年度数据!$A$1:$T$32,10,FALSE),
$C155=2016,
VLOOKUP($B155,[7]分省年度数据!$A$1:$T$32,9,FALSE),
$C155=2017,
VLOOKUP($B155,[7]分省年度数据!$A$1:$T$32,8,FALSE),
$C155=2018,
VLOOKUP($B155,[7]分省年度数据!$A$1:$T$32,7,FALSE)
)</f>
        <v>2.35</v>
      </c>
      <c r="AO155" cm="1">
        <f t="array" ref="AO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8.89</v>
      </c>
    </row>
    <row r="156" spans="1:41">
      <c r="A156">
        <v>43</v>
      </c>
      <c r="B156" t="s">
        <v>18</v>
      </c>
      <c r="C156">
        <v>2011</v>
      </c>
      <c r="D156" t="str">
        <f>CONCATENATE(B156,C156)</f>
        <v>湖南省2011</v>
      </c>
      <c r="E156" t="s">
        <v>35</v>
      </c>
      <c r="F156" cm="1">
        <f t="array" ref="F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G156" cm="1">
        <f t="array" ref="G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H156" cm="1">
        <f t="array" ref="H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I156">
        <f>VLOOKUP($D156,[24]Sheet1!$C$1:$J$65536,2,FALSE)</f>
        <v>168.44670104980469</v>
      </c>
      <c r="J156">
        <f>VLOOKUP($D156,[24]Sheet1!$C$1:$J$65536,3,FALSE)</f>
        <v>111.14974975585938</v>
      </c>
      <c r="K156">
        <f>VLOOKUP($D156,[24]Sheet1!$C$1:$J$65536,4,FALSE)</f>
        <v>10163.2255859375</v>
      </c>
      <c r="L156">
        <f>VLOOKUP($D156,[24]Sheet1!$C$1:$J$65536,5,FALSE)</f>
        <v>150.419677734375</v>
      </c>
      <c r="M156">
        <f>VLOOKUP($D156,[24]Sheet1!$C$1:$J$65536,6,FALSE)</f>
        <v>20.723875045776367</v>
      </c>
      <c r="N156">
        <f>VLOOKUP($D156,[24]Sheet1!$C$1:$J$65536,7,FALSE)</f>
        <v>5.7107534408569336</v>
      </c>
      <c r="O156">
        <f>VLOOKUP($D156,[24]Sheet1!$C$1:$J$65536,8,FALSE)</f>
        <v>25.492986679077148</v>
      </c>
      <c r="P156" cm="1">
        <f t="array" ref="P156">_xlfn.IFS(
$C156=2010,
VLOOKUP($B156,[25]各省年均房价!$A$1:$T$32,11,FALSE),
$C156=2011,
VLOOKUP($B156,[25]各省年均房价!$A$1:$T$32,12,FALSE),
$C156=2012,
VLOOKUP($B156,[25]各省年均房价!$A$1:$T$32,13,FALSE),
$C156=2013,
VLOOKUP($B156,[25]各省年均房价!$A$1:$T$32,14,FALSE),
$C156=2014,
VLOOKUP($B156,[25]各省年均房价!$A$1:$T$32,15,FALSE),
$C156=2015,
VLOOKUP($B156,[25]各省年均房价!$A$1:$T$32,16,FALSE),
$C156=2016,
VLOOKUP($B156,[25]各省年均房价!$A$1:$T$32,17,FALSE),
$C156=2017,
VLOOKUP($B156,[25]各省年均房价!$A$1:$T$32,18,FALSE),
$C156=2018,
VLOOKUP($B156,[25]各省年均房价!$A$1:$T$32,19,FALSE)
)</f>
        <v>3375.34</v>
      </c>
      <c r="Q156">
        <f t="shared" si="2"/>
        <v>0.26762924199175392</v>
      </c>
      <c r="S156" t="str">
        <f>VLOOKUP(B156,方言分布!A:B,2,FALSE)</f>
        <v>湘语</v>
      </c>
      <c r="T156" cm="1">
        <f t="array" ref="T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59634</v>
      </c>
      <c r="U156" cm="1">
        <f t="array" ref="U156">_xlfn.IFS(
$C156=2010,
VLOOKUP($B156,[20]分省年度数据!$A$1:$T$32,15,FALSE),
$C156=2011,
VLOOKUP($B156,[20]分省年度数据!$A$1:$T$32,14,FALSE),
$C156=2012,
VLOOKUP($B156,[20]分省年度数据!$A$1:$T$32,13,FALSE),
$C156=2013,
VLOOKUP($B156,[20]分省年度数据!$A$1:$T$32,12,FALSE),
$C156=2014,
VLOOKUP($B156,[20]分省年度数据!$A$1:$T$32,11,FALSE),
$C156=2015,
VLOOKUP($B156,[20]分省年度数据!$A$1:$T$32,10,FALSE),
$C156=2016,
VLOOKUP($B156,[20]分省年度数据!$A$1:$T$32,9,FALSE),
$C156=2017,
VLOOKUP($B156,[20]分省年度数据!$A$1:$T$32,8,FALSE),
$C156=2018,
VLOOKUP($B156,[20]分省年度数据!$A$1:$T$32,7,FALSE)
)</f>
        <v>25.77</v>
      </c>
      <c r="V156" cm="1">
        <f t="array" ref="V156">_xlfn.IFS(
$C156=2010,
VLOOKUP($B156,[21]分省年度数据!$A$1:$T$32,15,FALSE),
$C156=2011,
VLOOKUP($B156,[21]分省年度数据!$A$1:$T$32,14,FALSE),
$C156=2012,
VLOOKUP($B156,[21]分省年度数据!$A$1:$T$32,13,FALSE),
$C156=2013,
VLOOKUP($B156,[21]分省年度数据!$A$1:$T$32,12,FALSE),
$C156=2014,
VLOOKUP($B156,[21]分省年度数据!$A$1:$T$32,11,FALSE),
$C156=2015,
VLOOKUP($B156,[21]分省年度数据!$A$1:$T$32,10,FALSE),
$C156=2016,
VLOOKUP($B156,[21]分省年度数据!$A$1:$T$32,9,FALSE),
$C156=2017,
VLOOKUP($B156,[21]分省年度数据!$A$1:$T$32,8,FALSE),
$C156=2018,
VLOOKUP($B156,[21]分省年度数据!$A$1:$T$32,7,FALSE)
)</f>
        <v>40</v>
      </c>
      <c r="W156" cm="1">
        <f t="array" ref="W156">_xlfn.IFS(
$C156=2010,
VLOOKUP($B156,[22]分省年度数据!$A$1:$T$32,15,FALSE),
$C156=2011,
VLOOKUP($B156,[22]分省年度数据!$A$1:$T$32,14,FALSE),
$C156=2012,
VLOOKUP($B156,[22]分省年度数据!$A$1:$T$32,13,FALSE),
$C156=2013,
VLOOKUP($B156,[22]分省年度数据!$A$1:$T$32,12,FALSE),
$C156=2014,
VLOOKUP($B156,[22]分省年度数据!$A$1:$T$32,11,FALSE),
$C156=2015,
VLOOKUP($B156,[22]分省年度数据!$A$1:$T$32,10,FALSE),
$C156=2016,
VLOOKUP($B156,[22]分省年度数据!$A$1:$T$32,9,FALSE),
$C156=2017,
VLOOKUP($B156,[22]分省年度数据!$A$1:$T$32,8,FALSE),
$C156=2018,
VLOOKUP($B156,[22]分省年度数据!$A$1:$T$32,7,FALSE)
)</f>
        <v>9.9600000000000009</v>
      </c>
      <c r="X156" cm="1">
        <f t="array" ref="X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256.76</v>
      </c>
      <c r="Y156" cm="1">
        <f t="array" ref="Y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15.01</v>
      </c>
      <c r="Z156" cm="1">
        <f t="array" ref="Z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12.48</v>
      </c>
      <c r="AA156" cm="1">
        <f t="array" ref="AA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19.59</v>
      </c>
      <c r="AC156" cm="1">
        <f t="array" ref="AC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7987607</v>
      </c>
      <c r="AD156" cm="1">
        <f t="array" ref="AD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540.83000000000004</v>
      </c>
      <c r="AE156" cm="1">
        <f t="array" ref="AE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195</v>
      </c>
      <c r="AF156" cm="1">
        <f t="array" ref="AF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7209</v>
      </c>
      <c r="AI156" cm="1">
        <f t="array" ref="AI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8118</v>
      </c>
      <c r="AJ156" cm="1">
        <f t="array" ref="AJ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15631</v>
      </c>
      <c r="AK156" cm="1">
        <f t="array" ref="AK156">_xlfn.IFS(
$C156=2010,
VLOOKUP($B156,[4]分省年度数据!$A$1:$T$32,15,FALSE),
$C156=2011,
VLOOKUP($B156,[4]分省年度数据!$A$1:$T$32,14,FALSE),
$C156=2012,
VLOOKUP($B156,[4]分省年度数据!$A$1:$T$32,13,FALSE),
$C156=2013,
VLOOKUP($B156,[4]分省年度数据!$A$1:$T$32,12,FALSE),
$C156=2014,
VLOOKUP($B156,[4]分省年度数据!$A$1:$T$32,11,FALSE),
$C156=2015,
VLOOKUP($B156,[4]分省年度数据!$A$1:$T$32,10,FALSE),
$C156=2016,
VLOOKUP($B156,[4]分省年度数据!$A$1:$T$32,9,FALSE),
$C156=2017,
VLOOKUP($B156,[4]分省年度数据!$A$1:$T$32,8,FALSE),
$C156=2018,
VLOOKUP($B156,[4]分省年度数据!$A$1:$T$32,7,FALSE)
)</f>
        <v>95.68</v>
      </c>
      <c r="AL156" cm="1">
        <f t="array" ref="AL156">_xlfn.IFS(
$C156=2010,
VLOOKUP($B156,[5]分省年度数据!$A$1:$T$32,15,FALSE),
$C156=2011,
VLOOKUP($B156,[5]分省年度数据!$A$1:$T$32,14,FALSE),
$C156=2012,
VLOOKUP($B156,[5]分省年度数据!$A$1:$T$32,13,FALSE),
$C156=2013,
VLOOKUP($B156,[5]分省年度数据!$A$1:$T$32,12,FALSE),
$C156=2014,
VLOOKUP($B156,[5]分省年度数据!$A$1:$T$32,11,FALSE),
$C156=2015,
VLOOKUP($B156,[5]分省年度数据!$A$1:$T$32,10,FALSE),
$C156=2016,
VLOOKUP($B156,[5]分省年度数据!$A$1:$T$32,9,FALSE),
$C156=2017,
VLOOKUP($B156,[5]分省年度数据!$A$1:$T$32,8,FALSE),
$C156=2018,
VLOOKUP($B156,[5]分省年度数据!$A$1:$T$32,7,FALSE)
)</f>
        <v>88.45</v>
      </c>
      <c r="AM156" cm="1">
        <f t="array" ref="AM156">_xlfn.IFS(
$C156=2010,
VLOOKUP($B156,[6]分省年度数据!$A$1:$T$32,15,FALSE),
$C156=2011,
VLOOKUP($B156,[6]分省年度数据!$A$1:$T$32,14,FALSE),
$C156=2012,
VLOOKUP($B156,[6]分省年度数据!$A$1:$T$32,13,FALSE),
$C156=2013,
VLOOKUP($B156,[6]分省年度数据!$A$1:$T$32,12,FALSE),
$C156=2014,
VLOOKUP($B156,[6]分省年度数据!$A$1:$T$32,11,FALSE),
$C156=2015,
VLOOKUP($B156,[6]分省年度数据!$A$1:$T$32,10,FALSE),
$C156=2016,
VLOOKUP($B156,[6]分省年度数据!$A$1:$T$32,9,FALSE),
$C156=2017,
VLOOKUP($B156,[6]分省年度数据!$A$1:$T$32,8,FALSE),
$C156=2018,
VLOOKUP($B156,[6]分省年度数据!$A$1:$T$32,7,FALSE)
)</f>
        <v>10.36</v>
      </c>
      <c r="AN156" cm="1">
        <f t="array" ref="AN156">_xlfn.IFS(
$C156=2010,
VLOOKUP($B156,[7]分省年度数据!$A$1:$T$32,15,FALSE),
$C156=2011,
VLOOKUP($B156,[7]分省年度数据!$A$1:$T$32,14,FALSE),
$C156=2012,
VLOOKUP($B156,[7]分省年度数据!$A$1:$T$32,13,FALSE),
$C156=2013,
VLOOKUP($B156,[7]分省年度数据!$A$1:$T$32,12,FALSE),
$C156=2014,
VLOOKUP($B156,[7]分省年度数据!$A$1:$T$32,11,FALSE),
$C156=2015,
VLOOKUP($B156,[7]分省年度数据!$A$1:$T$32,10,FALSE),
$C156=2016,
VLOOKUP($B156,[7]分省年度数据!$A$1:$T$32,9,FALSE),
$C156=2017,
VLOOKUP($B156,[7]分省年度数据!$A$1:$T$32,8,FALSE),
$C156=2018,
VLOOKUP($B156,[7]分省年度数据!$A$1:$T$32,7,FALSE)
)</f>
        <v>2.19</v>
      </c>
      <c r="AO156" cm="1">
        <f t="array" ref="AO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8.81</v>
      </c>
    </row>
    <row r="157" spans="1:41">
      <c r="A157">
        <v>43</v>
      </c>
      <c r="B157" t="s">
        <v>18</v>
      </c>
      <c r="C157">
        <v>2012</v>
      </c>
      <c r="D157" t="str">
        <f>CONCATENATE(B157,C157)</f>
        <v>湖南省2012</v>
      </c>
      <c r="E157" t="s">
        <v>35</v>
      </c>
      <c r="F157" cm="1">
        <f t="array" ref="F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G157" cm="1">
        <f t="array" ref="G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H157" cm="1">
        <f t="array" ref="H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I157">
        <f>VLOOKUP($D157,[24]Sheet1!$C$1:$J$65536,2,FALSE)</f>
        <v>163.2440185546875</v>
      </c>
      <c r="J157">
        <f>VLOOKUP($D157,[24]Sheet1!$C$1:$J$65536,3,FALSE)</f>
        <v>116.32546997070312</v>
      </c>
      <c r="K157">
        <f>VLOOKUP($D157,[24]Sheet1!$C$1:$J$65536,4,FALSE)</f>
        <v>10150.1298828125</v>
      </c>
      <c r="L157">
        <f>VLOOKUP($D157,[24]Sheet1!$C$1:$J$65536,5,FALSE)</f>
        <v>163.19328308105469</v>
      </c>
      <c r="M157">
        <f>VLOOKUP($D157,[24]Sheet1!$C$1:$J$65536,6,FALSE)</f>
        <v>21.946996688842773</v>
      </c>
      <c r="N157">
        <f>VLOOKUP($D157,[24]Sheet1!$C$1:$J$65536,7,FALSE)</f>
        <v>6.2876458168029785</v>
      </c>
      <c r="O157">
        <f>VLOOKUP($D157,[24]Sheet1!$C$1:$J$65536,8,FALSE)</f>
        <v>26.992738723754883</v>
      </c>
      <c r="P157" cm="1">
        <f t="array" ref="P157">_xlfn.IFS(
$C157=2010,
VLOOKUP($B157,[25]各省年均房价!$A$1:$T$32,11,FALSE),
$C157=2011,
VLOOKUP($B157,[25]各省年均房价!$A$1:$T$32,12,FALSE),
$C157=2012,
VLOOKUP($B157,[25]各省年均房价!$A$1:$T$32,13,FALSE),
$C157=2013,
VLOOKUP($B157,[25]各省年均房价!$A$1:$T$32,14,FALSE),
$C157=2014,
VLOOKUP($B157,[25]各省年均房价!$A$1:$T$32,15,FALSE),
$C157=2015,
VLOOKUP($B157,[25]各省年均房价!$A$1:$T$32,16,FALSE),
$C157=2016,
VLOOKUP($B157,[25]各省年均房价!$A$1:$T$32,17,FALSE),
$C157=2017,
VLOOKUP($B157,[25]各省年均房价!$A$1:$T$32,18,FALSE),
$C157=2018,
VLOOKUP($B157,[25]各省年均房价!$A$1:$T$32,19,FALSE)
)</f>
        <v>3573.728461538461</v>
      </c>
      <c r="Q157">
        <f t="shared" si="2"/>
        <v>0.24833079435330838</v>
      </c>
      <c r="S157" t="str">
        <f>VLOOKUP(B157,方言分布!A:B,2,FALSE)</f>
        <v>湘语</v>
      </c>
      <c r="T157" cm="1">
        <f t="array" ref="T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58612</v>
      </c>
      <c r="U157" cm="1">
        <f t="array" ref="U157">_xlfn.IFS(
$C157=2010,
VLOOKUP($B157,[20]分省年度数据!$A$1:$T$32,15,FALSE),
$C157=2011,
VLOOKUP($B157,[20]分省年度数据!$A$1:$T$32,14,FALSE),
$C157=2012,
VLOOKUP($B157,[20]分省年度数据!$A$1:$T$32,13,FALSE),
$C157=2013,
VLOOKUP($B157,[20]分省年度数据!$A$1:$T$32,12,FALSE),
$C157=2014,
VLOOKUP($B157,[20]分省年度数据!$A$1:$T$32,11,FALSE),
$C157=2015,
VLOOKUP($B157,[20]分省年度数据!$A$1:$T$32,10,FALSE),
$C157=2016,
VLOOKUP($B157,[20]分省年度数据!$A$1:$T$32,9,FALSE),
$C157=2017,
VLOOKUP($B157,[20]分省年度数据!$A$1:$T$32,8,FALSE),
$C157=2018,
VLOOKUP($B157,[20]分省年度数据!$A$1:$T$32,7,FALSE)
)</f>
        <v>28.7</v>
      </c>
      <c r="V157" cm="1">
        <f t="array" ref="V157">_xlfn.IFS(
$C157=2010,
VLOOKUP($B157,[21]分省年度数据!$A$1:$T$32,15,FALSE),
$C157=2011,
VLOOKUP($B157,[21]分省年度数据!$A$1:$T$32,14,FALSE),
$C157=2012,
VLOOKUP($B157,[21]分省年度数据!$A$1:$T$32,13,FALSE),
$C157=2013,
VLOOKUP($B157,[21]分省年度数据!$A$1:$T$32,12,FALSE),
$C157=2014,
VLOOKUP($B157,[21]分省年度数据!$A$1:$T$32,11,FALSE),
$C157=2015,
VLOOKUP($B157,[21]分省年度数据!$A$1:$T$32,10,FALSE),
$C157=2016,
VLOOKUP($B157,[21]分省年度数据!$A$1:$T$32,9,FALSE),
$C157=2017,
VLOOKUP($B157,[21]分省年度数据!$A$1:$T$32,8,FALSE),
$C157=2018,
VLOOKUP($B157,[21]分省年度数据!$A$1:$T$32,7,FALSE)
)</f>
        <v>45</v>
      </c>
      <c r="W157" cm="1">
        <f t="array" ref="W157">_xlfn.IFS(
$C157=2010,
VLOOKUP($B157,[22]分省年度数据!$A$1:$T$32,15,FALSE),
$C157=2011,
VLOOKUP($B157,[22]分省年度数据!$A$1:$T$32,14,FALSE),
$C157=2012,
VLOOKUP($B157,[22]分省年度数据!$A$1:$T$32,13,FALSE),
$C157=2013,
VLOOKUP($B157,[22]分省年度数据!$A$1:$T$32,12,FALSE),
$C157=2014,
VLOOKUP($B157,[22]分省年度数据!$A$1:$T$32,11,FALSE),
$C157=2015,
VLOOKUP($B157,[22]分省年度数据!$A$1:$T$32,10,FALSE),
$C157=2016,
VLOOKUP($B157,[22]分省年度数据!$A$1:$T$32,9,FALSE),
$C157=2017,
VLOOKUP($B157,[22]分省年度数据!$A$1:$T$32,8,FALSE),
$C157=2018,
VLOOKUP($B157,[22]分省年度数据!$A$1:$T$32,7,FALSE)
)</f>
        <v>9.61</v>
      </c>
      <c r="X157" cm="1">
        <f t="array" ref="X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294.17</v>
      </c>
      <c r="Y157" cm="1">
        <f t="array" ref="Y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>15.3</v>
      </c>
      <c r="Z157" cm="1">
        <f t="array" ref="Z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>12.33</v>
      </c>
      <c r="AA157" cm="1">
        <f t="array" ref="AA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>19.190000000000001</v>
      </c>
      <c r="AC157" t="str" cm="1">
        <f t="array" ref="AC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/>
      </c>
      <c r="AD157" cm="1">
        <f t="array" ref="AD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807.58</v>
      </c>
      <c r="AE157" cm="1">
        <f t="array" ref="AE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350</v>
      </c>
      <c r="AF157" cm="1">
        <f t="array" ref="AF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8318.7000000000007</v>
      </c>
      <c r="AI157" cm="1">
        <f t="array" ref="AI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8748</v>
      </c>
      <c r="AJ157" cm="1">
        <f t="array" ref="AJ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14132</v>
      </c>
      <c r="AK157" cm="1">
        <f t="array" ref="AK157">_xlfn.IFS(
$C157=2010,
VLOOKUP($B157,[4]分省年度数据!$A$1:$T$32,15,FALSE),
$C157=2011,
VLOOKUP($B157,[4]分省年度数据!$A$1:$T$32,14,FALSE),
$C157=2012,
VLOOKUP($B157,[4]分省年度数据!$A$1:$T$32,13,FALSE),
$C157=2013,
VLOOKUP($B157,[4]分省年度数据!$A$1:$T$32,12,FALSE),
$C157=2014,
VLOOKUP($B157,[4]分省年度数据!$A$1:$T$32,11,FALSE),
$C157=2015,
VLOOKUP($B157,[4]分省年度数据!$A$1:$T$32,10,FALSE),
$C157=2016,
VLOOKUP($B157,[4]分省年度数据!$A$1:$T$32,9,FALSE),
$C157=2017,
VLOOKUP($B157,[4]分省年度数据!$A$1:$T$32,8,FALSE),
$C157=2018,
VLOOKUP($B157,[4]分省年度数据!$A$1:$T$32,7,FALSE)
)</f>
        <v>96.42</v>
      </c>
      <c r="AL157" cm="1">
        <f t="array" ref="AL157">_xlfn.IFS(
$C157=2010,
VLOOKUP($B157,[5]分省年度数据!$A$1:$T$32,15,FALSE),
$C157=2011,
VLOOKUP($B157,[5]分省年度数据!$A$1:$T$32,14,FALSE),
$C157=2012,
VLOOKUP($B157,[5]分省年度数据!$A$1:$T$32,13,FALSE),
$C157=2013,
VLOOKUP($B157,[5]分省年度数据!$A$1:$T$32,12,FALSE),
$C157=2014,
VLOOKUP($B157,[5]分省年度数据!$A$1:$T$32,11,FALSE),
$C157=2015,
VLOOKUP($B157,[5]分省年度数据!$A$1:$T$32,10,FALSE),
$C157=2016,
VLOOKUP($B157,[5]分省年度数据!$A$1:$T$32,9,FALSE),
$C157=2017,
VLOOKUP($B157,[5]分省年度数据!$A$1:$T$32,8,FALSE),
$C157=2018,
VLOOKUP($B157,[5]分省年度数据!$A$1:$T$32,7,FALSE)
)</f>
        <v>91.33</v>
      </c>
      <c r="AM157" cm="1">
        <f t="array" ref="AM157">_xlfn.IFS(
$C157=2010,
VLOOKUP($B157,[6]分省年度数据!$A$1:$T$32,15,FALSE),
$C157=2011,
VLOOKUP($B157,[6]分省年度数据!$A$1:$T$32,14,FALSE),
$C157=2012,
VLOOKUP($B157,[6]分省年度数据!$A$1:$T$32,13,FALSE),
$C157=2013,
VLOOKUP($B157,[6]分省年度数据!$A$1:$T$32,12,FALSE),
$C157=2014,
VLOOKUP($B157,[6]分省年度数据!$A$1:$T$32,11,FALSE),
$C157=2015,
VLOOKUP($B157,[6]分省年度数据!$A$1:$T$32,10,FALSE),
$C157=2016,
VLOOKUP($B157,[6]分省年度数据!$A$1:$T$32,9,FALSE),
$C157=2017,
VLOOKUP($B157,[6]分省年度数据!$A$1:$T$32,8,FALSE),
$C157=2018,
VLOOKUP($B157,[6]分省年度数据!$A$1:$T$32,7,FALSE)
)</f>
        <v>10.38</v>
      </c>
      <c r="AN157" cm="1">
        <f t="array" ref="AN157">_xlfn.IFS(
$C157=2010,
VLOOKUP($B157,[7]分省年度数据!$A$1:$T$32,15,FALSE),
$C157=2011,
VLOOKUP($B157,[7]分省年度数据!$A$1:$T$32,14,FALSE),
$C157=2012,
VLOOKUP($B157,[7]分省年度数据!$A$1:$T$32,13,FALSE),
$C157=2013,
VLOOKUP($B157,[7]分省年度数据!$A$1:$T$32,12,FALSE),
$C157=2014,
VLOOKUP($B157,[7]分省年度数据!$A$1:$T$32,11,FALSE),
$C157=2015,
VLOOKUP($B157,[7]分省年度数据!$A$1:$T$32,10,FALSE),
$C157=2016,
VLOOKUP($B157,[7]分省年度数据!$A$1:$T$32,9,FALSE),
$C157=2017,
VLOOKUP($B157,[7]分省年度数据!$A$1:$T$32,8,FALSE),
$C157=2018,
VLOOKUP($B157,[7]分省年度数据!$A$1:$T$32,7,FALSE)
)</f>
        <v>2.34</v>
      </c>
      <c r="AO157" cm="1">
        <f t="array" ref="AO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8.83</v>
      </c>
    </row>
    <row r="158" spans="1:41">
      <c r="A158">
        <v>43</v>
      </c>
      <c r="B158" t="s">
        <v>18</v>
      </c>
      <c r="C158">
        <v>2013</v>
      </c>
      <c r="D158" t="str">
        <f>CONCATENATE(B158,C158)</f>
        <v>湖南省2013</v>
      </c>
      <c r="E158" t="s">
        <v>35</v>
      </c>
      <c r="F158" cm="1">
        <f t="array" ref="F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G158" cm="1">
        <f t="array" ref="G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H158" cm="1">
        <f t="array" ref="H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I158">
        <f>VLOOKUP($D158,[24]Sheet1!$C$1:$J$65536,2,FALSE)</f>
        <v>178.27587890625</v>
      </c>
      <c r="J158">
        <f>VLOOKUP($D158,[24]Sheet1!$C$1:$J$65536,3,FALSE)</f>
        <v>120.43257904052734</v>
      </c>
      <c r="K158">
        <f>VLOOKUP($D158,[24]Sheet1!$C$1:$J$65536,4,FALSE)</f>
        <v>10151.3056640625</v>
      </c>
      <c r="L158">
        <f>VLOOKUP($D158,[24]Sheet1!$C$1:$J$65536,5,FALSE)</f>
        <v>161.31602478027344</v>
      </c>
      <c r="M158">
        <f>VLOOKUP($D158,[24]Sheet1!$C$1:$J$65536,6,FALSE)</f>
        <v>24.222440719604492</v>
      </c>
      <c r="N158">
        <f>VLOOKUP($D158,[24]Sheet1!$C$1:$J$65536,7,FALSE)</f>
        <v>5.6480259895324707</v>
      </c>
      <c r="O158">
        <f>VLOOKUP($D158,[24]Sheet1!$C$1:$J$65536,8,FALSE)</f>
        <v>28.519172668457031</v>
      </c>
      <c r="P158" cm="1">
        <f t="array" ref="P158">_xlfn.IFS(
$C158=2010,
VLOOKUP($B158,[25]各省年均房价!$A$1:$T$32,11,FALSE),
$C158=2011,
VLOOKUP($B158,[25]各省年均房价!$A$1:$T$32,12,FALSE),
$C158=2012,
VLOOKUP($B158,[25]各省年均房价!$A$1:$T$32,13,FALSE),
$C158=2013,
VLOOKUP($B158,[25]各省年均房价!$A$1:$T$32,14,FALSE),
$C158=2014,
VLOOKUP($B158,[25]各省年均房价!$A$1:$T$32,15,FALSE),
$C158=2015,
VLOOKUP($B158,[25]各省年均房价!$A$1:$T$32,16,FALSE),
$C158=2016,
VLOOKUP($B158,[25]各省年均房价!$A$1:$T$32,17,FALSE),
$C158=2017,
VLOOKUP($B158,[25]各省年均房价!$A$1:$T$32,18,FALSE),
$C158=2018,
VLOOKUP($B158,[25]各省年均房价!$A$1:$T$32,19,FALSE)
)</f>
        <v>3769.6823076923079</v>
      </c>
      <c r="Q158">
        <f t="shared" si="2"/>
        <v>0.23553154062432413</v>
      </c>
      <c r="S158" t="str">
        <f>VLOOKUP(B158,方言分布!A:B,2,FALSE)</f>
        <v>湘语</v>
      </c>
      <c r="T158" cm="1">
        <f t="array" ref="T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62210</v>
      </c>
      <c r="U158" cm="1">
        <f t="array" ref="U158">_xlfn.IFS(
$C158=2010,
VLOOKUP($B158,[20]分省年度数据!$A$1:$T$32,15,FALSE),
$C158=2011,
VLOOKUP($B158,[20]分省年度数据!$A$1:$T$32,14,FALSE),
$C158=2012,
VLOOKUP($B158,[20]分省年度数据!$A$1:$T$32,13,FALSE),
$C158=2013,
VLOOKUP($B158,[20]分省年度数据!$A$1:$T$32,12,FALSE),
$C158=2014,
VLOOKUP($B158,[20]分省年度数据!$A$1:$T$32,11,FALSE),
$C158=2015,
VLOOKUP($B158,[20]分省年度数据!$A$1:$T$32,10,FALSE),
$C158=2016,
VLOOKUP($B158,[20]分省年度数据!$A$1:$T$32,9,FALSE),
$C158=2017,
VLOOKUP($B158,[20]分省年度数据!$A$1:$T$32,8,FALSE),
$C158=2018,
VLOOKUP($B158,[20]分省年度数据!$A$1:$T$32,7,FALSE)
)</f>
        <v>31.41</v>
      </c>
      <c r="V158" cm="1">
        <f t="array" ref="V158">_xlfn.IFS(
$C158=2010,
VLOOKUP($B158,[21]分省年度数据!$A$1:$T$32,15,FALSE),
$C158=2011,
VLOOKUP($B158,[21]分省年度数据!$A$1:$T$32,14,FALSE),
$C158=2012,
VLOOKUP($B158,[21]分省年度数据!$A$1:$T$32,13,FALSE),
$C158=2013,
VLOOKUP($B158,[21]分省年度数据!$A$1:$T$32,12,FALSE),
$C158=2014,
VLOOKUP($B158,[21]分省年度数据!$A$1:$T$32,11,FALSE),
$C158=2015,
VLOOKUP($B158,[21]分省年度数据!$A$1:$T$32,10,FALSE),
$C158=2016,
VLOOKUP($B158,[21]分省年度数据!$A$1:$T$32,9,FALSE),
$C158=2017,
VLOOKUP($B158,[21]分省年度数据!$A$1:$T$32,8,FALSE),
$C158=2018,
VLOOKUP($B158,[21]分省年度数据!$A$1:$T$32,7,FALSE)
)</f>
        <v>45</v>
      </c>
      <c r="W158" cm="1">
        <f t="array" ref="W158">_xlfn.IFS(
$C158=2010,
VLOOKUP($B158,[22]分省年度数据!$A$1:$T$32,15,FALSE),
$C158=2011,
VLOOKUP($B158,[22]分省年度数据!$A$1:$T$32,14,FALSE),
$C158=2012,
VLOOKUP($B158,[22]分省年度数据!$A$1:$T$32,13,FALSE),
$C158=2013,
VLOOKUP($B158,[22]分省年度数据!$A$1:$T$32,12,FALSE),
$C158=2014,
VLOOKUP($B158,[22]分省年度数据!$A$1:$T$32,11,FALSE),
$C158=2015,
VLOOKUP($B158,[22]分省年度数据!$A$1:$T$32,10,FALSE),
$C158=2016,
VLOOKUP($B158,[22]分省年度数据!$A$1:$T$32,9,FALSE),
$C158=2017,
VLOOKUP($B158,[22]分省年度数据!$A$1:$T$32,8,FALSE),
$C158=2018,
VLOOKUP($B158,[22]分省年度数据!$A$1:$T$32,7,FALSE)
)</f>
        <v>9.48</v>
      </c>
      <c r="X158" cm="1">
        <f t="array" ref="X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342.47</v>
      </c>
      <c r="Y158" cm="1">
        <f t="array" ref="Y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15.44</v>
      </c>
      <c r="Z158" cm="1">
        <f t="array" ref="Z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12.68</v>
      </c>
      <c r="AA158" cm="1">
        <f t="array" ref="AA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19</v>
      </c>
      <c r="AC158" cm="1">
        <f t="array" ref="AC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10784551</v>
      </c>
      <c r="AD158" cm="1">
        <f t="array" ref="AD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809.45</v>
      </c>
      <c r="AE158" cm="1">
        <f t="array" ref="AE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377</v>
      </c>
      <c r="AF158" cm="1">
        <f t="array" ref="AF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9509.5</v>
      </c>
      <c r="AI158" cm="1">
        <f t="array" ref="AI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8699</v>
      </c>
      <c r="AJ158" cm="1">
        <f t="array" ref="AJ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13764</v>
      </c>
      <c r="AK158" cm="1">
        <f t="array" ref="AK158">_xlfn.IFS(
$C158=2010,
VLOOKUP($B158,[4]分省年度数据!$A$1:$T$32,15,FALSE),
$C158=2011,
VLOOKUP($B158,[4]分省年度数据!$A$1:$T$32,14,FALSE),
$C158=2012,
VLOOKUP($B158,[4]分省年度数据!$A$1:$T$32,13,FALSE),
$C158=2013,
VLOOKUP($B158,[4]分省年度数据!$A$1:$T$32,12,FALSE),
$C158=2014,
VLOOKUP($B158,[4]分省年度数据!$A$1:$T$32,11,FALSE),
$C158=2015,
VLOOKUP($B158,[4]分省年度数据!$A$1:$T$32,10,FALSE),
$C158=2016,
VLOOKUP($B158,[4]分省年度数据!$A$1:$T$32,9,FALSE),
$C158=2017,
VLOOKUP($B158,[4]分省年度数据!$A$1:$T$32,8,FALSE),
$C158=2018,
VLOOKUP($B158,[4]分省年度数据!$A$1:$T$32,7,FALSE)
)</f>
        <v>96.86</v>
      </c>
      <c r="AL158" cm="1">
        <f t="array" ref="AL158">_xlfn.IFS(
$C158=2010,
VLOOKUP($B158,[5]分省年度数据!$A$1:$T$32,15,FALSE),
$C158=2011,
VLOOKUP($B158,[5]分省年度数据!$A$1:$T$32,14,FALSE),
$C158=2012,
VLOOKUP($B158,[5]分省年度数据!$A$1:$T$32,13,FALSE),
$C158=2013,
VLOOKUP($B158,[5]分省年度数据!$A$1:$T$32,12,FALSE),
$C158=2014,
VLOOKUP($B158,[5]分省年度数据!$A$1:$T$32,11,FALSE),
$C158=2015,
VLOOKUP($B158,[5]分省年度数据!$A$1:$T$32,10,FALSE),
$C158=2016,
VLOOKUP($B158,[5]分省年度数据!$A$1:$T$32,9,FALSE),
$C158=2017,
VLOOKUP($B158,[5]分省年度数据!$A$1:$T$32,8,FALSE),
$C158=2018,
VLOOKUP($B158,[5]分省年度数据!$A$1:$T$32,7,FALSE)
)</f>
        <v>91.93</v>
      </c>
      <c r="AM158" cm="1">
        <f t="array" ref="AM158">_xlfn.IFS(
$C158=2010,
VLOOKUP($B158,[6]分省年度数据!$A$1:$T$32,15,FALSE),
$C158=2011,
VLOOKUP($B158,[6]分省年度数据!$A$1:$T$32,14,FALSE),
$C158=2012,
VLOOKUP($B158,[6]分省年度数据!$A$1:$T$32,13,FALSE),
$C158=2013,
VLOOKUP($B158,[6]分省年度数据!$A$1:$T$32,12,FALSE),
$C158=2014,
VLOOKUP($B158,[6]分省年度数据!$A$1:$T$32,11,FALSE),
$C158=2015,
VLOOKUP($B158,[6]分省年度数据!$A$1:$T$32,10,FALSE),
$C158=2016,
VLOOKUP($B158,[6]分省年度数据!$A$1:$T$32,9,FALSE),
$C158=2017,
VLOOKUP($B158,[6]分省年度数据!$A$1:$T$32,8,FALSE),
$C158=2018,
VLOOKUP($B158,[6]分省年度数据!$A$1:$T$32,7,FALSE)
)</f>
        <v>10.8</v>
      </c>
      <c r="AN158" cm="1">
        <f t="array" ref="AN158">_xlfn.IFS(
$C158=2010,
VLOOKUP($B158,[7]分省年度数据!$A$1:$T$32,15,FALSE),
$C158=2011,
VLOOKUP($B158,[7]分省年度数据!$A$1:$T$32,14,FALSE),
$C158=2012,
VLOOKUP($B158,[7]分省年度数据!$A$1:$T$32,13,FALSE),
$C158=2013,
VLOOKUP($B158,[7]分省年度数据!$A$1:$T$32,12,FALSE),
$C158=2014,
VLOOKUP($B158,[7]分省年度数据!$A$1:$T$32,11,FALSE),
$C158=2015,
VLOOKUP($B158,[7]分省年度数据!$A$1:$T$32,10,FALSE),
$C158=2016,
VLOOKUP($B158,[7]分省年度数据!$A$1:$T$32,9,FALSE),
$C158=2017,
VLOOKUP($B158,[7]分省年度数据!$A$1:$T$32,8,FALSE),
$C158=2018,
VLOOKUP($B158,[7]分省年度数据!$A$1:$T$32,7,FALSE)
)</f>
        <v>2.3199999999999998</v>
      </c>
      <c r="AO158" cm="1">
        <f t="array" ref="AO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8.99</v>
      </c>
    </row>
    <row r="159" spans="1:41">
      <c r="A159">
        <v>43</v>
      </c>
      <c r="B159" t="s">
        <v>18</v>
      </c>
      <c r="C159">
        <v>2014</v>
      </c>
      <c r="D159" t="str">
        <f>CONCATENATE(B159,C159)</f>
        <v>湖南省2014</v>
      </c>
      <c r="E159" t="s">
        <v>35</v>
      </c>
      <c r="F159" cm="1">
        <f t="array" ref="F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G159" cm="1">
        <f t="array" ref="G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H159" cm="1">
        <f t="array" ref="H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I159">
        <f>VLOOKUP($D159,[24]Sheet1!$C$1:$J$65536,2,FALSE)</f>
        <v>173.76322937011719</v>
      </c>
      <c r="J159">
        <f>VLOOKUP($D159,[24]Sheet1!$C$1:$J$65536,3,FALSE)</f>
        <v>125.72395324707031</v>
      </c>
      <c r="K159">
        <f>VLOOKUP($D159,[24]Sheet1!$C$1:$J$65536,4,FALSE)</f>
        <v>10157.046875</v>
      </c>
      <c r="L159">
        <f>VLOOKUP($D159,[24]Sheet1!$C$1:$J$65536,5,FALSE)</f>
        <v>165.65475463867188</v>
      </c>
      <c r="M159">
        <f>VLOOKUP($D159,[24]Sheet1!$C$1:$J$65536,6,FALSE)</f>
        <v>22.662294387817383</v>
      </c>
      <c r="N159">
        <f>VLOOKUP($D159,[24]Sheet1!$C$1:$J$65536,7,FALSE)</f>
        <v>6.9852418899536133</v>
      </c>
      <c r="O159">
        <f>VLOOKUP($D159,[24]Sheet1!$C$1:$J$65536,8,FALSE)</f>
        <v>30.632322311401367</v>
      </c>
      <c r="P159" cm="1">
        <f t="array" ref="P159">_xlfn.IFS(
$C159=2010,
VLOOKUP($B159,[25]各省年均房价!$A$1:$T$32,11,FALSE),
$C159=2011,
VLOOKUP($B159,[25]各省年均房价!$A$1:$T$32,12,FALSE),
$C159=2012,
VLOOKUP($B159,[25]各省年均房价!$A$1:$T$32,13,FALSE),
$C159=2013,
VLOOKUP($B159,[25]各省年均房价!$A$1:$T$32,14,FALSE),
$C159=2014,
VLOOKUP($B159,[25]各省年均房价!$A$1:$T$32,15,FALSE),
$C159=2015,
VLOOKUP($B159,[25]各省年均房价!$A$1:$T$32,16,FALSE),
$C159=2016,
VLOOKUP($B159,[25]各省年均房价!$A$1:$T$32,17,FALSE),
$C159=2017,
VLOOKUP($B159,[25]各省年均房价!$A$1:$T$32,18,FALSE),
$C159=2018,
VLOOKUP($B159,[25]各省年均房价!$A$1:$T$32,19,FALSE)
)</f>
        <v>3803.4723076923078</v>
      </c>
      <c r="Q159">
        <f t="shared" si="2"/>
        <v>0.2158365853871472</v>
      </c>
      <c r="S159" t="str">
        <f>VLOOKUP(B159,方言分布!A:B,2,FALSE)</f>
        <v>湘语</v>
      </c>
      <c r="T159" cm="1">
        <f t="array" ref="T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61571</v>
      </c>
      <c r="U159" cm="1">
        <f t="array" ref="U159">_xlfn.IFS(
$C159=2010,
VLOOKUP($B159,[20]分省年度数据!$A$1:$T$32,15,FALSE),
$C159=2011,
VLOOKUP($B159,[20]分省年度数据!$A$1:$T$32,14,FALSE),
$C159=2012,
VLOOKUP($B159,[20]分省年度数据!$A$1:$T$32,13,FALSE),
$C159=2013,
VLOOKUP($B159,[20]分省年度数据!$A$1:$T$32,12,FALSE),
$C159=2014,
VLOOKUP($B159,[20]分省年度数据!$A$1:$T$32,11,FALSE),
$C159=2015,
VLOOKUP($B159,[20]分省年度数据!$A$1:$T$32,10,FALSE),
$C159=2016,
VLOOKUP($B159,[20]分省年度数据!$A$1:$T$32,9,FALSE),
$C159=2017,
VLOOKUP($B159,[20]分省年度数据!$A$1:$T$32,8,FALSE),
$C159=2018,
VLOOKUP($B159,[20]分省年度数据!$A$1:$T$32,7,FALSE)
)</f>
        <v>35.549999999999997</v>
      </c>
      <c r="V159" cm="1">
        <f t="array" ref="V159">_xlfn.IFS(
$C159=2010,
VLOOKUP($B159,[21]分省年度数据!$A$1:$T$32,15,FALSE),
$C159=2011,
VLOOKUP($B159,[21]分省年度数据!$A$1:$T$32,14,FALSE),
$C159=2012,
VLOOKUP($B159,[21]分省年度数据!$A$1:$T$32,13,FALSE),
$C159=2013,
VLOOKUP($B159,[21]分省年度数据!$A$1:$T$32,12,FALSE),
$C159=2014,
VLOOKUP($B159,[21]分省年度数据!$A$1:$T$32,11,FALSE),
$C159=2015,
VLOOKUP($B159,[21]分省年度数据!$A$1:$T$32,10,FALSE),
$C159=2016,
VLOOKUP($B159,[21]分省年度数据!$A$1:$T$32,9,FALSE),
$C159=2017,
VLOOKUP($B159,[21]分省年度数据!$A$1:$T$32,8,FALSE),
$C159=2018,
VLOOKUP($B159,[21]分省年度数据!$A$1:$T$32,7,FALSE)
)</f>
        <v>51</v>
      </c>
      <c r="W159" cm="1">
        <f t="array" ref="W159">_xlfn.IFS(
$C159=2010,
VLOOKUP($B159,[22]分省年度数据!$A$1:$T$32,15,FALSE),
$C159=2011,
VLOOKUP($B159,[22]分省年度数据!$A$1:$T$32,14,FALSE),
$C159=2012,
VLOOKUP($B159,[22]分省年度数据!$A$1:$T$32,13,FALSE),
$C159=2013,
VLOOKUP($B159,[22]分省年度数据!$A$1:$T$32,12,FALSE),
$C159=2014,
VLOOKUP($B159,[22]分省年度数据!$A$1:$T$32,11,FALSE),
$C159=2015,
VLOOKUP($B159,[22]分省年度数据!$A$1:$T$32,10,FALSE),
$C159=2016,
VLOOKUP($B159,[22]分省年度数据!$A$1:$T$32,9,FALSE),
$C159=2017,
VLOOKUP($B159,[22]分省年度数据!$A$1:$T$32,8,FALSE),
$C159=2018,
VLOOKUP($B159,[22]分省年度数据!$A$1:$T$32,7,FALSE)
)</f>
        <v>9.4</v>
      </c>
      <c r="X159" cm="1">
        <f t="array" ref="X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422.4</v>
      </c>
      <c r="Y159" cm="1">
        <f t="array" ref="Y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15.44</v>
      </c>
      <c r="Z159" cm="1">
        <f t="array" ref="Z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12.97</v>
      </c>
      <c r="AA159" cm="1">
        <f t="array" ref="AA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19.100000000000001</v>
      </c>
      <c r="AC159" cm="1">
        <f t="array" ref="AC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11285463</v>
      </c>
      <c r="AD159" cm="1">
        <f t="array" ref="AD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833.27</v>
      </c>
      <c r="AE159" cm="1">
        <f t="array" ref="AE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621</v>
      </c>
      <c r="AF159" cm="1">
        <f t="array" ref="AF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10723.5</v>
      </c>
      <c r="AI159" cm="1">
        <f t="array" ref="AI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8542</v>
      </c>
      <c r="AJ159" cm="1">
        <f t="array" ref="AJ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14676</v>
      </c>
      <c r="AK159" cm="1">
        <f t="array" ref="AK159">_xlfn.IFS(
$C159=2010,
VLOOKUP($B159,[4]分省年度数据!$A$1:$T$32,15,FALSE),
$C159=2011,
VLOOKUP($B159,[4]分省年度数据!$A$1:$T$32,14,FALSE),
$C159=2012,
VLOOKUP($B159,[4]分省年度数据!$A$1:$T$32,13,FALSE),
$C159=2013,
VLOOKUP($B159,[4]分省年度数据!$A$1:$T$32,12,FALSE),
$C159=2014,
VLOOKUP($B159,[4]分省年度数据!$A$1:$T$32,11,FALSE),
$C159=2015,
VLOOKUP($B159,[4]分省年度数据!$A$1:$T$32,10,FALSE),
$C159=2016,
VLOOKUP($B159,[4]分省年度数据!$A$1:$T$32,9,FALSE),
$C159=2017,
VLOOKUP($B159,[4]分省年度数据!$A$1:$T$32,8,FALSE),
$C159=2018,
VLOOKUP($B159,[4]分省年度数据!$A$1:$T$32,7,FALSE)
)</f>
        <v>97.05</v>
      </c>
      <c r="AL159" cm="1">
        <f t="array" ref="AL159">_xlfn.IFS(
$C159=2010,
VLOOKUP($B159,[5]分省年度数据!$A$1:$T$32,15,FALSE),
$C159=2011,
VLOOKUP($B159,[5]分省年度数据!$A$1:$T$32,14,FALSE),
$C159=2012,
VLOOKUP($B159,[5]分省年度数据!$A$1:$T$32,13,FALSE),
$C159=2013,
VLOOKUP($B159,[5]分省年度数据!$A$1:$T$32,12,FALSE),
$C159=2014,
VLOOKUP($B159,[5]分省年度数据!$A$1:$T$32,11,FALSE),
$C159=2015,
VLOOKUP($B159,[5]分省年度数据!$A$1:$T$32,10,FALSE),
$C159=2016,
VLOOKUP($B159,[5]分省年度数据!$A$1:$T$32,9,FALSE),
$C159=2017,
VLOOKUP($B159,[5]分省年度数据!$A$1:$T$32,8,FALSE),
$C159=2018,
VLOOKUP($B159,[5]分省年度数据!$A$1:$T$32,7,FALSE)
)</f>
        <v>91.24</v>
      </c>
      <c r="AM159" cm="1">
        <f t="array" ref="AM159">_xlfn.IFS(
$C159=2010,
VLOOKUP($B159,[6]分省年度数据!$A$1:$T$32,15,FALSE),
$C159=2011,
VLOOKUP($B159,[6]分省年度数据!$A$1:$T$32,14,FALSE),
$C159=2012,
VLOOKUP($B159,[6]分省年度数据!$A$1:$T$32,13,FALSE),
$C159=2013,
VLOOKUP($B159,[6]分省年度数据!$A$1:$T$32,12,FALSE),
$C159=2014,
VLOOKUP($B159,[6]分省年度数据!$A$1:$T$32,11,FALSE),
$C159=2015,
VLOOKUP($B159,[6]分省年度数据!$A$1:$T$32,10,FALSE),
$C159=2016,
VLOOKUP($B159,[6]分省年度数据!$A$1:$T$32,9,FALSE),
$C159=2017,
VLOOKUP($B159,[6]分省年度数据!$A$1:$T$32,8,FALSE),
$C159=2018,
VLOOKUP($B159,[6]分省年度数据!$A$1:$T$32,7,FALSE)
)</f>
        <v>12.46</v>
      </c>
      <c r="AN159" cm="1">
        <f t="array" ref="AN159">_xlfn.IFS(
$C159=2010,
VLOOKUP($B159,[7]分省年度数据!$A$1:$T$32,15,FALSE),
$C159=2011,
VLOOKUP($B159,[7]分省年度数据!$A$1:$T$32,14,FALSE),
$C159=2012,
VLOOKUP($B159,[7]分省年度数据!$A$1:$T$32,13,FALSE),
$C159=2013,
VLOOKUP($B159,[7]分省年度数据!$A$1:$T$32,12,FALSE),
$C159=2014,
VLOOKUP($B159,[7]分省年度数据!$A$1:$T$32,11,FALSE),
$C159=2015,
VLOOKUP($B159,[7]分省年度数据!$A$1:$T$32,10,FALSE),
$C159=2016,
VLOOKUP($B159,[7]分省年度数据!$A$1:$T$32,9,FALSE),
$C159=2017,
VLOOKUP($B159,[7]分省年度数据!$A$1:$T$32,8,FALSE),
$C159=2018,
VLOOKUP($B159,[7]分省年度数据!$A$1:$T$32,7,FALSE)
)</f>
        <v>2.31</v>
      </c>
      <c r="AO159" cm="1">
        <f t="array" ref="AO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9.85</v>
      </c>
    </row>
    <row r="160" spans="1:41">
      <c r="A160">
        <v>43</v>
      </c>
      <c r="B160" t="s">
        <v>18</v>
      </c>
      <c r="C160">
        <v>2015</v>
      </c>
      <c r="D160" t="str">
        <f>CONCATENATE(B160,C160)</f>
        <v>湖南省2015</v>
      </c>
      <c r="E160" t="s">
        <v>35</v>
      </c>
      <c r="F160" cm="1">
        <f t="array" ref="F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G160" cm="1">
        <f t="array" ref="G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H160" cm="1">
        <f t="array" ref="H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I160">
        <f>VLOOKUP($D160,[24]Sheet1!$C$1:$J$65536,2,FALSE)</f>
        <v>173.47319030761719</v>
      </c>
      <c r="J160">
        <f>VLOOKUP($D160,[24]Sheet1!$C$1:$J$65536,3,FALSE)</f>
        <v>137.10562133789062</v>
      </c>
      <c r="K160">
        <f>VLOOKUP($D160,[24]Sheet1!$C$1:$J$65536,4,FALSE)</f>
        <v>10157.03515625</v>
      </c>
      <c r="L160">
        <f>VLOOKUP($D160,[24]Sheet1!$C$1:$J$65536,5,FALSE)</f>
        <v>173.72401428222656</v>
      </c>
      <c r="M160">
        <f>VLOOKUP($D160,[24]Sheet1!$C$1:$J$65536,6,FALSE)</f>
        <v>24.463571548461914</v>
      </c>
      <c r="N160">
        <f>VLOOKUP($D160,[24]Sheet1!$C$1:$J$65536,7,FALSE)</f>
        <v>7.2120814323425293</v>
      </c>
      <c r="O160">
        <f>VLOOKUP($D160,[24]Sheet1!$C$1:$J$65536,8,FALSE)</f>
        <v>32.646270751953125</v>
      </c>
      <c r="P160" cm="1">
        <f t="array" ref="P160">_xlfn.IFS(
$C160=2010,
VLOOKUP($B160,[25]各省年均房价!$A$1:$T$32,11,FALSE),
$C160=2011,
VLOOKUP($B160,[25]各省年均房价!$A$1:$T$32,12,FALSE),
$C160=2012,
VLOOKUP($B160,[25]各省年均房价!$A$1:$T$32,13,FALSE),
$C160=2013,
VLOOKUP($B160,[25]各省年均房价!$A$1:$T$32,14,FALSE),
$C160=2014,
VLOOKUP($B160,[25]各省年均房价!$A$1:$T$32,15,FALSE),
$C160=2015,
VLOOKUP($B160,[25]各省年均房价!$A$1:$T$32,16,FALSE),
$C160=2016,
VLOOKUP($B160,[25]各省年均房价!$A$1:$T$32,17,FALSE),
$C160=2017,
VLOOKUP($B160,[25]各省年均房价!$A$1:$T$32,18,FALSE),
$C160=2018,
VLOOKUP($B160,[25]各省年均房价!$A$1:$T$32,19,FALSE)
)</f>
        <v>4031.333076923077</v>
      </c>
      <c r="Q160">
        <f t="shared" si="2"/>
        <v>0.20869353817482408</v>
      </c>
      <c r="S160" t="str">
        <f>VLOOKUP(B160,方言分布!A:B,2,FALSE)</f>
        <v>湘语</v>
      </c>
      <c r="T160" cm="1">
        <f t="array" ref="T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62646</v>
      </c>
      <c r="U160" cm="1">
        <f t="array" ref="U160">_xlfn.IFS(
$C160=2010,
VLOOKUP($B160,[20]分省年度数据!$A$1:$T$32,15,FALSE),
$C160=2011,
VLOOKUP($B160,[20]分省年度数据!$A$1:$T$32,14,FALSE),
$C160=2012,
VLOOKUP($B160,[20]分省年度数据!$A$1:$T$32,13,FALSE),
$C160=2013,
VLOOKUP($B160,[20]分省年度数据!$A$1:$T$32,12,FALSE),
$C160=2014,
VLOOKUP($B160,[20]分省年度数据!$A$1:$T$32,11,FALSE),
$C160=2015,
VLOOKUP($B160,[20]分省年度数据!$A$1:$T$32,10,FALSE),
$C160=2016,
VLOOKUP($B160,[20]分省年度数据!$A$1:$T$32,9,FALSE),
$C160=2017,
VLOOKUP($B160,[20]分省年度数据!$A$1:$T$32,8,FALSE),
$C160=2018,
VLOOKUP($B160,[20]分省年度数据!$A$1:$T$32,7,FALSE)
)</f>
        <v>39.700000000000003</v>
      </c>
      <c r="V160" cm="1">
        <f t="array" ref="V160">_xlfn.IFS(
$C160=2010,
VLOOKUP($B160,[21]分省年度数据!$A$1:$T$32,15,FALSE),
$C160=2011,
VLOOKUP($B160,[21]分省年度数据!$A$1:$T$32,14,FALSE),
$C160=2012,
VLOOKUP($B160,[21]分省年度数据!$A$1:$T$32,13,FALSE),
$C160=2013,
VLOOKUP($B160,[21]分省年度数据!$A$1:$T$32,12,FALSE),
$C160=2014,
VLOOKUP($B160,[21]分省年度数据!$A$1:$T$32,11,FALSE),
$C160=2015,
VLOOKUP($B160,[21]分省年度数据!$A$1:$T$32,10,FALSE),
$C160=2016,
VLOOKUP($B160,[21]分省年度数据!$A$1:$T$32,9,FALSE),
$C160=2017,
VLOOKUP($B160,[21]分省年度数据!$A$1:$T$32,8,FALSE),
$C160=2018,
VLOOKUP($B160,[21]分省年度数据!$A$1:$T$32,7,FALSE)
)</f>
        <v>55</v>
      </c>
      <c r="W160" cm="1">
        <f t="array" ref="W160">_xlfn.IFS(
$C160=2010,
VLOOKUP($B160,[22]分省年度数据!$A$1:$T$32,15,FALSE),
$C160=2011,
VLOOKUP($B160,[22]分省年度数据!$A$1:$T$32,14,FALSE),
$C160=2012,
VLOOKUP($B160,[22]分省年度数据!$A$1:$T$32,13,FALSE),
$C160=2013,
VLOOKUP($B160,[22]分省年度数据!$A$1:$T$32,12,FALSE),
$C160=2014,
VLOOKUP($B160,[22]分省年度数据!$A$1:$T$32,11,FALSE),
$C160=2015,
VLOOKUP($B160,[22]分省年度数据!$A$1:$T$32,10,FALSE),
$C160=2016,
VLOOKUP($B160,[22]分省年度数据!$A$1:$T$32,9,FALSE),
$C160=2017,
VLOOKUP($B160,[22]分省年度数据!$A$1:$T$32,8,FALSE),
$C160=2018,
VLOOKUP($B160,[22]分省年度数据!$A$1:$T$32,7,FALSE)
)</f>
        <v>9.4</v>
      </c>
      <c r="X160" cm="1">
        <f t="array" ref="X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493.74</v>
      </c>
      <c r="Y160" cm="1">
        <f t="array" ref="Y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15.34</v>
      </c>
      <c r="Z160" cm="1">
        <f t="array" ref="Z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13.22</v>
      </c>
      <c r="AA160" cm="1">
        <f t="array" ref="AA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19.62</v>
      </c>
      <c r="AC160" cm="1">
        <f t="array" ref="AC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12223238</v>
      </c>
      <c r="AD160" cm="1">
        <f t="array" ref="AD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928.54</v>
      </c>
      <c r="AE160" cm="1">
        <f t="array" ref="AE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844</v>
      </c>
      <c r="AF160" cm="1">
        <f t="array" ref="AF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11241.4</v>
      </c>
      <c r="AI160" cm="1">
        <f t="array" ref="AI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9044</v>
      </c>
      <c r="AJ160" cm="1">
        <f t="array" ref="AJ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15954</v>
      </c>
      <c r="AK160" cm="1">
        <f t="array" ref="AK160">_xlfn.IFS(
$C160=2010,
VLOOKUP($B160,[4]分省年度数据!$A$1:$T$32,15,FALSE),
$C160=2011,
VLOOKUP($B160,[4]分省年度数据!$A$1:$T$32,14,FALSE),
$C160=2012,
VLOOKUP($B160,[4]分省年度数据!$A$1:$T$32,13,FALSE),
$C160=2013,
VLOOKUP($B160,[4]分省年度数据!$A$1:$T$32,12,FALSE),
$C160=2014,
VLOOKUP($B160,[4]分省年度数据!$A$1:$T$32,11,FALSE),
$C160=2015,
VLOOKUP($B160,[4]分省年度数据!$A$1:$T$32,10,FALSE),
$C160=2016,
VLOOKUP($B160,[4]分省年度数据!$A$1:$T$32,9,FALSE),
$C160=2017,
VLOOKUP($B160,[4]分省年度数据!$A$1:$T$32,8,FALSE),
$C160=2018,
VLOOKUP($B160,[4]分省年度数据!$A$1:$T$32,7,FALSE)
)</f>
        <v>97.3</v>
      </c>
      <c r="AL160" cm="1">
        <f t="array" ref="AL160">_xlfn.IFS(
$C160=2010,
VLOOKUP($B160,[5]分省年度数据!$A$1:$T$32,15,FALSE),
$C160=2011,
VLOOKUP($B160,[5]分省年度数据!$A$1:$T$32,14,FALSE),
$C160=2012,
VLOOKUP($B160,[5]分省年度数据!$A$1:$T$32,13,FALSE),
$C160=2013,
VLOOKUP($B160,[5]分省年度数据!$A$1:$T$32,12,FALSE),
$C160=2014,
VLOOKUP($B160,[5]分省年度数据!$A$1:$T$32,11,FALSE),
$C160=2015,
VLOOKUP($B160,[5]分省年度数据!$A$1:$T$32,10,FALSE),
$C160=2016,
VLOOKUP($B160,[5]分省年度数据!$A$1:$T$32,9,FALSE),
$C160=2017,
VLOOKUP($B160,[5]分省年度数据!$A$1:$T$32,8,FALSE),
$C160=2018,
VLOOKUP($B160,[5]分省年度数据!$A$1:$T$32,7,FALSE)
)</f>
        <v>92.28</v>
      </c>
      <c r="AM160" cm="1">
        <f t="array" ref="AM160">_xlfn.IFS(
$C160=2010,
VLOOKUP($B160,[6]分省年度数据!$A$1:$T$32,15,FALSE),
$C160=2011,
VLOOKUP($B160,[6]分省年度数据!$A$1:$T$32,14,FALSE),
$C160=2012,
VLOOKUP($B160,[6]分省年度数据!$A$1:$T$32,13,FALSE),
$C160=2013,
VLOOKUP($B160,[6]分省年度数据!$A$1:$T$32,12,FALSE),
$C160=2014,
VLOOKUP($B160,[6]分省年度数据!$A$1:$T$32,11,FALSE),
$C160=2015,
VLOOKUP($B160,[6]分省年度数据!$A$1:$T$32,10,FALSE),
$C160=2016,
VLOOKUP($B160,[6]分省年度数据!$A$1:$T$32,9,FALSE),
$C160=2017,
VLOOKUP($B160,[6]分省年度数据!$A$1:$T$32,8,FALSE),
$C160=2018,
VLOOKUP($B160,[6]分省年度数据!$A$1:$T$32,7,FALSE)
)</f>
        <v>13.64</v>
      </c>
      <c r="AN160" cm="1">
        <f t="array" ref="AN160">_xlfn.IFS(
$C160=2010,
VLOOKUP($B160,[7]分省年度数据!$A$1:$T$32,15,FALSE),
$C160=2011,
VLOOKUP($B160,[7]分省年度数据!$A$1:$T$32,14,FALSE),
$C160=2012,
VLOOKUP($B160,[7]分省年度数据!$A$1:$T$32,13,FALSE),
$C160=2013,
VLOOKUP($B160,[7]分省年度数据!$A$1:$T$32,12,FALSE),
$C160=2014,
VLOOKUP($B160,[7]分省年度数据!$A$1:$T$32,11,FALSE),
$C160=2015,
VLOOKUP($B160,[7]分省年度数据!$A$1:$T$32,10,FALSE),
$C160=2016,
VLOOKUP($B160,[7]分省年度数据!$A$1:$T$32,9,FALSE),
$C160=2017,
VLOOKUP($B160,[7]分省年度数据!$A$1:$T$32,8,FALSE),
$C160=2018,
VLOOKUP($B160,[7]分省年度数据!$A$1:$T$32,7,FALSE)
)</f>
        <v>2.2599999999999998</v>
      </c>
      <c r="AO160" cm="1">
        <f t="array" ref="AO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9.99</v>
      </c>
    </row>
    <row r="161" spans="1:41">
      <c r="A161">
        <v>43</v>
      </c>
      <c r="B161" t="s">
        <v>18</v>
      </c>
      <c r="C161">
        <v>2016</v>
      </c>
      <c r="D161" t="str">
        <f>CONCATENATE(B161,C161)</f>
        <v>湖南省2016</v>
      </c>
      <c r="E161" t="s">
        <v>35</v>
      </c>
      <c r="F161" cm="1">
        <f t="array" ref="F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G161" cm="1">
        <f t="array" ref="G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H161" cm="1">
        <f t="array" ref="H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I161">
        <f>VLOOKUP($D161,[24]Sheet1!$C$1:$J$65536,2,FALSE)</f>
        <v>173.35614013671875</v>
      </c>
      <c r="J161">
        <f>VLOOKUP($D161,[24]Sheet1!$C$1:$J$65536,3,FALSE)</f>
        <v>136.36592102050781</v>
      </c>
      <c r="K161">
        <f>VLOOKUP($D161,[24]Sheet1!$C$1:$J$65536,4,FALSE)</f>
        <v>10155.3369140625</v>
      </c>
      <c r="L161">
        <f>VLOOKUP($D161,[24]Sheet1!$C$1:$J$65536,5,FALSE)</f>
        <v>176.00418090820312</v>
      </c>
      <c r="M161">
        <f>VLOOKUP($D161,[24]Sheet1!$C$1:$J$65536,6,FALSE)</f>
        <v>27.217472076416016</v>
      </c>
      <c r="N161">
        <f>VLOOKUP($D161,[24]Sheet1!$C$1:$J$65536,7,FALSE)</f>
        <v>6.980949878692627</v>
      </c>
      <c r="O161">
        <f>VLOOKUP($D161,[24]Sheet1!$C$1:$J$65536,8,FALSE)</f>
        <v>36.979343414306641</v>
      </c>
      <c r="P161" cm="1">
        <f t="array" ref="P161">_xlfn.IFS(
$C161=2010,
VLOOKUP($B161,[25]各省年均房价!$A$1:$T$32,11,FALSE),
$C161=2011,
VLOOKUP($B161,[25]各省年均房价!$A$1:$T$32,12,FALSE),
$C161=2012,
VLOOKUP($B161,[25]各省年均房价!$A$1:$T$32,13,FALSE),
$C161=2013,
VLOOKUP($B161,[25]各省年均房价!$A$1:$T$32,14,FALSE),
$C161=2014,
VLOOKUP($B161,[25]各省年均房价!$A$1:$T$32,15,FALSE),
$C161=2015,
VLOOKUP($B161,[25]各省年均房价!$A$1:$T$32,16,FALSE),
$C161=2016,
VLOOKUP($B161,[25]各省年均房价!$A$1:$T$32,17,FALSE),
$C161=2017,
VLOOKUP($B161,[25]各省年均房价!$A$1:$T$32,18,FALSE),
$C161=2018,
VLOOKUP($B161,[25]各省年均房价!$A$1:$T$32,19,FALSE)
)</f>
        <v>4612.4276923076923</v>
      </c>
      <c r="Q161">
        <f t="shared" si="2"/>
        <v>0.2184431774713565</v>
      </c>
      <c r="S161" t="str">
        <f>VLOOKUP(B161,方言分布!A:B,2,FALSE)</f>
        <v>湘语</v>
      </c>
      <c r="T161" cm="1">
        <f t="array" ref="T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61055</v>
      </c>
      <c r="U161" cm="1">
        <f t="array" ref="U161">_xlfn.IFS(
$C161=2010,
VLOOKUP($B161,[20]分省年度数据!$A$1:$T$32,15,FALSE),
$C161=2011,
VLOOKUP($B161,[20]分省年度数据!$A$1:$T$32,14,FALSE),
$C161=2012,
VLOOKUP($B161,[20]分省年度数据!$A$1:$T$32,13,FALSE),
$C161=2013,
VLOOKUP($B161,[20]分省年度数据!$A$1:$T$32,12,FALSE),
$C161=2014,
VLOOKUP($B161,[20]分省年度数据!$A$1:$T$32,11,FALSE),
$C161=2015,
VLOOKUP($B161,[20]分省年度数据!$A$1:$T$32,10,FALSE),
$C161=2016,
VLOOKUP($B161,[20]分省年度数据!$A$1:$T$32,9,FALSE),
$C161=2017,
VLOOKUP($B161,[20]分省年度数据!$A$1:$T$32,8,FALSE),
$C161=2018,
VLOOKUP($B161,[20]分省年度数据!$A$1:$T$32,7,FALSE)
)</f>
        <v>42.58</v>
      </c>
      <c r="V161" cm="1">
        <f t="array" ref="V161">_xlfn.IFS(
$C161=2010,
VLOOKUP($B161,[21]分省年度数据!$A$1:$T$32,15,FALSE),
$C161=2011,
VLOOKUP($B161,[21]分省年度数据!$A$1:$T$32,14,FALSE),
$C161=2012,
VLOOKUP($B161,[21]分省年度数据!$A$1:$T$32,13,FALSE),
$C161=2013,
VLOOKUP($B161,[21]分省年度数据!$A$1:$T$32,12,FALSE),
$C161=2014,
VLOOKUP($B161,[21]分省年度数据!$A$1:$T$32,11,FALSE),
$C161=2015,
VLOOKUP($B161,[21]分省年度数据!$A$1:$T$32,10,FALSE),
$C161=2016,
VLOOKUP($B161,[21]分省年度数据!$A$1:$T$32,9,FALSE),
$C161=2017,
VLOOKUP($B161,[21]分省年度数据!$A$1:$T$32,8,FALSE),
$C161=2018,
VLOOKUP($B161,[21]分省年度数据!$A$1:$T$32,7,FALSE)
)</f>
        <v>58</v>
      </c>
      <c r="W161" cm="1">
        <f t="array" ref="W161">_xlfn.IFS(
$C161=2010,
VLOOKUP($B161,[22]分省年度数据!$A$1:$T$32,15,FALSE),
$C161=2011,
VLOOKUP($B161,[22]分省年度数据!$A$1:$T$32,14,FALSE),
$C161=2012,
VLOOKUP($B161,[22]分省年度数据!$A$1:$T$32,13,FALSE),
$C161=2013,
VLOOKUP($B161,[22]分省年度数据!$A$1:$T$32,12,FALSE),
$C161=2014,
VLOOKUP($B161,[22]分省年度数据!$A$1:$T$32,11,FALSE),
$C161=2015,
VLOOKUP($B161,[22]分省年度数据!$A$1:$T$32,10,FALSE),
$C161=2016,
VLOOKUP($B161,[22]分省年度数据!$A$1:$T$32,9,FALSE),
$C161=2017,
VLOOKUP($B161,[22]分省年度数据!$A$1:$T$32,8,FALSE),
$C161=2018,
VLOOKUP($B161,[22]分省年度数据!$A$1:$T$32,7,FALSE)
)</f>
        <v>9.51</v>
      </c>
      <c r="X161" cm="1">
        <f t="array" ref="X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546.27</v>
      </c>
      <c r="Y161" cm="1">
        <f t="array" ref="Y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15.36</v>
      </c>
      <c r="Z161" cm="1">
        <f t="array" ref="Z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13.29</v>
      </c>
      <c r="AA161" cm="1">
        <f t="array" ref="AA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19.78</v>
      </c>
      <c r="AC161" cm="1">
        <f t="array" ref="AC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13781959</v>
      </c>
      <c r="AD161" cm="1">
        <f t="array" ref="AD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1032.3699999999999</v>
      </c>
      <c r="AE161" cm="1">
        <f t="array" ref="AE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1101</v>
      </c>
      <c r="AF161" cm="1">
        <f t="array" ref="AF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12500</v>
      </c>
      <c r="AI161" cm="1">
        <f t="array" ref="AI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7359</v>
      </c>
      <c r="AJ161" cm="1">
        <f t="array" ref="AJ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17710</v>
      </c>
      <c r="AK161" cm="1">
        <f t="array" ref="AK161">_xlfn.IFS(
$C161=2010,
VLOOKUP($B161,[4]分省年度数据!$A$1:$T$32,15,FALSE),
$C161=2011,
VLOOKUP($B161,[4]分省年度数据!$A$1:$T$32,14,FALSE),
$C161=2012,
VLOOKUP($B161,[4]分省年度数据!$A$1:$T$32,13,FALSE),
$C161=2013,
VLOOKUP($B161,[4]分省年度数据!$A$1:$T$32,12,FALSE),
$C161=2014,
VLOOKUP($B161,[4]分省年度数据!$A$1:$T$32,11,FALSE),
$C161=2015,
VLOOKUP($B161,[4]分省年度数据!$A$1:$T$32,10,FALSE),
$C161=2016,
VLOOKUP($B161,[4]分省年度数据!$A$1:$T$32,9,FALSE),
$C161=2017,
VLOOKUP($B161,[4]分省年度数据!$A$1:$T$32,8,FALSE),
$C161=2018,
VLOOKUP($B161,[4]分省年度数据!$A$1:$T$32,7,FALSE)
)</f>
        <v>96.81</v>
      </c>
      <c r="AL161" cm="1">
        <f t="array" ref="AL161">_xlfn.IFS(
$C161=2010,
VLOOKUP($B161,[5]分省年度数据!$A$1:$T$32,15,FALSE),
$C161=2011,
VLOOKUP($B161,[5]分省年度数据!$A$1:$T$32,14,FALSE),
$C161=2012,
VLOOKUP($B161,[5]分省年度数据!$A$1:$T$32,13,FALSE),
$C161=2013,
VLOOKUP($B161,[5]分省年度数据!$A$1:$T$32,12,FALSE),
$C161=2014,
VLOOKUP($B161,[5]分省年度数据!$A$1:$T$32,11,FALSE),
$C161=2015,
VLOOKUP($B161,[5]分省年度数据!$A$1:$T$32,10,FALSE),
$C161=2016,
VLOOKUP($B161,[5]分省年度数据!$A$1:$T$32,9,FALSE),
$C161=2017,
VLOOKUP($B161,[5]分省年度数据!$A$1:$T$32,8,FALSE),
$C161=2018,
VLOOKUP($B161,[5]分省年度数据!$A$1:$T$32,7,FALSE)
)</f>
        <v>93.28</v>
      </c>
      <c r="AM161" cm="1">
        <f t="array" ref="AM161">_xlfn.IFS(
$C161=2010,
VLOOKUP($B161,[6]分省年度数据!$A$1:$T$32,15,FALSE),
$C161=2011,
VLOOKUP($B161,[6]分省年度数据!$A$1:$T$32,14,FALSE),
$C161=2012,
VLOOKUP($B161,[6]分省年度数据!$A$1:$T$32,13,FALSE),
$C161=2013,
VLOOKUP($B161,[6]分省年度数据!$A$1:$T$32,12,FALSE),
$C161=2014,
VLOOKUP($B161,[6]分省年度数据!$A$1:$T$32,11,FALSE),
$C161=2015,
VLOOKUP($B161,[6]分省年度数据!$A$1:$T$32,10,FALSE),
$C161=2016,
VLOOKUP($B161,[6]分省年度数据!$A$1:$T$32,9,FALSE),
$C161=2017,
VLOOKUP($B161,[6]分省年度数据!$A$1:$T$32,8,FALSE),
$C161=2018,
VLOOKUP($B161,[6]分省年度数据!$A$1:$T$32,7,FALSE)
)</f>
        <v>15.13</v>
      </c>
      <c r="AN161" cm="1">
        <f t="array" ref="AN161">_xlfn.IFS(
$C161=2010,
VLOOKUP($B161,[7]分省年度数据!$A$1:$T$32,15,FALSE),
$C161=2011,
VLOOKUP($B161,[7]分省年度数据!$A$1:$T$32,14,FALSE),
$C161=2012,
VLOOKUP($B161,[7]分省年度数据!$A$1:$T$32,13,FALSE),
$C161=2013,
VLOOKUP($B161,[7]分省年度数据!$A$1:$T$32,12,FALSE),
$C161=2014,
VLOOKUP($B161,[7]分省年度数据!$A$1:$T$32,11,FALSE),
$C161=2015,
VLOOKUP($B161,[7]分省年度数据!$A$1:$T$32,10,FALSE),
$C161=2016,
VLOOKUP($B161,[7]分省年度数据!$A$1:$T$32,9,FALSE),
$C161=2017,
VLOOKUP($B161,[7]分省年度数据!$A$1:$T$32,8,FALSE),
$C161=2018,
VLOOKUP($B161,[7]分省年度数据!$A$1:$T$32,7,FALSE)
)</f>
        <v>2.3199999999999998</v>
      </c>
      <c r="AO161" cm="1">
        <f t="array" ref="AO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10.57</v>
      </c>
    </row>
    <row r="162" spans="1:41">
      <c r="A162">
        <v>43</v>
      </c>
      <c r="B162" t="s">
        <v>18</v>
      </c>
      <c r="C162">
        <v>2017</v>
      </c>
      <c r="D162" t="str">
        <f>CONCATENATE(B162,C162)</f>
        <v>湖南省2017</v>
      </c>
      <c r="E162" t="s">
        <v>35</v>
      </c>
      <c r="F162" cm="1">
        <f t="array" ref="F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G162" cm="1">
        <f t="array" ref="G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H162" cm="1">
        <f t="array" ref="H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I162">
        <f>VLOOKUP($D162,[24]Sheet1!$C$1:$J$65536,2,FALSE)</f>
        <v>173.8548583984375</v>
      </c>
      <c r="J162">
        <f>VLOOKUP($D162,[24]Sheet1!$C$1:$J$65536,3,FALSE)</f>
        <v>133.58824157714844</v>
      </c>
      <c r="K162">
        <f>VLOOKUP($D162,[24]Sheet1!$C$1:$J$65536,4,FALSE)</f>
        <v>10161.0439453125</v>
      </c>
      <c r="L162">
        <f>VLOOKUP($D162,[24]Sheet1!$C$1:$J$65536,5,FALSE)</f>
        <v>184.19883728027344</v>
      </c>
      <c r="M162">
        <f>VLOOKUP($D162,[24]Sheet1!$C$1:$J$65536,6,FALSE)</f>
        <v>26.010360717773438</v>
      </c>
      <c r="N162">
        <f>VLOOKUP($D162,[24]Sheet1!$C$1:$J$65536,7,FALSE)</f>
        <v>6.9406156539916992</v>
      </c>
      <c r="O162">
        <f>VLOOKUP($D162,[24]Sheet1!$C$1:$J$65536,8,FALSE)</f>
        <v>35.667915344238281</v>
      </c>
      <c r="P162" cm="1">
        <f t="array" ref="P162">_xlfn.IFS(
$C162=2010,
VLOOKUP($B162,[25]各省年均房价!$A$1:$T$32,11,FALSE),
$C162=2011,
VLOOKUP($B162,[25]各省年均房价!$A$1:$T$32,12,FALSE),
$C162=2012,
VLOOKUP($B162,[25]各省年均房价!$A$1:$T$32,13,FALSE),
$C162=2013,
VLOOKUP($B162,[25]各省年均房价!$A$1:$T$32,14,FALSE),
$C162=2014,
VLOOKUP($B162,[25]各省年均房价!$A$1:$T$32,15,FALSE),
$C162=2015,
VLOOKUP($B162,[25]各省年均房价!$A$1:$T$32,16,FALSE),
$C162=2016,
VLOOKUP($B162,[25]各省年均房价!$A$1:$T$32,17,FALSE),
$C162=2017,
VLOOKUP($B162,[25]各省年均房价!$A$1:$T$32,18,FALSE),
$C162=2018,
VLOOKUP($B162,[25]各省年均房价!$A$1:$T$32,19,FALSE)
)</f>
        <v>4079.4038461538462</v>
      </c>
      <c r="Q162">
        <f t="shared" si="2"/>
        <v>0.17657463732648773</v>
      </c>
      <c r="S162" t="str">
        <f>VLOOKUP(B162,方言分布!A:B,2,FALSE)</f>
        <v>湘语</v>
      </c>
      <c r="T162" cm="1">
        <f t="array" ref="T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58624</v>
      </c>
      <c r="U162" cm="1">
        <f t="array" ref="U162">_xlfn.IFS(
$C162=2010,
VLOOKUP($B162,[20]分省年度数据!$A$1:$T$32,15,FALSE),
$C162=2011,
VLOOKUP($B162,[20]分省年度数据!$A$1:$T$32,14,FALSE),
$C162=2012,
VLOOKUP($B162,[20]分省年度数据!$A$1:$T$32,13,FALSE),
$C162=2013,
VLOOKUP($B162,[20]分省年度数据!$A$1:$T$32,12,FALSE),
$C162=2014,
VLOOKUP($B162,[20]分省年度数据!$A$1:$T$32,11,FALSE),
$C162=2015,
VLOOKUP($B162,[20]分省年度数据!$A$1:$T$32,10,FALSE),
$C162=2016,
VLOOKUP($B162,[20]分省年度数据!$A$1:$T$32,9,FALSE),
$C162=2017,
VLOOKUP($B162,[20]分省年度数据!$A$1:$T$32,8,FALSE),
$C162=2018,
VLOOKUP($B162,[20]分省年度数据!$A$1:$T$32,7,FALSE)
)</f>
        <v>45.23</v>
      </c>
      <c r="V162" cm="1">
        <f t="array" ref="V162">_xlfn.IFS(
$C162=2010,
VLOOKUP($B162,[21]分省年度数据!$A$1:$T$32,15,FALSE),
$C162=2011,
VLOOKUP($B162,[21]分省年度数据!$A$1:$T$32,14,FALSE),
$C162=2012,
VLOOKUP($B162,[21]分省年度数据!$A$1:$T$32,13,FALSE),
$C162=2013,
VLOOKUP($B162,[21]分省年度数据!$A$1:$T$32,12,FALSE),
$C162=2014,
VLOOKUP($B162,[21]分省年度数据!$A$1:$T$32,11,FALSE),
$C162=2015,
VLOOKUP($B162,[21]分省年度数据!$A$1:$T$32,10,FALSE),
$C162=2016,
VLOOKUP($B162,[21]分省年度数据!$A$1:$T$32,9,FALSE),
$C162=2017,
VLOOKUP($B162,[21]分省年度数据!$A$1:$T$32,8,FALSE),
$C162=2018,
VLOOKUP($B162,[21]分省年度数据!$A$1:$T$32,7,FALSE)
)</f>
        <v>61</v>
      </c>
      <c r="W162" cm="1">
        <f t="array" ref="W162">_xlfn.IFS(
$C162=2010,
VLOOKUP($B162,[22]分省年度数据!$A$1:$T$32,15,FALSE),
$C162=2011,
VLOOKUP($B162,[22]分省年度数据!$A$1:$T$32,14,FALSE),
$C162=2012,
VLOOKUP($B162,[22]分省年度数据!$A$1:$T$32,13,FALSE),
$C162=2013,
VLOOKUP($B162,[22]分省年度数据!$A$1:$T$32,12,FALSE),
$C162=2014,
VLOOKUP($B162,[22]分省年度数据!$A$1:$T$32,11,FALSE),
$C162=2015,
VLOOKUP($B162,[22]分省年度数据!$A$1:$T$32,10,FALSE),
$C162=2016,
VLOOKUP($B162,[22]分省年度数据!$A$1:$T$32,9,FALSE),
$C162=2017,
VLOOKUP($B162,[22]分省年度数据!$A$1:$T$32,8,FALSE),
$C162=2018,
VLOOKUP($B162,[22]分省年度数据!$A$1:$T$32,7,FALSE)
)</f>
        <v>9.06</v>
      </c>
      <c r="X162" cm="1">
        <f t="array" ref="X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585.98</v>
      </c>
      <c r="Y162" cm="1">
        <f t="array" ref="Y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15.12</v>
      </c>
      <c r="Z162" cm="1">
        <f t="array" ref="Z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13.38</v>
      </c>
      <c r="AA162" cm="1">
        <f t="array" ref="AA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19.239999999999998</v>
      </c>
      <c r="AC162" cm="1">
        <f t="array" ref="AC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15165690</v>
      </c>
      <c r="AD162" cm="1">
        <f t="array" ref="AD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1115.33</v>
      </c>
      <c r="AE162" cm="1">
        <f t="array" ref="AE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1133</v>
      </c>
      <c r="AF162" cm="1">
        <f t="array" ref="AF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13793.7</v>
      </c>
      <c r="AI162" cm="1">
        <f t="array" ref="AI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5459</v>
      </c>
      <c r="AJ162" cm="1">
        <f t="array" ref="AJ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19251</v>
      </c>
      <c r="AK162" cm="1">
        <f t="array" ref="AK162">_xlfn.IFS(
$C162=2010,
VLOOKUP($B162,[4]分省年度数据!$A$1:$T$32,15,FALSE),
$C162=2011,
VLOOKUP($B162,[4]分省年度数据!$A$1:$T$32,14,FALSE),
$C162=2012,
VLOOKUP($B162,[4]分省年度数据!$A$1:$T$32,13,FALSE),
$C162=2013,
VLOOKUP($B162,[4]分省年度数据!$A$1:$T$32,12,FALSE),
$C162=2014,
VLOOKUP($B162,[4]分省年度数据!$A$1:$T$32,11,FALSE),
$C162=2015,
VLOOKUP($B162,[4]分省年度数据!$A$1:$T$32,10,FALSE),
$C162=2016,
VLOOKUP($B162,[4]分省年度数据!$A$1:$T$32,9,FALSE),
$C162=2017,
VLOOKUP($B162,[4]分省年度数据!$A$1:$T$32,8,FALSE),
$C162=2018,
VLOOKUP($B162,[4]分省年度数据!$A$1:$T$32,7,FALSE)
)</f>
        <v>96.52</v>
      </c>
      <c r="AL162" cm="1">
        <f t="array" ref="AL162">_xlfn.IFS(
$C162=2010,
VLOOKUP($B162,[5]分省年度数据!$A$1:$T$32,15,FALSE),
$C162=2011,
VLOOKUP($B162,[5]分省年度数据!$A$1:$T$32,14,FALSE),
$C162=2012,
VLOOKUP($B162,[5]分省年度数据!$A$1:$T$32,13,FALSE),
$C162=2013,
VLOOKUP($B162,[5]分省年度数据!$A$1:$T$32,12,FALSE),
$C162=2014,
VLOOKUP($B162,[5]分省年度数据!$A$1:$T$32,11,FALSE),
$C162=2015,
VLOOKUP($B162,[5]分省年度数据!$A$1:$T$32,10,FALSE),
$C162=2016,
VLOOKUP($B162,[5]分省年度数据!$A$1:$T$32,9,FALSE),
$C162=2017,
VLOOKUP($B162,[5]分省年度数据!$A$1:$T$32,8,FALSE),
$C162=2018,
VLOOKUP($B162,[5]分省年度数据!$A$1:$T$32,7,FALSE)
)</f>
        <v>93.5</v>
      </c>
      <c r="AM162" cm="1">
        <f t="array" ref="AM162">_xlfn.IFS(
$C162=2010,
VLOOKUP($B162,[6]分省年度数据!$A$1:$T$32,15,FALSE),
$C162=2011,
VLOOKUP($B162,[6]分省年度数据!$A$1:$T$32,14,FALSE),
$C162=2012,
VLOOKUP($B162,[6]分省年度数据!$A$1:$T$32,13,FALSE),
$C162=2013,
VLOOKUP($B162,[6]分省年度数据!$A$1:$T$32,12,FALSE),
$C162=2014,
VLOOKUP($B162,[6]分省年度数据!$A$1:$T$32,11,FALSE),
$C162=2015,
VLOOKUP($B162,[6]分省年度数据!$A$1:$T$32,10,FALSE),
$C162=2016,
VLOOKUP($B162,[6]分省年度数据!$A$1:$T$32,9,FALSE),
$C162=2017,
VLOOKUP($B162,[6]分省年度数据!$A$1:$T$32,8,FALSE),
$C162=2018,
VLOOKUP($B162,[6]分省年度数据!$A$1:$T$32,7,FALSE)
)</f>
        <v>14.43</v>
      </c>
      <c r="AN162" cm="1">
        <f t="array" ref="AN162">_xlfn.IFS(
$C162=2010,
VLOOKUP($B162,[7]分省年度数据!$A$1:$T$32,15,FALSE),
$C162=2011,
VLOOKUP($B162,[7]分省年度数据!$A$1:$T$32,14,FALSE),
$C162=2012,
VLOOKUP($B162,[7]分省年度数据!$A$1:$T$32,13,FALSE),
$C162=2013,
VLOOKUP($B162,[7]分省年度数据!$A$1:$T$32,12,FALSE),
$C162=2014,
VLOOKUP($B162,[7]分省年度数据!$A$1:$T$32,11,FALSE),
$C162=2015,
VLOOKUP($B162,[7]分省年度数据!$A$1:$T$32,10,FALSE),
$C162=2016,
VLOOKUP($B162,[7]分省年度数据!$A$1:$T$32,9,FALSE),
$C162=2017,
VLOOKUP($B162,[7]分省年度数据!$A$1:$T$32,8,FALSE),
$C162=2018,
VLOOKUP($B162,[7]分省年度数据!$A$1:$T$32,7,FALSE)
)</f>
        <v>2.0099999999999998</v>
      </c>
      <c r="AO162" cm="1">
        <f t="array" ref="AO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9.99</v>
      </c>
    </row>
    <row r="163" spans="1:41">
      <c r="A163">
        <v>43</v>
      </c>
      <c r="B163" t="s">
        <v>18</v>
      </c>
      <c r="C163">
        <v>2018</v>
      </c>
      <c r="D163" t="str">
        <f>CONCATENATE(B163,C163)</f>
        <v>湖南省2018</v>
      </c>
      <c r="E163" t="s">
        <v>35</v>
      </c>
      <c r="F163" cm="1">
        <f t="array" ref="F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G163" cm="1">
        <f t="array" ref="G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H163" cm="1">
        <f t="array" ref="H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I163">
        <f>VLOOKUP($D163,[24]Sheet1!$C$1:$J$65536,2,FALSE)</f>
        <v>174.87258911132812</v>
      </c>
      <c r="J163">
        <f>VLOOKUP($D163,[24]Sheet1!$C$1:$J$65536,3,FALSE)</f>
        <v>134.072265625</v>
      </c>
      <c r="K163">
        <f>VLOOKUP($D163,[24]Sheet1!$C$1:$J$65536,4,FALSE)</f>
        <v>10152.3759765625</v>
      </c>
      <c r="L163">
        <f>VLOOKUP($D163,[24]Sheet1!$C$1:$J$65536,5,FALSE)</f>
        <v>177.55078125</v>
      </c>
      <c r="M163">
        <f>VLOOKUP($D163,[24]Sheet1!$C$1:$J$65536,6,FALSE)</f>
        <v>25.985624313354492</v>
      </c>
      <c r="N163">
        <f>VLOOKUP($D163,[24]Sheet1!$C$1:$J$65536,7,FALSE)</f>
        <v>7.0819187164306641</v>
      </c>
      <c r="O163">
        <f>VLOOKUP($D163,[24]Sheet1!$C$1:$J$65536,8,FALSE)</f>
        <v>33.750675201416016</v>
      </c>
      <c r="P163" cm="1">
        <f t="array" ref="P163">_xlfn.IFS(
$C163=2010,
VLOOKUP($B163,[25]各省年均房价!$A$1:$T$32,11,FALSE),
$C163=2011,
VLOOKUP($B163,[25]各省年均房价!$A$1:$T$32,12,FALSE),
$C163=2012,
VLOOKUP($B163,[25]各省年均房价!$A$1:$T$32,13,FALSE),
$C163=2013,
VLOOKUP($B163,[25]各省年均房价!$A$1:$T$32,14,FALSE),
$C163=2014,
VLOOKUP($B163,[25]各省年均房价!$A$1:$T$32,15,FALSE),
$C163=2015,
VLOOKUP($B163,[25]各省年均房价!$A$1:$T$32,16,FALSE),
$C163=2016,
VLOOKUP($B163,[25]各省年均房价!$A$1:$T$32,17,FALSE),
$C163=2017,
VLOOKUP($B163,[25]各省年均房价!$A$1:$T$32,18,FALSE),
$C163=2018,
VLOOKUP($B163,[25]各省年均房价!$A$1:$T$32,19,FALSE)
)</f>
        <v>5051.1895604395622</v>
      </c>
      <c r="Q163">
        <f t="shared" si="2"/>
        <v>0.2001184406497192</v>
      </c>
      <c r="S163" t="str">
        <f>VLOOKUP(B163,方言分布!A:B,2,FALSE)</f>
        <v>湘语</v>
      </c>
      <c r="T163" cm="1">
        <f t="array" ref="T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56239</v>
      </c>
      <c r="U163" cm="1">
        <f t="array" ref="U163">_xlfn.IFS(
$C163=2010,
VLOOKUP($B163,[20]分省年度数据!$A$1:$T$32,15,FALSE),
$C163=2011,
VLOOKUP($B163,[20]分省年度数据!$A$1:$T$32,14,FALSE),
$C163=2012,
VLOOKUP($B163,[20]分省年度数据!$A$1:$T$32,13,FALSE),
$C163=2013,
VLOOKUP($B163,[20]分省年度数据!$A$1:$T$32,12,FALSE),
$C163=2014,
VLOOKUP($B163,[20]分省年度数据!$A$1:$T$32,11,FALSE),
$C163=2015,
VLOOKUP($B163,[20]分省年度数据!$A$1:$T$32,10,FALSE),
$C163=2016,
VLOOKUP($B163,[20]分省年度数据!$A$1:$T$32,9,FALSE),
$C163=2017,
VLOOKUP($B163,[20]分省年度数据!$A$1:$T$32,8,FALSE),
$C163=2018,
VLOOKUP($B163,[20]分省年度数据!$A$1:$T$32,7,FALSE)
)</f>
        <v>48.24</v>
      </c>
      <c r="V163" cm="1">
        <f t="array" ref="V163">_xlfn.IFS(
$C163=2010,
VLOOKUP($B163,[21]分省年度数据!$A$1:$T$32,15,FALSE),
$C163=2011,
VLOOKUP($B163,[21]分省年度数据!$A$1:$T$32,14,FALSE),
$C163=2012,
VLOOKUP($B163,[21]分省年度数据!$A$1:$T$32,13,FALSE),
$C163=2013,
VLOOKUP($B163,[21]分省年度数据!$A$1:$T$32,12,FALSE),
$C163=2014,
VLOOKUP($B163,[21]分省年度数据!$A$1:$T$32,11,FALSE),
$C163=2015,
VLOOKUP($B163,[21]分省年度数据!$A$1:$T$32,10,FALSE),
$C163=2016,
VLOOKUP($B163,[21]分省年度数据!$A$1:$T$32,9,FALSE),
$C163=2017,
VLOOKUP($B163,[21]分省年度数据!$A$1:$T$32,8,FALSE),
$C163=2018,
VLOOKUP($B163,[21]分省年度数据!$A$1:$T$32,7,FALSE)
)</f>
        <v>63</v>
      </c>
      <c r="W163" cm="1">
        <f t="array" ref="W163">_xlfn.IFS(
$C163=2010,
VLOOKUP($B163,[22]分省年度数据!$A$1:$T$32,15,FALSE),
$C163=2011,
VLOOKUP($B163,[22]分省年度数据!$A$1:$T$32,14,FALSE),
$C163=2012,
VLOOKUP($B163,[22]分省年度数据!$A$1:$T$32,13,FALSE),
$C163=2013,
VLOOKUP($B163,[22]分省年度数据!$A$1:$T$32,12,FALSE),
$C163=2014,
VLOOKUP($B163,[22]分省年度数据!$A$1:$T$32,11,FALSE),
$C163=2015,
VLOOKUP($B163,[22]分省年度数据!$A$1:$T$32,10,FALSE),
$C163=2016,
VLOOKUP($B163,[22]分省年度数据!$A$1:$T$32,9,FALSE),
$C163=2017,
VLOOKUP($B163,[22]分省年度数据!$A$1:$T$32,8,FALSE),
$C163=2018,
VLOOKUP($B163,[22]分省年度数据!$A$1:$T$32,7,FALSE)
)</f>
        <v>9.1999999999999993</v>
      </c>
      <c r="X163" cm="1">
        <f t="array" ref="X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627.1</v>
      </c>
      <c r="Y163" cm="1">
        <f t="array" ref="Y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14.7</v>
      </c>
      <c r="Z163" cm="1">
        <f t="array" ref="Z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13.71</v>
      </c>
      <c r="AA163" cm="1">
        <f t="array" ref="AA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19.010000000000002</v>
      </c>
      <c r="AC163" cm="1">
        <f t="array" ref="AC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16300603</v>
      </c>
      <c r="AD163" cm="1">
        <f t="array" ref="AD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1186.72</v>
      </c>
      <c r="AE163" cm="1">
        <f t="array" ref="AE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978</v>
      </c>
      <c r="AF163" cm="1">
        <f t="array" ref="AF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15134.3</v>
      </c>
      <c r="AI163" cm="1">
        <f t="array" ref="AI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4618</v>
      </c>
      <c r="AJ163" cm="1">
        <f t="array" ref="AJ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21683</v>
      </c>
      <c r="AK163" cm="1">
        <f t="array" ref="AK163">_xlfn.IFS(
$C163=2010,
VLOOKUP($B163,[4]分省年度数据!$A$1:$T$32,15,FALSE),
$C163=2011,
VLOOKUP($B163,[4]分省年度数据!$A$1:$T$32,14,FALSE),
$C163=2012,
VLOOKUP($B163,[4]分省年度数据!$A$1:$T$32,13,FALSE),
$C163=2013,
VLOOKUP($B163,[4]分省年度数据!$A$1:$T$32,12,FALSE),
$C163=2014,
VLOOKUP($B163,[4]分省年度数据!$A$1:$T$32,11,FALSE),
$C163=2015,
VLOOKUP($B163,[4]分省年度数据!$A$1:$T$32,10,FALSE),
$C163=2016,
VLOOKUP($B163,[4]分省年度数据!$A$1:$T$32,9,FALSE),
$C163=2017,
VLOOKUP($B163,[4]分省年度数据!$A$1:$T$32,8,FALSE),
$C163=2018,
VLOOKUP($B163,[4]分省年度数据!$A$1:$T$32,7,FALSE)
)</f>
        <v>96.35</v>
      </c>
      <c r="AL163" cm="1">
        <f t="array" ref="AL163">_xlfn.IFS(
$C163=2010,
VLOOKUP($B163,[5]分省年度数据!$A$1:$T$32,15,FALSE),
$C163=2011,
VLOOKUP($B163,[5]分省年度数据!$A$1:$T$32,14,FALSE),
$C163=2012,
VLOOKUP($B163,[5]分省年度数据!$A$1:$T$32,13,FALSE),
$C163=2013,
VLOOKUP($B163,[5]分省年度数据!$A$1:$T$32,12,FALSE),
$C163=2014,
VLOOKUP($B163,[5]分省年度数据!$A$1:$T$32,11,FALSE),
$C163=2015,
VLOOKUP($B163,[5]分省年度数据!$A$1:$T$32,10,FALSE),
$C163=2016,
VLOOKUP($B163,[5]分省年度数据!$A$1:$T$32,9,FALSE),
$C163=2017,
VLOOKUP($B163,[5]分省年度数据!$A$1:$T$32,8,FALSE),
$C163=2018,
VLOOKUP($B163,[5]分省年度数据!$A$1:$T$32,7,FALSE)
)</f>
        <v>93.64</v>
      </c>
      <c r="AM163" cm="1">
        <f t="array" ref="AM163">_xlfn.IFS(
$C163=2010,
VLOOKUP($B163,[6]分省年度数据!$A$1:$T$32,15,FALSE),
$C163=2011,
VLOOKUP($B163,[6]分省年度数据!$A$1:$T$32,14,FALSE),
$C163=2012,
VLOOKUP($B163,[6]分省年度数据!$A$1:$T$32,13,FALSE),
$C163=2013,
VLOOKUP($B163,[6]分省年度数据!$A$1:$T$32,12,FALSE),
$C163=2014,
VLOOKUP($B163,[6]分省年度数据!$A$1:$T$32,11,FALSE),
$C163=2015,
VLOOKUP($B163,[6]分省年度数据!$A$1:$T$32,10,FALSE),
$C163=2016,
VLOOKUP($B163,[6]分省年度数据!$A$1:$T$32,9,FALSE),
$C163=2017,
VLOOKUP($B163,[6]分省年度数据!$A$1:$T$32,8,FALSE),
$C163=2018,
VLOOKUP($B163,[6]分省年度数据!$A$1:$T$32,7,FALSE)
)</f>
        <v>15.49</v>
      </c>
      <c r="AN163" cm="1">
        <f t="array" ref="AN163">_xlfn.IFS(
$C163=2010,
VLOOKUP($B163,[7]分省年度数据!$A$1:$T$32,15,FALSE),
$C163=2011,
VLOOKUP($B163,[7]分省年度数据!$A$1:$T$32,14,FALSE),
$C163=2012,
VLOOKUP($B163,[7]分省年度数据!$A$1:$T$32,13,FALSE),
$C163=2013,
VLOOKUP($B163,[7]分省年度数据!$A$1:$T$32,12,FALSE),
$C163=2014,
VLOOKUP($B163,[7]分省年度数据!$A$1:$T$32,11,FALSE),
$C163=2015,
VLOOKUP($B163,[7]分省年度数据!$A$1:$T$32,10,FALSE),
$C163=2016,
VLOOKUP($B163,[7]分省年度数据!$A$1:$T$32,9,FALSE),
$C163=2017,
VLOOKUP($B163,[7]分省年度数据!$A$1:$T$32,8,FALSE),
$C163=2018,
VLOOKUP($B163,[7]分省年度数据!$A$1:$T$32,7,FALSE)
)</f>
        <v>2.5</v>
      </c>
      <c r="AO163" cm="1">
        <f t="array" ref="AO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10.99</v>
      </c>
    </row>
    <row r="164" spans="1:41">
      <c r="A164">
        <v>44</v>
      </c>
      <c r="B164" t="s">
        <v>19</v>
      </c>
      <c r="C164">
        <v>2010</v>
      </c>
      <c r="D164" t="str">
        <f>CONCATENATE(B164,C164)</f>
        <v>广东省2010</v>
      </c>
      <c r="E164" t="s">
        <v>35</v>
      </c>
      <c r="F164" cm="1">
        <f t="array" ref="F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G164" cm="1">
        <f t="array" ref="G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H164" cm="1">
        <f t="array" ref="H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I164">
        <f>VLOOKUP($D164,[24]Sheet1!$C$1:$J$65536,2,FALSE)</f>
        <v>220.64875793457031</v>
      </c>
      <c r="J164">
        <f>VLOOKUP($D164,[24]Sheet1!$C$1:$J$65536,3,FALSE)</f>
        <v>173.62734985351562</v>
      </c>
      <c r="K164">
        <f>VLOOKUP($D164,[24]Sheet1!$C$1:$J$65536,4,FALSE)</f>
        <v>10132.32421875</v>
      </c>
      <c r="L164">
        <f>VLOOKUP($D164,[24]Sheet1!$C$1:$J$65536,5,FALSE)</f>
        <v>150.6903076171875</v>
      </c>
      <c r="M164">
        <f>VLOOKUP($D164,[24]Sheet1!$C$1:$J$65536,6,FALSE)</f>
        <v>25.098030090332031</v>
      </c>
      <c r="N164">
        <f>VLOOKUP($D164,[24]Sheet1!$C$1:$J$65536,7,FALSE)</f>
        <v>5.3747482299804688</v>
      </c>
      <c r="O164">
        <f>VLOOKUP($D164,[24]Sheet1!$C$1:$J$65536,8,FALSE)</f>
        <v>41.088386535644531</v>
      </c>
      <c r="P164" cm="1">
        <f t="array" ref="P164">_xlfn.IFS(
$C164=2010,
VLOOKUP($B164,[25]各省年均房价!$A$1:$T$32,11,FALSE),
$C164=2011,
VLOOKUP($B164,[25]各省年均房价!$A$1:$T$32,12,FALSE),
$C164=2012,
VLOOKUP($B164,[25]各省年均房价!$A$1:$T$32,13,FALSE),
$C164=2013,
VLOOKUP($B164,[25]各省年均房价!$A$1:$T$32,14,FALSE),
$C164=2014,
VLOOKUP($B164,[25]各省年均房价!$A$1:$T$32,15,FALSE),
$C164=2015,
VLOOKUP($B164,[25]各省年均房价!$A$1:$T$32,16,FALSE),
$C164=2016,
VLOOKUP($B164,[25]各省年均房价!$A$1:$T$32,17,FALSE),
$C164=2017,
VLOOKUP($B164,[25]各省年均房价!$A$1:$T$32,18,FALSE),
$C164=2018,
VLOOKUP($B164,[25]各省年均房价!$A$1:$T$32,19,FALSE)
)</f>
        <v>6136.5209523809526</v>
      </c>
      <c r="Q164">
        <f t="shared" si="2"/>
        <v>0.37013818399064796</v>
      </c>
      <c r="S164" t="str">
        <f>VLOOKUP(B164,方言分布!A:B,2,FALSE)</f>
        <v>粤语</v>
      </c>
      <c r="T164" cm="1">
        <f t="array" ref="T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44880</v>
      </c>
      <c r="U164" cm="1">
        <f t="array" ref="U164">_xlfn.IFS(
$C164=2010,
VLOOKUP($B164,[20]分省年度数据!$A$1:$T$32,15,FALSE),
$C164=2011,
VLOOKUP($B164,[20]分省年度数据!$A$1:$T$32,14,FALSE),
$C164=2012,
VLOOKUP($B164,[20]分省年度数据!$A$1:$T$32,13,FALSE),
$C164=2013,
VLOOKUP($B164,[20]分省年度数据!$A$1:$T$32,12,FALSE),
$C164=2014,
VLOOKUP($B164,[20]分省年度数据!$A$1:$T$32,11,FALSE),
$C164=2015,
VLOOKUP($B164,[20]分省年度数据!$A$1:$T$32,10,FALSE),
$C164=2016,
VLOOKUP($B164,[20]分省年度数据!$A$1:$T$32,9,FALSE),
$C164=2017,
VLOOKUP($B164,[20]分省年度数据!$A$1:$T$32,8,FALSE),
$C164=2018,
VLOOKUP($B164,[20]分省年度数据!$A$1:$T$32,7,FALSE)
)</f>
        <v>30.01</v>
      </c>
      <c r="V164" cm="1">
        <f t="array" ref="V164">_xlfn.IFS(
$C164=2010,
VLOOKUP($B164,[21]分省年度数据!$A$1:$T$32,15,FALSE),
$C164=2011,
VLOOKUP($B164,[21]分省年度数据!$A$1:$T$32,14,FALSE),
$C164=2012,
VLOOKUP($B164,[21]分省年度数据!$A$1:$T$32,13,FALSE),
$C164=2013,
VLOOKUP($B164,[21]分省年度数据!$A$1:$T$32,12,FALSE),
$C164=2014,
VLOOKUP($B164,[21]分省年度数据!$A$1:$T$32,11,FALSE),
$C164=2015,
VLOOKUP($B164,[21]分省年度数据!$A$1:$T$32,10,FALSE),
$C164=2016,
VLOOKUP($B164,[21]分省年度数据!$A$1:$T$32,9,FALSE),
$C164=2017,
VLOOKUP($B164,[21]分省年度数据!$A$1:$T$32,8,FALSE),
$C164=2018,
VLOOKUP($B164,[21]分省年度数据!$A$1:$T$32,7,FALSE)
)</f>
        <v>53</v>
      </c>
      <c r="W164" cm="1">
        <f t="array" ref="W164">_xlfn.IFS(
$C164=2010,
VLOOKUP($B164,[22]分省年度数据!$A$1:$T$32,15,FALSE),
$C164=2011,
VLOOKUP($B164,[22]分省年度数据!$A$1:$T$32,14,FALSE),
$C164=2012,
VLOOKUP($B164,[22]分省年度数据!$A$1:$T$32,13,FALSE),
$C164=2013,
VLOOKUP($B164,[22]分省年度数据!$A$1:$T$32,12,FALSE),
$C164=2014,
VLOOKUP($B164,[22]分省年度数据!$A$1:$T$32,11,FALSE),
$C164=2015,
VLOOKUP($B164,[22]分省年度数据!$A$1:$T$32,10,FALSE),
$C164=2016,
VLOOKUP($B164,[22]分省年度数据!$A$1:$T$32,9,FALSE),
$C164=2017,
VLOOKUP($B164,[22]分省年度数据!$A$1:$T$32,8,FALSE),
$C164=2018,
VLOOKUP($B164,[22]分省年度数据!$A$1:$T$32,7,FALSE)
)</f>
        <v>9.4</v>
      </c>
      <c r="X164" cm="1">
        <f t="array" ref="X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304.04000000000002</v>
      </c>
      <c r="Y164" cm="1">
        <f t="array" ref="Y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16.71</v>
      </c>
      <c r="Z164" cm="1">
        <f t="array" ref="Z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18.77</v>
      </c>
      <c r="AA164" cm="1">
        <f t="array" ref="AA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19.7</v>
      </c>
      <c r="AC164" cm="1">
        <f t="array" ref="AC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15327348</v>
      </c>
      <c r="AD164" cm="1">
        <f t="array" ref="AD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921.48</v>
      </c>
      <c r="AE164" cm="1">
        <f t="array" ref="AE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1990</v>
      </c>
      <c r="AF164" cm="1">
        <f t="array" ref="AF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17458.400000000001</v>
      </c>
      <c r="AI164" cm="1">
        <f t="array" ref="AI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30370</v>
      </c>
      <c r="AJ164" cm="1">
        <f t="array" ref="AJ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69485</v>
      </c>
      <c r="AK164" cm="1">
        <f t="array" ref="AK164">_xlfn.IFS(
$C164=2010,
VLOOKUP($B164,[4]分省年度数据!$A$1:$T$32,15,FALSE),
$C164=2011,
VLOOKUP($B164,[4]分省年度数据!$A$1:$T$32,14,FALSE),
$C164=2012,
VLOOKUP($B164,[4]分省年度数据!$A$1:$T$32,13,FALSE),
$C164=2013,
VLOOKUP($B164,[4]分省年度数据!$A$1:$T$32,12,FALSE),
$C164=2014,
VLOOKUP($B164,[4]分省年度数据!$A$1:$T$32,11,FALSE),
$C164=2015,
VLOOKUP($B164,[4]分省年度数据!$A$1:$T$32,10,FALSE),
$C164=2016,
VLOOKUP($B164,[4]分省年度数据!$A$1:$T$32,9,FALSE),
$C164=2017,
VLOOKUP($B164,[4]分省年度数据!$A$1:$T$32,8,FALSE),
$C164=2018,
VLOOKUP($B164,[4]分省年度数据!$A$1:$T$32,7,FALSE)
)</f>
        <v>98.37</v>
      </c>
      <c r="AL164" cm="1">
        <f t="array" ref="AL164">_xlfn.IFS(
$C164=2010,
VLOOKUP($B164,[5]分省年度数据!$A$1:$T$32,15,FALSE),
$C164=2011,
VLOOKUP($B164,[5]分省年度数据!$A$1:$T$32,14,FALSE),
$C164=2012,
VLOOKUP($B164,[5]分省年度数据!$A$1:$T$32,13,FALSE),
$C164=2013,
VLOOKUP($B164,[5]分省年度数据!$A$1:$T$32,12,FALSE),
$C164=2014,
VLOOKUP($B164,[5]分省年度数据!$A$1:$T$32,11,FALSE),
$C164=2015,
VLOOKUP($B164,[5]分省年度数据!$A$1:$T$32,10,FALSE),
$C164=2016,
VLOOKUP($B164,[5]分省年度数据!$A$1:$T$32,9,FALSE),
$C164=2017,
VLOOKUP($B164,[5]分省年度数据!$A$1:$T$32,8,FALSE),
$C164=2018,
VLOOKUP($B164,[5]分省年度数据!$A$1:$T$32,7,FALSE)
)</f>
        <v>95.75</v>
      </c>
      <c r="AM164" cm="1">
        <f t="array" ref="AM164">_xlfn.IFS(
$C164=2010,
VLOOKUP($B164,[6]分省年度数据!$A$1:$T$32,15,FALSE),
$C164=2011,
VLOOKUP($B164,[6]分省年度数据!$A$1:$T$32,14,FALSE),
$C164=2012,
VLOOKUP($B164,[6]分省年度数据!$A$1:$T$32,13,FALSE),
$C164=2013,
VLOOKUP($B164,[6]分省年度数据!$A$1:$T$32,12,FALSE),
$C164=2014,
VLOOKUP($B164,[6]分省年度数据!$A$1:$T$32,11,FALSE),
$C164=2015,
VLOOKUP($B164,[6]分省年度数据!$A$1:$T$32,10,FALSE),
$C164=2016,
VLOOKUP($B164,[6]分省年度数据!$A$1:$T$32,9,FALSE),
$C164=2017,
VLOOKUP($B164,[6]分省年度数据!$A$1:$T$32,8,FALSE),
$C164=2018,
VLOOKUP($B164,[6]分省年度数据!$A$1:$T$32,7,FALSE)
)</f>
        <v>9.5299999999999994</v>
      </c>
      <c r="AN164" cm="1">
        <f t="array" ref="AN164">_xlfn.IFS(
$C164=2010,
VLOOKUP($B164,[7]分省年度数据!$A$1:$T$32,15,FALSE),
$C164=2011,
VLOOKUP($B164,[7]分省年度数据!$A$1:$T$32,14,FALSE),
$C164=2012,
VLOOKUP($B164,[7]分省年度数据!$A$1:$T$32,13,FALSE),
$C164=2013,
VLOOKUP($B164,[7]分省年度数据!$A$1:$T$32,12,FALSE),
$C164=2014,
VLOOKUP($B164,[7]分省年度数据!$A$1:$T$32,11,FALSE),
$C164=2015,
VLOOKUP($B164,[7]分省年度数据!$A$1:$T$32,10,FALSE),
$C164=2016,
VLOOKUP($B164,[7]分省年度数据!$A$1:$T$32,9,FALSE),
$C164=2017,
VLOOKUP($B164,[7]分省年度数据!$A$1:$T$32,8,FALSE),
$C164=2018,
VLOOKUP($B164,[7]分省年度数据!$A$1:$T$32,7,FALSE)
)</f>
        <v>2.06</v>
      </c>
      <c r="AO164" cm="1">
        <f t="array" ref="AO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13.29</v>
      </c>
    </row>
    <row r="165" spans="1:41">
      <c r="A165">
        <v>44</v>
      </c>
      <c r="B165" t="s">
        <v>19</v>
      </c>
      <c r="C165">
        <v>2011</v>
      </c>
      <c r="D165" t="str">
        <f>CONCATENATE(B165,C165)</f>
        <v>广东省2011</v>
      </c>
      <c r="E165" t="s">
        <v>35</v>
      </c>
      <c r="F165" cm="1">
        <f t="array" ref="F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G165" cm="1">
        <f t="array" ref="G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H165" cm="1">
        <f t="array" ref="H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I165">
        <f>VLOOKUP($D165,[24]Sheet1!$C$1:$J$65536,2,FALSE)</f>
        <v>216.69529724121094</v>
      </c>
      <c r="J165">
        <f>VLOOKUP($D165,[24]Sheet1!$C$1:$J$65536,3,FALSE)</f>
        <v>156.58740234375</v>
      </c>
      <c r="K165">
        <f>VLOOKUP($D165,[24]Sheet1!$C$1:$J$65536,4,FALSE)</f>
        <v>10134.4130859375</v>
      </c>
      <c r="L165">
        <f>VLOOKUP($D165,[24]Sheet1!$C$1:$J$65536,5,FALSE)</f>
        <v>152.35189819335938</v>
      </c>
      <c r="M165">
        <f>VLOOKUP($D165,[24]Sheet1!$C$1:$J$65536,6,FALSE)</f>
        <v>25.905803680419922</v>
      </c>
      <c r="N165">
        <f>VLOOKUP($D165,[24]Sheet1!$C$1:$J$65536,7,FALSE)</f>
        <v>5.0407109260559082</v>
      </c>
      <c r="O165">
        <f>VLOOKUP($D165,[24]Sheet1!$C$1:$J$65536,8,FALSE)</f>
        <v>38.817085266113281</v>
      </c>
      <c r="P165" cm="1">
        <f t="array" ref="P165">_xlfn.IFS(
$C165=2010,
VLOOKUP($B165,[25]各省年均房价!$A$1:$T$32,11,FALSE),
$C165=2011,
VLOOKUP($B165,[25]各省年均房价!$A$1:$T$32,12,FALSE),
$C165=2012,
VLOOKUP($B165,[25]各省年均房价!$A$1:$T$32,13,FALSE),
$C165=2013,
VLOOKUP($B165,[25]各省年均房价!$A$1:$T$32,14,FALSE),
$C165=2014,
VLOOKUP($B165,[25]各省年均房价!$A$1:$T$32,15,FALSE),
$C165=2015,
VLOOKUP($B165,[25]各省年均房价!$A$1:$T$32,16,FALSE),
$C165=2016,
VLOOKUP($B165,[25]各省年均房价!$A$1:$T$32,17,FALSE),
$C165=2017,
VLOOKUP($B165,[25]各省年均房价!$A$1:$T$32,18,FALSE),
$C165=2018,
VLOOKUP($B165,[25]各省年均房价!$A$1:$T$32,19,FALSE)
)</f>
        <v>6371.3652380952371</v>
      </c>
      <c r="Q165">
        <f t="shared" si="2"/>
        <v>0.33682412973647902</v>
      </c>
      <c r="S165" t="str">
        <f>VLOOKUP(B165,方言分布!A:B,2,FALSE)</f>
        <v>粤语</v>
      </c>
      <c r="T165" cm="1">
        <f t="array" ref="T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45930</v>
      </c>
      <c r="U165" cm="1">
        <f t="array" ref="U165">_xlfn.IFS(
$C165=2010,
VLOOKUP($B165,[20]分省年度数据!$A$1:$T$32,15,FALSE),
$C165=2011,
VLOOKUP($B165,[20]分省年度数据!$A$1:$T$32,14,FALSE),
$C165=2012,
VLOOKUP($B165,[20]分省年度数据!$A$1:$T$32,13,FALSE),
$C165=2013,
VLOOKUP($B165,[20]分省年度数据!$A$1:$T$32,12,FALSE),
$C165=2014,
VLOOKUP($B165,[20]分省年度数据!$A$1:$T$32,11,FALSE),
$C165=2015,
VLOOKUP($B165,[20]分省年度数据!$A$1:$T$32,10,FALSE),
$C165=2016,
VLOOKUP($B165,[20]分省年度数据!$A$1:$T$32,9,FALSE),
$C165=2017,
VLOOKUP($B165,[20]分省年度数据!$A$1:$T$32,8,FALSE),
$C165=2018,
VLOOKUP($B165,[20]分省年度数据!$A$1:$T$32,7,FALSE)
)</f>
        <v>32.5</v>
      </c>
      <c r="V165" cm="1">
        <f t="array" ref="V165">_xlfn.IFS(
$C165=2010,
VLOOKUP($B165,[21]分省年度数据!$A$1:$T$32,15,FALSE),
$C165=2011,
VLOOKUP($B165,[21]分省年度数据!$A$1:$T$32,14,FALSE),
$C165=2012,
VLOOKUP($B165,[21]分省年度数据!$A$1:$T$32,13,FALSE),
$C165=2013,
VLOOKUP($B165,[21]分省年度数据!$A$1:$T$32,12,FALSE),
$C165=2014,
VLOOKUP($B165,[21]分省年度数据!$A$1:$T$32,11,FALSE),
$C165=2015,
VLOOKUP($B165,[21]分省年度数据!$A$1:$T$32,10,FALSE),
$C165=2016,
VLOOKUP($B165,[21]分省年度数据!$A$1:$T$32,9,FALSE),
$C165=2017,
VLOOKUP($B165,[21]分省年度数据!$A$1:$T$32,8,FALSE),
$C165=2018,
VLOOKUP($B165,[21]分省年度数据!$A$1:$T$32,7,FALSE)
)</f>
        <v>56</v>
      </c>
      <c r="W165" cm="1">
        <f t="array" ref="W165">_xlfn.IFS(
$C165=2010,
VLOOKUP($B165,[22]分省年度数据!$A$1:$T$32,15,FALSE),
$C165=2011,
VLOOKUP($B165,[22]分省年度数据!$A$1:$T$32,14,FALSE),
$C165=2012,
VLOOKUP($B165,[22]分省年度数据!$A$1:$T$32,13,FALSE),
$C165=2013,
VLOOKUP($B165,[22]分省年度数据!$A$1:$T$32,12,FALSE),
$C165=2014,
VLOOKUP($B165,[22]分省年度数据!$A$1:$T$32,11,FALSE),
$C165=2015,
VLOOKUP($B165,[22]分省年度数据!$A$1:$T$32,10,FALSE),
$C165=2016,
VLOOKUP($B165,[22]分省年度数据!$A$1:$T$32,9,FALSE),
$C165=2017,
VLOOKUP($B165,[22]分省年度数据!$A$1:$T$32,8,FALSE),
$C165=2018,
VLOOKUP($B165,[22]分省年度数据!$A$1:$T$32,7,FALSE)
)</f>
        <v>9.09</v>
      </c>
      <c r="X165" cm="1">
        <f t="array" ref="X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433.75</v>
      </c>
      <c r="Y165" cm="1">
        <f t="array" ref="Y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16.079999999999998</v>
      </c>
      <c r="Z165" cm="1">
        <f t="array" ref="Z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17.87</v>
      </c>
      <c r="AA165" cm="1">
        <f t="array" ref="AA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19.010000000000002</v>
      </c>
      <c r="AC165" cm="1">
        <f t="array" ref="AC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18846365</v>
      </c>
      <c r="AD165" cm="1">
        <f t="array" ref="AD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1227.8699999999999</v>
      </c>
      <c r="AE165" cm="1">
        <f t="array" ref="AE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2210</v>
      </c>
      <c r="AF165" cm="1">
        <f t="array" ref="AF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20297.5</v>
      </c>
      <c r="AI165" cm="1">
        <f t="array" ref="AI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26586</v>
      </c>
      <c r="AJ165" cm="1">
        <f t="array" ref="AJ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79085</v>
      </c>
      <c r="AK165" cm="1">
        <f t="array" ref="AK165">_xlfn.IFS(
$C165=2010,
VLOOKUP($B165,[4]分省年度数据!$A$1:$T$32,15,FALSE),
$C165=2011,
VLOOKUP($B165,[4]分省年度数据!$A$1:$T$32,14,FALSE),
$C165=2012,
VLOOKUP($B165,[4]分省年度数据!$A$1:$T$32,13,FALSE),
$C165=2013,
VLOOKUP($B165,[4]分省年度数据!$A$1:$T$32,12,FALSE),
$C165=2014,
VLOOKUP($B165,[4]分省年度数据!$A$1:$T$32,11,FALSE),
$C165=2015,
VLOOKUP($B165,[4]分省年度数据!$A$1:$T$32,10,FALSE),
$C165=2016,
VLOOKUP($B165,[4]分省年度数据!$A$1:$T$32,9,FALSE),
$C165=2017,
VLOOKUP($B165,[4]分省年度数据!$A$1:$T$32,8,FALSE),
$C165=2018,
VLOOKUP($B165,[4]分省年度数据!$A$1:$T$32,7,FALSE)
)</f>
        <v>98.39</v>
      </c>
      <c r="AL165" cm="1">
        <f t="array" ref="AL165">_xlfn.IFS(
$C165=2010,
VLOOKUP($B165,[5]分省年度数据!$A$1:$T$32,15,FALSE),
$C165=2011,
VLOOKUP($B165,[5]分省年度数据!$A$1:$T$32,14,FALSE),
$C165=2012,
VLOOKUP($B165,[5]分省年度数据!$A$1:$T$32,13,FALSE),
$C165=2013,
VLOOKUP($B165,[5]分省年度数据!$A$1:$T$32,12,FALSE),
$C165=2014,
VLOOKUP($B165,[5]分省年度数据!$A$1:$T$32,11,FALSE),
$C165=2015,
VLOOKUP($B165,[5]分省年度数据!$A$1:$T$32,10,FALSE),
$C165=2016,
VLOOKUP($B165,[5]分省年度数据!$A$1:$T$32,9,FALSE),
$C165=2017,
VLOOKUP($B165,[5]分省年度数据!$A$1:$T$32,8,FALSE),
$C165=2018,
VLOOKUP($B165,[5]分省年度数据!$A$1:$T$32,7,FALSE)
)</f>
        <v>91.3</v>
      </c>
      <c r="AM165" cm="1">
        <f t="array" ref="AM165">_xlfn.IFS(
$C165=2010,
VLOOKUP($B165,[6]分省年度数据!$A$1:$T$32,15,FALSE),
$C165=2011,
VLOOKUP($B165,[6]分省年度数据!$A$1:$T$32,14,FALSE),
$C165=2012,
VLOOKUP($B165,[6]分省年度数据!$A$1:$T$32,13,FALSE),
$C165=2013,
VLOOKUP($B165,[6]分省年度数据!$A$1:$T$32,12,FALSE),
$C165=2014,
VLOOKUP($B165,[6]分省年度数据!$A$1:$T$32,11,FALSE),
$C165=2015,
VLOOKUP($B165,[6]分省年度数据!$A$1:$T$32,10,FALSE),
$C165=2016,
VLOOKUP($B165,[6]分省年度数据!$A$1:$T$32,9,FALSE),
$C165=2017,
VLOOKUP($B165,[6]分省年度数据!$A$1:$T$32,8,FALSE),
$C165=2018,
VLOOKUP($B165,[6]分省年度数据!$A$1:$T$32,7,FALSE)
)</f>
        <v>12.9</v>
      </c>
      <c r="AN165" cm="1">
        <f t="array" ref="AN165">_xlfn.IFS(
$C165=2010,
VLOOKUP($B165,[7]分省年度数据!$A$1:$T$32,15,FALSE),
$C165=2011,
VLOOKUP($B165,[7]分省年度数据!$A$1:$T$32,14,FALSE),
$C165=2012,
VLOOKUP($B165,[7]分省年度数据!$A$1:$T$32,13,FALSE),
$C165=2013,
VLOOKUP($B165,[7]分省年度数据!$A$1:$T$32,12,FALSE),
$C165=2014,
VLOOKUP($B165,[7]分省年度数据!$A$1:$T$32,11,FALSE),
$C165=2015,
VLOOKUP($B165,[7]分省年度数据!$A$1:$T$32,10,FALSE),
$C165=2016,
VLOOKUP($B165,[7]分省年度数据!$A$1:$T$32,9,FALSE),
$C165=2017,
VLOOKUP($B165,[7]分省年度数据!$A$1:$T$32,8,FALSE),
$C165=2018,
VLOOKUP($B165,[7]分省年度数据!$A$1:$T$32,7,FALSE)
)</f>
        <v>2.02</v>
      </c>
      <c r="AO165" cm="1">
        <f t="array" ref="AO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14.35</v>
      </c>
    </row>
    <row r="166" spans="1:41">
      <c r="A166">
        <v>44</v>
      </c>
      <c r="B166" t="s">
        <v>19</v>
      </c>
      <c r="C166">
        <v>2012</v>
      </c>
      <c r="D166" t="str">
        <f>CONCATENATE(B166,C166)</f>
        <v>广东省2012</v>
      </c>
      <c r="E166" t="s">
        <v>35</v>
      </c>
      <c r="F166" cm="1">
        <f t="array" ref="F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G166" cm="1">
        <f t="array" ref="G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H166" cm="1">
        <f t="array" ref="H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I166">
        <f>VLOOKUP($D166,[24]Sheet1!$C$1:$J$65536,2,FALSE)</f>
        <v>219.53697204589844</v>
      </c>
      <c r="J166">
        <f>VLOOKUP($D166,[24]Sheet1!$C$1:$J$65536,3,FALSE)</f>
        <v>174.40570068359375</v>
      </c>
      <c r="K166">
        <f>VLOOKUP($D166,[24]Sheet1!$C$1:$J$65536,4,FALSE)</f>
        <v>10120.7001953125</v>
      </c>
      <c r="L166">
        <f>VLOOKUP($D166,[24]Sheet1!$C$1:$J$65536,5,FALSE)</f>
        <v>153.11758422851562</v>
      </c>
      <c r="M166">
        <f>VLOOKUP($D166,[24]Sheet1!$C$1:$J$65536,6,FALSE)</f>
        <v>24.735374450683594</v>
      </c>
      <c r="N166">
        <f>VLOOKUP($D166,[24]Sheet1!$C$1:$J$65536,7,FALSE)</f>
        <v>5.7455968856811523</v>
      </c>
      <c r="O166">
        <f>VLOOKUP($D166,[24]Sheet1!$C$1:$J$65536,8,FALSE)</f>
        <v>33.991439819335938</v>
      </c>
      <c r="P166" cm="1">
        <f t="array" ref="P166">_xlfn.IFS(
$C166=2010,
VLOOKUP($B166,[25]各省年均房价!$A$1:$T$32,11,FALSE),
$C166=2011,
VLOOKUP($B166,[25]各省年均房价!$A$1:$T$32,12,FALSE),
$C166=2012,
VLOOKUP($B166,[25]各省年均房价!$A$1:$T$32,13,FALSE),
$C166=2013,
VLOOKUP($B166,[25]各省年均房价!$A$1:$T$32,14,FALSE),
$C166=2014,
VLOOKUP($B166,[25]各省年均房价!$A$1:$T$32,15,FALSE),
$C166=2015,
VLOOKUP($B166,[25]各省年均房价!$A$1:$T$32,16,FALSE),
$C166=2016,
VLOOKUP($B166,[25]各省年均房价!$A$1:$T$32,17,FALSE),
$C166=2017,
VLOOKUP($B166,[25]各省年均房价!$A$1:$T$32,18,FALSE),
$C166=2018,
VLOOKUP($B166,[25]各省年均房价!$A$1:$T$32,19,FALSE)
)</f>
        <v>7186.6419047619056</v>
      </c>
      <c r="Q166">
        <f t="shared" si="2"/>
        <v>0.33790868463240104</v>
      </c>
      <c r="S166" t="str">
        <f>VLOOKUP(B166,方言分布!A:B,2,FALSE)</f>
        <v>粤语</v>
      </c>
      <c r="T166" cm="1">
        <f t="array" ref="T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46534</v>
      </c>
      <c r="U166" cm="1">
        <f t="array" ref="U166">_xlfn.IFS(
$C166=2010,
VLOOKUP($B166,[20]分省年度数据!$A$1:$T$32,15,FALSE),
$C166=2011,
VLOOKUP($B166,[20]分省年度数据!$A$1:$T$32,14,FALSE),
$C166=2012,
VLOOKUP($B166,[20]分省年度数据!$A$1:$T$32,13,FALSE),
$C166=2013,
VLOOKUP($B166,[20]分省年度数据!$A$1:$T$32,12,FALSE),
$C166=2014,
VLOOKUP($B166,[20]分省年度数据!$A$1:$T$32,11,FALSE),
$C166=2015,
VLOOKUP($B166,[20]分省年度数据!$A$1:$T$32,10,FALSE),
$C166=2016,
VLOOKUP($B166,[20]分省年度数据!$A$1:$T$32,9,FALSE),
$C166=2017,
VLOOKUP($B166,[20]分省年度数据!$A$1:$T$32,8,FALSE),
$C166=2018,
VLOOKUP($B166,[20]分省年度数据!$A$1:$T$32,7,FALSE)
)</f>
        <v>35.53</v>
      </c>
      <c r="V166" cm="1">
        <f t="array" ref="V166">_xlfn.IFS(
$C166=2010,
VLOOKUP($B166,[21]分省年度数据!$A$1:$T$32,15,FALSE),
$C166=2011,
VLOOKUP($B166,[21]分省年度数据!$A$1:$T$32,14,FALSE),
$C166=2012,
VLOOKUP($B166,[21]分省年度数据!$A$1:$T$32,13,FALSE),
$C166=2013,
VLOOKUP($B166,[21]分省年度数据!$A$1:$T$32,12,FALSE),
$C166=2014,
VLOOKUP($B166,[21]分省年度数据!$A$1:$T$32,11,FALSE),
$C166=2015,
VLOOKUP($B166,[21]分省年度数据!$A$1:$T$32,10,FALSE),
$C166=2016,
VLOOKUP($B166,[21]分省年度数据!$A$1:$T$32,9,FALSE),
$C166=2017,
VLOOKUP($B166,[21]分省年度数据!$A$1:$T$32,8,FALSE),
$C166=2018,
VLOOKUP($B166,[21]分省年度数据!$A$1:$T$32,7,FALSE)
)</f>
        <v>49</v>
      </c>
      <c r="W166" cm="1">
        <f t="array" ref="W166">_xlfn.IFS(
$C166=2010,
VLOOKUP($B166,[22]分省年度数据!$A$1:$T$32,15,FALSE),
$C166=2011,
VLOOKUP($B166,[22]分省年度数据!$A$1:$T$32,14,FALSE),
$C166=2012,
VLOOKUP($B166,[22]分省年度数据!$A$1:$T$32,13,FALSE),
$C166=2013,
VLOOKUP($B166,[22]分省年度数据!$A$1:$T$32,12,FALSE),
$C166=2014,
VLOOKUP($B166,[22]分省年度数据!$A$1:$T$32,11,FALSE),
$C166=2015,
VLOOKUP($B166,[22]分省年度数据!$A$1:$T$32,10,FALSE),
$C166=2016,
VLOOKUP($B166,[22]分省年度数据!$A$1:$T$32,9,FALSE),
$C166=2017,
VLOOKUP($B166,[22]分省年度数据!$A$1:$T$32,8,FALSE),
$C166=2018,
VLOOKUP($B166,[22]分省年度数据!$A$1:$T$32,7,FALSE)
)</f>
        <v>8.6999999999999993</v>
      </c>
      <c r="X166" cm="1">
        <f t="array" ref="X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505.14</v>
      </c>
      <c r="Y166" cm="1">
        <f t="array" ref="Y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>15.93</v>
      </c>
      <c r="Z166" cm="1">
        <f t="array" ref="Z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>16.18</v>
      </c>
      <c r="AA166" cm="1">
        <f t="array" ref="AA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>18.690000000000001</v>
      </c>
      <c r="AC166" t="str" cm="1">
        <f t="array" ref="AC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/>
      </c>
      <c r="AD166" cm="1">
        <f t="array" ref="AD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1501.22</v>
      </c>
      <c r="AE166" cm="1">
        <f t="array" ref="AE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2792</v>
      </c>
      <c r="AF166" cm="1">
        <f t="array" ref="AF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22677.1</v>
      </c>
      <c r="AI166" cm="1">
        <f t="array" ref="AI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25720</v>
      </c>
      <c r="AJ166" cm="1">
        <f t="array" ref="AJ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87384</v>
      </c>
      <c r="AK166" cm="1">
        <f t="array" ref="AK166">_xlfn.IFS(
$C166=2010,
VLOOKUP($B166,[4]分省年度数据!$A$1:$T$32,15,FALSE),
$C166=2011,
VLOOKUP($B166,[4]分省年度数据!$A$1:$T$32,14,FALSE),
$C166=2012,
VLOOKUP($B166,[4]分省年度数据!$A$1:$T$32,13,FALSE),
$C166=2013,
VLOOKUP($B166,[4]分省年度数据!$A$1:$T$32,12,FALSE),
$C166=2014,
VLOOKUP($B166,[4]分省年度数据!$A$1:$T$32,11,FALSE),
$C166=2015,
VLOOKUP($B166,[4]分省年度数据!$A$1:$T$32,10,FALSE),
$C166=2016,
VLOOKUP($B166,[4]分省年度数据!$A$1:$T$32,9,FALSE),
$C166=2017,
VLOOKUP($B166,[4]分省年度数据!$A$1:$T$32,8,FALSE),
$C166=2018,
VLOOKUP($B166,[4]分省年度数据!$A$1:$T$32,7,FALSE)
)</f>
        <v>97.62</v>
      </c>
      <c r="AL166" cm="1">
        <f t="array" ref="AL166">_xlfn.IFS(
$C166=2010,
VLOOKUP($B166,[5]分省年度数据!$A$1:$T$32,15,FALSE),
$C166=2011,
VLOOKUP($B166,[5]分省年度数据!$A$1:$T$32,14,FALSE),
$C166=2012,
VLOOKUP($B166,[5]分省年度数据!$A$1:$T$32,13,FALSE),
$C166=2013,
VLOOKUP($B166,[5]分省年度数据!$A$1:$T$32,12,FALSE),
$C166=2014,
VLOOKUP($B166,[5]分省年度数据!$A$1:$T$32,11,FALSE),
$C166=2015,
VLOOKUP($B166,[5]分省年度数据!$A$1:$T$32,10,FALSE),
$C166=2016,
VLOOKUP($B166,[5]分省年度数据!$A$1:$T$32,9,FALSE),
$C166=2017,
VLOOKUP($B166,[5]分省年度数据!$A$1:$T$32,8,FALSE),
$C166=2018,
VLOOKUP($B166,[5]分省年度数据!$A$1:$T$32,7,FALSE)
)</f>
        <v>94.93</v>
      </c>
      <c r="AM166" cm="1">
        <f t="array" ref="AM166">_xlfn.IFS(
$C166=2010,
VLOOKUP($B166,[6]分省年度数据!$A$1:$T$32,15,FALSE),
$C166=2011,
VLOOKUP($B166,[6]分省年度数据!$A$1:$T$32,14,FALSE),
$C166=2012,
VLOOKUP($B166,[6]分省年度数据!$A$1:$T$32,13,FALSE),
$C166=2013,
VLOOKUP($B166,[6]分省年度数据!$A$1:$T$32,12,FALSE),
$C166=2014,
VLOOKUP($B166,[6]分省年度数据!$A$1:$T$32,11,FALSE),
$C166=2015,
VLOOKUP($B166,[6]分省年度数据!$A$1:$T$32,10,FALSE),
$C166=2016,
VLOOKUP($B166,[6]分省年度数据!$A$1:$T$32,9,FALSE),
$C166=2017,
VLOOKUP($B166,[6]分省年度数据!$A$1:$T$32,8,FALSE),
$C166=2018,
VLOOKUP($B166,[6]分省年度数据!$A$1:$T$32,7,FALSE)
)</f>
        <v>13.42</v>
      </c>
      <c r="AN166" cm="1">
        <f t="array" ref="AN166">_xlfn.IFS(
$C166=2010,
VLOOKUP($B166,[7]分省年度数据!$A$1:$T$32,15,FALSE),
$C166=2011,
VLOOKUP($B166,[7]分省年度数据!$A$1:$T$32,14,FALSE),
$C166=2012,
VLOOKUP($B166,[7]分省年度数据!$A$1:$T$32,13,FALSE),
$C166=2013,
VLOOKUP($B166,[7]分省年度数据!$A$1:$T$32,12,FALSE),
$C166=2014,
VLOOKUP($B166,[7]分省年度数据!$A$1:$T$32,11,FALSE),
$C166=2015,
VLOOKUP($B166,[7]分省年度数据!$A$1:$T$32,10,FALSE),
$C166=2016,
VLOOKUP($B166,[7]分省年度数据!$A$1:$T$32,9,FALSE),
$C166=2017,
VLOOKUP($B166,[7]分省年度数据!$A$1:$T$32,8,FALSE),
$C166=2018,
VLOOKUP($B166,[7]分省年度数据!$A$1:$T$32,7,FALSE)
)</f>
        <v>2.06</v>
      </c>
      <c r="AO166" cm="1">
        <f t="array" ref="AO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15.82</v>
      </c>
    </row>
    <row r="167" spans="1:41">
      <c r="A167">
        <v>44</v>
      </c>
      <c r="B167" t="s">
        <v>19</v>
      </c>
      <c r="C167">
        <v>2013</v>
      </c>
      <c r="D167" t="str">
        <f>CONCATENATE(B167,C167)</f>
        <v>广东省2013</v>
      </c>
      <c r="E167" t="s">
        <v>35</v>
      </c>
      <c r="F167" cm="1">
        <f t="array" ref="F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G167" cm="1">
        <f t="array" ref="G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H167" cm="1">
        <f t="array" ref="H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I167">
        <f>VLOOKUP($D167,[24]Sheet1!$C$1:$J$65536,2,FALSE)</f>
        <v>220.48493957519531</v>
      </c>
      <c r="J167">
        <f>VLOOKUP($D167,[24]Sheet1!$C$1:$J$65536,3,FALSE)</f>
        <v>169.306640625</v>
      </c>
      <c r="K167">
        <f>VLOOKUP($D167,[24]Sheet1!$C$1:$J$65536,4,FALSE)</f>
        <v>10129.849609375</v>
      </c>
      <c r="L167">
        <f>VLOOKUP($D167,[24]Sheet1!$C$1:$J$65536,5,FALSE)</f>
        <v>159.63282775878906</v>
      </c>
      <c r="M167">
        <f>VLOOKUP($D167,[24]Sheet1!$C$1:$J$65536,6,FALSE)</f>
        <v>25.654340744018555</v>
      </c>
      <c r="N167">
        <f>VLOOKUP($D167,[24]Sheet1!$C$1:$J$65536,7,FALSE)</f>
        <v>5.8708176612854004</v>
      </c>
      <c r="O167">
        <f>VLOOKUP($D167,[24]Sheet1!$C$1:$J$65536,8,FALSE)</f>
        <v>43.491584777832031</v>
      </c>
      <c r="P167" cm="1">
        <f t="array" ref="P167">_xlfn.IFS(
$C167=2010,
VLOOKUP($B167,[25]各省年均房价!$A$1:$T$32,11,FALSE),
$C167=2011,
VLOOKUP($B167,[25]各省年均房价!$A$1:$T$32,12,FALSE),
$C167=2012,
VLOOKUP($B167,[25]各省年均房价!$A$1:$T$32,13,FALSE),
$C167=2013,
VLOOKUP($B167,[25]各省年均房价!$A$1:$T$32,14,FALSE),
$C167=2014,
VLOOKUP($B167,[25]各省年均房价!$A$1:$T$32,15,FALSE),
$C167=2015,
VLOOKUP($B167,[25]各省年均房价!$A$1:$T$32,16,FALSE),
$C167=2016,
VLOOKUP($B167,[25]各省年均房价!$A$1:$T$32,17,FALSE),
$C167=2017,
VLOOKUP($B167,[25]各省年均房价!$A$1:$T$32,18,FALSE),
$C167=2018,
VLOOKUP($B167,[25]各省年均房价!$A$1:$T$32,19,FALSE)
)</f>
        <v>7185.0885714285723</v>
      </c>
      <c r="Q167">
        <f t="shared" si="2"/>
        <v>0.30677975199302215</v>
      </c>
      <c r="S167" t="str">
        <f>VLOOKUP(B167,方言分布!A:B,2,FALSE)</f>
        <v>粤语</v>
      </c>
      <c r="T167" cm="1">
        <f t="array" ref="T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47835</v>
      </c>
      <c r="U167" cm="1">
        <f t="array" ref="U167">_xlfn.IFS(
$C167=2010,
VLOOKUP($B167,[20]分省年度数据!$A$1:$T$32,15,FALSE),
$C167=2011,
VLOOKUP($B167,[20]分省年度数据!$A$1:$T$32,14,FALSE),
$C167=2012,
VLOOKUP($B167,[20]分省年度数据!$A$1:$T$32,13,FALSE),
$C167=2013,
VLOOKUP($B167,[20]分省年度数据!$A$1:$T$32,12,FALSE),
$C167=2014,
VLOOKUP($B167,[20]分省年度数据!$A$1:$T$32,11,FALSE),
$C167=2015,
VLOOKUP($B167,[20]分省年度数据!$A$1:$T$32,10,FALSE),
$C167=2016,
VLOOKUP($B167,[20]分省年度数据!$A$1:$T$32,9,FALSE),
$C167=2017,
VLOOKUP($B167,[20]分省年度数据!$A$1:$T$32,8,FALSE),
$C167=2018,
VLOOKUP($B167,[20]分省年度数据!$A$1:$T$32,7,FALSE)
)</f>
        <v>37.840000000000003</v>
      </c>
      <c r="V167" cm="1">
        <f t="array" ref="V167">_xlfn.IFS(
$C167=2010,
VLOOKUP($B167,[21]分省年度数据!$A$1:$T$32,15,FALSE),
$C167=2011,
VLOOKUP($B167,[21]分省年度数据!$A$1:$T$32,14,FALSE),
$C167=2012,
VLOOKUP($B167,[21]分省年度数据!$A$1:$T$32,13,FALSE),
$C167=2013,
VLOOKUP($B167,[21]分省年度数据!$A$1:$T$32,12,FALSE),
$C167=2014,
VLOOKUP($B167,[21]分省年度数据!$A$1:$T$32,11,FALSE),
$C167=2015,
VLOOKUP($B167,[21]分省年度数据!$A$1:$T$32,10,FALSE),
$C167=2016,
VLOOKUP($B167,[21]分省年度数据!$A$1:$T$32,9,FALSE),
$C167=2017,
VLOOKUP($B167,[21]分省年度数据!$A$1:$T$32,8,FALSE),
$C167=2018,
VLOOKUP($B167,[21]分省年度数据!$A$1:$T$32,7,FALSE)
)</f>
        <v>63</v>
      </c>
      <c r="W167" cm="1">
        <f t="array" ref="W167">_xlfn.IFS(
$C167=2010,
VLOOKUP($B167,[22]分省年度数据!$A$1:$T$32,15,FALSE),
$C167=2011,
VLOOKUP($B167,[22]分省年度数据!$A$1:$T$32,14,FALSE),
$C167=2012,
VLOOKUP($B167,[22]分省年度数据!$A$1:$T$32,13,FALSE),
$C167=2013,
VLOOKUP($B167,[22]分省年度数据!$A$1:$T$32,12,FALSE),
$C167=2014,
VLOOKUP($B167,[22]分省年度数据!$A$1:$T$32,11,FALSE),
$C167=2015,
VLOOKUP($B167,[22]分省年度数据!$A$1:$T$32,10,FALSE),
$C167=2016,
VLOOKUP($B167,[22]分省年度数据!$A$1:$T$32,9,FALSE),
$C167=2017,
VLOOKUP($B167,[22]分省年度数据!$A$1:$T$32,8,FALSE),
$C167=2018,
VLOOKUP($B167,[22]分省年度数据!$A$1:$T$32,7,FALSE)
)</f>
        <v>8.8800000000000008</v>
      </c>
      <c r="X167" cm="1">
        <f t="array" ref="X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569.32000000000005</v>
      </c>
      <c r="Y167" cm="1">
        <f t="array" ref="Y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15.23</v>
      </c>
      <c r="Z167" cm="1">
        <f t="array" ref="Z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14.63</v>
      </c>
      <c r="AA167" cm="1">
        <f t="array" ref="AA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18.47</v>
      </c>
      <c r="AC167" cm="1">
        <f t="array" ref="AC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24775503</v>
      </c>
      <c r="AD167" cm="1">
        <f t="array" ref="AD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1744.59</v>
      </c>
      <c r="AE167" cm="1">
        <f t="array" ref="AE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3216</v>
      </c>
      <c r="AF167" cm="1">
        <f t="array" ref="AF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25453.9</v>
      </c>
      <c r="AI167" cm="1">
        <f t="array" ref="AI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25424</v>
      </c>
      <c r="AJ167" cm="1">
        <f t="array" ref="AJ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88696</v>
      </c>
      <c r="AK167" cm="1">
        <f t="array" ref="AK167">_xlfn.IFS(
$C167=2010,
VLOOKUP($B167,[4]分省年度数据!$A$1:$T$32,15,FALSE),
$C167=2011,
VLOOKUP($B167,[4]分省年度数据!$A$1:$T$32,14,FALSE),
$C167=2012,
VLOOKUP($B167,[4]分省年度数据!$A$1:$T$32,13,FALSE),
$C167=2013,
VLOOKUP($B167,[4]分省年度数据!$A$1:$T$32,12,FALSE),
$C167=2014,
VLOOKUP($B167,[4]分省年度数据!$A$1:$T$32,11,FALSE),
$C167=2015,
VLOOKUP($B167,[4]分省年度数据!$A$1:$T$32,10,FALSE),
$C167=2016,
VLOOKUP($B167,[4]分省年度数据!$A$1:$T$32,9,FALSE),
$C167=2017,
VLOOKUP($B167,[4]分省年度数据!$A$1:$T$32,8,FALSE),
$C167=2018,
VLOOKUP($B167,[4]分省年度数据!$A$1:$T$32,7,FALSE)
)</f>
        <v>97.47</v>
      </c>
      <c r="AL167" cm="1">
        <f t="array" ref="AL167">_xlfn.IFS(
$C167=2010,
VLOOKUP($B167,[5]分省年度数据!$A$1:$T$32,15,FALSE),
$C167=2011,
VLOOKUP($B167,[5]分省年度数据!$A$1:$T$32,14,FALSE),
$C167=2012,
VLOOKUP($B167,[5]分省年度数据!$A$1:$T$32,13,FALSE),
$C167=2013,
VLOOKUP($B167,[5]分省年度数据!$A$1:$T$32,12,FALSE),
$C167=2014,
VLOOKUP($B167,[5]分省年度数据!$A$1:$T$32,11,FALSE),
$C167=2015,
VLOOKUP($B167,[5]分省年度数据!$A$1:$T$32,10,FALSE),
$C167=2016,
VLOOKUP($B167,[5]分省年度数据!$A$1:$T$32,9,FALSE),
$C167=2017,
VLOOKUP($B167,[5]分省年度数据!$A$1:$T$32,8,FALSE),
$C167=2018,
VLOOKUP($B167,[5]分省年度数据!$A$1:$T$32,7,FALSE)
)</f>
        <v>96.89</v>
      </c>
      <c r="AM167" cm="1">
        <f t="array" ref="AM167">_xlfn.IFS(
$C167=2010,
VLOOKUP($B167,[6]分省年度数据!$A$1:$T$32,15,FALSE),
$C167=2011,
VLOOKUP($B167,[6]分省年度数据!$A$1:$T$32,14,FALSE),
$C167=2012,
VLOOKUP($B167,[6]分省年度数据!$A$1:$T$32,13,FALSE),
$C167=2013,
VLOOKUP($B167,[6]分省年度数据!$A$1:$T$32,12,FALSE),
$C167=2014,
VLOOKUP($B167,[6]分省年度数据!$A$1:$T$32,11,FALSE),
$C167=2015,
VLOOKUP($B167,[6]分省年度数据!$A$1:$T$32,10,FALSE),
$C167=2016,
VLOOKUP($B167,[6]分省年度数据!$A$1:$T$32,9,FALSE),
$C167=2017,
VLOOKUP($B167,[6]分省年度数据!$A$1:$T$32,8,FALSE),
$C167=2018,
VLOOKUP($B167,[6]分省年度数据!$A$1:$T$32,7,FALSE)
)</f>
        <v>13.08</v>
      </c>
      <c r="AN167" cm="1">
        <f t="array" ref="AN167">_xlfn.IFS(
$C167=2010,
VLOOKUP($B167,[7]分省年度数据!$A$1:$T$32,15,FALSE),
$C167=2011,
VLOOKUP($B167,[7]分省年度数据!$A$1:$T$32,14,FALSE),
$C167=2012,
VLOOKUP($B167,[7]分省年度数据!$A$1:$T$32,13,FALSE),
$C167=2013,
VLOOKUP($B167,[7]分省年度数据!$A$1:$T$32,12,FALSE),
$C167=2014,
VLOOKUP($B167,[7]分省年度数据!$A$1:$T$32,11,FALSE),
$C167=2015,
VLOOKUP($B167,[7]分省年度数据!$A$1:$T$32,10,FALSE),
$C167=2016,
VLOOKUP($B167,[7]分省年度数据!$A$1:$T$32,9,FALSE),
$C167=2017,
VLOOKUP($B167,[7]分省年度数据!$A$1:$T$32,8,FALSE),
$C167=2018,
VLOOKUP($B167,[7]分省年度数据!$A$1:$T$32,7,FALSE)
)</f>
        <v>1.95</v>
      </c>
      <c r="AO167" cm="1">
        <f t="array" ref="AO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15.94</v>
      </c>
    </row>
    <row r="168" spans="1:41">
      <c r="A168">
        <v>44</v>
      </c>
      <c r="B168" t="s">
        <v>19</v>
      </c>
      <c r="C168">
        <v>2014</v>
      </c>
      <c r="D168" t="str">
        <f>CONCATENATE(B168,C168)</f>
        <v>广东省2014</v>
      </c>
      <c r="E168" t="s">
        <v>35</v>
      </c>
      <c r="F168" cm="1">
        <f t="array" ref="F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G168" cm="1">
        <f t="array" ref="G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H168" cm="1">
        <f t="array" ref="H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I168">
        <f>VLOOKUP($D168,[24]Sheet1!$C$1:$J$65536,2,FALSE)</f>
        <v>222.96492004394531</v>
      </c>
      <c r="J168">
        <f>VLOOKUP($D168,[24]Sheet1!$C$1:$J$65536,3,FALSE)</f>
        <v>172.44378662109375</v>
      </c>
      <c r="K168">
        <f>VLOOKUP($D168,[24]Sheet1!$C$1:$J$65536,4,FALSE)</f>
        <v>10132.890625</v>
      </c>
      <c r="L168">
        <f>VLOOKUP($D168,[24]Sheet1!$C$1:$J$65536,5,FALSE)</f>
        <v>160.00721740722656</v>
      </c>
      <c r="M168">
        <f>VLOOKUP($D168,[24]Sheet1!$C$1:$J$65536,6,FALSE)</f>
        <v>24.722047805786133</v>
      </c>
      <c r="N168">
        <f>VLOOKUP($D168,[24]Sheet1!$C$1:$J$65536,7,FALSE)</f>
        <v>6.4106292724609375</v>
      </c>
      <c r="O168">
        <f>VLOOKUP($D168,[24]Sheet1!$C$1:$J$65536,8,FALSE)</f>
        <v>43.939529418945312</v>
      </c>
      <c r="P168" cm="1">
        <f t="array" ref="P168">_xlfn.IFS(
$C168=2010,
VLOOKUP($B168,[25]各省年均房价!$A$1:$T$32,11,FALSE),
$C168=2011,
VLOOKUP($B168,[25]各省年均房价!$A$1:$T$32,12,FALSE),
$C168=2012,
VLOOKUP($B168,[25]各省年均房价!$A$1:$T$32,13,FALSE),
$C168=2013,
VLOOKUP($B168,[25]各省年均房价!$A$1:$T$32,14,FALSE),
$C168=2014,
VLOOKUP($B168,[25]各省年均房价!$A$1:$T$32,15,FALSE),
$C168=2015,
VLOOKUP($B168,[25]各省年均房价!$A$1:$T$32,16,FALSE),
$C168=2016,
VLOOKUP($B168,[25]各省年均房价!$A$1:$T$32,17,FALSE),
$C168=2017,
VLOOKUP($B168,[25]各省年均房价!$A$1:$T$32,18,FALSE),
$C168=2018,
VLOOKUP($B168,[25]各省年均房价!$A$1:$T$32,19,FALSE)
)</f>
        <v>7717.1933333333336</v>
      </c>
      <c r="Q168">
        <f t="shared" si="2"/>
        <v>0.30045525923041982</v>
      </c>
      <c r="S168" t="str">
        <f>VLOOKUP(B168,方言分布!A:B,2,FALSE)</f>
        <v>粤语</v>
      </c>
      <c r="T168" cm="1">
        <f t="array" ref="T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48085</v>
      </c>
      <c r="U168" cm="1">
        <f t="array" ref="U168">_xlfn.IFS(
$C168=2010,
VLOOKUP($B168,[20]分省年度数据!$A$1:$T$32,15,FALSE),
$C168=2011,
VLOOKUP($B168,[20]分省年度数据!$A$1:$T$32,14,FALSE),
$C168=2012,
VLOOKUP($B168,[20]分省年度数据!$A$1:$T$32,13,FALSE),
$C168=2013,
VLOOKUP($B168,[20]分省年度数据!$A$1:$T$32,12,FALSE),
$C168=2014,
VLOOKUP($B168,[20]分省年度数据!$A$1:$T$32,11,FALSE),
$C168=2015,
VLOOKUP($B168,[20]分省年度数据!$A$1:$T$32,10,FALSE),
$C168=2016,
VLOOKUP($B168,[20]分省年度数据!$A$1:$T$32,9,FALSE),
$C168=2017,
VLOOKUP($B168,[20]分省年度数据!$A$1:$T$32,8,FALSE),
$C168=2018,
VLOOKUP($B168,[20]分省年度数据!$A$1:$T$32,7,FALSE)
)</f>
        <v>40.58</v>
      </c>
      <c r="V168" cm="1">
        <f t="array" ref="V168">_xlfn.IFS(
$C168=2010,
VLOOKUP($B168,[21]分省年度数据!$A$1:$T$32,15,FALSE),
$C168=2011,
VLOOKUP($B168,[21]分省年度数据!$A$1:$T$32,14,FALSE),
$C168=2012,
VLOOKUP($B168,[21]分省年度数据!$A$1:$T$32,13,FALSE),
$C168=2013,
VLOOKUP($B168,[21]分省年度数据!$A$1:$T$32,12,FALSE),
$C168=2014,
VLOOKUP($B168,[21]分省年度数据!$A$1:$T$32,11,FALSE),
$C168=2015,
VLOOKUP($B168,[21]分省年度数据!$A$1:$T$32,10,FALSE),
$C168=2016,
VLOOKUP($B168,[21]分省年度数据!$A$1:$T$32,9,FALSE),
$C168=2017,
VLOOKUP($B168,[21]分省年度数据!$A$1:$T$32,8,FALSE),
$C168=2018,
VLOOKUP($B168,[21]分省年度数据!$A$1:$T$32,7,FALSE)
)</f>
        <v>54</v>
      </c>
      <c r="W168" cm="1">
        <f t="array" ref="W168">_xlfn.IFS(
$C168=2010,
VLOOKUP($B168,[22]分省年度数据!$A$1:$T$32,15,FALSE),
$C168=2011,
VLOOKUP($B168,[22]分省年度数据!$A$1:$T$32,14,FALSE),
$C168=2012,
VLOOKUP($B168,[22]分省年度数据!$A$1:$T$32,13,FALSE),
$C168=2013,
VLOOKUP($B168,[22]分省年度数据!$A$1:$T$32,12,FALSE),
$C168=2014,
VLOOKUP($B168,[22]分省年度数据!$A$1:$T$32,11,FALSE),
$C168=2015,
VLOOKUP($B168,[22]分省年度数据!$A$1:$T$32,10,FALSE),
$C168=2016,
VLOOKUP($B168,[22]分省年度数据!$A$1:$T$32,9,FALSE),
$C168=2017,
VLOOKUP($B168,[22]分省年度数据!$A$1:$T$32,8,FALSE),
$C168=2018,
VLOOKUP($B168,[22]分省年度数据!$A$1:$T$32,7,FALSE)
)</f>
        <v>8.7899999999999991</v>
      </c>
      <c r="X168" cm="1">
        <f t="array" ref="X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777.55</v>
      </c>
      <c r="Y168" cm="1">
        <f t="array" ref="Y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14.43</v>
      </c>
      <c r="Z168" cm="1">
        <f t="array" ref="Z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13.53</v>
      </c>
      <c r="AA168" cm="1">
        <f t="array" ref="AA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18.309999999999999</v>
      </c>
      <c r="AC168" cm="1">
        <f t="array" ref="AC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27356552</v>
      </c>
      <c r="AD168" cm="1">
        <f t="array" ref="AD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1808.97</v>
      </c>
      <c r="AE168" cm="1">
        <f t="array" ref="AE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3403</v>
      </c>
      <c r="AF168" cm="1">
        <f t="array" ref="AF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28471.1</v>
      </c>
      <c r="AI168" cm="1">
        <f t="array" ref="AI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26445</v>
      </c>
      <c r="AJ168" cm="1">
        <f t="array" ref="AJ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94131</v>
      </c>
      <c r="AK168" cm="1">
        <f t="array" ref="AK168">_xlfn.IFS(
$C168=2010,
VLOOKUP($B168,[4]分省年度数据!$A$1:$T$32,15,FALSE),
$C168=2011,
VLOOKUP($B168,[4]分省年度数据!$A$1:$T$32,14,FALSE),
$C168=2012,
VLOOKUP($B168,[4]分省年度数据!$A$1:$T$32,13,FALSE),
$C168=2013,
VLOOKUP($B168,[4]分省年度数据!$A$1:$T$32,12,FALSE),
$C168=2014,
VLOOKUP($B168,[4]分省年度数据!$A$1:$T$32,11,FALSE),
$C168=2015,
VLOOKUP($B168,[4]分省年度数据!$A$1:$T$32,10,FALSE),
$C168=2016,
VLOOKUP($B168,[4]分省年度数据!$A$1:$T$32,9,FALSE),
$C168=2017,
VLOOKUP($B168,[4]分省年度数据!$A$1:$T$32,8,FALSE),
$C168=2018,
VLOOKUP($B168,[4]分省年度数据!$A$1:$T$32,7,FALSE)
)</f>
        <v>97.26</v>
      </c>
      <c r="AL168" cm="1">
        <f t="array" ref="AL168">_xlfn.IFS(
$C168=2010,
VLOOKUP($B168,[5]分省年度数据!$A$1:$T$32,15,FALSE),
$C168=2011,
VLOOKUP($B168,[5]分省年度数据!$A$1:$T$32,14,FALSE),
$C168=2012,
VLOOKUP($B168,[5]分省年度数据!$A$1:$T$32,13,FALSE),
$C168=2013,
VLOOKUP($B168,[5]分省年度数据!$A$1:$T$32,12,FALSE),
$C168=2014,
VLOOKUP($B168,[5]分省年度数据!$A$1:$T$32,11,FALSE),
$C168=2015,
VLOOKUP($B168,[5]分省年度数据!$A$1:$T$32,10,FALSE),
$C168=2016,
VLOOKUP($B168,[5]分省年度数据!$A$1:$T$32,9,FALSE),
$C168=2017,
VLOOKUP($B168,[5]分省年度数据!$A$1:$T$32,8,FALSE),
$C168=2018,
VLOOKUP($B168,[5]分省年度数据!$A$1:$T$32,7,FALSE)
)</f>
        <v>96.64</v>
      </c>
      <c r="AM168" cm="1">
        <f t="array" ref="AM168">_xlfn.IFS(
$C168=2010,
VLOOKUP($B168,[6]分省年度数据!$A$1:$T$32,15,FALSE),
$C168=2011,
VLOOKUP($B168,[6]分省年度数据!$A$1:$T$32,14,FALSE),
$C168=2012,
VLOOKUP($B168,[6]分省年度数据!$A$1:$T$32,13,FALSE),
$C168=2013,
VLOOKUP($B168,[6]分省年度数据!$A$1:$T$32,12,FALSE),
$C168=2014,
VLOOKUP($B168,[6]分省年度数据!$A$1:$T$32,11,FALSE),
$C168=2015,
VLOOKUP($B168,[6]分省年度数据!$A$1:$T$32,10,FALSE),
$C168=2016,
VLOOKUP($B168,[6]分省年度数据!$A$1:$T$32,9,FALSE),
$C168=2017,
VLOOKUP($B168,[6]分省年度数据!$A$1:$T$32,8,FALSE),
$C168=2018,
VLOOKUP($B168,[6]分省年度数据!$A$1:$T$32,7,FALSE)
)</f>
        <v>13.28</v>
      </c>
      <c r="AN168" cm="1">
        <f t="array" ref="AN168">_xlfn.IFS(
$C168=2010,
VLOOKUP($B168,[7]分省年度数据!$A$1:$T$32,15,FALSE),
$C168=2011,
VLOOKUP($B168,[7]分省年度数据!$A$1:$T$32,14,FALSE),
$C168=2012,
VLOOKUP($B168,[7]分省年度数据!$A$1:$T$32,13,FALSE),
$C168=2013,
VLOOKUP($B168,[7]分省年度数据!$A$1:$T$32,12,FALSE),
$C168=2014,
VLOOKUP($B168,[7]分省年度数据!$A$1:$T$32,11,FALSE),
$C168=2015,
VLOOKUP($B168,[7]分省年度数据!$A$1:$T$32,10,FALSE),
$C168=2016,
VLOOKUP($B168,[7]分省年度数据!$A$1:$T$32,9,FALSE),
$C168=2017,
VLOOKUP($B168,[7]分省年度数据!$A$1:$T$32,8,FALSE),
$C168=2018,
VLOOKUP($B168,[7]分省年度数据!$A$1:$T$32,7,FALSE)
)</f>
        <v>1.89</v>
      </c>
      <c r="AO168" cm="1">
        <f t="array" ref="AO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16.28</v>
      </c>
    </row>
    <row r="169" spans="1:41">
      <c r="A169">
        <v>44</v>
      </c>
      <c r="B169" t="s">
        <v>19</v>
      </c>
      <c r="C169">
        <v>2015</v>
      </c>
      <c r="D169" t="str">
        <f>CONCATENATE(B169,C169)</f>
        <v>广东省2015</v>
      </c>
      <c r="E169" t="s">
        <v>35</v>
      </c>
      <c r="F169" cm="1">
        <f t="array" ref="F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G169" cm="1">
        <f t="array" ref="G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H169" cm="1">
        <f t="array" ref="H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I169">
        <f>VLOOKUP($D169,[24]Sheet1!$C$1:$J$65536,2,FALSE)</f>
        <v>229.09754943847656</v>
      </c>
      <c r="J169">
        <f>VLOOKUP($D169,[24]Sheet1!$C$1:$J$65536,3,FALSE)</f>
        <v>187.37359619140625</v>
      </c>
      <c r="K169">
        <f>VLOOKUP($D169,[24]Sheet1!$C$1:$J$65536,4,FALSE)</f>
        <v>10134.61328125</v>
      </c>
      <c r="L169">
        <f>VLOOKUP($D169,[24]Sheet1!$C$1:$J$65536,5,FALSE)</f>
        <v>163.0201416015625</v>
      </c>
      <c r="M169">
        <f>VLOOKUP($D169,[24]Sheet1!$C$1:$J$65536,6,FALSE)</f>
        <v>24.887018203735352</v>
      </c>
      <c r="N169">
        <f>VLOOKUP($D169,[24]Sheet1!$C$1:$J$65536,7,FALSE)</f>
        <v>6.6896767616271973</v>
      </c>
      <c r="O169">
        <f>VLOOKUP($D169,[24]Sheet1!$C$1:$J$65536,8,FALSE)</f>
        <v>51.166702270507812</v>
      </c>
      <c r="P169" cm="1">
        <f t="array" ref="P169">_xlfn.IFS(
$C169=2010,
VLOOKUP($B169,[25]各省年均房价!$A$1:$T$32,11,FALSE),
$C169=2011,
VLOOKUP($B169,[25]各省年均房价!$A$1:$T$32,12,FALSE),
$C169=2012,
VLOOKUP($B169,[25]各省年均房价!$A$1:$T$32,13,FALSE),
$C169=2013,
VLOOKUP($B169,[25]各省年均房价!$A$1:$T$32,14,FALSE),
$C169=2014,
VLOOKUP($B169,[25]各省年均房价!$A$1:$T$32,15,FALSE),
$C169=2015,
VLOOKUP($B169,[25]各省年均房价!$A$1:$T$32,16,FALSE),
$C169=2016,
VLOOKUP($B169,[25]各省年均房价!$A$1:$T$32,17,FALSE),
$C169=2017,
VLOOKUP($B169,[25]各省年均房价!$A$1:$T$32,18,FALSE),
$C169=2018,
VLOOKUP($B169,[25]各省年均房价!$A$1:$T$32,19,FALSE)
)</f>
        <v>9135.4414285714302</v>
      </c>
      <c r="Q169">
        <f t="shared" si="2"/>
        <v>0.32791706193946052</v>
      </c>
      <c r="S169" t="str">
        <f>VLOOKUP(B169,方言分布!A:B,2,FALSE)</f>
        <v>粤语</v>
      </c>
      <c r="T169" cm="1">
        <f t="array" ref="T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48320</v>
      </c>
      <c r="U169" cm="1">
        <f t="array" ref="U169">_xlfn.IFS(
$C169=2010,
VLOOKUP($B169,[20]分省年度数据!$A$1:$T$32,15,FALSE),
$C169=2011,
VLOOKUP($B169,[20]分省年度数据!$A$1:$T$32,14,FALSE),
$C169=2012,
VLOOKUP($B169,[20]分省年度数据!$A$1:$T$32,13,FALSE),
$C169=2013,
VLOOKUP($B169,[20]分省年度数据!$A$1:$T$32,12,FALSE),
$C169=2014,
VLOOKUP($B169,[20]分省年度数据!$A$1:$T$32,11,FALSE),
$C169=2015,
VLOOKUP($B169,[20]分省年度数据!$A$1:$T$32,10,FALSE),
$C169=2016,
VLOOKUP($B169,[20]分省年度数据!$A$1:$T$32,9,FALSE),
$C169=2017,
VLOOKUP($B169,[20]分省年度数据!$A$1:$T$32,8,FALSE),
$C169=2018,
VLOOKUP($B169,[20]分省年度数据!$A$1:$T$32,7,FALSE)
)</f>
        <v>43.57</v>
      </c>
      <c r="V169" cm="1">
        <f t="array" ref="V169">_xlfn.IFS(
$C169=2010,
VLOOKUP($B169,[21]分省年度数据!$A$1:$T$32,15,FALSE),
$C169=2011,
VLOOKUP($B169,[21]分省年度数据!$A$1:$T$32,14,FALSE),
$C169=2012,
VLOOKUP($B169,[21]分省年度数据!$A$1:$T$32,13,FALSE),
$C169=2013,
VLOOKUP($B169,[21]分省年度数据!$A$1:$T$32,12,FALSE),
$C169=2014,
VLOOKUP($B169,[21]分省年度数据!$A$1:$T$32,11,FALSE),
$C169=2015,
VLOOKUP($B169,[21]分省年度数据!$A$1:$T$32,10,FALSE),
$C169=2016,
VLOOKUP($B169,[21]分省年度数据!$A$1:$T$32,9,FALSE),
$C169=2017,
VLOOKUP($B169,[21]分省年度数据!$A$1:$T$32,8,FALSE),
$C169=2018,
VLOOKUP($B169,[21]分省年度数据!$A$1:$T$32,7,FALSE)
)</f>
        <v>57</v>
      </c>
      <c r="W169" cm="1">
        <f t="array" ref="W169">_xlfn.IFS(
$C169=2010,
VLOOKUP($B169,[22]分省年度数据!$A$1:$T$32,15,FALSE),
$C169=2011,
VLOOKUP($B169,[22]分省年度数据!$A$1:$T$32,14,FALSE),
$C169=2012,
VLOOKUP($B169,[22]分省年度数据!$A$1:$T$32,13,FALSE),
$C169=2013,
VLOOKUP($B169,[22]分省年度数据!$A$1:$T$32,12,FALSE),
$C169=2014,
VLOOKUP($B169,[22]分省年度数据!$A$1:$T$32,11,FALSE),
$C169=2015,
VLOOKUP($B169,[22]分省年度数据!$A$1:$T$32,10,FALSE),
$C169=2016,
VLOOKUP($B169,[22]分省年度数据!$A$1:$T$32,9,FALSE),
$C169=2017,
VLOOKUP($B169,[22]分省年度数据!$A$1:$T$32,8,FALSE),
$C169=2018,
VLOOKUP($B169,[22]分省年度数据!$A$1:$T$32,7,FALSE)
)</f>
        <v>8.8000000000000007</v>
      </c>
      <c r="X169" cm="1">
        <f t="array" ref="X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918.36</v>
      </c>
      <c r="Y169" cm="1">
        <f t="array" ref="Y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13.62</v>
      </c>
      <c r="Z169" cm="1">
        <f t="array" ref="Z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12.88</v>
      </c>
      <c r="AA169" cm="1">
        <f t="array" ref="AA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18.54</v>
      </c>
      <c r="AC169" cm="1">
        <f t="array" ref="AC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30474906</v>
      </c>
      <c r="AD169" cm="1">
        <f t="array" ref="AD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2040.65</v>
      </c>
      <c r="AE169" cm="1">
        <f t="array" ref="AE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3706</v>
      </c>
      <c r="AF169" cm="1">
        <f t="array" ref="AF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30326.799999999999</v>
      </c>
      <c r="AI169" cm="1">
        <f t="array" ref="AI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24676</v>
      </c>
      <c r="AJ169" cm="1">
        <f t="array" ref="AJ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95773</v>
      </c>
      <c r="AK169" cm="1">
        <f t="array" ref="AK169">_xlfn.IFS(
$C169=2010,
VLOOKUP($B169,[4]分省年度数据!$A$1:$T$32,15,FALSE),
$C169=2011,
VLOOKUP($B169,[4]分省年度数据!$A$1:$T$32,14,FALSE),
$C169=2012,
VLOOKUP($B169,[4]分省年度数据!$A$1:$T$32,13,FALSE),
$C169=2013,
VLOOKUP($B169,[4]分省年度数据!$A$1:$T$32,12,FALSE),
$C169=2014,
VLOOKUP($B169,[4]分省年度数据!$A$1:$T$32,11,FALSE),
$C169=2015,
VLOOKUP($B169,[4]分省年度数据!$A$1:$T$32,10,FALSE),
$C169=2016,
VLOOKUP($B169,[4]分省年度数据!$A$1:$T$32,9,FALSE),
$C169=2017,
VLOOKUP($B169,[4]分省年度数据!$A$1:$T$32,8,FALSE),
$C169=2018,
VLOOKUP($B169,[4]分省年度数据!$A$1:$T$32,7,FALSE)
)</f>
        <v>98.46</v>
      </c>
      <c r="AL169" cm="1">
        <f t="array" ref="AL169">_xlfn.IFS(
$C169=2010,
VLOOKUP($B169,[5]分省年度数据!$A$1:$T$32,15,FALSE),
$C169=2011,
VLOOKUP($B169,[5]分省年度数据!$A$1:$T$32,14,FALSE),
$C169=2012,
VLOOKUP($B169,[5]分省年度数据!$A$1:$T$32,13,FALSE),
$C169=2013,
VLOOKUP($B169,[5]分省年度数据!$A$1:$T$32,12,FALSE),
$C169=2014,
VLOOKUP($B169,[5]分省年度数据!$A$1:$T$32,11,FALSE),
$C169=2015,
VLOOKUP($B169,[5]分省年度数据!$A$1:$T$32,10,FALSE),
$C169=2016,
VLOOKUP($B169,[5]分省年度数据!$A$1:$T$32,9,FALSE),
$C169=2017,
VLOOKUP($B169,[5]分省年度数据!$A$1:$T$32,8,FALSE),
$C169=2018,
VLOOKUP($B169,[5]分省年度数据!$A$1:$T$32,7,FALSE)
)</f>
        <v>97.6</v>
      </c>
      <c r="AM169" cm="1">
        <f t="array" ref="AM169">_xlfn.IFS(
$C169=2010,
VLOOKUP($B169,[6]分省年度数据!$A$1:$T$32,15,FALSE),
$C169=2011,
VLOOKUP($B169,[6]分省年度数据!$A$1:$T$32,14,FALSE),
$C169=2012,
VLOOKUP($B169,[6]分省年度数据!$A$1:$T$32,13,FALSE),
$C169=2013,
VLOOKUP($B169,[6]分省年度数据!$A$1:$T$32,12,FALSE),
$C169=2014,
VLOOKUP($B169,[6]分省年度数据!$A$1:$T$32,11,FALSE),
$C169=2015,
VLOOKUP($B169,[6]分省年度数据!$A$1:$T$32,10,FALSE),
$C169=2016,
VLOOKUP($B169,[6]分省年度数据!$A$1:$T$32,9,FALSE),
$C169=2017,
VLOOKUP($B169,[6]分省年度数据!$A$1:$T$32,8,FALSE),
$C169=2018,
VLOOKUP($B169,[6]分省年度数据!$A$1:$T$32,7,FALSE)
)</f>
        <v>13.52</v>
      </c>
      <c r="AN169" cm="1">
        <f t="array" ref="AN169">_xlfn.IFS(
$C169=2010,
VLOOKUP($B169,[7]分省年度数据!$A$1:$T$32,15,FALSE),
$C169=2011,
VLOOKUP($B169,[7]分省年度数据!$A$1:$T$32,14,FALSE),
$C169=2012,
VLOOKUP($B169,[7]分省年度数据!$A$1:$T$32,13,FALSE),
$C169=2013,
VLOOKUP($B169,[7]分省年度数据!$A$1:$T$32,12,FALSE),
$C169=2014,
VLOOKUP($B169,[7]分省年度数据!$A$1:$T$32,11,FALSE),
$C169=2015,
VLOOKUP($B169,[7]分省年度数据!$A$1:$T$32,10,FALSE),
$C169=2016,
VLOOKUP($B169,[7]分省年度数据!$A$1:$T$32,9,FALSE),
$C169=2017,
VLOOKUP($B169,[7]分省年度数据!$A$1:$T$32,8,FALSE),
$C169=2018,
VLOOKUP($B169,[7]分省年度数据!$A$1:$T$32,7,FALSE)
)</f>
        <v>1.9</v>
      </c>
      <c r="AO169" cm="1">
        <f t="array" ref="AO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17.399999999999999</v>
      </c>
    </row>
    <row r="170" spans="1:41">
      <c r="A170">
        <v>44</v>
      </c>
      <c r="B170" t="s">
        <v>19</v>
      </c>
      <c r="C170">
        <v>2016</v>
      </c>
      <c r="D170" t="str">
        <f>CONCATENATE(B170,C170)</f>
        <v>广东省2016</v>
      </c>
      <c r="E170" t="s">
        <v>35</v>
      </c>
      <c r="F170" cm="1">
        <f t="array" ref="F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G170" cm="1">
        <f t="array" ref="G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H170" cm="1">
        <f t="array" ref="H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I170">
        <f>VLOOKUP($D170,[24]Sheet1!$C$1:$J$65536,2,FALSE)</f>
        <v>224.48654174804688</v>
      </c>
      <c r="J170">
        <f>VLOOKUP($D170,[24]Sheet1!$C$1:$J$65536,3,FALSE)</f>
        <v>184.96347045898438</v>
      </c>
      <c r="K170">
        <f>VLOOKUP($D170,[24]Sheet1!$C$1:$J$65536,4,FALSE)</f>
        <v>10131.4228515625</v>
      </c>
      <c r="L170">
        <f>VLOOKUP($D170,[24]Sheet1!$C$1:$J$65536,5,FALSE)</f>
        <v>161.37727355957031</v>
      </c>
      <c r="M170">
        <f>VLOOKUP($D170,[24]Sheet1!$C$1:$J$65536,6,FALSE)</f>
        <v>25.191581726074219</v>
      </c>
      <c r="N170">
        <f>VLOOKUP($D170,[24]Sheet1!$C$1:$J$65536,7,FALSE)</f>
        <v>6.7735843658447266</v>
      </c>
      <c r="O170">
        <f>VLOOKUP($D170,[24]Sheet1!$C$1:$J$65536,8,FALSE)</f>
        <v>54.988185882568359</v>
      </c>
      <c r="P170" cm="1">
        <f t="array" ref="P170">_xlfn.IFS(
$C170=2010,
VLOOKUP($B170,[25]各省年均房价!$A$1:$T$32,11,FALSE),
$C170=2011,
VLOOKUP($B170,[25]各省年均房价!$A$1:$T$32,12,FALSE),
$C170=2012,
VLOOKUP($B170,[25]各省年均房价!$A$1:$T$32,13,FALSE),
$C170=2013,
VLOOKUP($B170,[25]各省年均房价!$A$1:$T$32,14,FALSE),
$C170=2014,
VLOOKUP($B170,[25]各省年均房价!$A$1:$T$32,15,FALSE),
$C170=2015,
VLOOKUP($B170,[25]各省年均房价!$A$1:$T$32,16,FALSE),
$C170=2016,
VLOOKUP($B170,[25]各省年均房价!$A$1:$T$32,17,FALSE),
$C170=2017,
VLOOKUP($B170,[25]各省年均房价!$A$1:$T$32,18,FALSE),
$C170=2018,
VLOOKUP($B170,[25]各省年均房价!$A$1:$T$32,19,FALSE)
)</f>
        <v>10565.291428571431</v>
      </c>
      <c r="Q170">
        <f t="shared" si="2"/>
        <v>0.34873552378437517</v>
      </c>
      <c r="S170" t="str">
        <f>VLOOKUP(B170,方言分布!A:B,2,FALSE)</f>
        <v>粤语</v>
      </c>
      <c r="T170" cm="1">
        <f t="array" ref="T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49079</v>
      </c>
      <c r="U170" cm="1">
        <f t="array" ref="U170">_xlfn.IFS(
$C170=2010,
VLOOKUP($B170,[20]分省年度数据!$A$1:$T$32,15,FALSE),
$C170=2011,
VLOOKUP($B170,[20]分省年度数据!$A$1:$T$32,14,FALSE),
$C170=2012,
VLOOKUP($B170,[20]分省年度数据!$A$1:$T$32,13,FALSE),
$C170=2013,
VLOOKUP($B170,[20]分省年度数据!$A$1:$T$32,12,FALSE),
$C170=2014,
VLOOKUP($B170,[20]分省年度数据!$A$1:$T$32,11,FALSE),
$C170=2015,
VLOOKUP($B170,[20]分省年度数据!$A$1:$T$32,10,FALSE),
$C170=2016,
VLOOKUP($B170,[20]分省年度数据!$A$1:$T$32,9,FALSE),
$C170=2017,
VLOOKUP($B170,[20]分省年度数据!$A$1:$T$32,8,FALSE),
$C170=2018,
VLOOKUP($B170,[20]分省年度数据!$A$1:$T$32,7,FALSE)
)</f>
        <v>46.51</v>
      </c>
      <c r="V170" cm="1">
        <f t="array" ref="V170">_xlfn.IFS(
$C170=2010,
VLOOKUP($B170,[21]分省年度数据!$A$1:$T$32,15,FALSE),
$C170=2011,
VLOOKUP($B170,[21]分省年度数据!$A$1:$T$32,14,FALSE),
$C170=2012,
VLOOKUP($B170,[21]分省年度数据!$A$1:$T$32,13,FALSE),
$C170=2013,
VLOOKUP($B170,[21]分省年度数据!$A$1:$T$32,12,FALSE),
$C170=2014,
VLOOKUP($B170,[21]分省年度数据!$A$1:$T$32,11,FALSE),
$C170=2015,
VLOOKUP($B170,[21]分省年度数据!$A$1:$T$32,10,FALSE),
$C170=2016,
VLOOKUP($B170,[21]分省年度数据!$A$1:$T$32,9,FALSE),
$C170=2017,
VLOOKUP($B170,[21]分省年度数据!$A$1:$T$32,8,FALSE),
$C170=2018,
VLOOKUP($B170,[21]分省年度数据!$A$1:$T$32,7,FALSE)
)</f>
        <v>60</v>
      </c>
      <c r="W170" cm="1">
        <f t="array" ref="W170">_xlfn.IFS(
$C170=2010,
VLOOKUP($B170,[22]分省年度数据!$A$1:$T$32,15,FALSE),
$C170=2011,
VLOOKUP($B170,[22]分省年度数据!$A$1:$T$32,14,FALSE),
$C170=2012,
VLOOKUP($B170,[22]分省年度数据!$A$1:$T$32,13,FALSE),
$C170=2013,
VLOOKUP($B170,[22]分省年度数据!$A$1:$T$32,12,FALSE),
$C170=2014,
VLOOKUP($B170,[22]分省年度数据!$A$1:$T$32,11,FALSE),
$C170=2015,
VLOOKUP($B170,[22]分省年度数据!$A$1:$T$32,10,FALSE),
$C170=2016,
VLOOKUP($B170,[22]分省年度数据!$A$1:$T$32,9,FALSE),
$C170=2017,
VLOOKUP($B170,[22]分省年度数据!$A$1:$T$32,8,FALSE),
$C170=2018,
VLOOKUP($B170,[22]分省年度数据!$A$1:$T$32,7,FALSE)
)</f>
        <v>8.7899999999999991</v>
      </c>
      <c r="X170" cm="1">
        <f t="array" ref="X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1121.83</v>
      </c>
      <c r="Y170" cm="1">
        <f t="array" ref="Y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13.02</v>
      </c>
      <c r="Z170" cm="1">
        <f t="array" ref="Z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12.61</v>
      </c>
      <c r="AA170" cm="1">
        <f t="array" ref="AA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18.600000000000001</v>
      </c>
      <c r="AC170" cm="1">
        <f t="array" ref="AC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33675376</v>
      </c>
      <c r="AD170" cm="1">
        <f t="array" ref="AD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2318.4699999999998</v>
      </c>
      <c r="AE170" cm="1">
        <f t="array" ref="AE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3984</v>
      </c>
      <c r="AF170" cm="1">
        <f t="array" ref="AF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33303.199999999997</v>
      </c>
      <c r="AI170" cm="1">
        <f t="array" ref="AI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24773</v>
      </c>
      <c r="AJ170" cm="1">
        <f t="array" ref="AJ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102075</v>
      </c>
      <c r="AK170" cm="1">
        <f t="array" ref="AK170">_xlfn.IFS(
$C170=2010,
VLOOKUP($B170,[4]分省年度数据!$A$1:$T$32,15,FALSE),
$C170=2011,
VLOOKUP($B170,[4]分省年度数据!$A$1:$T$32,14,FALSE),
$C170=2012,
VLOOKUP($B170,[4]分省年度数据!$A$1:$T$32,13,FALSE),
$C170=2013,
VLOOKUP($B170,[4]分省年度数据!$A$1:$T$32,12,FALSE),
$C170=2014,
VLOOKUP($B170,[4]分省年度数据!$A$1:$T$32,11,FALSE),
$C170=2015,
VLOOKUP($B170,[4]分省年度数据!$A$1:$T$32,10,FALSE),
$C170=2016,
VLOOKUP($B170,[4]分省年度数据!$A$1:$T$32,9,FALSE),
$C170=2017,
VLOOKUP($B170,[4]分省年度数据!$A$1:$T$32,8,FALSE),
$C170=2018,
VLOOKUP($B170,[4]分省年度数据!$A$1:$T$32,7,FALSE)
)</f>
        <v>98.06</v>
      </c>
      <c r="AL170" cm="1">
        <f t="array" ref="AL170">_xlfn.IFS(
$C170=2010,
VLOOKUP($B170,[5]分省年度数据!$A$1:$T$32,15,FALSE),
$C170=2011,
VLOOKUP($B170,[5]分省年度数据!$A$1:$T$32,14,FALSE),
$C170=2012,
VLOOKUP($B170,[5]分省年度数据!$A$1:$T$32,13,FALSE),
$C170=2013,
VLOOKUP($B170,[5]分省年度数据!$A$1:$T$32,12,FALSE),
$C170=2014,
VLOOKUP($B170,[5]分省年度数据!$A$1:$T$32,11,FALSE),
$C170=2015,
VLOOKUP($B170,[5]分省年度数据!$A$1:$T$32,10,FALSE),
$C170=2016,
VLOOKUP($B170,[5]分省年度数据!$A$1:$T$32,9,FALSE),
$C170=2017,
VLOOKUP($B170,[5]分省年度数据!$A$1:$T$32,8,FALSE),
$C170=2018,
VLOOKUP($B170,[5]分省年度数据!$A$1:$T$32,7,FALSE)
)</f>
        <v>97.43</v>
      </c>
      <c r="AM170" cm="1">
        <f t="array" ref="AM170">_xlfn.IFS(
$C170=2010,
VLOOKUP($B170,[6]分省年度数据!$A$1:$T$32,15,FALSE),
$C170=2011,
VLOOKUP($B170,[6]分省年度数据!$A$1:$T$32,14,FALSE),
$C170=2012,
VLOOKUP($B170,[6]分省年度数据!$A$1:$T$32,13,FALSE),
$C170=2013,
VLOOKUP($B170,[6]分省年度数据!$A$1:$T$32,12,FALSE),
$C170=2014,
VLOOKUP($B170,[6]分省年度数据!$A$1:$T$32,11,FALSE),
$C170=2015,
VLOOKUP($B170,[6]分省年度数据!$A$1:$T$32,10,FALSE),
$C170=2016,
VLOOKUP($B170,[6]分省年度数据!$A$1:$T$32,9,FALSE),
$C170=2017,
VLOOKUP($B170,[6]分省年度数据!$A$1:$T$32,8,FALSE),
$C170=2018,
VLOOKUP($B170,[6]分省年度数据!$A$1:$T$32,7,FALSE)
)</f>
        <v>14.2</v>
      </c>
      <c r="AN170" cm="1">
        <f t="array" ref="AN170">_xlfn.IFS(
$C170=2010,
VLOOKUP($B170,[7]分省年度数据!$A$1:$T$32,15,FALSE),
$C170=2011,
VLOOKUP($B170,[7]分省年度数据!$A$1:$T$32,14,FALSE),
$C170=2012,
VLOOKUP($B170,[7]分省年度数据!$A$1:$T$32,13,FALSE),
$C170=2013,
VLOOKUP($B170,[7]分省年度数据!$A$1:$T$32,12,FALSE),
$C170=2014,
VLOOKUP($B170,[7]分省年度数据!$A$1:$T$32,11,FALSE),
$C170=2015,
VLOOKUP($B170,[7]分省年度数据!$A$1:$T$32,10,FALSE),
$C170=2016,
VLOOKUP($B170,[7]分省年度数据!$A$1:$T$32,9,FALSE),
$C170=2017,
VLOOKUP($B170,[7]分省年度数据!$A$1:$T$32,8,FALSE),
$C170=2018,
VLOOKUP($B170,[7]分省年度数据!$A$1:$T$32,7,FALSE)
)</f>
        <v>1.95</v>
      </c>
      <c r="AO170" cm="1">
        <f t="array" ref="AO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17.87</v>
      </c>
    </row>
    <row r="171" spans="1:41">
      <c r="A171">
        <v>44</v>
      </c>
      <c r="B171" t="s">
        <v>19</v>
      </c>
      <c r="C171">
        <v>2017</v>
      </c>
      <c r="D171" t="str">
        <f>CONCATENATE(B171,C171)</f>
        <v>广东省2017</v>
      </c>
      <c r="E171" t="s">
        <v>35</v>
      </c>
      <c r="F171" cm="1">
        <f t="array" ref="F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G171" cm="1">
        <f t="array" ref="G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H171" cm="1">
        <f t="array" ref="H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I171">
        <f>VLOOKUP($D171,[24]Sheet1!$C$1:$J$65536,2,FALSE)</f>
        <v>226.41912841796875</v>
      </c>
      <c r="J171">
        <f>VLOOKUP($D171,[24]Sheet1!$C$1:$J$65536,3,FALSE)</f>
        <v>182.03292846679688</v>
      </c>
      <c r="K171">
        <f>VLOOKUP($D171,[24]Sheet1!$C$1:$J$65536,4,FALSE)</f>
        <v>10136.9619140625</v>
      </c>
      <c r="L171">
        <f>VLOOKUP($D171,[24]Sheet1!$C$1:$J$65536,5,FALSE)</f>
        <v>159.01673889160156</v>
      </c>
      <c r="M171">
        <f>VLOOKUP($D171,[24]Sheet1!$C$1:$J$65536,6,FALSE)</f>
        <v>24.697629928588867</v>
      </c>
      <c r="N171">
        <f>VLOOKUP($D171,[24]Sheet1!$C$1:$J$65536,7,FALSE)</f>
        <v>6.4094305038452148</v>
      </c>
      <c r="O171">
        <f>VLOOKUP($D171,[24]Sheet1!$C$1:$J$65536,8,FALSE)</f>
        <v>42.806468963623047</v>
      </c>
      <c r="P171" cm="1">
        <f t="array" ref="P171">_xlfn.IFS(
$C171=2010,
VLOOKUP($B171,[25]各省年均房价!$A$1:$T$32,11,FALSE),
$C171=2011,
VLOOKUP($B171,[25]各省年均房价!$A$1:$T$32,12,FALSE),
$C171=2012,
VLOOKUP($B171,[25]各省年均房价!$A$1:$T$32,13,FALSE),
$C171=2013,
VLOOKUP($B171,[25]各省年均房价!$A$1:$T$32,14,FALSE),
$C171=2014,
VLOOKUP($B171,[25]各省年均房价!$A$1:$T$32,15,FALSE),
$C171=2015,
VLOOKUP($B171,[25]各省年均房价!$A$1:$T$32,16,FALSE),
$C171=2016,
VLOOKUP($B171,[25]各省年均房价!$A$1:$T$32,17,FALSE),
$C171=2017,
VLOOKUP($B171,[25]各省年均房价!$A$1:$T$32,18,FALSE),
$C171=2018,
VLOOKUP($B171,[25]各省年均房价!$A$1:$T$32,19,FALSE)
)</f>
        <v>12795.475</v>
      </c>
      <c r="Q171">
        <f t="shared" si="2"/>
        <v>0.38770642062842775</v>
      </c>
      <c r="S171" t="str">
        <f>VLOOKUP(B171,方言分布!A:B,2,FALSE)</f>
        <v>粤语</v>
      </c>
      <c r="T171" cm="1">
        <f t="array" ref="T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49874</v>
      </c>
      <c r="U171" cm="1">
        <f t="array" ref="U171">_xlfn.IFS(
$C171=2010,
VLOOKUP($B171,[20]分省年度数据!$A$1:$T$32,15,FALSE),
$C171=2011,
VLOOKUP($B171,[20]分省年度数据!$A$1:$T$32,14,FALSE),
$C171=2012,
VLOOKUP($B171,[20]分省年度数据!$A$1:$T$32,13,FALSE),
$C171=2013,
VLOOKUP($B171,[20]分省年度数据!$A$1:$T$32,12,FALSE),
$C171=2014,
VLOOKUP($B171,[20]分省年度数据!$A$1:$T$32,11,FALSE),
$C171=2015,
VLOOKUP($B171,[20]分省年度数据!$A$1:$T$32,10,FALSE),
$C171=2016,
VLOOKUP($B171,[20]分省年度数据!$A$1:$T$32,9,FALSE),
$C171=2017,
VLOOKUP($B171,[20]分省年度数据!$A$1:$T$32,8,FALSE),
$C171=2018,
VLOOKUP($B171,[20]分省年度数据!$A$1:$T$32,7,FALSE)
)</f>
        <v>49.21</v>
      </c>
      <c r="V171" cm="1">
        <f t="array" ref="V171">_xlfn.IFS(
$C171=2010,
VLOOKUP($B171,[21]分省年度数据!$A$1:$T$32,15,FALSE),
$C171=2011,
VLOOKUP($B171,[21]分省年度数据!$A$1:$T$32,14,FALSE),
$C171=2012,
VLOOKUP($B171,[21]分省年度数据!$A$1:$T$32,13,FALSE),
$C171=2013,
VLOOKUP($B171,[21]分省年度数据!$A$1:$T$32,12,FALSE),
$C171=2014,
VLOOKUP($B171,[21]分省年度数据!$A$1:$T$32,11,FALSE),
$C171=2015,
VLOOKUP($B171,[21]分省年度数据!$A$1:$T$32,10,FALSE),
$C171=2016,
VLOOKUP($B171,[21]分省年度数据!$A$1:$T$32,9,FALSE),
$C171=2017,
VLOOKUP($B171,[21]分省年度数据!$A$1:$T$32,8,FALSE),
$C171=2018,
VLOOKUP($B171,[21]分省年度数据!$A$1:$T$32,7,FALSE)
)</f>
        <v>63</v>
      </c>
      <c r="W171" cm="1">
        <f t="array" ref="W171">_xlfn.IFS(
$C171=2010,
VLOOKUP($B171,[22]分省年度数据!$A$1:$T$32,15,FALSE),
$C171=2011,
VLOOKUP($B171,[22]分省年度数据!$A$1:$T$32,14,FALSE),
$C171=2012,
VLOOKUP($B171,[22]分省年度数据!$A$1:$T$32,13,FALSE),
$C171=2013,
VLOOKUP($B171,[22]分省年度数据!$A$1:$T$32,12,FALSE),
$C171=2014,
VLOOKUP($B171,[22]分省年度数据!$A$1:$T$32,11,FALSE),
$C171=2015,
VLOOKUP($B171,[22]分省年度数据!$A$1:$T$32,10,FALSE),
$C171=2016,
VLOOKUP($B171,[22]分省年度数据!$A$1:$T$32,9,FALSE),
$C171=2017,
VLOOKUP($B171,[22]分省年度数据!$A$1:$T$32,8,FALSE),
$C171=2018,
VLOOKUP($B171,[22]分省年度数据!$A$1:$T$32,7,FALSE)
)</f>
        <v>8.69</v>
      </c>
      <c r="X171" cm="1">
        <f t="array" ref="X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1307.56</v>
      </c>
      <c r="Y171" cm="1">
        <f t="array" ref="Y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12.5</v>
      </c>
      <c r="Z171" cm="1">
        <f t="array" ref="Z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12.73</v>
      </c>
      <c r="AA171" cm="1">
        <f t="array" ref="AA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18.55</v>
      </c>
      <c r="AC171" cm="1">
        <f t="array" ref="AC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38610331</v>
      </c>
      <c r="AD171" cm="1">
        <f t="array" ref="AD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2575.52</v>
      </c>
      <c r="AE171" cm="1">
        <f t="array" ref="AE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4158</v>
      </c>
      <c r="AF171" cm="1">
        <f t="array" ref="AF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36598.6</v>
      </c>
      <c r="AI171" cm="1">
        <f t="array" ref="AI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23900</v>
      </c>
      <c r="AJ171" cm="1">
        <f t="array" ref="AJ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100219</v>
      </c>
      <c r="AK171" cm="1">
        <f t="array" ref="AK171">_xlfn.IFS(
$C171=2010,
VLOOKUP($B171,[4]分省年度数据!$A$1:$T$32,15,FALSE),
$C171=2011,
VLOOKUP($B171,[4]分省年度数据!$A$1:$T$32,14,FALSE),
$C171=2012,
VLOOKUP($B171,[4]分省年度数据!$A$1:$T$32,13,FALSE),
$C171=2013,
VLOOKUP($B171,[4]分省年度数据!$A$1:$T$32,12,FALSE),
$C171=2014,
VLOOKUP($B171,[4]分省年度数据!$A$1:$T$32,11,FALSE),
$C171=2015,
VLOOKUP($B171,[4]分省年度数据!$A$1:$T$32,10,FALSE),
$C171=2016,
VLOOKUP($B171,[4]分省年度数据!$A$1:$T$32,9,FALSE),
$C171=2017,
VLOOKUP($B171,[4]分省年度数据!$A$1:$T$32,8,FALSE),
$C171=2018,
VLOOKUP($B171,[4]分省年度数据!$A$1:$T$32,7,FALSE)
)</f>
        <v>97.8</v>
      </c>
      <c r="AL171" cm="1">
        <f t="array" ref="AL171">_xlfn.IFS(
$C171=2010,
VLOOKUP($B171,[5]分省年度数据!$A$1:$T$32,15,FALSE),
$C171=2011,
VLOOKUP($B171,[5]分省年度数据!$A$1:$T$32,14,FALSE),
$C171=2012,
VLOOKUP($B171,[5]分省年度数据!$A$1:$T$32,13,FALSE),
$C171=2013,
VLOOKUP($B171,[5]分省年度数据!$A$1:$T$32,12,FALSE),
$C171=2014,
VLOOKUP($B171,[5]分省年度数据!$A$1:$T$32,11,FALSE),
$C171=2015,
VLOOKUP($B171,[5]分省年度数据!$A$1:$T$32,10,FALSE),
$C171=2016,
VLOOKUP($B171,[5]分省年度数据!$A$1:$T$32,9,FALSE),
$C171=2017,
VLOOKUP($B171,[5]分省年度数据!$A$1:$T$32,8,FALSE),
$C171=2018,
VLOOKUP($B171,[5]分省年度数据!$A$1:$T$32,7,FALSE)
)</f>
        <v>96.88</v>
      </c>
      <c r="AM171" cm="1">
        <f t="array" ref="AM171">_xlfn.IFS(
$C171=2010,
VLOOKUP($B171,[6]分省年度数据!$A$1:$T$32,15,FALSE),
$C171=2011,
VLOOKUP($B171,[6]分省年度数据!$A$1:$T$32,14,FALSE),
$C171=2012,
VLOOKUP($B171,[6]分省年度数据!$A$1:$T$32,13,FALSE),
$C171=2013,
VLOOKUP($B171,[6]分省年度数据!$A$1:$T$32,12,FALSE),
$C171=2014,
VLOOKUP($B171,[6]分省年度数据!$A$1:$T$32,11,FALSE),
$C171=2015,
VLOOKUP($B171,[6]分省年度数据!$A$1:$T$32,10,FALSE),
$C171=2016,
VLOOKUP($B171,[6]分省年度数据!$A$1:$T$32,9,FALSE),
$C171=2017,
VLOOKUP($B171,[6]分省年度数据!$A$1:$T$32,8,FALSE),
$C171=2018,
VLOOKUP($B171,[6]分省年度数据!$A$1:$T$32,7,FALSE)
)</f>
        <v>15.3</v>
      </c>
      <c r="AN171" cm="1">
        <f t="array" ref="AN171">_xlfn.IFS(
$C171=2010,
VLOOKUP($B171,[7]分省年度数据!$A$1:$T$32,15,FALSE),
$C171=2011,
VLOOKUP($B171,[7]分省年度数据!$A$1:$T$32,14,FALSE),
$C171=2012,
VLOOKUP($B171,[7]分省年度数据!$A$1:$T$32,13,FALSE),
$C171=2013,
VLOOKUP($B171,[7]分省年度数据!$A$1:$T$32,12,FALSE),
$C171=2014,
VLOOKUP($B171,[7]分省年度数据!$A$1:$T$32,11,FALSE),
$C171=2015,
VLOOKUP($B171,[7]分省年度数据!$A$1:$T$32,10,FALSE),
$C171=2016,
VLOOKUP($B171,[7]分省年度数据!$A$1:$T$32,9,FALSE),
$C171=2017,
VLOOKUP($B171,[7]分省年度数据!$A$1:$T$32,8,FALSE),
$C171=2018,
VLOOKUP($B171,[7]分省年度数据!$A$1:$T$32,7,FALSE)
)</f>
        <v>1.93</v>
      </c>
      <c r="AO171" cm="1">
        <f t="array" ref="AO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18.239999999999998</v>
      </c>
    </row>
    <row r="172" spans="1:41">
      <c r="A172">
        <v>44</v>
      </c>
      <c r="B172" t="s">
        <v>19</v>
      </c>
      <c r="C172">
        <v>2018</v>
      </c>
      <c r="D172" t="str">
        <f>CONCATENATE(B172,C172)</f>
        <v>广东省2018</v>
      </c>
      <c r="E172" t="s">
        <v>35</v>
      </c>
      <c r="F172" cm="1">
        <f t="array" ref="F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G172" cm="1">
        <f t="array" ref="G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H172" cm="1">
        <f t="array" ref="H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I172">
        <f>VLOOKUP($D172,[24]Sheet1!$C$1:$J$65536,2,FALSE)</f>
        <v>225.74375915527344</v>
      </c>
      <c r="J172">
        <f>VLOOKUP($D172,[24]Sheet1!$C$1:$J$65536,3,FALSE)</f>
        <v>180.72262573242188</v>
      </c>
      <c r="K172">
        <f>VLOOKUP($D172,[24]Sheet1!$C$1:$J$65536,4,FALSE)</f>
        <v>10129.0537109375</v>
      </c>
      <c r="L172">
        <f>VLOOKUP($D172,[24]Sheet1!$C$1:$J$65536,5,FALSE)</f>
        <v>162.171630859375</v>
      </c>
      <c r="M172">
        <f>VLOOKUP($D172,[24]Sheet1!$C$1:$J$65536,6,FALSE)</f>
        <v>24.126680374145508</v>
      </c>
      <c r="N172">
        <f>VLOOKUP($D172,[24]Sheet1!$C$1:$J$65536,7,FALSE)</f>
        <v>6.6453046798706055</v>
      </c>
      <c r="O172">
        <f>VLOOKUP($D172,[24]Sheet1!$C$1:$J$65536,8,FALSE)</f>
        <v>45.210659027099609</v>
      </c>
      <c r="P172" cm="1">
        <f t="array" ref="P172">_xlfn.IFS(
$C172=2010,
VLOOKUP($B172,[25]各省年均房价!$A$1:$T$32,11,FALSE),
$C172=2011,
VLOOKUP($B172,[25]各省年均房价!$A$1:$T$32,12,FALSE),
$C172=2012,
VLOOKUP($B172,[25]各省年均房价!$A$1:$T$32,13,FALSE),
$C172=2013,
VLOOKUP($B172,[25]各省年均房价!$A$1:$T$32,14,FALSE),
$C172=2014,
VLOOKUP($B172,[25]各省年均房价!$A$1:$T$32,15,FALSE),
$C172=2015,
VLOOKUP($B172,[25]各省年均房价!$A$1:$T$32,16,FALSE),
$C172=2016,
VLOOKUP($B172,[25]各省年均房价!$A$1:$T$32,17,FALSE),
$C172=2017,
VLOOKUP($B172,[25]各省年均房价!$A$1:$T$32,18,FALSE),
$C172=2018,
VLOOKUP($B172,[25]各省年均房价!$A$1:$T$32,19,FALSE)
)</f>
        <v>11218.65992063492</v>
      </c>
      <c r="Q172">
        <f t="shared" si="2"/>
        <v>0.31328287966028817</v>
      </c>
      <c r="S172" t="str">
        <f>VLOOKUP(B172,方言分布!A:B,2,FALSE)</f>
        <v>粤语</v>
      </c>
      <c r="T172" cm="1">
        <f t="array" ref="T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51451</v>
      </c>
      <c r="U172" cm="1">
        <f t="array" ref="U172">_xlfn.IFS(
$C172=2010,
VLOOKUP($B172,[20]分省年度数据!$A$1:$T$32,15,FALSE),
$C172=2011,
VLOOKUP($B172,[20]分省年度数据!$A$1:$T$32,14,FALSE),
$C172=2012,
VLOOKUP($B172,[20]分省年度数据!$A$1:$T$32,13,FALSE),
$C172=2013,
VLOOKUP($B172,[20]分省年度数据!$A$1:$T$32,12,FALSE),
$C172=2014,
VLOOKUP($B172,[20]分省年度数据!$A$1:$T$32,11,FALSE),
$C172=2015,
VLOOKUP($B172,[20]分省年度数据!$A$1:$T$32,10,FALSE),
$C172=2016,
VLOOKUP($B172,[20]分省年度数据!$A$1:$T$32,9,FALSE),
$C172=2017,
VLOOKUP($B172,[20]分省年度数据!$A$1:$T$32,8,FALSE),
$C172=2018,
VLOOKUP($B172,[20]分省年度数据!$A$1:$T$32,7,FALSE)
)</f>
        <v>51.69</v>
      </c>
      <c r="V172" cm="1">
        <f t="array" ref="V172">_xlfn.IFS(
$C172=2010,
VLOOKUP($B172,[21]分省年度数据!$A$1:$T$32,15,FALSE),
$C172=2011,
VLOOKUP($B172,[21]分省年度数据!$A$1:$T$32,14,FALSE),
$C172=2012,
VLOOKUP($B172,[21]分省年度数据!$A$1:$T$32,13,FALSE),
$C172=2013,
VLOOKUP($B172,[21]分省年度数据!$A$1:$T$32,12,FALSE),
$C172=2014,
VLOOKUP($B172,[21]分省年度数据!$A$1:$T$32,11,FALSE),
$C172=2015,
VLOOKUP($B172,[21]分省年度数据!$A$1:$T$32,10,FALSE),
$C172=2016,
VLOOKUP($B172,[21]分省年度数据!$A$1:$T$32,9,FALSE),
$C172=2017,
VLOOKUP($B172,[21]分省年度数据!$A$1:$T$32,8,FALSE),
$C172=2018,
VLOOKUP($B172,[21]分省年度数据!$A$1:$T$32,7,FALSE)
)</f>
        <v>67</v>
      </c>
      <c r="W172" cm="1">
        <f t="array" ref="W172">_xlfn.IFS(
$C172=2010,
VLOOKUP($B172,[22]分省年度数据!$A$1:$T$32,15,FALSE),
$C172=2011,
VLOOKUP($B172,[22]分省年度数据!$A$1:$T$32,14,FALSE),
$C172=2012,
VLOOKUP($B172,[22]分省年度数据!$A$1:$T$32,13,FALSE),
$C172=2013,
VLOOKUP($B172,[22]分省年度数据!$A$1:$T$32,12,FALSE),
$C172=2014,
VLOOKUP($B172,[22]分省年度数据!$A$1:$T$32,11,FALSE),
$C172=2015,
VLOOKUP($B172,[22]分省年度数据!$A$1:$T$32,10,FALSE),
$C172=2016,
VLOOKUP($B172,[22]分省年度数据!$A$1:$T$32,9,FALSE),
$C172=2017,
VLOOKUP($B172,[22]分省年度数据!$A$1:$T$32,8,FALSE),
$C172=2018,
VLOOKUP($B172,[22]分省年度数据!$A$1:$T$32,7,FALSE)
)</f>
        <v>8.9</v>
      </c>
      <c r="X172" cm="1">
        <f t="array" ref="X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1407.51</v>
      </c>
      <c r="Y172" cm="1">
        <f t="array" ref="Y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12.25</v>
      </c>
      <c r="Z172" cm="1">
        <f t="array" ref="Z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13</v>
      </c>
      <c r="AA172" cm="1">
        <f t="array" ref="AA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18.64</v>
      </c>
      <c r="AC172" cm="1">
        <f t="array" ref="AC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42684258</v>
      </c>
      <c r="AD172" cm="1">
        <f t="array" ref="AD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2792.9</v>
      </c>
      <c r="AE172" cm="1">
        <f t="array" ref="AE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4532</v>
      </c>
      <c r="AF172" cm="1">
        <f t="array" ref="AF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39767.1</v>
      </c>
      <c r="AI172" cm="1">
        <f t="array" ref="AI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24133</v>
      </c>
      <c r="AJ172" cm="1">
        <f t="array" ref="AJ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110606</v>
      </c>
      <c r="AK172" cm="1">
        <f t="array" ref="AK172">_xlfn.IFS(
$C172=2010,
VLOOKUP($B172,[4]分省年度数据!$A$1:$T$32,15,FALSE),
$C172=2011,
VLOOKUP($B172,[4]分省年度数据!$A$1:$T$32,14,FALSE),
$C172=2012,
VLOOKUP($B172,[4]分省年度数据!$A$1:$T$32,13,FALSE),
$C172=2013,
VLOOKUP($B172,[4]分省年度数据!$A$1:$T$32,12,FALSE),
$C172=2014,
VLOOKUP($B172,[4]分省年度数据!$A$1:$T$32,11,FALSE),
$C172=2015,
VLOOKUP($B172,[4]分省年度数据!$A$1:$T$32,10,FALSE),
$C172=2016,
VLOOKUP($B172,[4]分省年度数据!$A$1:$T$32,9,FALSE),
$C172=2017,
VLOOKUP($B172,[4]分省年度数据!$A$1:$T$32,8,FALSE),
$C172=2018,
VLOOKUP($B172,[4]分省年度数据!$A$1:$T$32,7,FALSE)
)</f>
        <v>97.3</v>
      </c>
      <c r="AL172" cm="1">
        <f t="array" ref="AL172">_xlfn.IFS(
$C172=2010,
VLOOKUP($B172,[5]分省年度数据!$A$1:$T$32,15,FALSE),
$C172=2011,
VLOOKUP($B172,[5]分省年度数据!$A$1:$T$32,14,FALSE),
$C172=2012,
VLOOKUP($B172,[5]分省年度数据!$A$1:$T$32,13,FALSE),
$C172=2013,
VLOOKUP($B172,[5]分省年度数据!$A$1:$T$32,12,FALSE),
$C172=2014,
VLOOKUP($B172,[5]分省年度数据!$A$1:$T$32,11,FALSE),
$C172=2015,
VLOOKUP($B172,[5]分省年度数据!$A$1:$T$32,10,FALSE),
$C172=2016,
VLOOKUP($B172,[5]分省年度数据!$A$1:$T$32,9,FALSE),
$C172=2017,
VLOOKUP($B172,[5]分省年度数据!$A$1:$T$32,8,FALSE),
$C172=2018,
VLOOKUP($B172,[5]分省年度数据!$A$1:$T$32,7,FALSE)
)</f>
        <v>96.66</v>
      </c>
      <c r="AM172" cm="1">
        <f t="array" ref="AM172">_xlfn.IFS(
$C172=2010,
VLOOKUP($B172,[6]分省年度数据!$A$1:$T$32,15,FALSE),
$C172=2011,
VLOOKUP($B172,[6]分省年度数据!$A$1:$T$32,14,FALSE),
$C172=2012,
VLOOKUP($B172,[6]分省年度数据!$A$1:$T$32,13,FALSE),
$C172=2013,
VLOOKUP($B172,[6]分省年度数据!$A$1:$T$32,12,FALSE),
$C172=2014,
VLOOKUP($B172,[6]分省年度数据!$A$1:$T$32,11,FALSE),
$C172=2015,
VLOOKUP($B172,[6]分省年度数据!$A$1:$T$32,10,FALSE),
$C172=2016,
VLOOKUP($B172,[6]分省年度数据!$A$1:$T$32,9,FALSE),
$C172=2017,
VLOOKUP($B172,[6]分省年度数据!$A$1:$T$32,8,FALSE),
$C172=2018,
VLOOKUP($B172,[6]分省年度数据!$A$1:$T$32,7,FALSE)
)</f>
        <v>12.74</v>
      </c>
      <c r="AN172" cm="1">
        <f t="array" ref="AN172">_xlfn.IFS(
$C172=2010,
VLOOKUP($B172,[7]分省年度数据!$A$1:$T$32,15,FALSE),
$C172=2011,
VLOOKUP($B172,[7]分省年度数据!$A$1:$T$32,14,FALSE),
$C172=2012,
VLOOKUP($B172,[7]分省年度数据!$A$1:$T$32,13,FALSE),
$C172=2013,
VLOOKUP($B172,[7]分省年度数据!$A$1:$T$32,12,FALSE),
$C172=2014,
VLOOKUP($B172,[7]分省年度数据!$A$1:$T$32,11,FALSE),
$C172=2015,
VLOOKUP($B172,[7]分省年度数据!$A$1:$T$32,10,FALSE),
$C172=2016,
VLOOKUP($B172,[7]分省年度数据!$A$1:$T$32,9,FALSE),
$C172=2017,
VLOOKUP($B172,[7]分省年度数据!$A$1:$T$32,8,FALSE),
$C172=2018,
VLOOKUP($B172,[7]分省年度数据!$A$1:$T$32,7,FALSE)
)</f>
        <v>1.87</v>
      </c>
      <c r="AO172" cm="1">
        <f t="array" ref="AO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18.34</v>
      </c>
    </row>
    <row r="173" spans="1:41">
      <c r="A173">
        <v>45</v>
      </c>
      <c r="B173" t="s">
        <v>20</v>
      </c>
      <c r="C173">
        <v>2010</v>
      </c>
      <c r="D173" t="str">
        <f>CONCATENATE(B173,C173)</f>
        <v>广西壮族自治区2010</v>
      </c>
      <c r="E173" t="s">
        <v>35</v>
      </c>
      <c r="F173" cm="1">
        <f t="array" ref="F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G173" cm="1">
        <f t="array" ref="G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H173" cm="1">
        <f t="array" ref="H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I173">
        <f>VLOOKUP($D173,[24]Sheet1!$C$1:$J$65536,2,FALSE)</f>
        <v>215.62181091308594</v>
      </c>
      <c r="J173">
        <f>VLOOKUP($D173,[24]Sheet1!$C$1:$J$65536,3,FALSE)</f>
        <v>165.13961791992188</v>
      </c>
      <c r="K173">
        <f>VLOOKUP($D173,[24]Sheet1!$C$1:$J$65536,4,FALSE)</f>
        <v>10125.4580078125</v>
      </c>
      <c r="L173">
        <f>VLOOKUP($D173,[24]Sheet1!$C$1:$J$65536,5,FALSE)</f>
        <v>172.21977233886719</v>
      </c>
      <c r="M173">
        <f>VLOOKUP($D173,[24]Sheet1!$C$1:$J$65536,6,FALSE)</f>
        <v>20.164674758911133</v>
      </c>
      <c r="N173">
        <f>VLOOKUP($D173,[24]Sheet1!$C$1:$J$65536,7,FALSE)</f>
        <v>5.6465559005737305</v>
      </c>
      <c r="O173">
        <f>VLOOKUP($D173,[24]Sheet1!$C$1:$J$65536,8,FALSE)</f>
        <v>30.900150299072266</v>
      </c>
      <c r="P173" cm="1">
        <f t="array" ref="P173">_xlfn.IFS(
$C173=2010,
VLOOKUP($B173,[25]各省年均房价!$A$1:$T$32,11,FALSE),
$C173=2011,
VLOOKUP($B173,[25]各省年均房价!$A$1:$T$32,12,FALSE),
$C173=2012,
VLOOKUP($B173,[25]各省年均房价!$A$1:$T$32,13,FALSE),
$C173=2013,
VLOOKUP($B173,[25]各省年均房价!$A$1:$T$32,14,FALSE),
$C173=2014,
VLOOKUP($B173,[25]各省年均房价!$A$1:$T$32,15,FALSE),
$C173=2015,
VLOOKUP($B173,[25]各省年均房价!$A$1:$T$32,16,FALSE),
$C173=2016,
VLOOKUP($B173,[25]各省年均房价!$A$1:$T$32,17,FALSE),
$C173=2017,
VLOOKUP($B173,[25]各省年均房价!$A$1:$T$32,18,FALSE),
$C173=2018,
VLOOKUP($B173,[25]各省年均房价!$A$1:$T$32,19,FALSE)
)</f>
        <v>3242.3471428571429</v>
      </c>
      <c r="Q173">
        <f t="shared" si="2"/>
        <v>0.33292403150807504</v>
      </c>
      <c r="S173" t="str">
        <f>VLOOKUP(B173,方言分布!A:B,2,FALSE)</f>
        <v>西南官话</v>
      </c>
      <c r="T173" cm="1">
        <f t="array" ref="T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32741</v>
      </c>
      <c r="U173" cm="1">
        <f t="array" ref="U173">_xlfn.IFS(
$C173=2010,
VLOOKUP($B173,[20]分省年度数据!$A$1:$T$32,15,FALSE),
$C173=2011,
VLOOKUP($B173,[20]分省年度数据!$A$1:$T$32,14,FALSE),
$C173=2012,
VLOOKUP($B173,[20]分省年度数据!$A$1:$T$32,13,FALSE),
$C173=2013,
VLOOKUP($B173,[20]分省年度数据!$A$1:$T$32,12,FALSE),
$C173=2014,
VLOOKUP($B173,[20]分省年度数据!$A$1:$T$32,11,FALSE),
$C173=2015,
VLOOKUP($B173,[20]分省年度数据!$A$1:$T$32,10,FALSE),
$C173=2016,
VLOOKUP($B173,[20]分省年度数据!$A$1:$T$32,9,FALSE),
$C173=2017,
VLOOKUP($B173,[20]分省年度数据!$A$1:$T$32,8,FALSE),
$C173=2018,
VLOOKUP($B173,[20]分省年度数据!$A$1:$T$32,7,FALSE)
)</f>
        <v>14.37</v>
      </c>
      <c r="V173" cm="1">
        <f t="array" ref="V173">_xlfn.IFS(
$C173=2010,
VLOOKUP($B173,[21]分省年度数据!$A$1:$T$32,15,FALSE),
$C173=2011,
VLOOKUP($B173,[21]分省年度数据!$A$1:$T$32,14,FALSE),
$C173=2012,
VLOOKUP($B173,[21]分省年度数据!$A$1:$T$32,13,FALSE),
$C173=2013,
VLOOKUP($B173,[21]分省年度数据!$A$1:$T$32,12,FALSE),
$C173=2014,
VLOOKUP($B173,[21]分省年度数据!$A$1:$T$32,11,FALSE),
$C173=2015,
VLOOKUP($B173,[21]分省年度数据!$A$1:$T$32,10,FALSE),
$C173=2016,
VLOOKUP($B173,[21]分省年度数据!$A$1:$T$32,9,FALSE),
$C173=2017,
VLOOKUP($B173,[21]分省年度数据!$A$1:$T$32,8,FALSE),
$C173=2018,
VLOOKUP($B173,[21]分省年度数据!$A$1:$T$32,7,FALSE)
)</f>
        <v>36</v>
      </c>
      <c r="W173" cm="1">
        <f t="array" ref="W173">_xlfn.IFS(
$C173=2010,
VLOOKUP($B173,[22]分省年度数据!$A$1:$T$32,15,FALSE),
$C173=2011,
VLOOKUP($B173,[22]分省年度数据!$A$1:$T$32,14,FALSE),
$C173=2012,
VLOOKUP($B173,[22]分省年度数据!$A$1:$T$32,13,FALSE),
$C173=2013,
VLOOKUP($B173,[22]分省年度数据!$A$1:$T$32,12,FALSE),
$C173=2014,
VLOOKUP($B173,[22]分省年度数据!$A$1:$T$32,11,FALSE),
$C173=2015,
VLOOKUP($B173,[22]分省年度数据!$A$1:$T$32,10,FALSE),
$C173=2016,
VLOOKUP($B173,[22]分省年度数据!$A$1:$T$32,9,FALSE),
$C173=2017,
VLOOKUP($B173,[22]分省年度数据!$A$1:$T$32,8,FALSE),
$C173=2018,
VLOOKUP($B173,[22]分省年度数据!$A$1:$T$32,7,FALSE)
)</f>
        <v>9.56</v>
      </c>
      <c r="X173" cm="1">
        <f t="array" ref="X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165.49</v>
      </c>
      <c r="Y173" cm="1">
        <f t="array" ref="Y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17.899999999999999</v>
      </c>
      <c r="Z173" cm="1">
        <f t="array" ref="Z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16.88</v>
      </c>
      <c r="AA173" cm="1">
        <f t="array" ref="AA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19.53</v>
      </c>
      <c r="AC173" cm="1">
        <f t="array" ref="AC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4941416</v>
      </c>
      <c r="AD173" cm="1">
        <f t="array" ref="AD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366.84</v>
      </c>
      <c r="AE173" cm="1">
        <f t="array" ref="AE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63</v>
      </c>
      <c r="AF173" cm="1">
        <f t="array" ref="AF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3312</v>
      </c>
      <c r="AI173" cm="1">
        <f t="array" ref="AI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4351</v>
      </c>
      <c r="AJ173" cm="1">
        <f t="array" ref="AJ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8099</v>
      </c>
      <c r="AK173" cm="1">
        <f t="array" ref="AK173">_xlfn.IFS(
$C173=2010,
VLOOKUP($B173,[4]分省年度数据!$A$1:$T$32,15,FALSE),
$C173=2011,
VLOOKUP($B173,[4]分省年度数据!$A$1:$T$32,14,FALSE),
$C173=2012,
VLOOKUP($B173,[4]分省年度数据!$A$1:$T$32,13,FALSE),
$C173=2013,
VLOOKUP($B173,[4]分省年度数据!$A$1:$T$32,12,FALSE),
$C173=2014,
VLOOKUP($B173,[4]分省年度数据!$A$1:$T$32,11,FALSE),
$C173=2015,
VLOOKUP($B173,[4]分省年度数据!$A$1:$T$32,10,FALSE),
$C173=2016,
VLOOKUP($B173,[4]分省年度数据!$A$1:$T$32,9,FALSE),
$C173=2017,
VLOOKUP($B173,[4]分省年度数据!$A$1:$T$32,8,FALSE),
$C173=2018,
VLOOKUP($B173,[4]分省年度数据!$A$1:$T$32,7,FALSE)
)</f>
        <v>94.65</v>
      </c>
      <c r="AL173" cm="1">
        <f t="array" ref="AL173">_xlfn.IFS(
$C173=2010,
VLOOKUP($B173,[5]分省年度数据!$A$1:$T$32,15,FALSE),
$C173=2011,
VLOOKUP($B173,[5]分省年度数据!$A$1:$T$32,14,FALSE),
$C173=2012,
VLOOKUP($B173,[5]分省年度数据!$A$1:$T$32,13,FALSE),
$C173=2013,
VLOOKUP($B173,[5]分省年度数据!$A$1:$T$32,12,FALSE),
$C173=2014,
VLOOKUP($B173,[5]分省年度数据!$A$1:$T$32,11,FALSE),
$C173=2015,
VLOOKUP($B173,[5]分省年度数据!$A$1:$T$32,10,FALSE),
$C173=2016,
VLOOKUP($B173,[5]分省年度数据!$A$1:$T$32,9,FALSE),
$C173=2017,
VLOOKUP($B173,[5]分省年度数据!$A$1:$T$32,8,FALSE),
$C173=2018,
VLOOKUP($B173,[5]分省年度数据!$A$1:$T$32,7,FALSE)
)</f>
        <v>92.35</v>
      </c>
      <c r="AM173" cm="1">
        <f t="array" ref="AM173">_xlfn.IFS(
$C173=2010,
VLOOKUP($B173,[6]分省年度数据!$A$1:$T$32,15,FALSE),
$C173=2011,
VLOOKUP($B173,[6]分省年度数据!$A$1:$T$32,14,FALSE),
$C173=2012,
VLOOKUP($B173,[6]分省年度数据!$A$1:$T$32,13,FALSE),
$C173=2013,
VLOOKUP($B173,[6]分省年度数据!$A$1:$T$32,12,FALSE),
$C173=2014,
VLOOKUP($B173,[6]分省年度数据!$A$1:$T$32,11,FALSE),
$C173=2015,
VLOOKUP($B173,[6]分省年度数据!$A$1:$T$32,10,FALSE),
$C173=2016,
VLOOKUP($B173,[6]分省年度数据!$A$1:$T$32,9,FALSE),
$C173=2017,
VLOOKUP($B173,[6]分省年度数据!$A$1:$T$32,8,FALSE),
$C173=2018,
VLOOKUP($B173,[6]分省年度数据!$A$1:$T$32,7,FALSE)
)</f>
        <v>8.07</v>
      </c>
      <c r="AN173" cm="1">
        <f t="array" ref="AN173">_xlfn.IFS(
$C173=2010,
VLOOKUP($B173,[7]分省年度数据!$A$1:$T$32,15,FALSE),
$C173=2011,
VLOOKUP($B173,[7]分省年度数据!$A$1:$T$32,14,FALSE),
$C173=2012,
VLOOKUP($B173,[7]分省年度数据!$A$1:$T$32,13,FALSE),
$C173=2013,
VLOOKUP($B173,[7]分省年度数据!$A$1:$T$32,12,FALSE),
$C173=2014,
VLOOKUP($B173,[7]分省年度数据!$A$1:$T$32,11,FALSE),
$C173=2015,
VLOOKUP($B173,[7]分省年度数据!$A$1:$T$32,10,FALSE),
$C173=2016,
VLOOKUP($B173,[7]分省年度数据!$A$1:$T$32,9,FALSE),
$C173=2017,
VLOOKUP($B173,[7]分省年度数据!$A$1:$T$32,8,FALSE),
$C173=2018,
VLOOKUP($B173,[7]分省年度数据!$A$1:$T$32,7,FALSE)
)</f>
        <v>1.76</v>
      </c>
      <c r="AO173" cm="1">
        <f t="array" ref="AO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9.83</v>
      </c>
    </row>
    <row r="174" spans="1:41">
      <c r="A174">
        <v>45</v>
      </c>
      <c r="B174" t="s">
        <v>20</v>
      </c>
      <c r="C174">
        <v>2011</v>
      </c>
      <c r="D174" t="str">
        <f>CONCATENATE(B174,C174)</f>
        <v>广西壮族自治区2011</v>
      </c>
      <c r="E174" t="s">
        <v>35</v>
      </c>
      <c r="F174" cm="1">
        <f t="array" ref="F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G174" cm="1">
        <f t="array" ref="G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H174" cm="1">
        <f t="array" ref="H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I174">
        <f>VLOOKUP($D174,[24]Sheet1!$C$1:$J$65536,2,FALSE)</f>
        <v>206.85832214355469</v>
      </c>
      <c r="J174">
        <f>VLOOKUP($D174,[24]Sheet1!$C$1:$J$65536,3,FALSE)</f>
        <v>152.78431701660156</v>
      </c>
      <c r="K174">
        <f>VLOOKUP($D174,[24]Sheet1!$C$1:$J$65536,4,FALSE)</f>
        <v>10133.7626953125</v>
      </c>
      <c r="L174">
        <f>VLOOKUP($D174,[24]Sheet1!$C$1:$J$65536,5,FALSE)</f>
        <v>180.00352478027344</v>
      </c>
      <c r="M174">
        <f>VLOOKUP($D174,[24]Sheet1!$C$1:$J$65536,6,FALSE)</f>
        <v>20.066474914550781</v>
      </c>
      <c r="N174">
        <f>VLOOKUP($D174,[24]Sheet1!$C$1:$J$65536,7,FALSE)</f>
        <v>5.4975676536560059</v>
      </c>
      <c r="O174">
        <f>VLOOKUP($D174,[24]Sheet1!$C$1:$J$65536,8,FALSE)</f>
        <v>27.939628601074219</v>
      </c>
      <c r="P174" cm="1">
        <f t="array" ref="P174">_xlfn.IFS(
$C174=2010,
VLOOKUP($B174,[25]各省年均房价!$A$1:$T$32,11,FALSE),
$C174=2011,
VLOOKUP($B174,[25]各省年均房价!$A$1:$T$32,12,FALSE),
$C174=2012,
VLOOKUP($B174,[25]各省年均房价!$A$1:$T$32,13,FALSE),
$C174=2013,
VLOOKUP($B174,[25]各省年均房价!$A$1:$T$32,14,FALSE),
$C174=2014,
VLOOKUP($B174,[25]各省年均房价!$A$1:$T$32,15,FALSE),
$C174=2015,
VLOOKUP($B174,[25]各省年均房价!$A$1:$T$32,16,FALSE),
$C174=2016,
VLOOKUP($B174,[25]各省年均房价!$A$1:$T$32,17,FALSE),
$C174=2017,
VLOOKUP($B174,[25]各省年均房价!$A$1:$T$32,18,FALSE),
$C174=2018,
VLOOKUP($B174,[25]各省年均房价!$A$1:$T$32,19,FALSE)
)</f>
        <v>3598.1728571428571</v>
      </c>
      <c r="Q174">
        <f t="shared" si="2"/>
        <v>0.32550867171547465</v>
      </c>
      <c r="S174" t="str">
        <f>VLOOKUP(B174,方言分布!A:B,2,FALSE)</f>
        <v>西南官话</v>
      </c>
      <c r="T174" cm="1">
        <f t="array" ref="T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34026</v>
      </c>
      <c r="U174" cm="1">
        <f t="array" ref="U174">_xlfn.IFS(
$C174=2010,
VLOOKUP($B174,[20]分省年度数据!$A$1:$T$32,15,FALSE),
$C174=2011,
VLOOKUP($B174,[20]分省年度数据!$A$1:$T$32,14,FALSE),
$C174=2012,
VLOOKUP($B174,[20]分省年度数据!$A$1:$T$32,13,FALSE),
$C174=2013,
VLOOKUP($B174,[20]分省年度数据!$A$1:$T$32,12,FALSE),
$C174=2014,
VLOOKUP($B174,[20]分省年度数据!$A$1:$T$32,11,FALSE),
$C174=2015,
VLOOKUP($B174,[20]分省年度数据!$A$1:$T$32,10,FALSE),
$C174=2016,
VLOOKUP($B174,[20]分省年度数据!$A$1:$T$32,9,FALSE),
$C174=2017,
VLOOKUP($B174,[20]分省年度数据!$A$1:$T$32,8,FALSE),
$C174=2018,
VLOOKUP($B174,[20]分省年度数据!$A$1:$T$32,7,FALSE)
)</f>
        <v>15.2</v>
      </c>
      <c r="V174" cm="1">
        <f t="array" ref="V174">_xlfn.IFS(
$C174=2010,
VLOOKUP($B174,[21]分省年度数据!$A$1:$T$32,15,FALSE),
$C174=2011,
VLOOKUP($B174,[21]分省年度数据!$A$1:$T$32,14,FALSE),
$C174=2012,
VLOOKUP($B174,[21]分省年度数据!$A$1:$T$32,13,FALSE),
$C174=2013,
VLOOKUP($B174,[21]分省年度数据!$A$1:$T$32,12,FALSE),
$C174=2014,
VLOOKUP($B174,[21]分省年度数据!$A$1:$T$32,11,FALSE),
$C174=2015,
VLOOKUP($B174,[21]分省年度数据!$A$1:$T$32,10,FALSE),
$C174=2016,
VLOOKUP($B174,[21]分省年度数据!$A$1:$T$32,9,FALSE),
$C174=2017,
VLOOKUP($B174,[21]分省年度数据!$A$1:$T$32,8,FALSE),
$C174=2018,
VLOOKUP($B174,[21]分省年度数据!$A$1:$T$32,7,FALSE)
)</f>
        <v>38</v>
      </c>
      <c r="W174" cm="1">
        <f t="array" ref="W174">_xlfn.IFS(
$C174=2010,
VLOOKUP($B174,[22]分省年度数据!$A$1:$T$32,15,FALSE),
$C174=2011,
VLOOKUP($B174,[22]分省年度数据!$A$1:$T$32,14,FALSE),
$C174=2012,
VLOOKUP($B174,[22]分省年度数据!$A$1:$T$32,13,FALSE),
$C174=2013,
VLOOKUP($B174,[22]分省年度数据!$A$1:$T$32,12,FALSE),
$C174=2014,
VLOOKUP($B174,[22]分省年度数据!$A$1:$T$32,11,FALSE),
$C174=2015,
VLOOKUP($B174,[22]分省年度数据!$A$1:$T$32,10,FALSE),
$C174=2016,
VLOOKUP($B174,[22]分省年度数据!$A$1:$T$32,9,FALSE),
$C174=2017,
VLOOKUP($B174,[22]分省年度数据!$A$1:$T$32,8,FALSE),
$C174=2018,
VLOOKUP($B174,[22]分省年度数据!$A$1:$T$32,7,FALSE)
)</f>
        <v>9.5</v>
      </c>
      <c r="X174" cm="1">
        <f t="array" ref="X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232.88</v>
      </c>
      <c r="Y174" cm="1">
        <f t="array" ref="Y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17.96</v>
      </c>
      <c r="Z174" cm="1">
        <f t="array" ref="Z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16.84</v>
      </c>
      <c r="AA174" cm="1">
        <f t="array" ref="AA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19.5</v>
      </c>
      <c r="AC174" cm="1">
        <f t="array" ref="AC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5938482</v>
      </c>
      <c r="AD174" cm="1">
        <f t="array" ref="AD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456.89</v>
      </c>
      <c r="AE174" cm="1">
        <f t="array" ref="AE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63</v>
      </c>
      <c r="AF174" cm="1">
        <f t="array" ref="AF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3908.2</v>
      </c>
      <c r="AI174" cm="1">
        <f t="array" ref="AI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4290</v>
      </c>
      <c r="AJ174" cm="1">
        <f t="array" ref="AJ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8360</v>
      </c>
      <c r="AK174" cm="1">
        <f t="array" ref="AK174">_xlfn.IFS(
$C174=2010,
VLOOKUP($B174,[4]分省年度数据!$A$1:$T$32,15,FALSE),
$C174=2011,
VLOOKUP($B174,[4]分省年度数据!$A$1:$T$32,14,FALSE),
$C174=2012,
VLOOKUP($B174,[4]分省年度数据!$A$1:$T$32,13,FALSE),
$C174=2013,
VLOOKUP($B174,[4]分省年度数据!$A$1:$T$32,12,FALSE),
$C174=2014,
VLOOKUP($B174,[4]分省年度数据!$A$1:$T$32,11,FALSE),
$C174=2015,
VLOOKUP($B174,[4]分省年度数据!$A$1:$T$32,10,FALSE),
$C174=2016,
VLOOKUP($B174,[4]分省年度数据!$A$1:$T$32,9,FALSE),
$C174=2017,
VLOOKUP($B174,[4]分省年度数据!$A$1:$T$32,8,FALSE),
$C174=2018,
VLOOKUP($B174,[4]分省年度数据!$A$1:$T$32,7,FALSE)
)</f>
        <v>93.91</v>
      </c>
      <c r="AL174" cm="1">
        <f t="array" ref="AL174">_xlfn.IFS(
$C174=2010,
VLOOKUP($B174,[5]分省年度数据!$A$1:$T$32,15,FALSE),
$C174=2011,
VLOOKUP($B174,[5]分省年度数据!$A$1:$T$32,14,FALSE),
$C174=2012,
VLOOKUP($B174,[5]分省年度数据!$A$1:$T$32,13,FALSE),
$C174=2013,
VLOOKUP($B174,[5]分省年度数据!$A$1:$T$32,12,FALSE),
$C174=2014,
VLOOKUP($B174,[5]分省年度数据!$A$1:$T$32,11,FALSE),
$C174=2015,
VLOOKUP($B174,[5]分省年度数据!$A$1:$T$32,10,FALSE),
$C174=2016,
VLOOKUP($B174,[5]分省年度数据!$A$1:$T$32,9,FALSE),
$C174=2017,
VLOOKUP($B174,[5]分省年度数据!$A$1:$T$32,8,FALSE),
$C174=2018,
VLOOKUP($B174,[5]分省年度数据!$A$1:$T$32,7,FALSE)
)</f>
        <v>91.08</v>
      </c>
      <c r="AM174" cm="1">
        <f t="array" ref="AM174">_xlfn.IFS(
$C174=2010,
VLOOKUP($B174,[6]分省年度数据!$A$1:$T$32,15,FALSE),
$C174=2011,
VLOOKUP($B174,[6]分省年度数据!$A$1:$T$32,14,FALSE),
$C174=2012,
VLOOKUP($B174,[6]分省年度数据!$A$1:$T$32,13,FALSE),
$C174=2013,
VLOOKUP($B174,[6]分省年度数据!$A$1:$T$32,12,FALSE),
$C174=2014,
VLOOKUP($B174,[6]分省年度数据!$A$1:$T$32,11,FALSE),
$C174=2015,
VLOOKUP($B174,[6]分省年度数据!$A$1:$T$32,10,FALSE),
$C174=2016,
VLOOKUP($B174,[6]分省年度数据!$A$1:$T$32,9,FALSE),
$C174=2017,
VLOOKUP($B174,[6]分省年度数据!$A$1:$T$32,8,FALSE),
$C174=2018,
VLOOKUP($B174,[6]分省年度数据!$A$1:$T$32,7,FALSE)
)</f>
        <v>8.9</v>
      </c>
      <c r="AN174" cm="1">
        <f t="array" ref="AN174">_xlfn.IFS(
$C174=2010,
VLOOKUP($B174,[7]分省年度数据!$A$1:$T$32,15,FALSE),
$C174=2011,
VLOOKUP($B174,[7]分省年度数据!$A$1:$T$32,14,FALSE),
$C174=2012,
VLOOKUP($B174,[7]分省年度数据!$A$1:$T$32,13,FALSE),
$C174=2013,
VLOOKUP($B174,[7]分省年度数据!$A$1:$T$32,12,FALSE),
$C174=2014,
VLOOKUP($B174,[7]分省年度数据!$A$1:$T$32,11,FALSE),
$C174=2015,
VLOOKUP($B174,[7]分省年度数据!$A$1:$T$32,10,FALSE),
$C174=2016,
VLOOKUP($B174,[7]分省年度数据!$A$1:$T$32,9,FALSE),
$C174=2017,
VLOOKUP($B174,[7]分省年度数据!$A$1:$T$32,8,FALSE),
$C174=2018,
VLOOKUP($B174,[7]分省年度数据!$A$1:$T$32,7,FALSE)
)</f>
        <v>2.3199999999999998</v>
      </c>
      <c r="AO174" cm="1">
        <f t="array" ref="AO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11.02</v>
      </c>
    </row>
    <row r="175" spans="1:41">
      <c r="A175">
        <v>45</v>
      </c>
      <c r="B175" t="s">
        <v>20</v>
      </c>
      <c r="C175">
        <v>2012</v>
      </c>
      <c r="D175" t="str">
        <f>CONCATENATE(B175,C175)</f>
        <v>广西壮族自治区2012</v>
      </c>
      <c r="E175" t="s">
        <v>35</v>
      </c>
      <c r="F175" cm="1">
        <f t="array" ref="F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G175" cm="1">
        <f t="array" ref="G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H175" cm="1">
        <f t="array" ref="H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I175">
        <f>VLOOKUP($D175,[24]Sheet1!$C$1:$J$65536,2,FALSE)</f>
        <v>209.84934997558594</v>
      </c>
      <c r="J175">
        <f>VLOOKUP($D175,[24]Sheet1!$C$1:$J$65536,3,FALSE)</f>
        <v>165.09564208984375</v>
      </c>
      <c r="K175">
        <f>VLOOKUP($D175,[24]Sheet1!$C$1:$J$65536,4,FALSE)</f>
        <v>10116.357421875</v>
      </c>
      <c r="L175">
        <f>VLOOKUP($D175,[24]Sheet1!$C$1:$J$65536,5,FALSE)</f>
        <v>174.63313293457031</v>
      </c>
      <c r="M175">
        <f>VLOOKUP($D175,[24]Sheet1!$C$1:$J$65536,6,FALSE)</f>
        <v>19.442817687988281</v>
      </c>
      <c r="N175">
        <f>VLOOKUP($D175,[24]Sheet1!$C$1:$J$65536,7,FALSE)</f>
        <v>6.111541748046875</v>
      </c>
      <c r="O175">
        <f>VLOOKUP($D175,[24]Sheet1!$C$1:$J$65536,8,FALSE)</f>
        <v>26.423469543457031</v>
      </c>
      <c r="P175" cm="1">
        <f t="array" ref="P175">_xlfn.IFS(
$C175=2010,
VLOOKUP($B175,[25]各省年均房价!$A$1:$T$32,11,FALSE),
$C175=2011,
VLOOKUP($B175,[25]各省年均房价!$A$1:$T$32,12,FALSE),
$C175=2012,
VLOOKUP($B175,[25]各省年均房价!$A$1:$T$32,13,FALSE),
$C175=2013,
VLOOKUP($B175,[25]各省年均房价!$A$1:$T$32,14,FALSE),
$C175=2014,
VLOOKUP($B175,[25]各省年均房价!$A$1:$T$32,15,FALSE),
$C175=2015,
VLOOKUP($B175,[25]各省年均房价!$A$1:$T$32,16,FALSE),
$C175=2016,
VLOOKUP($B175,[25]各省年均房价!$A$1:$T$32,17,FALSE),
$C175=2017,
VLOOKUP($B175,[25]各省年均房价!$A$1:$T$32,18,FALSE),
$C175=2018,
VLOOKUP($B175,[25]各省年均房价!$A$1:$T$32,19,FALSE)
)</f>
        <v>3860.13</v>
      </c>
      <c r="Q175">
        <f t="shared" si="2"/>
        <v>0.30529341980385954</v>
      </c>
      <c r="S175" t="str">
        <f>VLOOKUP(B175,方言分布!A:B,2,FALSE)</f>
        <v>西南官话</v>
      </c>
      <c r="T175" cm="1">
        <f t="array" ref="T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34152</v>
      </c>
      <c r="U175" cm="1">
        <f t="array" ref="U175">_xlfn.IFS(
$C175=2010,
VLOOKUP($B175,[20]分省年度数据!$A$1:$T$32,15,FALSE),
$C175=2011,
VLOOKUP($B175,[20]分省年度数据!$A$1:$T$32,14,FALSE),
$C175=2012,
VLOOKUP($B175,[20]分省年度数据!$A$1:$T$32,13,FALSE),
$C175=2013,
VLOOKUP($B175,[20]分省年度数据!$A$1:$T$32,12,FALSE),
$C175=2014,
VLOOKUP($B175,[20]分省年度数据!$A$1:$T$32,11,FALSE),
$C175=2015,
VLOOKUP($B175,[20]分省年度数据!$A$1:$T$32,10,FALSE),
$C175=2016,
VLOOKUP($B175,[20]分省年度数据!$A$1:$T$32,9,FALSE),
$C175=2017,
VLOOKUP($B175,[20]分省年度数据!$A$1:$T$32,8,FALSE),
$C175=2018,
VLOOKUP($B175,[20]分省年度数据!$A$1:$T$32,7,FALSE)
)</f>
        <v>16.87</v>
      </c>
      <c r="V175" cm="1">
        <f t="array" ref="V175">_xlfn.IFS(
$C175=2010,
VLOOKUP($B175,[21]分省年度数据!$A$1:$T$32,15,FALSE),
$C175=2011,
VLOOKUP($B175,[21]分省年度数据!$A$1:$T$32,14,FALSE),
$C175=2012,
VLOOKUP($B175,[21]分省年度数据!$A$1:$T$32,13,FALSE),
$C175=2013,
VLOOKUP($B175,[21]分省年度数据!$A$1:$T$32,12,FALSE),
$C175=2014,
VLOOKUP($B175,[21]分省年度数据!$A$1:$T$32,11,FALSE),
$C175=2015,
VLOOKUP($B175,[21]分省年度数据!$A$1:$T$32,10,FALSE),
$C175=2016,
VLOOKUP($B175,[21]分省年度数据!$A$1:$T$32,9,FALSE),
$C175=2017,
VLOOKUP($B175,[21]分省年度数据!$A$1:$T$32,8,FALSE),
$C175=2018,
VLOOKUP($B175,[21]分省年度数据!$A$1:$T$32,7,FALSE)
)</f>
        <v>47</v>
      </c>
      <c r="W175" cm="1">
        <f t="array" ref="W175">_xlfn.IFS(
$C175=2010,
VLOOKUP($B175,[22]分省年度数据!$A$1:$T$32,15,FALSE),
$C175=2011,
VLOOKUP($B175,[22]分省年度数据!$A$1:$T$32,14,FALSE),
$C175=2012,
VLOOKUP($B175,[22]分省年度数据!$A$1:$T$32,13,FALSE),
$C175=2013,
VLOOKUP($B175,[22]分省年度数据!$A$1:$T$32,12,FALSE),
$C175=2014,
VLOOKUP($B175,[22]分省年度数据!$A$1:$T$32,11,FALSE),
$C175=2015,
VLOOKUP($B175,[22]分省年度数据!$A$1:$T$32,10,FALSE),
$C175=2016,
VLOOKUP($B175,[22]分省年度数据!$A$1:$T$32,9,FALSE),
$C175=2017,
VLOOKUP($B175,[22]分省年度数据!$A$1:$T$32,8,FALSE),
$C175=2018,
VLOOKUP($B175,[22]分省年度数据!$A$1:$T$32,7,FALSE)
)</f>
        <v>9.31</v>
      </c>
      <c r="X175" cm="1">
        <f t="array" ref="X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253.17</v>
      </c>
      <c r="Y175" cm="1">
        <f t="array" ref="Y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>17.86</v>
      </c>
      <c r="Z175" cm="1">
        <f t="array" ref="Z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>16.739999999999998</v>
      </c>
      <c r="AA175" cm="1">
        <f t="array" ref="AA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>19.64</v>
      </c>
      <c r="AC175" t="str" cm="1">
        <f t="array" ref="AC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/>
      </c>
      <c r="AD175" cm="1">
        <f t="array" ref="AD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589.24</v>
      </c>
      <c r="AE175" cm="1">
        <f t="array" ref="AE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72</v>
      </c>
      <c r="AF175" cm="1">
        <f t="array" ref="AF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4516.6000000000004</v>
      </c>
      <c r="AI175" cm="1">
        <f t="array" ref="AI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3984</v>
      </c>
      <c r="AJ175" cm="1">
        <f t="array" ref="AJ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9323</v>
      </c>
      <c r="AK175" cm="1">
        <f t="array" ref="AK175">_xlfn.IFS(
$C175=2010,
VLOOKUP($B175,[4]分省年度数据!$A$1:$T$32,15,FALSE),
$C175=2011,
VLOOKUP($B175,[4]分省年度数据!$A$1:$T$32,14,FALSE),
$C175=2012,
VLOOKUP($B175,[4]分省年度数据!$A$1:$T$32,13,FALSE),
$C175=2013,
VLOOKUP($B175,[4]分省年度数据!$A$1:$T$32,12,FALSE),
$C175=2014,
VLOOKUP($B175,[4]分省年度数据!$A$1:$T$32,11,FALSE),
$C175=2015,
VLOOKUP($B175,[4]分省年度数据!$A$1:$T$32,10,FALSE),
$C175=2016,
VLOOKUP($B175,[4]分省年度数据!$A$1:$T$32,9,FALSE),
$C175=2017,
VLOOKUP($B175,[4]分省年度数据!$A$1:$T$32,8,FALSE),
$C175=2018,
VLOOKUP($B175,[4]分省年度数据!$A$1:$T$32,7,FALSE)
)</f>
        <v>95.3</v>
      </c>
      <c r="AL175" cm="1">
        <f t="array" ref="AL175">_xlfn.IFS(
$C175=2010,
VLOOKUP($B175,[5]分省年度数据!$A$1:$T$32,15,FALSE),
$C175=2011,
VLOOKUP($B175,[5]分省年度数据!$A$1:$T$32,14,FALSE),
$C175=2012,
VLOOKUP($B175,[5]分省年度数据!$A$1:$T$32,13,FALSE),
$C175=2013,
VLOOKUP($B175,[5]分省年度数据!$A$1:$T$32,12,FALSE),
$C175=2014,
VLOOKUP($B175,[5]分省年度数据!$A$1:$T$32,11,FALSE),
$C175=2015,
VLOOKUP($B175,[5]分省年度数据!$A$1:$T$32,10,FALSE),
$C175=2016,
VLOOKUP($B175,[5]分省年度数据!$A$1:$T$32,9,FALSE),
$C175=2017,
VLOOKUP($B175,[5]分省年度数据!$A$1:$T$32,8,FALSE),
$C175=2018,
VLOOKUP($B175,[5]分省年度数据!$A$1:$T$32,7,FALSE)
)</f>
        <v>93.26</v>
      </c>
      <c r="AM175" cm="1">
        <f t="array" ref="AM175">_xlfn.IFS(
$C175=2010,
VLOOKUP($B175,[6]分省年度数据!$A$1:$T$32,15,FALSE),
$C175=2011,
VLOOKUP($B175,[6]分省年度数据!$A$1:$T$32,14,FALSE),
$C175=2012,
VLOOKUP($B175,[6]分省年度数据!$A$1:$T$32,13,FALSE),
$C175=2013,
VLOOKUP($B175,[6]分省年度数据!$A$1:$T$32,12,FALSE),
$C175=2014,
VLOOKUP($B175,[6]分省年度数据!$A$1:$T$32,11,FALSE),
$C175=2015,
VLOOKUP($B175,[6]分省年度数据!$A$1:$T$32,10,FALSE),
$C175=2016,
VLOOKUP($B175,[6]分省年度数据!$A$1:$T$32,9,FALSE),
$C175=2017,
VLOOKUP($B175,[6]分省年度数据!$A$1:$T$32,8,FALSE),
$C175=2018,
VLOOKUP($B175,[6]分省年度数据!$A$1:$T$32,7,FALSE)
)</f>
        <v>9.18</v>
      </c>
      <c r="AN175" cm="1">
        <f t="array" ref="AN175">_xlfn.IFS(
$C175=2010,
VLOOKUP($B175,[7]分省年度数据!$A$1:$T$32,15,FALSE),
$C175=2011,
VLOOKUP($B175,[7]分省年度数据!$A$1:$T$32,14,FALSE),
$C175=2012,
VLOOKUP($B175,[7]分省年度数据!$A$1:$T$32,13,FALSE),
$C175=2013,
VLOOKUP($B175,[7]分省年度数据!$A$1:$T$32,12,FALSE),
$C175=2014,
VLOOKUP($B175,[7]分省年度数据!$A$1:$T$32,11,FALSE),
$C175=2015,
VLOOKUP($B175,[7]分省年度数据!$A$1:$T$32,10,FALSE),
$C175=2016,
VLOOKUP($B175,[7]分省年度数据!$A$1:$T$32,9,FALSE),
$C175=2017,
VLOOKUP($B175,[7]分省年度数据!$A$1:$T$32,8,FALSE),
$C175=2018,
VLOOKUP($B175,[7]分省年度数据!$A$1:$T$32,7,FALSE)
)</f>
        <v>2.33</v>
      </c>
      <c r="AO175" cm="1">
        <f t="array" ref="AO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11.42</v>
      </c>
    </row>
    <row r="176" spans="1:41">
      <c r="A176">
        <v>45</v>
      </c>
      <c r="B176" t="s">
        <v>20</v>
      </c>
      <c r="C176">
        <v>2013</v>
      </c>
      <c r="D176" t="str">
        <f>CONCATENATE(B176,C176)</f>
        <v>广西壮族自治区2013</v>
      </c>
      <c r="E176" t="s">
        <v>35</v>
      </c>
      <c r="F176" cm="1">
        <f t="array" ref="F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G176" cm="1">
        <f t="array" ref="G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H176" cm="1">
        <f t="array" ref="H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I176">
        <f>VLOOKUP($D176,[24]Sheet1!$C$1:$J$65536,2,FALSE)</f>
        <v>214.62557983398438</v>
      </c>
      <c r="J176">
        <f>VLOOKUP($D176,[24]Sheet1!$C$1:$J$65536,3,FALSE)</f>
        <v>165.605712890625</v>
      </c>
      <c r="K176">
        <f>VLOOKUP($D176,[24]Sheet1!$C$1:$J$65536,4,FALSE)</f>
        <v>10125.6650390625</v>
      </c>
      <c r="L176">
        <f>VLOOKUP($D176,[24]Sheet1!$C$1:$J$65536,5,FALSE)</f>
        <v>174.6805419921875</v>
      </c>
      <c r="M176">
        <f>VLOOKUP($D176,[24]Sheet1!$C$1:$J$65536,6,FALSE)</f>
        <v>19.30817985534668</v>
      </c>
      <c r="N176">
        <f>VLOOKUP($D176,[24]Sheet1!$C$1:$J$65536,7,FALSE)</f>
        <v>5.7216958999633789</v>
      </c>
      <c r="O176">
        <f>VLOOKUP($D176,[24]Sheet1!$C$1:$J$65536,8,FALSE)</f>
        <v>33.583641052246094</v>
      </c>
      <c r="P176" cm="1">
        <f t="array" ref="P176">_xlfn.IFS(
$C176=2010,
VLOOKUP($B176,[25]各省年均房价!$A$1:$T$32,11,FALSE),
$C176=2011,
VLOOKUP($B176,[25]各省年均房价!$A$1:$T$32,12,FALSE),
$C176=2012,
VLOOKUP($B176,[25]各省年均房价!$A$1:$T$32,13,FALSE),
$C176=2013,
VLOOKUP($B176,[25]各省年均房价!$A$1:$T$32,14,FALSE),
$C176=2014,
VLOOKUP($B176,[25]各省年均房价!$A$1:$T$32,15,FALSE),
$C176=2015,
VLOOKUP($B176,[25]各省年均房价!$A$1:$T$32,16,FALSE),
$C176=2016,
VLOOKUP($B176,[25]各省年均房价!$A$1:$T$32,17,FALSE),
$C176=2017,
VLOOKUP($B176,[25]各省年均房价!$A$1:$T$32,18,FALSE),
$C176=2018,
VLOOKUP($B176,[25]各省年均房价!$A$1:$T$32,19,FALSE)
)</f>
        <v>4216.915</v>
      </c>
      <c r="Q176">
        <f t="shared" si="2"/>
        <v>0.29945426785967905</v>
      </c>
      <c r="S176" t="str">
        <f>VLOOKUP(B176,方言分布!A:B,2,FALSE)</f>
        <v>西南官话</v>
      </c>
      <c r="T176" cm="1">
        <f t="array" ref="T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33943</v>
      </c>
      <c r="U176" cm="1">
        <f t="array" ref="U176">_xlfn.IFS(
$C176=2010,
VLOOKUP($B176,[20]分省年度数据!$A$1:$T$32,15,FALSE),
$C176=2011,
VLOOKUP($B176,[20]分省年度数据!$A$1:$T$32,14,FALSE),
$C176=2012,
VLOOKUP($B176,[20]分省年度数据!$A$1:$T$32,13,FALSE),
$C176=2013,
VLOOKUP($B176,[20]分省年度数据!$A$1:$T$32,12,FALSE),
$C176=2014,
VLOOKUP($B176,[20]分省年度数据!$A$1:$T$32,11,FALSE),
$C176=2015,
VLOOKUP($B176,[20]分省年度数据!$A$1:$T$32,10,FALSE),
$C176=2016,
VLOOKUP($B176,[20]分省年度数据!$A$1:$T$32,9,FALSE),
$C176=2017,
VLOOKUP($B176,[20]分省年度数据!$A$1:$T$32,8,FALSE),
$C176=2018,
VLOOKUP($B176,[20]分省年度数据!$A$1:$T$32,7,FALSE)
)</f>
        <v>18.72</v>
      </c>
      <c r="V176" cm="1">
        <f t="array" ref="V176">_xlfn.IFS(
$C176=2010,
VLOOKUP($B176,[21]分省年度数据!$A$1:$T$32,15,FALSE),
$C176=2011,
VLOOKUP($B176,[21]分省年度数据!$A$1:$T$32,14,FALSE),
$C176=2012,
VLOOKUP($B176,[21]分省年度数据!$A$1:$T$32,13,FALSE),
$C176=2013,
VLOOKUP($B176,[21]分省年度数据!$A$1:$T$32,12,FALSE),
$C176=2014,
VLOOKUP($B176,[21]分省年度数据!$A$1:$T$32,11,FALSE),
$C176=2015,
VLOOKUP($B176,[21]分省年度数据!$A$1:$T$32,10,FALSE),
$C176=2016,
VLOOKUP($B176,[21]分省年度数据!$A$1:$T$32,9,FALSE),
$C176=2017,
VLOOKUP($B176,[21]分省年度数据!$A$1:$T$32,8,FALSE),
$C176=2018,
VLOOKUP($B176,[21]分省年度数据!$A$1:$T$32,7,FALSE)
)</f>
        <v>44</v>
      </c>
      <c r="W176" cm="1">
        <f t="array" ref="W176">_xlfn.IFS(
$C176=2010,
VLOOKUP($B176,[22]分省年度数据!$A$1:$T$32,15,FALSE),
$C176=2011,
VLOOKUP($B176,[22]分省年度数据!$A$1:$T$32,14,FALSE),
$C176=2012,
VLOOKUP($B176,[22]分省年度数据!$A$1:$T$32,13,FALSE),
$C176=2013,
VLOOKUP($B176,[22]分省年度数据!$A$1:$T$32,12,FALSE),
$C176=2014,
VLOOKUP($B176,[22]分省年度数据!$A$1:$T$32,11,FALSE),
$C176=2015,
VLOOKUP($B176,[22]分省年度数据!$A$1:$T$32,10,FALSE),
$C176=2016,
VLOOKUP($B176,[22]分省年度数据!$A$1:$T$32,9,FALSE),
$C176=2017,
VLOOKUP($B176,[22]分省年度数据!$A$1:$T$32,8,FALSE),
$C176=2018,
VLOOKUP($B176,[22]分省年度数据!$A$1:$T$32,7,FALSE)
)</f>
        <v>9.23</v>
      </c>
      <c r="X176" cm="1">
        <f t="array" ref="X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285.61</v>
      </c>
      <c r="Y176" cm="1">
        <f t="array" ref="Y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17.52</v>
      </c>
      <c r="Z176" cm="1">
        <f t="array" ref="Z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16.68</v>
      </c>
      <c r="AA176" cm="1">
        <f t="array" ref="AA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19.77</v>
      </c>
      <c r="AC176" cm="1">
        <f t="array" ref="AC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7794191</v>
      </c>
      <c r="AD176" cm="1">
        <f t="array" ref="AD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609.92999999999995</v>
      </c>
      <c r="AE176" cm="1">
        <f t="array" ref="AE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80</v>
      </c>
      <c r="AF176" cm="1">
        <f t="array" ref="AF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5133.1000000000004</v>
      </c>
      <c r="AI176" cm="1">
        <f t="array" ref="AI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3821</v>
      </c>
      <c r="AJ176" cm="1">
        <f t="array" ref="AJ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9733</v>
      </c>
      <c r="AK176" cm="1">
        <f t="array" ref="AK176">_xlfn.IFS(
$C176=2010,
VLOOKUP($B176,[4]分省年度数据!$A$1:$T$32,15,FALSE),
$C176=2011,
VLOOKUP($B176,[4]分省年度数据!$A$1:$T$32,14,FALSE),
$C176=2012,
VLOOKUP($B176,[4]分省年度数据!$A$1:$T$32,13,FALSE),
$C176=2013,
VLOOKUP($B176,[4]分省年度数据!$A$1:$T$32,12,FALSE),
$C176=2014,
VLOOKUP($B176,[4]分省年度数据!$A$1:$T$32,11,FALSE),
$C176=2015,
VLOOKUP($B176,[4]分省年度数据!$A$1:$T$32,10,FALSE),
$C176=2016,
VLOOKUP($B176,[4]分省年度数据!$A$1:$T$32,9,FALSE),
$C176=2017,
VLOOKUP($B176,[4]分省年度数据!$A$1:$T$32,8,FALSE),
$C176=2018,
VLOOKUP($B176,[4]分省年度数据!$A$1:$T$32,7,FALSE)
)</f>
        <v>95.91</v>
      </c>
      <c r="AL176" cm="1">
        <f t="array" ref="AL176">_xlfn.IFS(
$C176=2010,
VLOOKUP($B176,[5]分省年度数据!$A$1:$T$32,15,FALSE),
$C176=2011,
VLOOKUP($B176,[5]分省年度数据!$A$1:$T$32,14,FALSE),
$C176=2012,
VLOOKUP($B176,[5]分省年度数据!$A$1:$T$32,13,FALSE),
$C176=2013,
VLOOKUP($B176,[5]分省年度数据!$A$1:$T$32,12,FALSE),
$C176=2014,
VLOOKUP($B176,[5]分省年度数据!$A$1:$T$32,11,FALSE),
$C176=2015,
VLOOKUP($B176,[5]分省年度数据!$A$1:$T$32,10,FALSE),
$C176=2016,
VLOOKUP($B176,[5]分省年度数据!$A$1:$T$32,9,FALSE),
$C176=2017,
VLOOKUP($B176,[5]分省年度数据!$A$1:$T$32,8,FALSE),
$C176=2018,
VLOOKUP($B176,[5]分省年度数据!$A$1:$T$32,7,FALSE)
)</f>
        <v>93.58</v>
      </c>
      <c r="AM176" cm="1">
        <f t="array" ref="AM176">_xlfn.IFS(
$C176=2010,
VLOOKUP($B176,[6]分省年度数据!$A$1:$T$32,15,FALSE),
$C176=2011,
VLOOKUP($B176,[6]分省年度数据!$A$1:$T$32,14,FALSE),
$C176=2012,
VLOOKUP($B176,[6]分省年度数据!$A$1:$T$32,13,FALSE),
$C176=2013,
VLOOKUP($B176,[6]分省年度数据!$A$1:$T$32,12,FALSE),
$C176=2014,
VLOOKUP($B176,[6]分省年度数据!$A$1:$T$32,11,FALSE),
$C176=2015,
VLOOKUP($B176,[6]分省年度数据!$A$1:$T$32,10,FALSE),
$C176=2016,
VLOOKUP($B176,[6]分省年度数据!$A$1:$T$32,9,FALSE),
$C176=2017,
VLOOKUP($B176,[6]分省年度数据!$A$1:$T$32,8,FALSE),
$C176=2018,
VLOOKUP($B176,[6]分省年度数据!$A$1:$T$32,7,FALSE)
)</f>
        <v>9.42</v>
      </c>
      <c r="AN176" cm="1">
        <f t="array" ref="AN176">_xlfn.IFS(
$C176=2010,
VLOOKUP($B176,[7]分省年度数据!$A$1:$T$32,15,FALSE),
$C176=2011,
VLOOKUP($B176,[7]分省年度数据!$A$1:$T$32,14,FALSE),
$C176=2012,
VLOOKUP($B176,[7]分省年度数据!$A$1:$T$32,13,FALSE),
$C176=2013,
VLOOKUP($B176,[7]分省年度数据!$A$1:$T$32,12,FALSE),
$C176=2014,
VLOOKUP($B176,[7]分省年度数据!$A$1:$T$32,11,FALSE),
$C176=2015,
VLOOKUP($B176,[7]分省年度数据!$A$1:$T$32,10,FALSE),
$C176=2016,
VLOOKUP($B176,[7]分省年度数据!$A$1:$T$32,9,FALSE),
$C176=2017,
VLOOKUP($B176,[7]分省年度数据!$A$1:$T$32,8,FALSE),
$C176=2018,
VLOOKUP($B176,[7]分省年度数据!$A$1:$T$32,7,FALSE)
)</f>
        <v>2.29</v>
      </c>
      <c r="AO176" cm="1">
        <f t="array" ref="AO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11.48</v>
      </c>
    </row>
    <row r="177" spans="1:41">
      <c r="A177">
        <v>45</v>
      </c>
      <c r="B177" t="s">
        <v>20</v>
      </c>
      <c r="C177">
        <v>2014</v>
      </c>
      <c r="D177" t="str">
        <f>CONCATENATE(B177,C177)</f>
        <v>广西壮族自治区2014</v>
      </c>
      <c r="E177" t="s">
        <v>35</v>
      </c>
      <c r="F177" cm="1">
        <f t="array" ref="F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G177" cm="1">
        <f t="array" ref="G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H177" cm="1">
        <f t="array" ref="H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I177">
        <f>VLOOKUP($D177,[24]Sheet1!$C$1:$J$65536,2,FALSE)</f>
        <v>214.91340637207031</v>
      </c>
      <c r="J177">
        <f>VLOOKUP($D177,[24]Sheet1!$C$1:$J$65536,3,FALSE)</f>
        <v>169.2977294921875</v>
      </c>
      <c r="K177">
        <f>VLOOKUP($D177,[24]Sheet1!$C$1:$J$65536,4,FALSE)</f>
        <v>10127.494140625</v>
      </c>
      <c r="L177">
        <f>VLOOKUP($D177,[24]Sheet1!$C$1:$J$65536,5,FALSE)</f>
        <v>168.61294555664062</v>
      </c>
      <c r="M177">
        <f>VLOOKUP($D177,[24]Sheet1!$C$1:$J$65536,6,FALSE)</f>
        <v>19.40876579284668</v>
      </c>
      <c r="N177">
        <f>VLOOKUP($D177,[24]Sheet1!$C$1:$J$65536,7,FALSE)</f>
        <v>6.6703858375549316</v>
      </c>
      <c r="O177">
        <f>VLOOKUP($D177,[24]Sheet1!$C$1:$J$65536,8,FALSE)</f>
        <v>42.953056335449219</v>
      </c>
      <c r="P177" cm="1">
        <f t="array" ref="P177">_xlfn.IFS(
$C177=2010,
VLOOKUP($B177,[25]各省年均房价!$A$1:$T$32,11,FALSE),
$C177=2011,
VLOOKUP($B177,[25]各省年均房价!$A$1:$T$32,12,FALSE),
$C177=2012,
VLOOKUP($B177,[25]各省年均房价!$A$1:$T$32,13,FALSE),
$C177=2013,
VLOOKUP($B177,[25]各省年均房价!$A$1:$T$32,14,FALSE),
$C177=2014,
VLOOKUP($B177,[25]各省年均房价!$A$1:$T$32,15,FALSE),
$C177=2015,
VLOOKUP($B177,[25]各省年均房价!$A$1:$T$32,16,FALSE),
$C177=2016,
VLOOKUP($B177,[25]各省年均房价!$A$1:$T$32,17,FALSE),
$C177=2017,
VLOOKUP($B177,[25]各省年均房价!$A$1:$T$32,18,FALSE),
$C177=2018,
VLOOKUP($B177,[25]各省年均房价!$A$1:$T$32,19,FALSE)
)</f>
        <v>4179.7585714285706</v>
      </c>
      <c r="Q177">
        <f t="shared" si="2"/>
        <v>0.2686738170231131</v>
      </c>
      <c r="S177" t="str">
        <f>VLOOKUP(B177,方言分布!A:B,2,FALSE)</f>
        <v>西南官话</v>
      </c>
      <c r="T177" cm="1">
        <f t="array" ref="T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34667</v>
      </c>
      <c r="U177" cm="1">
        <f t="array" ref="U177">_xlfn.IFS(
$C177=2010,
VLOOKUP($B177,[20]分省年度数据!$A$1:$T$32,15,FALSE),
$C177=2011,
VLOOKUP($B177,[20]分省年度数据!$A$1:$T$32,14,FALSE),
$C177=2012,
VLOOKUP($B177,[20]分省年度数据!$A$1:$T$32,13,FALSE),
$C177=2013,
VLOOKUP($B177,[20]分省年度数据!$A$1:$T$32,12,FALSE),
$C177=2014,
VLOOKUP($B177,[20]分省年度数据!$A$1:$T$32,11,FALSE),
$C177=2015,
VLOOKUP($B177,[20]分省年度数据!$A$1:$T$32,10,FALSE),
$C177=2016,
VLOOKUP($B177,[20]分省年度数据!$A$1:$T$32,9,FALSE),
$C177=2017,
VLOOKUP($B177,[20]分省年度数据!$A$1:$T$32,8,FALSE),
$C177=2018,
VLOOKUP($B177,[20]分省年度数据!$A$1:$T$32,7,FALSE)
)</f>
        <v>20.16</v>
      </c>
      <c r="V177" cm="1">
        <f t="array" ref="V177">_xlfn.IFS(
$C177=2010,
VLOOKUP($B177,[21]分省年度数据!$A$1:$T$32,15,FALSE),
$C177=2011,
VLOOKUP($B177,[21]分省年度数据!$A$1:$T$32,14,FALSE),
$C177=2012,
VLOOKUP($B177,[21]分省年度数据!$A$1:$T$32,13,FALSE),
$C177=2013,
VLOOKUP($B177,[21]分省年度数据!$A$1:$T$32,12,FALSE),
$C177=2014,
VLOOKUP($B177,[21]分省年度数据!$A$1:$T$32,11,FALSE),
$C177=2015,
VLOOKUP($B177,[21]分省年度数据!$A$1:$T$32,10,FALSE),
$C177=2016,
VLOOKUP($B177,[21]分省年度数据!$A$1:$T$32,9,FALSE),
$C177=2017,
VLOOKUP($B177,[21]分省年度数据!$A$1:$T$32,8,FALSE),
$C177=2018,
VLOOKUP($B177,[21]分省年度数据!$A$1:$T$32,7,FALSE)
)</f>
        <v>54</v>
      </c>
      <c r="W177" cm="1">
        <f t="array" ref="W177">_xlfn.IFS(
$C177=2010,
VLOOKUP($B177,[22]分省年度数据!$A$1:$T$32,15,FALSE),
$C177=2011,
VLOOKUP($B177,[22]分省年度数据!$A$1:$T$32,14,FALSE),
$C177=2012,
VLOOKUP($B177,[22]分省年度数据!$A$1:$T$32,13,FALSE),
$C177=2013,
VLOOKUP($B177,[22]分省年度数据!$A$1:$T$32,12,FALSE),
$C177=2014,
VLOOKUP($B177,[22]分省年度数据!$A$1:$T$32,11,FALSE),
$C177=2015,
VLOOKUP($B177,[22]分省年度数据!$A$1:$T$32,10,FALSE),
$C177=2016,
VLOOKUP($B177,[22]分省年度数据!$A$1:$T$32,9,FALSE),
$C177=2017,
VLOOKUP($B177,[22]分省年度数据!$A$1:$T$32,8,FALSE),
$C177=2018,
VLOOKUP($B177,[22]分省年度数据!$A$1:$T$32,7,FALSE)
)</f>
        <v>8.99</v>
      </c>
      <c r="X177" cm="1">
        <f t="array" ref="X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355.33</v>
      </c>
      <c r="Y177" cm="1">
        <f t="array" ref="Y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17.329999999999998</v>
      </c>
      <c r="Z177" cm="1">
        <f t="array" ref="Z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16.559999999999999</v>
      </c>
      <c r="AA177" cm="1">
        <f t="array" ref="AA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19.87</v>
      </c>
      <c r="AC177" cm="1">
        <f t="array" ref="AC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8586224</v>
      </c>
      <c r="AD177" cm="1">
        <f t="array" ref="AD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660.53</v>
      </c>
      <c r="AE177" cm="1">
        <f t="array" ref="AE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170</v>
      </c>
      <c r="AF177" cm="1">
        <f t="array" ref="AF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5772.8</v>
      </c>
      <c r="AI177" cm="1">
        <f t="array" ref="AI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3942</v>
      </c>
      <c r="AJ177" cm="1">
        <f t="array" ref="AJ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10699</v>
      </c>
      <c r="AK177" cm="1">
        <f t="array" ref="AK177">_xlfn.IFS(
$C177=2010,
VLOOKUP($B177,[4]分省年度数据!$A$1:$T$32,15,FALSE),
$C177=2011,
VLOOKUP($B177,[4]分省年度数据!$A$1:$T$32,14,FALSE),
$C177=2012,
VLOOKUP($B177,[4]分省年度数据!$A$1:$T$32,13,FALSE),
$C177=2013,
VLOOKUP($B177,[4]分省年度数据!$A$1:$T$32,12,FALSE),
$C177=2014,
VLOOKUP($B177,[4]分省年度数据!$A$1:$T$32,11,FALSE),
$C177=2015,
VLOOKUP($B177,[4]分省年度数据!$A$1:$T$32,10,FALSE),
$C177=2016,
VLOOKUP($B177,[4]分省年度数据!$A$1:$T$32,9,FALSE),
$C177=2017,
VLOOKUP($B177,[4]分省年度数据!$A$1:$T$32,8,FALSE),
$C177=2018,
VLOOKUP($B177,[4]分省年度数据!$A$1:$T$32,7,FALSE)
)</f>
        <v>94.4</v>
      </c>
      <c r="AL177" cm="1">
        <f t="array" ref="AL177">_xlfn.IFS(
$C177=2010,
VLOOKUP($B177,[5]分省年度数据!$A$1:$T$32,15,FALSE),
$C177=2011,
VLOOKUP($B177,[5]分省年度数据!$A$1:$T$32,14,FALSE),
$C177=2012,
VLOOKUP($B177,[5]分省年度数据!$A$1:$T$32,13,FALSE),
$C177=2013,
VLOOKUP($B177,[5]分省年度数据!$A$1:$T$32,12,FALSE),
$C177=2014,
VLOOKUP($B177,[5]分省年度数据!$A$1:$T$32,11,FALSE),
$C177=2015,
VLOOKUP($B177,[5]分省年度数据!$A$1:$T$32,10,FALSE),
$C177=2016,
VLOOKUP($B177,[5]分省年度数据!$A$1:$T$32,9,FALSE),
$C177=2017,
VLOOKUP($B177,[5]分省年度数据!$A$1:$T$32,8,FALSE),
$C177=2018,
VLOOKUP($B177,[5]分省年度数据!$A$1:$T$32,7,FALSE)
)</f>
        <v>92.99</v>
      </c>
      <c r="AM177" cm="1">
        <f t="array" ref="AM177">_xlfn.IFS(
$C177=2010,
VLOOKUP($B177,[6]分省年度数据!$A$1:$T$32,15,FALSE),
$C177=2011,
VLOOKUP($B177,[6]分省年度数据!$A$1:$T$32,14,FALSE),
$C177=2012,
VLOOKUP($B177,[6]分省年度数据!$A$1:$T$32,13,FALSE),
$C177=2013,
VLOOKUP($B177,[6]分省年度数据!$A$1:$T$32,12,FALSE),
$C177=2014,
VLOOKUP($B177,[6]分省年度数据!$A$1:$T$32,11,FALSE),
$C177=2015,
VLOOKUP($B177,[6]分省年度数据!$A$1:$T$32,10,FALSE),
$C177=2016,
VLOOKUP($B177,[6]分省年度数据!$A$1:$T$32,9,FALSE),
$C177=2017,
VLOOKUP($B177,[6]分省年度数据!$A$1:$T$32,8,FALSE),
$C177=2018,
VLOOKUP($B177,[6]分省年度数据!$A$1:$T$32,7,FALSE)
)</f>
        <v>9.19</v>
      </c>
      <c r="AN177" cm="1">
        <f t="array" ref="AN177">_xlfn.IFS(
$C177=2010,
VLOOKUP($B177,[7]分省年度数据!$A$1:$T$32,15,FALSE),
$C177=2011,
VLOOKUP($B177,[7]分省年度数据!$A$1:$T$32,14,FALSE),
$C177=2012,
VLOOKUP($B177,[7]分省年度数据!$A$1:$T$32,13,FALSE),
$C177=2013,
VLOOKUP($B177,[7]分省年度数据!$A$1:$T$32,12,FALSE),
$C177=2014,
VLOOKUP($B177,[7]分省年度数据!$A$1:$T$32,11,FALSE),
$C177=2015,
VLOOKUP($B177,[7]分省年度数据!$A$1:$T$32,10,FALSE),
$C177=2016,
VLOOKUP($B177,[7]分省年度数据!$A$1:$T$32,9,FALSE),
$C177=2017,
VLOOKUP($B177,[7]分省年度数据!$A$1:$T$32,8,FALSE),
$C177=2018,
VLOOKUP($B177,[7]分省年度数据!$A$1:$T$32,7,FALSE)
)</f>
        <v>2.15</v>
      </c>
      <c r="AO177" cm="1">
        <f t="array" ref="AO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11.19</v>
      </c>
    </row>
    <row r="178" spans="1:41">
      <c r="A178">
        <v>45</v>
      </c>
      <c r="B178" t="s">
        <v>20</v>
      </c>
      <c r="C178">
        <v>2015</v>
      </c>
      <c r="D178" t="str">
        <f>CONCATENATE(B178,C178)</f>
        <v>广西壮族自治区2015</v>
      </c>
      <c r="E178" t="s">
        <v>35</v>
      </c>
      <c r="F178" cm="1">
        <f t="array" ref="F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G178" cm="1">
        <f t="array" ref="G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H178" cm="1">
        <f t="array" ref="H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I178">
        <f>VLOOKUP($D178,[24]Sheet1!$C$1:$J$65536,2,FALSE)</f>
        <v>219.07041931152344</v>
      </c>
      <c r="J178">
        <f>VLOOKUP($D178,[24]Sheet1!$C$1:$J$65536,3,FALSE)</f>
        <v>179.60990905761719</v>
      </c>
      <c r="K178">
        <f>VLOOKUP($D178,[24]Sheet1!$C$1:$J$65536,4,FALSE)</f>
        <v>10127.98828125</v>
      </c>
      <c r="L178">
        <f>VLOOKUP($D178,[24]Sheet1!$C$1:$J$65536,5,FALSE)</f>
        <v>171.95999145507812</v>
      </c>
      <c r="M178">
        <f>VLOOKUP($D178,[24]Sheet1!$C$1:$J$65536,6,FALSE)</f>
        <v>19.764732360839844</v>
      </c>
      <c r="N178">
        <f>VLOOKUP($D178,[24]Sheet1!$C$1:$J$65536,7,FALSE)</f>
        <v>6.8810267448425293</v>
      </c>
      <c r="O178">
        <f>VLOOKUP($D178,[24]Sheet1!$C$1:$J$65536,8,FALSE)</f>
        <v>45.321712493896484</v>
      </c>
      <c r="P178" cm="1">
        <f t="array" ref="P178">_xlfn.IFS(
$C178=2010,
VLOOKUP($B178,[25]各省年均房价!$A$1:$T$32,11,FALSE),
$C178=2011,
VLOOKUP($B178,[25]各省年均房价!$A$1:$T$32,12,FALSE),
$C178=2012,
VLOOKUP($B178,[25]各省年均房价!$A$1:$T$32,13,FALSE),
$C178=2013,
VLOOKUP($B178,[25]各省年均房价!$A$1:$T$32,14,FALSE),
$C178=2014,
VLOOKUP($B178,[25]各省年均房价!$A$1:$T$32,15,FALSE),
$C178=2015,
VLOOKUP($B178,[25]各省年均房价!$A$1:$T$32,16,FALSE),
$C178=2016,
VLOOKUP($B178,[25]各省年均房价!$A$1:$T$32,17,FALSE),
$C178=2017,
VLOOKUP($B178,[25]各省年均房价!$A$1:$T$32,18,FALSE),
$C178=2018,
VLOOKUP($B178,[25]各省年均房价!$A$1:$T$32,19,FALSE)
)</f>
        <v>4314.5435714285713</v>
      </c>
      <c r="Q178">
        <f t="shared" si="2"/>
        <v>0.25570696209497845</v>
      </c>
      <c r="S178" t="str">
        <f>VLOOKUP(B178,方言分布!A:B,2,FALSE)</f>
        <v>西南官话</v>
      </c>
      <c r="T178" cm="1">
        <f t="array" ref="T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34439</v>
      </c>
      <c r="U178" cm="1">
        <f t="array" ref="U178">_xlfn.IFS(
$C178=2010,
VLOOKUP($B178,[20]分省年度数据!$A$1:$T$32,15,FALSE),
$C178=2011,
VLOOKUP($B178,[20]分省年度数据!$A$1:$T$32,14,FALSE),
$C178=2012,
VLOOKUP($B178,[20]分省年度数据!$A$1:$T$32,13,FALSE),
$C178=2013,
VLOOKUP($B178,[20]分省年度数据!$A$1:$T$32,12,FALSE),
$C178=2014,
VLOOKUP($B178,[20]分省年度数据!$A$1:$T$32,11,FALSE),
$C178=2015,
VLOOKUP($B178,[20]分省年度数据!$A$1:$T$32,10,FALSE),
$C178=2016,
VLOOKUP($B178,[20]分省年度数据!$A$1:$T$32,9,FALSE),
$C178=2017,
VLOOKUP($B178,[20]分省年度数据!$A$1:$T$32,8,FALSE),
$C178=2018,
VLOOKUP($B178,[20]分省年度数据!$A$1:$T$32,7,FALSE)
)</f>
        <v>21.45</v>
      </c>
      <c r="V178" cm="1">
        <f t="array" ref="V178">_xlfn.IFS(
$C178=2010,
VLOOKUP($B178,[21]分省年度数据!$A$1:$T$32,15,FALSE),
$C178=2011,
VLOOKUP($B178,[21]分省年度数据!$A$1:$T$32,14,FALSE),
$C178=2012,
VLOOKUP($B178,[21]分省年度数据!$A$1:$T$32,13,FALSE),
$C178=2013,
VLOOKUP($B178,[21]分省年度数据!$A$1:$T$32,12,FALSE),
$C178=2014,
VLOOKUP($B178,[21]分省年度数据!$A$1:$T$32,11,FALSE),
$C178=2015,
VLOOKUP($B178,[21]分省年度数据!$A$1:$T$32,10,FALSE),
$C178=2016,
VLOOKUP($B178,[21]分省年度数据!$A$1:$T$32,9,FALSE),
$C178=2017,
VLOOKUP($B178,[21]分省年度数据!$A$1:$T$32,8,FALSE),
$C178=2018,
VLOOKUP($B178,[21]分省年度数据!$A$1:$T$32,7,FALSE)
)</f>
        <v>57</v>
      </c>
      <c r="W178" cm="1">
        <f t="array" ref="W178">_xlfn.IFS(
$C178=2010,
VLOOKUP($B178,[22]分省年度数据!$A$1:$T$32,15,FALSE),
$C178=2011,
VLOOKUP($B178,[22]分省年度数据!$A$1:$T$32,14,FALSE),
$C178=2012,
VLOOKUP($B178,[22]分省年度数据!$A$1:$T$32,13,FALSE),
$C178=2013,
VLOOKUP($B178,[22]分省年度数据!$A$1:$T$32,12,FALSE),
$C178=2014,
VLOOKUP($B178,[22]分省年度数据!$A$1:$T$32,11,FALSE),
$C178=2015,
VLOOKUP($B178,[22]分省年度数据!$A$1:$T$32,10,FALSE),
$C178=2016,
VLOOKUP($B178,[22]分省年度数据!$A$1:$T$32,9,FALSE),
$C178=2017,
VLOOKUP($B178,[22]分省年度数据!$A$1:$T$32,8,FALSE),
$C178=2018,
VLOOKUP($B178,[22]分省年度数据!$A$1:$T$32,7,FALSE)
)</f>
        <v>8.8000000000000007</v>
      </c>
      <c r="X178" cm="1">
        <f t="array" ref="X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413.87</v>
      </c>
      <c r="Y178" cm="1">
        <f t="array" ref="Y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17.059999999999999</v>
      </c>
      <c r="Z178" cm="1">
        <f t="array" ref="Z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16.5</v>
      </c>
      <c r="AA178" cm="1">
        <f t="array" ref="AA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19.829999999999998</v>
      </c>
      <c r="AC178" cm="1">
        <f t="array" ref="AC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10111559</v>
      </c>
      <c r="AD178" cm="1">
        <f t="array" ref="AD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789.69</v>
      </c>
      <c r="AE178" cm="1">
        <f t="array" ref="AE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176</v>
      </c>
      <c r="AF178" cm="1">
        <f t="array" ref="AF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5771.5</v>
      </c>
      <c r="AI178" cm="1">
        <f t="array" ref="AI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3978</v>
      </c>
      <c r="AJ178" cm="1">
        <f t="array" ref="AJ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11465</v>
      </c>
      <c r="AK178" cm="1">
        <f t="array" ref="AK178">_xlfn.IFS(
$C178=2010,
VLOOKUP($B178,[4]分省年度数据!$A$1:$T$32,15,FALSE),
$C178=2011,
VLOOKUP($B178,[4]分省年度数据!$A$1:$T$32,14,FALSE),
$C178=2012,
VLOOKUP($B178,[4]分省年度数据!$A$1:$T$32,13,FALSE),
$C178=2013,
VLOOKUP($B178,[4]分省年度数据!$A$1:$T$32,12,FALSE),
$C178=2014,
VLOOKUP($B178,[4]分省年度数据!$A$1:$T$32,11,FALSE),
$C178=2015,
VLOOKUP($B178,[4]分省年度数据!$A$1:$T$32,10,FALSE),
$C178=2016,
VLOOKUP($B178,[4]分省年度数据!$A$1:$T$32,9,FALSE),
$C178=2017,
VLOOKUP($B178,[4]分省年度数据!$A$1:$T$32,8,FALSE),
$C178=2018,
VLOOKUP($B178,[4]分省年度数据!$A$1:$T$32,7,FALSE)
)</f>
        <v>97.5</v>
      </c>
      <c r="AL178" cm="1">
        <f t="array" ref="AL178">_xlfn.IFS(
$C178=2010,
VLOOKUP($B178,[5]分省年度数据!$A$1:$T$32,15,FALSE),
$C178=2011,
VLOOKUP($B178,[5]分省年度数据!$A$1:$T$32,14,FALSE),
$C178=2012,
VLOOKUP($B178,[5]分省年度数据!$A$1:$T$32,13,FALSE),
$C178=2013,
VLOOKUP($B178,[5]分省年度数据!$A$1:$T$32,12,FALSE),
$C178=2014,
VLOOKUP($B178,[5]分省年度数据!$A$1:$T$32,11,FALSE),
$C178=2015,
VLOOKUP($B178,[5]分省年度数据!$A$1:$T$32,10,FALSE),
$C178=2016,
VLOOKUP($B178,[5]分省年度数据!$A$1:$T$32,9,FALSE),
$C178=2017,
VLOOKUP($B178,[5]分省年度数据!$A$1:$T$32,8,FALSE),
$C178=2018,
VLOOKUP($B178,[5]分省年度数据!$A$1:$T$32,7,FALSE)
)</f>
        <v>94.46</v>
      </c>
      <c r="AM178" cm="1">
        <f t="array" ref="AM178">_xlfn.IFS(
$C178=2010,
VLOOKUP($B178,[6]分省年度数据!$A$1:$T$32,15,FALSE),
$C178=2011,
VLOOKUP($B178,[6]分省年度数据!$A$1:$T$32,14,FALSE),
$C178=2012,
VLOOKUP($B178,[6]分省年度数据!$A$1:$T$32,13,FALSE),
$C178=2013,
VLOOKUP($B178,[6]分省年度数据!$A$1:$T$32,12,FALSE),
$C178=2014,
VLOOKUP($B178,[6]分省年度数据!$A$1:$T$32,11,FALSE),
$C178=2015,
VLOOKUP($B178,[6]分省年度数据!$A$1:$T$32,10,FALSE),
$C178=2016,
VLOOKUP($B178,[6]分省年度数据!$A$1:$T$32,9,FALSE),
$C178=2017,
VLOOKUP($B178,[6]分省年度数据!$A$1:$T$32,8,FALSE),
$C178=2018,
VLOOKUP($B178,[6]分省年度数据!$A$1:$T$32,7,FALSE)
)</f>
        <v>9.1</v>
      </c>
      <c r="AN178" cm="1">
        <f t="array" ref="AN178">_xlfn.IFS(
$C178=2010,
VLOOKUP($B178,[7]分省年度数据!$A$1:$T$32,15,FALSE),
$C178=2011,
VLOOKUP($B178,[7]分省年度数据!$A$1:$T$32,14,FALSE),
$C178=2012,
VLOOKUP($B178,[7]分省年度数据!$A$1:$T$32,13,FALSE),
$C178=2013,
VLOOKUP($B178,[7]分省年度数据!$A$1:$T$32,12,FALSE),
$C178=2014,
VLOOKUP($B178,[7]分省年度数据!$A$1:$T$32,11,FALSE),
$C178=2015,
VLOOKUP($B178,[7]分省年度数据!$A$1:$T$32,10,FALSE),
$C178=2016,
VLOOKUP($B178,[7]分省年度数据!$A$1:$T$32,9,FALSE),
$C178=2017,
VLOOKUP($B178,[7]分省年度数据!$A$1:$T$32,8,FALSE),
$C178=2018,
VLOOKUP($B178,[7]分省年度数据!$A$1:$T$32,7,FALSE)
)</f>
        <v>1.43</v>
      </c>
      <c r="AO178" cm="1">
        <f t="array" ref="AO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11.6</v>
      </c>
    </row>
    <row r="179" spans="1:41">
      <c r="A179">
        <v>45</v>
      </c>
      <c r="B179" t="s">
        <v>20</v>
      </c>
      <c r="C179">
        <v>2016</v>
      </c>
      <c r="D179" t="str">
        <f>CONCATENATE(B179,C179)</f>
        <v>广西壮族自治区2016</v>
      </c>
      <c r="E179" t="s">
        <v>35</v>
      </c>
      <c r="F179" cm="1">
        <f t="array" ref="F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G179" cm="1">
        <f t="array" ref="G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H179" cm="1">
        <f t="array" ref="H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I179">
        <f>VLOOKUP($D179,[24]Sheet1!$C$1:$J$65536,2,FALSE)</f>
        <v>218.10540771484375</v>
      </c>
      <c r="J179">
        <f>VLOOKUP($D179,[24]Sheet1!$C$1:$J$65536,3,FALSE)</f>
        <v>172.4051513671875</v>
      </c>
      <c r="K179">
        <f>VLOOKUP($D179,[24]Sheet1!$C$1:$J$65536,4,FALSE)</f>
        <v>10125.798828125</v>
      </c>
      <c r="L179">
        <f>VLOOKUP($D179,[24]Sheet1!$C$1:$J$65536,5,FALSE)</f>
        <v>178.61477661132812</v>
      </c>
      <c r="M179">
        <f>VLOOKUP($D179,[24]Sheet1!$C$1:$J$65536,6,FALSE)</f>
        <v>21.454687118530273</v>
      </c>
      <c r="N179">
        <f>VLOOKUP($D179,[24]Sheet1!$C$1:$J$65536,7,FALSE)</f>
        <v>6.6624484062194824</v>
      </c>
      <c r="O179">
        <f>VLOOKUP($D179,[24]Sheet1!$C$1:$J$65536,8,FALSE)</f>
        <v>44.642654418945312</v>
      </c>
      <c r="P179" cm="1">
        <f t="array" ref="P179">_xlfn.IFS(
$C179=2010,
VLOOKUP($B179,[25]各省年均房价!$A$1:$T$32,11,FALSE),
$C179=2011,
VLOOKUP($B179,[25]各省年均房价!$A$1:$T$32,12,FALSE),
$C179=2012,
VLOOKUP($B179,[25]各省年均房价!$A$1:$T$32,13,FALSE),
$C179=2013,
VLOOKUP($B179,[25]各省年均房价!$A$1:$T$32,14,FALSE),
$C179=2014,
VLOOKUP($B179,[25]各省年均房价!$A$1:$T$32,15,FALSE),
$C179=2015,
VLOOKUP($B179,[25]各省年均房价!$A$1:$T$32,16,FALSE),
$C179=2016,
VLOOKUP($B179,[25]各省年均房价!$A$1:$T$32,17,FALSE),
$C179=2017,
VLOOKUP($B179,[25]各省年均房价!$A$1:$T$32,18,FALSE),
$C179=2018,
VLOOKUP($B179,[25]各省年均房价!$A$1:$T$32,19,FALSE)
)</f>
        <v>4756.3792857142853</v>
      </c>
      <c r="Q179">
        <f t="shared" si="2"/>
        <v>0.25984044172162168</v>
      </c>
      <c r="S179" t="str">
        <f>VLOOKUP(B179,方言分布!A:B,2,FALSE)</f>
        <v>西南官话</v>
      </c>
      <c r="T179" cm="1">
        <f t="array" ref="T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34253</v>
      </c>
      <c r="U179" cm="1">
        <f t="array" ref="U179">_xlfn.IFS(
$C179=2010,
VLOOKUP($B179,[20]分省年度数据!$A$1:$T$32,15,FALSE),
$C179=2011,
VLOOKUP($B179,[20]分省年度数据!$A$1:$T$32,14,FALSE),
$C179=2012,
VLOOKUP($B179,[20]分省年度数据!$A$1:$T$32,13,FALSE),
$C179=2013,
VLOOKUP($B179,[20]分省年度数据!$A$1:$T$32,12,FALSE),
$C179=2014,
VLOOKUP($B179,[20]分省年度数据!$A$1:$T$32,11,FALSE),
$C179=2015,
VLOOKUP($B179,[20]分省年度数据!$A$1:$T$32,10,FALSE),
$C179=2016,
VLOOKUP($B179,[20]分省年度数据!$A$1:$T$32,9,FALSE),
$C179=2017,
VLOOKUP($B179,[20]分省年度数据!$A$1:$T$32,8,FALSE),
$C179=2018,
VLOOKUP($B179,[20]分省年度数据!$A$1:$T$32,7,FALSE)
)</f>
        <v>22.45</v>
      </c>
      <c r="V179" cm="1">
        <f t="array" ref="V179">_xlfn.IFS(
$C179=2010,
VLOOKUP($B179,[21]分省年度数据!$A$1:$T$32,15,FALSE),
$C179=2011,
VLOOKUP($B179,[21]分省年度数据!$A$1:$T$32,14,FALSE),
$C179=2012,
VLOOKUP($B179,[21]分省年度数据!$A$1:$T$32,13,FALSE),
$C179=2013,
VLOOKUP($B179,[21]分省年度数据!$A$1:$T$32,12,FALSE),
$C179=2014,
VLOOKUP($B179,[21]分省年度数据!$A$1:$T$32,11,FALSE),
$C179=2015,
VLOOKUP($B179,[21]分省年度数据!$A$1:$T$32,10,FALSE),
$C179=2016,
VLOOKUP($B179,[21]分省年度数据!$A$1:$T$32,9,FALSE),
$C179=2017,
VLOOKUP($B179,[21]分省年度数据!$A$1:$T$32,8,FALSE),
$C179=2018,
VLOOKUP($B179,[21]分省年度数据!$A$1:$T$32,7,FALSE)
)</f>
        <v>60</v>
      </c>
      <c r="W179" cm="1">
        <f t="array" ref="W179">_xlfn.IFS(
$C179=2010,
VLOOKUP($B179,[22]分省年度数据!$A$1:$T$32,15,FALSE),
$C179=2011,
VLOOKUP($B179,[22]分省年度数据!$A$1:$T$32,14,FALSE),
$C179=2012,
VLOOKUP($B179,[22]分省年度数据!$A$1:$T$32,13,FALSE),
$C179=2013,
VLOOKUP($B179,[22]分省年度数据!$A$1:$T$32,12,FALSE),
$C179=2014,
VLOOKUP($B179,[22]分省年度数据!$A$1:$T$32,11,FALSE),
$C179=2015,
VLOOKUP($B179,[22]分省年度数据!$A$1:$T$32,10,FALSE),
$C179=2016,
VLOOKUP($B179,[22]分省年度数据!$A$1:$T$32,9,FALSE),
$C179=2017,
VLOOKUP($B179,[22]分省年度数据!$A$1:$T$32,8,FALSE),
$C179=2018,
VLOOKUP($B179,[22]分省年度数据!$A$1:$T$32,7,FALSE)
)</f>
        <v>8.65</v>
      </c>
      <c r="X179" cm="1">
        <f t="array" ref="X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468.18</v>
      </c>
      <c r="Y179" cm="1">
        <f t="array" ref="Y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17.22</v>
      </c>
      <c r="Z179" cm="1">
        <f t="array" ref="Z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16.100000000000001</v>
      </c>
      <c r="AA179" cm="1">
        <f t="array" ref="AA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19.41</v>
      </c>
      <c r="AC179" cm="1">
        <f t="array" ref="AC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10914241</v>
      </c>
      <c r="AD179" cm="1">
        <f t="array" ref="AD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854.55</v>
      </c>
      <c r="AE179" cm="1">
        <f t="array" ref="AE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187</v>
      </c>
      <c r="AF179" cm="1">
        <f t="array" ref="AF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6349.8</v>
      </c>
      <c r="AI179" cm="1">
        <f t="array" ref="AI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3842</v>
      </c>
      <c r="AJ179" cm="1">
        <f t="array" ref="AJ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13111</v>
      </c>
      <c r="AK179" cm="1">
        <f t="array" ref="AK179">_xlfn.IFS(
$C179=2010,
VLOOKUP($B179,[4]分省年度数据!$A$1:$T$32,15,FALSE),
$C179=2011,
VLOOKUP($B179,[4]分省年度数据!$A$1:$T$32,14,FALSE),
$C179=2012,
VLOOKUP($B179,[4]分省年度数据!$A$1:$T$32,13,FALSE),
$C179=2013,
VLOOKUP($B179,[4]分省年度数据!$A$1:$T$32,12,FALSE),
$C179=2014,
VLOOKUP($B179,[4]分省年度数据!$A$1:$T$32,11,FALSE),
$C179=2015,
VLOOKUP($B179,[4]分省年度数据!$A$1:$T$32,10,FALSE),
$C179=2016,
VLOOKUP($B179,[4]分省年度数据!$A$1:$T$32,9,FALSE),
$C179=2017,
VLOOKUP($B179,[4]分省年度数据!$A$1:$T$32,8,FALSE),
$C179=2018,
VLOOKUP($B179,[4]分省年度数据!$A$1:$T$32,7,FALSE)
)</f>
        <v>97.7</v>
      </c>
      <c r="AL179" cm="1">
        <f t="array" ref="AL179">_xlfn.IFS(
$C179=2010,
VLOOKUP($B179,[5]分省年度数据!$A$1:$T$32,15,FALSE),
$C179=2011,
VLOOKUP($B179,[5]分省年度数据!$A$1:$T$32,14,FALSE),
$C179=2012,
VLOOKUP($B179,[5]分省年度数据!$A$1:$T$32,13,FALSE),
$C179=2013,
VLOOKUP($B179,[5]分省年度数据!$A$1:$T$32,12,FALSE),
$C179=2014,
VLOOKUP($B179,[5]分省年度数据!$A$1:$T$32,11,FALSE),
$C179=2015,
VLOOKUP($B179,[5]分省年度数据!$A$1:$T$32,10,FALSE),
$C179=2016,
VLOOKUP($B179,[5]分省年度数据!$A$1:$T$32,9,FALSE),
$C179=2017,
VLOOKUP($B179,[5]分省年度数据!$A$1:$T$32,8,FALSE),
$C179=2018,
VLOOKUP($B179,[5]分省年度数据!$A$1:$T$32,7,FALSE)
)</f>
        <v>95.85</v>
      </c>
      <c r="AM179" cm="1">
        <f t="array" ref="AM179">_xlfn.IFS(
$C179=2010,
VLOOKUP($B179,[6]分省年度数据!$A$1:$T$32,15,FALSE),
$C179=2011,
VLOOKUP($B179,[6]分省年度数据!$A$1:$T$32,14,FALSE),
$C179=2012,
VLOOKUP($B179,[6]分省年度数据!$A$1:$T$32,13,FALSE),
$C179=2013,
VLOOKUP($B179,[6]分省年度数据!$A$1:$T$32,12,FALSE),
$C179=2014,
VLOOKUP($B179,[6]分省年度数据!$A$1:$T$32,11,FALSE),
$C179=2015,
VLOOKUP($B179,[6]分省年度数据!$A$1:$T$32,10,FALSE),
$C179=2016,
VLOOKUP($B179,[6]分省年度数据!$A$1:$T$32,9,FALSE),
$C179=2017,
VLOOKUP($B179,[6]分省年度数据!$A$1:$T$32,8,FALSE),
$C179=2018,
VLOOKUP($B179,[6]分省年度数据!$A$1:$T$32,7,FALSE)
)</f>
        <v>9.77</v>
      </c>
      <c r="AN179" cm="1">
        <f t="array" ref="AN179">_xlfn.IFS(
$C179=2010,
VLOOKUP($B179,[7]分省年度数据!$A$1:$T$32,15,FALSE),
$C179=2011,
VLOOKUP($B179,[7]分省年度数据!$A$1:$T$32,14,FALSE),
$C179=2012,
VLOOKUP($B179,[7]分省年度数据!$A$1:$T$32,13,FALSE),
$C179=2013,
VLOOKUP($B179,[7]分省年度数据!$A$1:$T$32,12,FALSE),
$C179=2014,
VLOOKUP($B179,[7]分省年度数据!$A$1:$T$32,11,FALSE),
$C179=2015,
VLOOKUP($B179,[7]分省年度数据!$A$1:$T$32,10,FALSE),
$C179=2016,
VLOOKUP($B179,[7]分省年度数据!$A$1:$T$32,9,FALSE),
$C179=2017,
VLOOKUP($B179,[7]分省年度数据!$A$1:$T$32,8,FALSE),
$C179=2018,
VLOOKUP($B179,[7]分省年度数据!$A$1:$T$32,7,FALSE)
)</f>
        <v>1.38</v>
      </c>
      <c r="AO179" cm="1">
        <f t="array" ref="AO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11.77</v>
      </c>
    </row>
    <row r="180" spans="1:41">
      <c r="A180">
        <v>45</v>
      </c>
      <c r="B180" t="s">
        <v>20</v>
      </c>
      <c r="C180">
        <v>2017</v>
      </c>
      <c r="D180" t="str">
        <f>CONCATENATE(B180,C180)</f>
        <v>广西壮族自治区2017</v>
      </c>
      <c r="E180" t="s">
        <v>35</v>
      </c>
      <c r="F180" cm="1">
        <f t="array" ref="F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G180" cm="1">
        <f t="array" ref="G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H180" cm="1">
        <f t="array" ref="H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I180">
        <f>VLOOKUP($D180,[24]Sheet1!$C$1:$J$65536,2,FALSE)</f>
        <v>216.63743591308594</v>
      </c>
      <c r="J180">
        <f>VLOOKUP($D180,[24]Sheet1!$C$1:$J$65536,3,FALSE)</f>
        <v>173.2259521484375</v>
      </c>
      <c r="K180">
        <f>VLOOKUP($D180,[24]Sheet1!$C$1:$J$65536,4,FALSE)</f>
        <v>10132.306640625</v>
      </c>
      <c r="L180">
        <f>VLOOKUP($D180,[24]Sheet1!$C$1:$J$65536,5,FALSE)</f>
        <v>175.36709594726562</v>
      </c>
      <c r="M180">
        <f>VLOOKUP($D180,[24]Sheet1!$C$1:$J$65536,6,FALSE)</f>
        <v>21.068107604980469</v>
      </c>
      <c r="N180">
        <f>VLOOKUP($D180,[24]Sheet1!$C$1:$J$65536,7,FALSE)</f>
        <v>6.7426290512084961</v>
      </c>
      <c r="O180">
        <f>VLOOKUP($D180,[24]Sheet1!$C$1:$J$65536,8,FALSE)</f>
        <v>41.262729644775391</v>
      </c>
      <c r="P180" cm="1">
        <f t="array" ref="P180">_xlfn.IFS(
$C180=2010,
VLOOKUP($B180,[25]各省年均房价!$A$1:$T$32,11,FALSE),
$C180=2011,
VLOOKUP($B180,[25]各省年均房价!$A$1:$T$32,12,FALSE),
$C180=2012,
VLOOKUP($B180,[25]各省年均房价!$A$1:$T$32,13,FALSE),
$C180=2013,
VLOOKUP($B180,[25]各省年均房价!$A$1:$T$32,14,FALSE),
$C180=2014,
VLOOKUP($B180,[25]各省年均房价!$A$1:$T$32,15,FALSE),
$C180=2015,
VLOOKUP($B180,[25]各省年均房价!$A$1:$T$32,16,FALSE),
$C180=2016,
VLOOKUP($B180,[25]各省年均房价!$A$1:$T$32,17,FALSE),
$C180=2017,
VLOOKUP($B180,[25]各省年均房价!$A$1:$T$32,18,FALSE),
$C180=2018,
VLOOKUP($B180,[25]各省年均房价!$A$1:$T$32,19,FALSE)
)</f>
        <v>4810.4666666666681</v>
      </c>
      <c r="Q180">
        <f t="shared" si="2"/>
        <v>0.24167127187473841</v>
      </c>
      <c r="S180" t="str">
        <f>VLOOKUP(B180,方言分布!A:B,2,FALSE)</f>
        <v>西南官话</v>
      </c>
      <c r="T180" cm="1">
        <f t="array" ref="T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34008</v>
      </c>
      <c r="U180" cm="1">
        <f t="array" ref="U180">_xlfn.IFS(
$C180=2010,
VLOOKUP($B180,[20]分省年度数据!$A$1:$T$32,15,FALSE),
$C180=2011,
VLOOKUP($B180,[20]分省年度数据!$A$1:$T$32,14,FALSE),
$C180=2012,
VLOOKUP($B180,[20]分省年度数据!$A$1:$T$32,13,FALSE),
$C180=2013,
VLOOKUP($B180,[20]分省年度数据!$A$1:$T$32,12,FALSE),
$C180=2014,
VLOOKUP($B180,[20]分省年度数据!$A$1:$T$32,11,FALSE),
$C180=2015,
VLOOKUP($B180,[20]分省年度数据!$A$1:$T$32,10,FALSE),
$C180=2016,
VLOOKUP($B180,[20]分省年度数据!$A$1:$T$32,9,FALSE),
$C180=2017,
VLOOKUP($B180,[20]分省年度数据!$A$1:$T$32,8,FALSE),
$C180=2018,
VLOOKUP($B180,[20]分省年度数据!$A$1:$T$32,7,FALSE)
)</f>
        <v>24.11</v>
      </c>
      <c r="V180" cm="1">
        <f t="array" ref="V180">_xlfn.IFS(
$C180=2010,
VLOOKUP($B180,[21]分省年度数据!$A$1:$T$32,15,FALSE),
$C180=2011,
VLOOKUP($B180,[21]分省年度数据!$A$1:$T$32,14,FALSE),
$C180=2012,
VLOOKUP($B180,[21]分省年度数据!$A$1:$T$32,13,FALSE),
$C180=2013,
VLOOKUP($B180,[21]分省年度数据!$A$1:$T$32,12,FALSE),
$C180=2014,
VLOOKUP($B180,[21]分省年度数据!$A$1:$T$32,11,FALSE),
$C180=2015,
VLOOKUP($B180,[21]分省年度数据!$A$1:$T$32,10,FALSE),
$C180=2016,
VLOOKUP($B180,[21]分省年度数据!$A$1:$T$32,9,FALSE),
$C180=2017,
VLOOKUP($B180,[21]分省年度数据!$A$1:$T$32,8,FALSE),
$C180=2018,
VLOOKUP($B180,[21]分省年度数据!$A$1:$T$32,7,FALSE)
)</f>
        <v>62</v>
      </c>
      <c r="W180" cm="1">
        <f t="array" ref="W180">_xlfn.IFS(
$C180=2010,
VLOOKUP($B180,[22]分省年度数据!$A$1:$T$32,15,FALSE),
$C180=2011,
VLOOKUP($B180,[22]分省年度数据!$A$1:$T$32,14,FALSE),
$C180=2012,
VLOOKUP($B180,[22]分省年度数据!$A$1:$T$32,13,FALSE),
$C180=2013,
VLOOKUP($B180,[22]分省年度数据!$A$1:$T$32,12,FALSE),
$C180=2014,
VLOOKUP($B180,[22]分省年度数据!$A$1:$T$32,11,FALSE),
$C180=2015,
VLOOKUP($B180,[22]分省年度数据!$A$1:$T$32,10,FALSE),
$C180=2016,
VLOOKUP($B180,[22]分省年度数据!$A$1:$T$32,9,FALSE),
$C180=2017,
VLOOKUP($B180,[22]分省年度数据!$A$1:$T$32,8,FALSE),
$C180=2018,
VLOOKUP($B180,[22]分省年度数据!$A$1:$T$32,7,FALSE)
)</f>
        <v>8.6300000000000008</v>
      </c>
      <c r="X180" cm="1">
        <f t="array" ref="X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512.30999999999995</v>
      </c>
      <c r="Y180" cm="1">
        <f t="array" ref="Y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17.41</v>
      </c>
      <c r="Z180" cm="1">
        <f t="array" ref="Z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15.68</v>
      </c>
      <c r="AA180" cm="1">
        <f t="array" ref="AA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18.77</v>
      </c>
      <c r="AC180" cm="1">
        <f t="array" ref="AC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11891781</v>
      </c>
      <c r="AD180" cm="1">
        <f t="array" ref="AD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920.2</v>
      </c>
      <c r="AE180" cm="1">
        <f t="array" ref="AE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247</v>
      </c>
      <c r="AF180" cm="1">
        <f t="array" ref="AF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7038</v>
      </c>
      <c r="AI180" cm="1">
        <f t="array" ref="AI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3843</v>
      </c>
      <c r="AJ180" cm="1">
        <f t="array" ref="AJ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15452</v>
      </c>
      <c r="AK180" cm="1">
        <f t="array" ref="AK180">_xlfn.IFS(
$C180=2010,
VLOOKUP($B180,[4]分省年度数据!$A$1:$T$32,15,FALSE),
$C180=2011,
VLOOKUP($B180,[4]分省年度数据!$A$1:$T$32,14,FALSE),
$C180=2012,
VLOOKUP($B180,[4]分省年度数据!$A$1:$T$32,13,FALSE),
$C180=2013,
VLOOKUP($B180,[4]分省年度数据!$A$1:$T$32,12,FALSE),
$C180=2014,
VLOOKUP($B180,[4]分省年度数据!$A$1:$T$32,11,FALSE),
$C180=2015,
VLOOKUP($B180,[4]分省年度数据!$A$1:$T$32,10,FALSE),
$C180=2016,
VLOOKUP($B180,[4]分省年度数据!$A$1:$T$32,9,FALSE),
$C180=2017,
VLOOKUP($B180,[4]分省年度数据!$A$1:$T$32,8,FALSE),
$C180=2018,
VLOOKUP($B180,[4]分省年度数据!$A$1:$T$32,7,FALSE)
)</f>
        <v>97.63</v>
      </c>
      <c r="AL180" cm="1">
        <f t="array" ref="AL180">_xlfn.IFS(
$C180=2010,
VLOOKUP($B180,[5]分省年度数据!$A$1:$T$32,15,FALSE),
$C180=2011,
VLOOKUP($B180,[5]分省年度数据!$A$1:$T$32,14,FALSE),
$C180=2012,
VLOOKUP($B180,[5]分省年度数据!$A$1:$T$32,13,FALSE),
$C180=2013,
VLOOKUP($B180,[5]分省年度数据!$A$1:$T$32,12,FALSE),
$C180=2014,
VLOOKUP($B180,[5]分省年度数据!$A$1:$T$32,11,FALSE),
$C180=2015,
VLOOKUP($B180,[5]分省年度数据!$A$1:$T$32,10,FALSE),
$C180=2016,
VLOOKUP($B180,[5]分省年度数据!$A$1:$T$32,9,FALSE),
$C180=2017,
VLOOKUP($B180,[5]分省年度数据!$A$1:$T$32,8,FALSE),
$C180=2018,
VLOOKUP($B180,[5]分省年度数据!$A$1:$T$32,7,FALSE)
)</f>
        <v>97.8</v>
      </c>
      <c r="AM180" cm="1">
        <f t="array" ref="AM180">_xlfn.IFS(
$C180=2010,
VLOOKUP($B180,[6]分省年度数据!$A$1:$T$32,15,FALSE),
$C180=2011,
VLOOKUP($B180,[6]分省年度数据!$A$1:$T$32,14,FALSE),
$C180=2012,
VLOOKUP($B180,[6]分省年度数据!$A$1:$T$32,13,FALSE),
$C180=2013,
VLOOKUP($B180,[6]分省年度数据!$A$1:$T$32,12,FALSE),
$C180=2014,
VLOOKUP($B180,[6]分省年度数据!$A$1:$T$32,11,FALSE),
$C180=2015,
VLOOKUP($B180,[6]分省年度数据!$A$1:$T$32,10,FALSE),
$C180=2016,
VLOOKUP($B180,[6]分省年度数据!$A$1:$T$32,9,FALSE),
$C180=2017,
VLOOKUP($B180,[6]分省年度数据!$A$1:$T$32,8,FALSE),
$C180=2018,
VLOOKUP($B180,[6]分省年度数据!$A$1:$T$32,7,FALSE)
)</f>
        <v>10.74</v>
      </c>
      <c r="AN180" cm="1">
        <f t="array" ref="AN180">_xlfn.IFS(
$C180=2010,
VLOOKUP($B180,[7]分省年度数据!$A$1:$T$32,15,FALSE),
$C180=2011,
VLOOKUP($B180,[7]分省年度数据!$A$1:$T$32,14,FALSE),
$C180=2012,
VLOOKUP($B180,[7]分省年度数据!$A$1:$T$32,13,FALSE),
$C180=2013,
VLOOKUP($B180,[7]分省年度数据!$A$1:$T$32,12,FALSE),
$C180=2014,
VLOOKUP($B180,[7]分省年度数据!$A$1:$T$32,11,FALSE),
$C180=2015,
VLOOKUP($B180,[7]分省年度数据!$A$1:$T$32,10,FALSE),
$C180=2016,
VLOOKUP($B180,[7]分省年度数据!$A$1:$T$32,9,FALSE),
$C180=2017,
VLOOKUP($B180,[7]分省年度数据!$A$1:$T$32,8,FALSE),
$C180=2018,
VLOOKUP($B180,[7]分省年度数据!$A$1:$T$32,7,FALSE)
)</f>
        <v>1.37</v>
      </c>
      <c r="AO180" cm="1">
        <f t="array" ref="AO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12.42</v>
      </c>
    </row>
    <row r="181" spans="1:41">
      <c r="A181">
        <v>45</v>
      </c>
      <c r="B181" t="s">
        <v>20</v>
      </c>
      <c r="C181">
        <v>2018</v>
      </c>
      <c r="D181" t="str">
        <f>CONCATENATE(B181,C181)</f>
        <v>广西壮族自治区2018</v>
      </c>
      <c r="E181" t="s">
        <v>35</v>
      </c>
      <c r="F181" cm="1">
        <f t="array" ref="F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G181" cm="1">
        <f t="array" ref="G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H181" cm="1">
        <f t="array" ref="H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I181">
        <f>VLOOKUP($D181,[24]Sheet1!$C$1:$J$65536,2,FALSE)</f>
        <v>215.55183410644531</v>
      </c>
      <c r="J181">
        <f>VLOOKUP($D181,[24]Sheet1!$C$1:$J$65536,3,FALSE)</f>
        <v>171.64509582519531</v>
      </c>
      <c r="K181">
        <f>VLOOKUP($D181,[24]Sheet1!$C$1:$J$65536,4,FALSE)</f>
        <v>10123.69140625</v>
      </c>
      <c r="L181">
        <f>VLOOKUP($D181,[24]Sheet1!$C$1:$J$65536,5,FALSE)</f>
        <v>178.73675537109375</v>
      </c>
      <c r="M181">
        <f>VLOOKUP($D181,[24]Sheet1!$C$1:$J$65536,6,FALSE)</f>
        <v>23.126619338989258</v>
      </c>
      <c r="N181">
        <f>VLOOKUP($D181,[24]Sheet1!$C$1:$J$65536,7,FALSE)</f>
        <v>6.8725771903991699</v>
      </c>
      <c r="O181">
        <f>VLOOKUP($D181,[24]Sheet1!$C$1:$J$65536,8,FALSE)</f>
        <v>38.685420989990234</v>
      </c>
      <c r="P181" cm="1">
        <f t="array" ref="P181">_xlfn.IFS(
$C181=2010,
VLOOKUP($B181,[25]各省年均房价!$A$1:$T$32,11,FALSE),
$C181=2011,
VLOOKUP($B181,[25]各省年均房价!$A$1:$T$32,12,FALSE),
$C181=2012,
VLOOKUP($B181,[25]各省年均房价!$A$1:$T$32,13,FALSE),
$C181=2013,
VLOOKUP($B181,[25]各省年均房价!$A$1:$T$32,14,FALSE),
$C181=2014,
VLOOKUP($B181,[25]各省年均房价!$A$1:$T$32,15,FALSE),
$C181=2015,
VLOOKUP($B181,[25]各省年均房价!$A$1:$T$32,16,FALSE),
$C181=2016,
VLOOKUP($B181,[25]各省年均房价!$A$1:$T$32,17,FALSE),
$C181=2017,
VLOOKUP($B181,[25]各省年均房价!$A$1:$T$32,18,FALSE),
$C181=2018,
VLOOKUP($B181,[25]各省年均房价!$A$1:$T$32,19,FALSE)
)</f>
        <v>5434.6833333333316</v>
      </c>
      <c r="Q181">
        <f t="shared" si="2"/>
        <v>0.25295244744395307</v>
      </c>
      <c r="S181" t="str">
        <f>VLOOKUP(B181,方言分布!A:B,2,FALSE)</f>
        <v>西南官话</v>
      </c>
      <c r="T181" cm="1">
        <f t="array" ref="T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33742</v>
      </c>
      <c r="U181" cm="1">
        <f t="array" ref="U181">_xlfn.IFS(
$C181=2010,
VLOOKUP($B181,[20]分省年度数据!$A$1:$T$32,15,FALSE),
$C181=2011,
VLOOKUP($B181,[20]分省年度数据!$A$1:$T$32,14,FALSE),
$C181=2012,
VLOOKUP($B181,[20]分省年度数据!$A$1:$T$32,13,FALSE),
$C181=2013,
VLOOKUP($B181,[20]分省年度数据!$A$1:$T$32,12,FALSE),
$C181=2014,
VLOOKUP($B181,[20]分省年度数据!$A$1:$T$32,11,FALSE),
$C181=2015,
VLOOKUP($B181,[20]分省年度数据!$A$1:$T$32,10,FALSE),
$C181=2016,
VLOOKUP($B181,[20]分省年度数据!$A$1:$T$32,9,FALSE),
$C181=2017,
VLOOKUP($B181,[20]分省年度数据!$A$1:$T$32,8,FALSE),
$C181=2018,
VLOOKUP($B181,[20]分省年度数据!$A$1:$T$32,7,FALSE)
)</f>
        <v>25.59</v>
      </c>
      <c r="V181" cm="1">
        <f t="array" ref="V181">_xlfn.IFS(
$C181=2010,
VLOOKUP($B181,[21]分省年度数据!$A$1:$T$32,15,FALSE),
$C181=2011,
VLOOKUP($B181,[21]分省年度数据!$A$1:$T$32,14,FALSE),
$C181=2012,
VLOOKUP($B181,[21]分省年度数据!$A$1:$T$32,13,FALSE),
$C181=2013,
VLOOKUP($B181,[21]分省年度数据!$A$1:$T$32,12,FALSE),
$C181=2014,
VLOOKUP($B181,[21]分省年度数据!$A$1:$T$32,11,FALSE),
$C181=2015,
VLOOKUP($B181,[21]分省年度数据!$A$1:$T$32,10,FALSE),
$C181=2016,
VLOOKUP($B181,[21]分省年度数据!$A$1:$T$32,9,FALSE),
$C181=2017,
VLOOKUP($B181,[21]分省年度数据!$A$1:$T$32,8,FALSE),
$C181=2018,
VLOOKUP($B181,[21]分省年度数据!$A$1:$T$32,7,FALSE)
)</f>
        <v>65</v>
      </c>
      <c r="W181" cm="1">
        <f t="array" ref="W181">_xlfn.IFS(
$C181=2010,
VLOOKUP($B181,[22]分省年度数据!$A$1:$T$32,15,FALSE),
$C181=2011,
VLOOKUP($B181,[22]分省年度数据!$A$1:$T$32,14,FALSE),
$C181=2012,
VLOOKUP($B181,[22]分省年度数据!$A$1:$T$32,13,FALSE),
$C181=2013,
VLOOKUP($B181,[22]分省年度数据!$A$1:$T$32,12,FALSE),
$C181=2014,
VLOOKUP($B181,[22]分省年度数据!$A$1:$T$32,11,FALSE),
$C181=2015,
VLOOKUP($B181,[22]分省年度数据!$A$1:$T$32,10,FALSE),
$C181=2016,
VLOOKUP($B181,[22]分省年度数据!$A$1:$T$32,9,FALSE),
$C181=2017,
VLOOKUP($B181,[22]分省年度数据!$A$1:$T$32,8,FALSE),
$C181=2018,
VLOOKUP($B181,[22]分省年度数据!$A$1:$T$32,7,FALSE)
)</f>
        <v>8.6999999999999993</v>
      </c>
      <c r="X181" cm="1">
        <f t="array" ref="X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546.52</v>
      </c>
      <c r="Y181" cm="1">
        <f t="array" ref="Y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17.399999999999999</v>
      </c>
      <c r="Z181" cm="1">
        <f t="array" ref="Z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15.48</v>
      </c>
      <c r="AA181" cm="1">
        <f t="array" ref="AA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18.5</v>
      </c>
      <c r="AC181" cm="1">
        <f t="array" ref="AC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12836618</v>
      </c>
      <c r="AD181" cm="1">
        <f t="array" ref="AD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933.22</v>
      </c>
      <c r="AE181" cm="1">
        <f t="array" ref="AE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317</v>
      </c>
      <c r="AF181" cm="1">
        <f t="array" ref="AF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7663.5</v>
      </c>
      <c r="AI181" cm="1">
        <f t="array" ref="AI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17034</v>
      </c>
      <c r="AJ181" cm="1">
        <f t="array" ref="AJ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16555</v>
      </c>
      <c r="AK181" cm="1">
        <f t="array" ref="AK181">_xlfn.IFS(
$C181=2010,
VLOOKUP($B181,[4]分省年度数据!$A$1:$T$32,15,FALSE),
$C181=2011,
VLOOKUP($B181,[4]分省年度数据!$A$1:$T$32,14,FALSE),
$C181=2012,
VLOOKUP($B181,[4]分省年度数据!$A$1:$T$32,13,FALSE),
$C181=2013,
VLOOKUP($B181,[4]分省年度数据!$A$1:$T$32,12,FALSE),
$C181=2014,
VLOOKUP($B181,[4]分省年度数据!$A$1:$T$32,11,FALSE),
$C181=2015,
VLOOKUP($B181,[4]分省年度数据!$A$1:$T$32,10,FALSE),
$C181=2016,
VLOOKUP($B181,[4]分省年度数据!$A$1:$T$32,9,FALSE),
$C181=2017,
VLOOKUP($B181,[4]分省年度数据!$A$1:$T$32,8,FALSE),
$C181=2018,
VLOOKUP($B181,[4]分省年度数据!$A$1:$T$32,7,FALSE)
)</f>
        <v>97.8</v>
      </c>
      <c r="AL181" cm="1">
        <f t="array" ref="AL181">_xlfn.IFS(
$C181=2010,
VLOOKUP($B181,[5]分省年度数据!$A$1:$T$32,15,FALSE),
$C181=2011,
VLOOKUP($B181,[5]分省年度数据!$A$1:$T$32,14,FALSE),
$C181=2012,
VLOOKUP($B181,[5]分省年度数据!$A$1:$T$32,13,FALSE),
$C181=2013,
VLOOKUP($B181,[5]分省年度数据!$A$1:$T$32,12,FALSE),
$C181=2014,
VLOOKUP($B181,[5]分省年度数据!$A$1:$T$32,11,FALSE),
$C181=2015,
VLOOKUP($B181,[5]分省年度数据!$A$1:$T$32,10,FALSE),
$C181=2016,
VLOOKUP($B181,[5]分省年度数据!$A$1:$T$32,9,FALSE),
$C181=2017,
VLOOKUP($B181,[5]分省年度数据!$A$1:$T$32,8,FALSE),
$C181=2018,
VLOOKUP($B181,[5]分省年度数据!$A$1:$T$32,7,FALSE)
)</f>
        <v>98.15</v>
      </c>
      <c r="AM181" cm="1">
        <f t="array" ref="AM181">_xlfn.IFS(
$C181=2010,
VLOOKUP($B181,[6]分省年度数据!$A$1:$T$32,15,FALSE),
$C181=2011,
VLOOKUP($B181,[6]分省年度数据!$A$1:$T$32,14,FALSE),
$C181=2012,
VLOOKUP($B181,[6]分省年度数据!$A$1:$T$32,13,FALSE),
$C181=2013,
VLOOKUP($B181,[6]分省年度数据!$A$1:$T$32,12,FALSE),
$C181=2014,
VLOOKUP($B181,[6]分省年度数据!$A$1:$T$32,11,FALSE),
$C181=2015,
VLOOKUP($B181,[6]分省年度数据!$A$1:$T$32,10,FALSE),
$C181=2016,
VLOOKUP($B181,[6]分省年度数据!$A$1:$T$32,9,FALSE),
$C181=2017,
VLOOKUP($B181,[6]分省年度数据!$A$1:$T$32,8,FALSE),
$C181=2018,
VLOOKUP($B181,[6]分省年度数据!$A$1:$T$32,7,FALSE)
)</f>
        <v>10.78</v>
      </c>
      <c r="AN181" cm="1">
        <f t="array" ref="AN181">_xlfn.IFS(
$C181=2010,
VLOOKUP($B181,[7]分省年度数据!$A$1:$T$32,15,FALSE),
$C181=2011,
VLOOKUP($B181,[7]分省年度数据!$A$1:$T$32,14,FALSE),
$C181=2012,
VLOOKUP($B181,[7]分省年度数据!$A$1:$T$32,13,FALSE),
$C181=2013,
VLOOKUP($B181,[7]分省年度数据!$A$1:$T$32,12,FALSE),
$C181=2014,
VLOOKUP($B181,[7]分省年度数据!$A$1:$T$32,11,FALSE),
$C181=2015,
VLOOKUP($B181,[7]分省年度数据!$A$1:$T$32,10,FALSE),
$C181=2016,
VLOOKUP($B181,[7]分省年度数据!$A$1:$T$32,9,FALSE),
$C181=2017,
VLOOKUP($B181,[7]分省年度数据!$A$1:$T$32,8,FALSE),
$C181=2018,
VLOOKUP($B181,[7]分省年度数据!$A$1:$T$32,7,FALSE)
)</f>
        <v>1.4</v>
      </c>
      <c r="AO181" cm="1">
        <f t="array" ref="AO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13.05</v>
      </c>
    </row>
    <row r="182" spans="1:41">
      <c r="A182">
        <v>46</v>
      </c>
      <c r="B182" t="s">
        <v>21</v>
      </c>
      <c r="C182">
        <v>2010</v>
      </c>
      <c r="D182" t="str">
        <f>CONCATENATE(B182,C182)</f>
        <v>海南省2010</v>
      </c>
      <c r="E182" t="s">
        <v>35</v>
      </c>
      <c r="F182" cm="1">
        <f t="array" ref="F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G182" cm="1">
        <f t="array" ref="G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H182" cm="1">
        <f t="array" ref="H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I182">
        <f>VLOOKUP($D182,[24]Sheet1!$C$1:$J$65536,2,FALSE)</f>
        <v>252.58357238769531</v>
      </c>
      <c r="J182">
        <f>VLOOKUP($D182,[24]Sheet1!$C$1:$J$65536,3,FALSE)</f>
        <v>209.68389892578125</v>
      </c>
      <c r="K182">
        <f>VLOOKUP($D182,[24]Sheet1!$C$1:$J$65536,4,FALSE)</f>
        <v>10109.646484375</v>
      </c>
      <c r="L182">
        <f>VLOOKUP($D182,[24]Sheet1!$C$1:$J$65536,5,FALSE)</f>
        <v>137.96759033203125</v>
      </c>
      <c r="M182">
        <f>VLOOKUP($D182,[24]Sheet1!$C$1:$J$65536,6,FALSE)</f>
        <v>30.734222412109375</v>
      </c>
      <c r="N182">
        <f>VLOOKUP($D182,[24]Sheet1!$C$1:$J$65536,7,FALSE)</f>
        <v>5.3961348533630371</v>
      </c>
      <c r="O182">
        <f>VLOOKUP($D182,[24]Sheet1!$C$1:$J$65536,8,FALSE)</f>
        <v>51.266971588134766</v>
      </c>
      <c r="P182" cm="1">
        <f t="array" ref="P182">_xlfn.IFS(
$C182=2010,
VLOOKUP($B182,[25]各省年均房价!$A$1:$T$32,11,FALSE),
$C182=2011,
VLOOKUP($B182,[25]各省年均房价!$A$1:$T$32,12,FALSE),
$C182=2012,
VLOOKUP($B182,[25]各省年均房价!$A$1:$T$32,13,FALSE),
$C182=2013,
VLOOKUP($B182,[25]各省年均房价!$A$1:$T$32,14,FALSE),
$C182=2014,
VLOOKUP($B182,[25]各省年均房价!$A$1:$T$32,15,FALSE),
$C182=2015,
VLOOKUP($B182,[25]各省年均房价!$A$1:$T$32,16,FALSE),
$C182=2016,
VLOOKUP($B182,[25]各省年均房价!$A$1:$T$32,17,FALSE),
$C182=2017,
VLOOKUP($B182,[25]各省年均房价!$A$1:$T$32,18,FALSE),
$C182=2018,
VLOOKUP($B182,[25]各省年均房价!$A$1:$T$32,19,FALSE)
)</f>
        <v>9718.91</v>
      </c>
      <c r="Q182">
        <f t="shared" si="2"/>
        <v>0.93975149874298969</v>
      </c>
      <c r="S182" t="str">
        <f>VLOOKUP(B182,方言分布!A:B,2,FALSE)</f>
        <v>闽语</v>
      </c>
      <c r="T182" cm="1">
        <f t="array" ref="T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4678</v>
      </c>
      <c r="U182" cm="1">
        <f t="array" ref="U182">_xlfn.IFS(
$C182=2010,
VLOOKUP($B182,[20]分省年度数据!$A$1:$T$32,15,FALSE),
$C182=2011,
VLOOKUP($B182,[20]分省年度数据!$A$1:$T$32,14,FALSE),
$C182=2012,
VLOOKUP($B182,[20]分省年度数据!$A$1:$T$32,13,FALSE),
$C182=2013,
VLOOKUP($B182,[20]分省年度数据!$A$1:$T$32,12,FALSE),
$C182=2014,
VLOOKUP($B182,[20]分省年度数据!$A$1:$T$32,11,FALSE),
$C182=2015,
VLOOKUP($B182,[20]分省年度数据!$A$1:$T$32,10,FALSE),
$C182=2016,
VLOOKUP($B182,[20]分省年度数据!$A$1:$T$32,9,FALSE),
$C182=2017,
VLOOKUP($B182,[20]分省年度数据!$A$1:$T$32,8,FALSE),
$C182=2018,
VLOOKUP($B182,[20]分省年度数据!$A$1:$T$32,7,FALSE)
)</f>
        <v>2.6</v>
      </c>
      <c r="V182" cm="1">
        <f t="array" ref="V182">_xlfn.IFS(
$C182=2010,
VLOOKUP($B182,[21]分省年度数据!$A$1:$T$32,15,FALSE),
$C182=2011,
VLOOKUP($B182,[21]分省年度数据!$A$1:$T$32,14,FALSE),
$C182=2012,
VLOOKUP($B182,[21]分省年度数据!$A$1:$T$32,13,FALSE),
$C182=2013,
VLOOKUP($B182,[21]分省年度数据!$A$1:$T$32,12,FALSE),
$C182=2014,
VLOOKUP($B182,[21]分省年度数据!$A$1:$T$32,11,FALSE),
$C182=2015,
VLOOKUP($B182,[21]分省年度数据!$A$1:$T$32,10,FALSE),
$C182=2016,
VLOOKUP($B182,[21]分省年度数据!$A$1:$T$32,9,FALSE),
$C182=2017,
VLOOKUP($B182,[21]分省年度数据!$A$1:$T$32,8,FALSE),
$C182=2018,
VLOOKUP($B182,[21]分省年度数据!$A$1:$T$32,7,FALSE)
)</f>
        <v>44</v>
      </c>
      <c r="W182" cm="1">
        <f t="array" ref="W182">_xlfn.IFS(
$C182=2010,
VLOOKUP($B182,[22]分省年度数据!$A$1:$T$32,15,FALSE),
$C182=2011,
VLOOKUP($B182,[22]分省年度数据!$A$1:$T$32,14,FALSE),
$C182=2012,
VLOOKUP($B182,[22]分省年度数据!$A$1:$T$32,13,FALSE),
$C182=2013,
VLOOKUP($B182,[22]分省年度数据!$A$1:$T$32,12,FALSE),
$C182=2014,
VLOOKUP($B182,[22]分省年度数据!$A$1:$T$32,11,FALSE),
$C182=2015,
VLOOKUP($B182,[22]分省年度数据!$A$1:$T$32,10,FALSE),
$C182=2016,
VLOOKUP($B182,[22]分省年度数据!$A$1:$T$32,9,FALSE),
$C182=2017,
VLOOKUP($B182,[22]分省年度数据!$A$1:$T$32,8,FALSE),
$C182=2018,
VLOOKUP($B182,[22]分省年度数据!$A$1:$T$32,7,FALSE)
)</f>
        <v>10.31</v>
      </c>
      <c r="X182" cm="1">
        <f t="array" ref="X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34.82</v>
      </c>
      <c r="Y182" cm="1">
        <f t="array" ref="Y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16.89</v>
      </c>
      <c r="Z182" cm="1">
        <f t="array" ref="Z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16.82</v>
      </c>
      <c r="AA182" cm="1">
        <f t="array" ref="AA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>14.99</v>
      </c>
      <c r="AC182" cm="1">
        <f t="array" ref="AC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>1422673</v>
      </c>
      <c r="AD182" cm="1">
        <f t="array" ref="AD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>98.33</v>
      </c>
      <c r="AE182" t="str" cm="1">
        <f t="array" ref="AE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/>
      </c>
      <c r="AF182" cm="1">
        <f t="array" ref="AF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663.8</v>
      </c>
      <c r="AI182" cm="1">
        <f t="array" ref="AI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1488</v>
      </c>
      <c r="AJ182" cm="1">
        <f t="array" ref="AJ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3818</v>
      </c>
      <c r="AK182" cm="1">
        <f t="array" ref="AK182">_xlfn.IFS(
$C182=2010,
VLOOKUP($B182,[4]分省年度数据!$A$1:$T$32,15,FALSE),
$C182=2011,
VLOOKUP($B182,[4]分省年度数据!$A$1:$T$32,14,FALSE),
$C182=2012,
VLOOKUP($B182,[4]分省年度数据!$A$1:$T$32,13,FALSE),
$C182=2013,
VLOOKUP($B182,[4]分省年度数据!$A$1:$T$32,12,FALSE),
$C182=2014,
VLOOKUP($B182,[4]分省年度数据!$A$1:$T$32,11,FALSE),
$C182=2015,
VLOOKUP($B182,[4]分省年度数据!$A$1:$T$32,10,FALSE),
$C182=2016,
VLOOKUP($B182,[4]分省年度数据!$A$1:$T$32,9,FALSE),
$C182=2017,
VLOOKUP($B182,[4]分省年度数据!$A$1:$T$32,8,FALSE),
$C182=2018,
VLOOKUP($B182,[4]分省年度数据!$A$1:$T$32,7,FALSE)
)</f>
        <v>89.43</v>
      </c>
      <c r="AL182" cm="1">
        <f t="array" ref="AL182">_xlfn.IFS(
$C182=2010,
VLOOKUP($B182,[5]分省年度数据!$A$1:$T$32,15,FALSE),
$C182=2011,
VLOOKUP($B182,[5]分省年度数据!$A$1:$T$32,14,FALSE),
$C182=2012,
VLOOKUP($B182,[5]分省年度数据!$A$1:$T$32,13,FALSE),
$C182=2013,
VLOOKUP($B182,[5]分省年度数据!$A$1:$T$32,12,FALSE),
$C182=2014,
VLOOKUP($B182,[5]分省年度数据!$A$1:$T$32,11,FALSE),
$C182=2015,
VLOOKUP($B182,[5]分省年度数据!$A$1:$T$32,10,FALSE),
$C182=2016,
VLOOKUP($B182,[5]分省年度数据!$A$1:$T$32,9,FALSE),
$C182=2017,
VLOOKUP($B182,[5]分省年度数据!$A$1:$T$32,8,FALSE),
$C182=2018,
VLOOKUP($B182,[5]分省年度数据!$A$1:$T$32,7,FALSE)
)</f>
        <v>82.44</v>
      </c>
      <c r="AM182" cm="1">
        <f t="array" ref="AM182">_xlfn.IFS(
$C182=2010,
VLOOKUP($B182,[6]分省年度数据!$A$1:$T$32,15,FALSE),
$C182=2011,
VLOOKUP($B182,[6]分省年度数据!$A$1:$T$32,14,FALSE),
$C182=2012,
VLOOKUP($B182,[6]分省年度数据!$A$1:$T$32,13,FALSE),
$C182=2013,
VLOOKUP($B182,[6]分省年度数据!$A$1:$T$32,12,FALSE),
$C182=2014,
VLOOKUP($B182,[6]分省年度数据!$A$1:$T$32,11,FALSE),
$C182=2015,
VLOOKUP($B182,[6]分省年度数据!$A$1:$T$32,10,FALSE),
$C182=2016,
VLOOKUP($B182,[6]分省年度数据!$A$1:$T$32,9,FALSE),
$C182=2017,
VLOOKUP($B182,[6]分省年度数据!$A$1:$T$32,8,FALSE),
$C182=2018,
VLOOKUP($B182,[6]分省年度数据!$A$1:$T$32,7,FALSE)
)</f>
        <v>8.61</v>
      </c>
      <c r="AN182" cm="1">
        <f t="array" ref="AN182">_xlfn.IFS(
$C182=2010,
VLOOKUP($B182,[7]分省年度数据!$A$1:$T$32,15,FALSE),
$C182=2011,
VLOOKUP($B182,[7]分省年度数据!$A$1:$T$32,14,FALSE),
$C182=2012,
VLOOKUP($B182,[7]分省年度数据!$A$1:$T$32,13,FALSE),
$C182=2013,
VLOOKUP($B182,[7]分省年度数据!$A$1:$T$32,12,FALSE),
$C182=2014,
VLOOKUP($B182,[7]分省年度数据!$A$1:$T$32,11,FALSE),
$C182=2015,
VLOOKUP($B182,[7]分省年度数据!$A$1:$T$32,10,FALSE),
$C182=2016,
VLOOKUP($B182,[7]分省年度数据!$A$1:$T$32,9,FALSE),
$C182=2017,
VLOOKUP($B182,[7]分省年度数据!$A$1:$T$32,8,FALSE),
$C182=2018,
VLOOKUP($B182,[7]分省年度数据!$A$1:$T$32,7,FALSE)
)</f>
        <v>1.73</v>
      </c>
      <c r="AO182" cm="1">
        <f t="array" ref="AO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11.22</v>
      </c>
    </row>
    <row r="183" spans="1:41">
      <c r="A183">
        <v>46</v>
      </c>
      <c r="B183" t="s">
        <v>21</v>
      </c>
      <c r="C183">
        <v>2011</v>
      </c>
      <c r="D183" t="str">
        <f>CONCATENATE(B183,C183)</f>
        <v>海南省2011</v>
      </c>
      <c r="E183" t="s">
        <v>35</v>
      </c>
      <c r="F183" cm="1">
        <f t="array" ref="F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G183" cm="1">
        <f t="array" ref="G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H183" cm="1">
        <f t="array" ref="H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I183">
        <f>VLOOKUP($D183,[24]Sheet1!$C$1:$J$65536,2,FALSE)</f>
        <v>238.74163818359375</v>
      </c>
      <c r="J183">
        <f>VLOOKUP($D183,[24]Sheet1!$C$1:$J$65536,3,FALSE)</f>
        <v>198.43330383300781</v>
      </c>
      <c r="K183">
        <f>VLOOKUP($D183,[24]Sheet1!$C$1:$J$65536,4,FALSE)</f>
        <v>10113.115234375</v>
      </c>
      <c r="L183">
        <f>VLOOKUP($D183,[24]Sheet1!$C$1:$J$65536,5,FALSE)</f>
        <v>140.95013427734375</v>
      </c>
      <c r="M183">
        <f>VLOOKUP($D183,[24]Sheet1!$C$1:$J$65536,6,FALSE)</f>
        <v>29.990663528442383</v>
      </c>
      <c r="N183">
        <f>VLOOKUP($D183,[24]Sheet1!$C$1:$J$65536,7,FALSE)</f>
        <v>5.8543500900268555</v>
      </c>
      <c r="O183">
        <f>VLOOKUP($D183,[24]Sheet1!$C$1:$J$65536,8,FALSE)</f>
        <v>43.281234741210938</v>
      </c>
      <c r="P183" cm="1">
        <f t="array" ref="P183">_xlfn.IFS(
$C183=2010,
VLOOKUP($B183,[25]各省年均房价!$A$1:$T$32,11,FALSE),
$C183=2011,
VLOOKUP($B183,[25]各省年均房价!$A$1:$T$32,12,FALSE),
$C183=2012,
VLOOKUP($B183,[25]各省年均房价!$A$1:$T$32,13,FALSE),
$C183=2013,
VLOOKUP($B183,[25]各省年均房价!$A$1:$T$32,14,FALSE),
$C183=2014,
VLOOKUP($B183,[25]各省年均房价!$A$1:$T$32,15,FALSE),
$C183=2015,
VLOOKUP($B183,[25]各省年均房价!$A$1:$T$32,16,FALSE),
$C183=2016,
VLOOKUP($B183,[25]各省年均房价!$A$1:$T$32,17,FALSE),
$C183=2017,
VLOOKUP($B183,[25]各省年均房价!$A$1:$T$32,18,FALSE),
$C183=2018,
VLOOKUP($B183,[25]各省年均房价!$A$1:$T$32,19,FALSE)
)</f>
        <v>9224.3950000000004</v>
      </c>
      <c r="Q183">
        <f t="shared" si="2"/>
        <v>0.74438306972240154</v>
      </c>
      <c r="S183" t="str">
        <f>VLOOKUP(B183,方言分布!A:B,2,FALSE)</f>
        <v>闽语</v>
      </c>
      <c r="T183" cm="1">
        <f t="array" ref="T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4816</v>
      </c>
      <c r="U183" cm="1">
        <f t="array" ref="U183">_xlfn.IFS(
$C183=2010,
VLOOKUP($B183,[20]分省年度数据!$A$1:$T$32,15,FALSE),
$C183=2011,
VLOOKUP($B183,[20]分省年度数据!$A$1:$T$32,14,FALSE),
$C183=2012,
VLOOKUP($B183,[20]分省年度数据!$A$1:$T$32,13,FALSE),
$C183=2013,
VLOOKUP($B183,[20]分省年度数据!$A$1:$T$32,12,FALSE),
$C183=2014,
VLOOKUP($B183,[20]分省年度数据!$A$1:$T$32,11,FALSE),
$C183=2015,
VLOOKUP($B183,[20]分省年度数据!$A$1:$T$32,10,FALSE),
$C183=2016,
VLOOKUP($B183,[20]分省年度数据!$A$1:$T$32,9,FALSE),
$C183=2017,
VLOOKUP($B183,[20]分省年度数据!$A$1:$T$32,8,FALSE),
$C183=2018,
VLOOKUP($B183,[20]分省年度数据!$A$1:$T$32,7,FALSE)
)</f>
        <v>2.85</v>
      </c>
      <c r="V183" cm="1">
        <f t="array" ref="V183">_xlfn.IFS(
$C183=2010,
VLOOKUP($B183,[21]分省年度数据!$A$1:$T$32,15,FALSE),
$C183=2011,
VLOOKUP($B183,[21]分省年度数据!$A$1:$T$32,14,FALSE),
$C183=2012,
VLOOKUP($B183,[21]分省年度数据!$A$1:$T$32,13,FALSE),
$C183=2013,
VLOOKUP($B183,[21]分省年度数据!$A$1:$T$32,12,FALSE),
$C183=2014,
VLOOKUP($B183,[21]分省年度数据!$A$1:$T$32,11,FALSE),
$C183=2015,
VLOOKUP($B183,[21]分省年度数据!$A$1:$T$32,10,FALSE),
$C183=2016,
VLOOKUP($B183,[21]分省年度数据!$A$1:$T$32,9,FALSE),
$C183=2017,
VLOOKUP($B183,[21]分省年度数据!$A$1:$T$32,8,FALSE),
$C183=2018,
VLOOKUP($B183,[21]分省年度数据!$A$1:$T$32,7,FALSE)
)</f>
        <v>48</v>
      </c>
      <c r="W183" cm="1">
        <f t="array" ref="W183">_xlfn.IFS(
$C183=2010,
VLOOKUP($B183,[22]分省年度数据!$A$1:$T$32,15,FALSE),
$C183=2011,
VLOOKUP($B183,[22]分省年度数据!$A$1:$T$32,14,FALSE),
$C183=2012,
VLOOKUP($B183,[22]分省年度数据!$A$1:$T$32,13,FALSE),
$C183=2013,
VLOOKUP($B183,[22]分省年度数据!$A$1:$T$32,12,FALSE),
$C183=2014,
VLOOKUP($B183,[22]分省年度数据!$A$1:$T$32,11,FALSE),
$C183=2015,
VLOOKUP($B183,[22]分省年度数据!$A$1:$T$32,10,FALSE),
$C183=2016,
VLOOKUP($B183,[22]分省年度数据!$A$1:$T$32,9,FALSE),
$C183=2017,
VLOOKUP($B183,[22]分省年度数据!$A$1:$T$32,8,FALSE),
$C183=2018,
VLOOKUP($B183,[22]分省年度数据!$A$1:$T$32,7,FALSE)
)</f>
        <v>10.01</v>
      </c>
      <c r="X183" cm="1">
        <f t="array" ref="X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50.3</v>
      </c>
      <c r="Y183" cm="1">
        <f t="array" ref="Y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17.079999999999998</v>
      </c>
      <c r="Z183" cm="1">
        <f t="array" ref="Z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15.63</v>
      </c>
      <c r="AA183" cm="1">
        <f t="array" ref="AA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14.84</v>
      </c>
      <c r="AC183" cm="1">
        <f t="array" ref="AC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1732237</v>
      </c>
      <c r="AD183" cm="1">
        <f t="array" ref="AD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127.27</v>
      </c>
      <c r="AE183" cm="1">
        <f t="array" ref="AE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4</v>
      </c>
      <c r="AF183" cm="1">
        <f t="array" ref="AF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822.5</v>
      </c>
      <c r="AI183" cm="1">
        <f t="array" ref="AI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1737</v>
      </c>
      <c r="AJ183" cm="1">
        <f t="array" ref="AJ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4737</v>
      </c>
      <c r="AK183" cm="1">
        <f t="array" ref="AK183">_xlfn.IFS(
$C183=2010,
VLOOKUP($B183,[4]分省年度数据!$A$1:$T$32,15,FALSE),
$C183=2011,
VLOOKUP($B183,[4]分省年度数据!$A$1:$T$32,14,FALSE),
$C183=2012,
VLOOKUP($B183,[4]分省年度数据!$A$1:$T$32,13,FALSE),
$C183=2013,
VLOOKUP($B183,[4]分省年度数据!$A$1:$T$32,12,FALSE),
$C183=2014,
VLOOKUP($B183,[4]分省年度数据!$A$1:$T$32,11,FALSE),
$C183=2015,
VLOOKUP($B183,[4]分省年度数据!$A$1:$T$32,10,FALSE),
$C183=2016,
VLOOKUP($B183,[4]分省年度数据!$A$1:$T$32,9,FALSE),
$C183=2017,
VLOOKUP($B183,[4]分省年度数据!$A$1:$T$32,8,FALSE),
$C183=2018,
VLOOKUP($B183,[4]分省年度数据!$A$1:$T$32,7,FALSE)
)</f>
        <v>96.09</v>
      </c>
      <c r="AL183" cm="1">
        <f t="array" ref="AL183">_xlfn.IFS(
$C183=2010,
VLOOKUP($B183,[5]分省年度数据!$A$1:$T$32,15,FALSE),
$C183=2011,
VLOOKUP($B183,[5]分省年度数据!$A$1:$T$32,14,FALSE),
$C183=2012,
VLOOKUP($B183,[5]分省年度数据!$A$1:$T$32,13,FALSE),
$C183=2013,
VLOOKUP($B183,[5]分省年度数据!$A$1:$T$32,12,FALSE),
$C183=2014,
VLOOKUP($B183,[5]分省年度数据!$A$1:$T$32,11,FALSE),
$C183=2015,
VLOOKUP($B183,[5]分省年度数据!$A$1:$T$32,10,FALSE),
$C183=2016,
VLOOKUP($B183,[5]分省年度数据!$A$1:$T$32,9,FALSE),
$C183=2017,
VLOOKUP($B183,[5]分省年度数据!$A$1:$T$32,8,FALSE),
$C183=2018,
VLOOKUP($B183,[5]分省年度数据!$A$1:$T$32,7,FALSE)
)</f>
        <v>93.59</v>
      </c>
      <c r="AM183" cm="1">
        <f t="array" ref="AM183">_xlfn.IFS(
$C183=2010,
VLOOKUP($B183,[6]分省年度数据!$A$1:$T$32,15,FALSE),
$C183=2011,
VLOOKUP($B183,[6]分省年度数据!$A$1:$T$32,14,FALSE),
$C183=2012,
VLOOKUP($B183,[6]分省年度数据!$A$1:$T$32,13,FALSE),
$C183=2013,
VLOOKUP($B183,[6]分省年度数据!$A$1:$T$32,12,FALSE),
$C183=2014,
VLOOKUP($B183,[6]分省年度数据!$A$1:$T$32,11,FALSE),
$C183=2015,
VLOOKUP($B183,[6]分省年度数据!$A$1:$T$32,10,FALSE),
$C183=2016,
VLOOKUP($B183,[6]分省年度数据!$A$1:$T$32,9,FALSE),
$C183=2017,
VLOOKUP($B183,[6]分省年度数据!$A$1:$T$32,8,FALSE),
$C183=2018,
VLOOKUP($B183,[6]分省年度数据!$A$1:$T$32,7,FALSE)
)</f>
        <v>10.76</v>
      </c>
      <c r="AN183" cm="1">
        <f t="array" ref="AN183">_xlfn.IFS(
$C183=2010,
VLOOKUP($B183,[7]分省年度数据!$A$1:$T$32,15,FALSE),
$C183=2011,
VLOOKUP($B183,[7]分省年度数据!$A$1:$T$32,14,FALSE),
$C183=2012,
VLOOKUP($B183,[7]分省年度数据!$A$1:$T$32,13,FALSE),
$C183=2013,
VLOOKUP($B183,[7]分省年度数据!$A$1:$T$32,12,FALSE),
$C183=2014,
VLOOKUP($B183,[7]分省年度数据!$A$1:$T$32,11,FALSE),
$C183=2015,
VLOOKUP($B183,[7]分省年度数据!$A$1:$T$32,10,FALSE),
$C183=2016,
VLOOKUP($B183,[7]分省年度数据!$A$1:$T$32,9,FALSE),
$C183=2017,
VLOOKUP($B183,[7]分省年度数据!$A$1:$T$32,8,FALSE),
$C183=2018,
VLOOKUP($B183,[7]分省年度数据!$A$1:$T$32,7,FALSE)
)</f>
        <v>1.73</v>
      </c>
      <c r="AO183" cm="1">
        <f t="array" ref="AO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12.51</v>
      </c>
    </row>
    <row r="184" spans="1:41">
      <c r="A184">
        <v>46</v>
      </c>
      <c r="B184" t="s">
        <v>21</v>
      </c>
      <c r="C184">
        <v>2012</v>
      </c>
      <c r="D184" t="str">
        <f>CONCATENATE(B184,C184)</f>
        <v>海南省2012</v>
      </c>
      <c r="E184" t="s">
        <v>35</v>
      </c>
      <c r="F184" cm="1">
        <f t="array" ref="F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G184" cm="1">
        <f t="array" ref="G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H184" cm="1">
        <f t="array" ref="H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I184">
        <f>VLOOKUP($D184,[24]Sheet1!$C$1:$J$65536,2,FALSE)</f>
        <v>250.22860717773438</v>
      </c>
      <c r="J184">
        <f>VLOOKUP($D184,[24]Sheet1!$C$1:$J$65536,3,FALSE)</f>
        <v>213.04927062988281</v>
      </c>
      <c r="K184">
        <f>VLOOKUP($D184,[24]Sheet1!$C$1:$J$65536,4,FALSE)</f>
        <v>10098.884765625</v>
      </c>
      <c r="L184">
        <f>VLOOKUP($D184,[24]Sheet1!$C$1:$J$65536,5,FALSE)</f>
        <v>147.88201904296875</v>
      </c>
      <c r="M184">
        <f>VLOOKUP($D184,[24]Sheet1!$C$1:$J$65536,6,FALSE)</f>
        <v>27.021858215332031</v>
      </c>
      <c r="N184">
        <f>VLOOKUP($D184,[24]Sheet1!$C$1:$J$65536,7,FALSE)</f>
        <v>5.8296985626220703</v>
      </c>
      <c r="O184">
        <f>VLOOKUP($D184,[24]Sheet1!$C$1:$J$65536,8,FALSE)</f>
        <v>46.100532531738281</v>
      </c>
      <c r="P184" cm="1">
        <f t="array" ref="P184">_xlfn.IFS(
$C184=2010,
VLOOKUP($B184,[25]各省年均房价!$A$1:$T$32,11,FALSE),
$C184=2011,
VLOOKUP($B184,[25]各省年均房价!$A$1:$T$32,12,FALSE),
$C184=2012,
VLOOKUP($B184,[25]各省年均房价!$A$1:$T$32,13,FALSE),
$C184=2013,
VLOOKUP($B184,[25]各省年均房价!$A$1:$T$32,14,FALSE),
$C184=2014,
VLOOKUP($B184,[25]各省年均房价!$A$1:$T$32,15,FALSE),
$C184=2015,
VLOOKUP($B184,[25]各省年均房价!$A$1:$T$32,16,FALSE),
$C184=2016,
VLOOKUP($B184,[25]各省年均房价!$A$1:$T$32,17,FALSE),
$C184=2017,
VLOOKUP($B184,[25]各省年均房价!$A$1:$T$32,18,FALSE),
$C184=2018,
VLOOKUP($B184,[25]各省年均房价!$A$1:$T$32,19,FALSE)
)</f>
        <v>10922.735000000001</v>
      </c>
      <c r="Q184">
        <f t="shared" si="2"/>
        <v>0.77029160789844853</v>
      </c>
      <c r="S184" t="str">
        <f>VLOOKUP(B184,方言分布!A:B,2,FALSE)</f>
        <v>闽语</v>
      </c>
      <c r="T184" cm="1">
        <f t="array" ref="T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5154</v>
      </c>
      <c r="U184" cm="1">
        <f t="array" ref="U184">_xlfn.IFS(
$C184=2010,
VLOOKUP($B184,[20]分省年度数据!$A$1:$T$32,15,FALSE),
$C184=2011,
VLOOKUP($B184,[20]分省年度数据!$A$1:$T$32,14,FALSE),
$C184=2012,
VLOOKUP($B184,[20]分省年度数据!$A$1:$T$32,13,FALSE),
$C184=2013,
VLOOKUP($B184,[20]分省年度数据!$A$1:$T$32,12,FALSE),
$C184=2014,
VLOOKUP($B184,[20]分省年度数据!$A$1:$T$32,11,FALSE),
$C184=2015,
VLOOKUP($B184,[20]分省年度数据!$A$1:$T$32,10,FALSE),
$C184=2016,
VLOOKUP($B184,[20]分省年度数据!$A$1:$T$32,9,FALSE),
$C184=2017,
VLOOKUP($B184,[20]分省年度数据!$A$1:$T$32,8,FALSE),
$C184=2018,
VLOOKUP($B184,[20]分省年度数据!$A$1:$T$32,7,FALSE)
)</f>
        <v>3.03</v>
      </c>
      <c r="V184" cm="1">
        <f t="array" ref="V184">_xlfn.IFS(
$C184=2010,
VLOOKUP($B184,[21]分省年度数据!$A$1:$T$32,15,FALSE),
$C184=2011,
VLOOKUP($B184,[21]分省年度数据!$A$1:$T$32,14,FALSE),
$C184=2012,
VLOOKUP($B184,[21]分省年度数据!$A$1:$T$32,13,FALSE),
$C184=2013,
VLOOKUP($B184,[21]分省年度数据!$A$1:$T$32,12,FALSE),
$C184=2014,
VLOOKUP($B184,[21]分省年度数据!$A$1:$T$32,11,FALSE),
$C184=2015,
VLOOKUP($B184,[21]分省年度数据!$A$1:$T$32,10,FALSE),
$C184=2016,
VLOOKUP($B184,[21]分省年度数据!$A$1:$T$32,9,FALSE),
$C184=2017,
VLOOKUP($B184,[21]分省年度数据!$A$1:$T$32,8,FALSE),
$C184=2018,
VLOOKUP($B184,[21]分省年度数据!$A$1:$T$32,7,FALSE)
)</f>
        <v>51</v>
      </c>
      <c r="W184" cm="1">
        <f t="array" ref="W184">_xlfn.IFS(
$C184=2010,
VLOOKUP($B184,[22]分省年度数据!$A$1:$T$32,15,FALSE),
$C184=2011,
VLOOKUP($B184,[22]分省年度数据!$A$1:$T$32,14,FALSE),
$C184=2012,
VLOOKUP($B184,[22]分省年度数据!$A$1:$T$32,13,FALSE),
$C184=2013,
VLOOKUP($B184,[22]分省年度数据!$A$1:$T$32,12,FALSE),
$C184=2014,
VLOOKUP($B184,[22]分省年度数据!$A$1:$T$32,11,FALSE),
$C184=2015,
VLOOKUP($B184,[22]分省年度数据!$A$1:$T$32,10,FALSE),
$C184=2016,
VLOOKUP($B184,[22]分省年度数据!$A$1:$T$32,9,FALSE),
$C184=2017,
VLOOKUP($B184,[22]分省年度数据!$A$1:$T$32,8,FALSE),
$C184=2018,
VLOOKUP($B184,[22]分省年度数据!$A$1:$T$32,7,FALSE)
)</f>
        <v>9.86</v>
      </c>
      <c r="X184" cm="1">
        <f t="array" ref="X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59.86</v>
      </c>
      <c r="Y184" cm="1">
        <f t="array" ref="Y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>16.12</v>
      </c>
      <c r="Z184" cm="1">
        <f t="array" ref="Z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>14.54</v>
      </c>
      <c r="AA184" cm="1">
        <f t="array" ref="AA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>14.68</v>
      </c>
      <c r="AC184" t="str" cm="1">
        <f t="array" ref="AC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/>
      </c>
      <c r="AD184" cm="1">
        <f t="array" ref="AD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158.79</v>
      </c>
      <c r="AE184" cm="1">
        <f t="array" ref="AE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4</v>
      </c>
      <c r="AF184" cm="1">
        <f t="array" ref="AF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950.2</v>
      </c>
      <c r="AI184" cm="1">
        <f t="array" ref="AI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1752</v>
      </c>
      <c r="AJ184" cm="1">
        <f t="array" ref="AJ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5600</v>
      </c>
      <c r="AK184" cm="1">
        <f t="array" ref="AK184">_xlfn.IFS(
$C184=2010,
VLOOKUP($B184,[4]分省年度数据!$A$1:$T$32,15,FALSE),
$C184=2011,
VLOOKUP($B184,[4]分省年度数据!$A$1:$T$32,14,FALSE),
$C184=2012,
VLOOKUP($B184,[4]分省年度数据!$A$1:$T$32,13,FALSE),
$C184=2013,
VLOOKUP($B184,[4]分省年度数据!$A$1:$T$32,12,FALSE),
$C184=2014,
VLOOKUP($B184,[4]分省年度数据!$A$1:$T$32,11,FALSE),
$C184=2015,
VLOOKUP($B184,[4]分省年度数据!$A$1:$T$32,10,FALSE),
$C184=2016,
VLOOKUP($B184,[4]分省年度数据!$A$1:$T$32,9,FALSE),
$C184=2017,
VLOOKUP($B184,[4]分省年度数据!$A$1:$T$32,8,FALSE),
$C184=2018,
VLOOKUP($B184,[4]分省年度数据!$A$1:$T$32,7,FALSE)
)</f>
        <v>97.74</v>
      </c>
      <c r="AL184" cm="1">
        <f t="array" ref="AL184">_xlfn.IFS(
$C184=2010,
VLOOKUP($B184,[5]分省年度数据!$A$1:$T$32,15,FALSE),
$C184=2011,
VLOOKUP($B184,[5]分省年度数据!$A$1:$T$32,14,FALSE),
$C184=2012,
VLOOKUP($B184,[5]分省年度数据!$A$1:$T$32,13,FALSE),
$C184=2013,
VLOOKUP($B184,[5]分省年度数据!$A$1:$T$32,12,FALSE),
$C184=2014,
VLOOKUP($B184,[5]分省年度数据!$A$1:$T$32,11,FALSE),
$C184=2015,
VLOOKUP($B184,[5]分省年度数据!$A$1:$T$32,10,FALSE),
$C184=2016,
VLOOKUP($B184,[5]分省年度数据!$A$1:$T$32,9,FALSE),
$C184=2017,
VLOOKUP($B184,[5]分省年度数据!$A$1:$T$32,8,FALSE),
$C184=2018,
VLOOKUP($B184,[5]分省年度数据!$A$1:$T$32,7,FALSE)
)</f>
        <v>92.15</v>
      </c>
      <c r="AM184" cm="1">
        <f t="array" ref="AM184">_xlfn.IFS(
$C184=2010,
VLOOKUP($B184,[6]分省年度数据!$A$1:$T$32,15,FALSE),
$C184=2011,
VLOOKUP($B184,[6]分省年度数据!$A$1:$T$32,14,FALSE),
$C184=2012,
VLOOKUP($B184,[6]分省年度数据!$A$1:$T$32,13,FALSE),
$C184=2013,
VLOOKUP($B184,[6]分省年度数据!$A$1:$T$32,12,FALSE),
$C184=2014,
VLOOKUP($B184,[6]分省年度数据!$A$1:$T$32,11,FALSE),
$C184=2015,
VLOOKUP($B184,[6]分省年度数据!$A$1:$T$32,10,FALSE),
$C184=2016,
VLOOKUP($B184,[6]分省年度数据!$A$1:$T$32,9,FALSE),
$C184=2017,
VLOOKUP($B184,[6]分省年度数据!$A$1:$T$32,8,FALSE),
$C184=2018,
VLOOKUP($B184,[6]分省年度数据!$A$1:$T$32,7,FALSE)
)</f>
        <v>11.6</v>
      </c>
      <c r="AN184" cm="1">
        <f t="array" ref="AN184">_xlfn.IFS(
$C184=2010,
VLOOKUP($B184,[7]分省年度数据!$A$1:$T$32,15,FALSE),
$C184=2011,
VLOOKUP($B184,[7]分省年度数据!$A$1:$T$32,14,FALSE),
$C184=2012,
VLOOKUP($B184,[7]分省年度数据!$A$1:$T$32,13,FALSE),
$C184=2013,
VLOOKUP($B184,[7]分省年度数据!$A$1:$T$32,12,FALSE),
$C184=2014,
VLOOKUP($B184,[7]分省年度数据!$A$1:$T$32,11,FALSE),
$C184=2015,
VLOOKUP($B184,[7]分省年度数据!$A$1:$T$32,10,FALSE),
$C184=2016,
VLOOKUP($B184,[7]分省年度数据!$A$1:$T$32,9,FALSE),
$C184=2017,
VLOOKUP($B184,[7]分省年度数据!$A$1:$T$32,8,FALSE),
$C184=2018,
VLOOKUP($B184,[7]分省年度数据!$A$1:$T$32,7,FALSE)
)</f>
        <v>1.92</v>
      </c>
      <c r="AO184" cm="1">
        <f t="array" ref="AO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12.01</v>
      </c>
    </row>
    <row r="185" spans="1:41">
      <c r="A185">
        <v>46</v>
      </c>
      <c r="B185" t="s">
        <v>21</v>
      </c>
      <c r="C185">
        <v>2013</v>
      </c>
      <c r="D185" t="str">
        <f>CONCATENATE(B185,C185)</f>
        <v>海南省2013</v>
      </c>
      <c r="E185" t="s">
        <v>35</v>
      </c>
      <c r="F185" cm="1">
        <f t="array" ref="F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G185" cm="1">
        <f t="array" ref="G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H185" cm="1">
        <f t="array" ref="H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I185">
        <f>VLOOKUP($D185,[24]Sheet1!$C$1:$J$65536,2,FALSE)</f>
        <v>247.38432312011719</v>
      </c>
      <c r="J185">
        <f>VLOOKUP($D185,[24]Sheet1!$C$1:$J$65536,3,FALSE)</f>
        <v>206.56544494628906</v>
      </c>
      <c r="K185">
        <f>VLOOKUP($D185,[24]Sheet1!$C$1:$J$65536,4,FALSE)</f>
        <v>10109.173828125</v>
      </c>
      <c r="L185">
        <f>VLOOKUP($D185,[24]Sheet1!$C$1:$J$65536,5,FALSE)</f>
        <v>138.74940490722656</v>
      </c>
      <c r="M185">
        <f>VLOOKUP($D185,[24]Sheet1!$C$1:$J$65536,6,FALSE)</f>
        <v>27.579982757568359</v>
      </c>
      <c r="N185">
        <f>VLOOKUP($D185,[24]Sheet1!$C$1:$J$65536,7,FALSE)</f>
        <v>5.6866135597229004</v>
      </c>
      <c r="O185">
        <f>VLOOKUP($D185,[24]Sheet1!$C$1:$J$65536,8,FALSE)</f>
        <v>44.860492706298828</v>
      </c>
      <c r="P185" cm="1">
        <f t="array" ref="P185">_xlfn.IFS(
$C185=2010,
VLOOKUP($B185,[25]各省年均房价!$A$1:$T$32,11,FALSE),
$C185=2011,
VLOOKUP($B185,[25]各省年均房价!$A$1:$T$32,12,FALSE),
$C185=2012,
VLOOKUP($B185,[25]各省年均房价!$A$1:$T$32,13,FALSE),
$C185=2013,
VLOOKUP($B185,[25]各省年均房价!$A$1:$T$32,14,FALSE),
$C185=2014,
VLOOKUP($B185,[25]各省年均房价!$A$1:$T$32,15,FALSE),
$C185=2015,
VLOOKUP($B185,[25]各省年均房价!$A$1:$T$32,16,FALSE),
$C185=2016,
VLOOKUP($B185,[25]各省年均房价!$A$1:$T$32,17,FALSE),
$C185=2017,
VLOOKUP($B185,[25]各省年均房价!$A$1:$T$32,18,FALSE),
$C185=2018,
VLOOKUP($B185,[25]各省年均房价!$A$1:$T$32,19,FALSE)
)</f>
        <v>13710.525</v>
      </c>
      <c r="Q185">
        <f t="shared" si="2"/>
        <v>0.87145013665543758</v>
      </c>
      <c r="S185" t="str">
        <f>VLOOKUP(B185,方言分布!A:B,2,FALSE)</f>
        <v>闽语</v>
      </c>
      <c r="T185" cm="1">
        <f t="array" ref="T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5011</v>
      </c>
      <c r="U185" cm="1">
        <f t="array" ref="U185">_xlfn.IFS(
$C185=2010,
VLOOKUP($B185,[20]分省年度数据!$A$1:$T$32,15,FALSE),
$C185=2011,
VLOOKUP($B185,[20]分省年度数据!$A$1:$T$32,14,FALSE),
$C185=2012,
VLOOKUP($B185,[20]分省年度数据!$A$1:$T$32,13,FALSE),
$C185=2013,
VLOOKUP($B185,[20]分省年度数据!$A$1:$T$32,12,FALSE),
$C185=2014,
VLOOKUP($B185,[20]分省年度数据!$A$1:$T$32,11,FALSE),
$C185=2015,
VLOOKUP($B185,[20]分省年度数据!$A$1:$T$32,10,FALSE),
$C185=2016,
VLOOKUP($B185,[20]分省年度数据!$A$1:$T$32,9,FALSE),
$C185=2017,
VLOOKUP($B185,[20]分省年度数据!$A$1:$T$32,8,FALSE),
$C185=2018,
VLOOKUP($B185,[20]分省年度数据!$A$1:$T$32,7,FALSE)
)</f>
        <v>3.21</v>
      </c>
      <c r="V185" cm="1">
        <f t="array" ref="V185">_xlfn.IFS(
$C185=2010,
VLOOKUP($B185,[21]分省年度数据!$A$1:$T$32,15,FALSE),
$C185=2011,
VLOOKUP($B185,[21]分省年度数据!$A$1:$T$32,14,FALSE),
$C185=2012,
VLOOKUP($B185,[21]分省年度数据!$A$1:$T$32,13,FALSE),
$C185=2013,
VLOOKUP($B185,[21]分省年度数据!$A$1:$T$32,12,FALSE),
$C185=2014,
VLOOKUP($B185,[21]分省年度数据!$A$1:$T$32,11,FALSE),
$C185=2015,
VLOOKUP($B185,[21]分省年度数据!$A$1:$T$32,10,FALSE),
$C185=2016,
VLOOKUP($B185,[21]分省年度数据!$A$1:$T$32,9,FALSE),
$C185=2017,
VLOOKUP($B185,[21]分省年度数据!$A$1:$T$32,8,FALSE),
$C185=2018,
VLOOKUP($B185,[21]分省年度数据!$A$1:$T$32,7,FALSE)
)</f>
        <v>53</v>
      </c>
      <c r="W185" cm="1">
        <f t="array" ref="W185">_xlfn.IFS(
$C185=2010,
VLOOKUP($B185,[22]分省年度数据!$A$1:$T$32,15,FALSE),
$C185=2011,
VLOOKUP($B185,[22]分省年度数据!$A$1:$T$32,14,FALSE),
$C185=2012,
VLOOKUP($B185,[22]分省年度数据!$A$1:$T$32,13,FALSE),
$C185=2013,
VLOOKUP($B185,[22]分省年度数据!$A$1:$T$32,12,FALSE),
$C185=2014,
VLOOKUP($B185,[22]分省年度数据!$A$1:$T$32,11,FALSE),
$C185=2015,
VLOOKUP($B185,[22]分省年度数据!$A$1:$T$32,10,FALSE),
$C185=2016,
VLOOKUP($B185,[22]分省年度数据!$A$1:$T$32,9,FALSE),
$C185=2017,
VLOOKUP($B185,[22]分省年度数据!$A$1:$T$32,8,FALSE),
$C185=2018,
VLOOKUP($B185,[22]分省年度数据!$A$1:$T$32,7,FALSE)
)</f>
        <v>9.73</v>
      </c>
      <c r="X185" cm="1">
        <f t="array" ref="X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69.59</v>
      </c>
      <c r="Y185" cm="1">
        <f t="array" ref="Y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15.65</v>
      </c>
      <c r="Z185" cm="1">
        <f t="array" ref="Z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13.73</v>
      </c>
      <c r="AA185" cm="1">
        <f t="array" ref="AA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14.67</v>
      </c>
      <c r="AC185" cm="1">
        <f t="array" ref="AC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2222868</v>
      </c>
      <c r="AD185" cm="1">
        <f t="array" ref="AD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174.57</v>
      </c>
      <c r="AE185" cm="1">
        <f t="array" ref="AE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4</v>
      </c>
      <c r="AF185" cm="1">
        <f t="array" ref="AF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1090.9000000000001</v>
      </c>
      <c r="AI185" cm="1">
        <f t="array" ref="AI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1976</v>
      </c>
      <c r="AJ185" cm="1">
        <f t="array" ref="AJ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4022</v>
      </c>
      <c r="AK185" cm="1">
        <f t="array" ref="AK185">_xlfn.IFS(
$C185=2010,
VLOOKUP($B185,[4]分省年度数据!$A$1:$T$32,15,FALSE),
$C185=2011,
VLOOKUP($B185,[4]分省年度数据!$A$1:$T$32,14,FALSE),
$C185=2012,
VLOOKUP($B185,[4]分省年度数据!$A$1:$T$32,13,FALSE),
$C185=2013,
VLOOKUP($B185,[4]分省年度数据!$A$1:$T$32,12,FALSE),
$C185=2014,
VLOOKUP($B185,[4]分省年度数据!$A$1:$T$32,11,FALSE),
$C185=2015,
VLOOKUP($B185,[4]分省年度数据!$A$1:$T$32,10,FALSE),
$C185=2016,
VLOOKUP($B185,[4]分省年度数据!$A$1:$T$32,9,FALSE),
$C185=2017,
VLOOKUP($B185,[4]分省年度数据!$A$1:$T$32,8,FALSE),
$C185=2018,
VLOOKUP($B185,[4]分省年度数据!$A$1:$T$32,7,FALSE)
)</f>
        <v>98.38</v>
      </c>
      <c r="AL185" cm="1">
        <f t="array" ref="AL185">_xlfn.IFS(
$C185=2010,
VLOOKUP($B185,[5]分省年度数据!$A$1:$T$32,15,FALSE),
$C185=2011,
VLOOKUP($B185,[5]分省年度数据!$A$1:$T$32,14,FALSE),
$C185=2012,
VLOOKUP($B185,[5]分省年度数据!$A$1:$T$32,13,FALSE),
$C185=2013,
VLOOKUP($B185,[5]分省年度数据!$A$1:$T$32,12,FALSE),
$C185=2014,
VLOOKUP($B185,[5]分省年度数据!$A$1:$T$32,11,FALSE),
$C185=2015,
VLOOKUP($B185,[5]分省年度数据!$A$1:$T$32,10,FALSE),
$C185=2016,
VLOOKUP($B185,[5]分省年度数据!$A$1:$T$32,9,FALSE),
$C185=2017,
VLOOKUP($B185,[5]分省年度数据!$A$1:$T$32,8,FALSE),
$C185=2018,
VLOOKUP($B185,[5]分省年度数据!$A$1:$T$32,7,FALSE)
)</f>
        <v>94.59</v>
      </c>
      <c r="AM185" cm="1">
        <f t="array" ref="AM185">_xlfn.IFS(
$C185=2010,
VLOOKUP($B185,[6]分省年度数据!$A$1:$T$32,15,FALSE),
$C185=2011,
VLOOKUP($B185,[6]分省年度数据!$A$1:$T$32,14,FALSE),
$C185=2012,
VLOOKUP($B185,[6]分省年度数据!$A$1:$T$32,13,FALSE),
$C185=2013,
VLOOKUP($B185,[6]分省年度数据!$A$1:$T$32,12,FALSE),
$C185=2014,
VLOOKUP($B185,[6]分省年度数据!$A$1:$T$32,11,FALSE),
$C185=2015,
VLOOKUP($B185,[6]分省年度数据!$A$1:$T$32,10,FALSE),
$C185=2016,
VLOOKUP($B185,[6]分省年度数据!$A$1:$T$32,9,FALSE),
$C185=2017,
VLOOKUP($B185,[6]分省年度数据!$A$1:$T$32,8,FALSE),
$C185=2018,
VLOOKUP($B185,[6]分省年度数据!$A$1:$T$32,7,FALSE)
)</f>
        <v>11.48</v>
      </c>
      <c r="AN185" cm="1">
        <f t="array" ref="AN185">_xlfn.IFS(
$C185=2010,
VLOOKUP($B185,[7]分省年度数据!$A$1:$T$32,15,FALSE),
$C185=2011,
VLOOKUP($B185,[7]分省年度数据!$A$1:$T$32,14,FALSE),
$C185=2012,
VLOOKUP($B185,[7]分省年度数据!$A$1:$T$32,13,FALSE),
$C185=2013,
VLOOKUP($B185,[7]分省年度数据!$A$1:$T$32,12,FALSE),
$C185=2014,
VLOOKUP($B185,[7]分省年度数据!$A$1:$T$32,11,FALSE),
$C185=2015,
VLOOKUP($B185,[7]分省年度数据!$A$1:$T$32,10,FALSE),
$C185=2016,
VLOOKUP($B185,[7]分省年度数据!$A$1:$T$32,9,FALSE),
$C185=2017,
VLOOKUP($B185,[7]分省年度数据!$A$1:$T$32,8,FALSE),
$C185=2018,
VLOOKUP($B185,[7]分省年度数据!$A$1:$T$32,7,FALSE)
)</f>
        <v>1.86</v>
      </c>
      <c r="AO185" cm="1">
        <f t="array" ref="AO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12.47</v>
      </c>
    </row>
    <row r="186" spans="1:41">
      <c r="A186">
        <v>46</v>
      </c>
      <c r="B186" t="s">
        <v>21</v>
      </c>
      <c r="C186">
        <v>2014</v>
      </c>
      <c r="D186" t="str">
        <f>CONCATENATE(B186,C186)</f>
        <v>海南省2014</v>
      </c>
      <c r="E186" t="s">
        <v>35</v>
      </c>
      <c r="F186" cm="1">
        <f t="array" ref="F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G186" cm="1">
        <f t="array" ref="G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H186" cm="1">
        <f t="array" ref="H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I186">
        <f>VLOOKUP($D186,[24]Sheet1!$C$1:$J$65536,2,FALSE)</f>
        <v>250.86465454101562</v>
      </c>
      <c r="J186">
        <f>VLOOKUP($D186,[24]Sheet1!$C$1:$J$65536,3,FALSE)</f>
        <v>214.03324890136719</v>
      </c>
      <c r="K186">
        <f>VLOOKUP($D186,[24]Sheet1!$C$1:$J$65536,4,FALSE)</f>
        <v>10113.86328125</v>
      </c>
      <c r="L186">
        <f>VLOOKUP($D186,[24]Sheet1!$C$1:$J$65536,5,FALSE)</f>
        <v>139.22215270996094</v>
      </c>
      <c r="M186">
        <f>VLOOKUP($D186,[24]Sheet1!$C$1:$J$65536,6,FALSE)</f>
        <v>26.889179229736328</v>
      </c>
      <c r="N186">
        <f>VLOOKUP($D186,[24]Sheet1!$C$1:$J$65536,7,FALSE)</f>
        <v>6.8705554008483887</v>
      </c>
      <c r="O186">
        <f>VLOOKUP($D186,[24]Sheet1!$C$1:$J$65536,8,FALSE)</f>
        <v>57.804336547851562</v>
      </c>
      <c r="P186" cm="1">
        <f t="array" ref="P186">_xlfn.IFS(
$C186=2010,
VLOOKUP($B186,[25]各省年均房价!$A$1:$T$32,11,FALSE),
$C186=2011,
VLOOKUP($B186,[25]各省年均房价!$A$1:$T$32,12,FALSE),
$C186=2012,
VLOOKUP($B186,[25]各省年均房价!$A$1:$T$32,13,FALSE),
$C186=2013,
VLOOKUP($B186,[25]各省年均房价!$A$1:$T$32,14,FALSE),
$C186=2014,
VLOOKUP($B186,[25]各省年均房价!$A$1:$T$32,15,FALSE),
$C186=2015,
VLOOKUP($B186,[25]各省年均房价!$A$1:$T$32,16,FALSE),
$C186=2016,
VLOOKUP($B186,[25]各省年均房价!$A$1:$T$32,17,FALSE),
$C186=2017,
VLOOKUP($B186,[25]各省年均房价!$A$1:$T$32,18,FALSE),
$C186=2018,
VLOOKUP($B186,[25]各省年均房价!$A$1:$T$32,19,FALSE)
)</f>
        <v>13057.285</v>
      </c>
      <c r="Q186">
        <f t="shared" si="2"/>
        <v>0.74715524147402146</v>
      </c>
      <c r="S186" t="str">
        <f>VLOOKUP(B186,方言分布!A:B,2,FALSE)</f>
        <v>闽语</v>
      </c>
      <c r="T186" cm="1">
        <f t="array" ref="T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5075</v>
      </c>
      <c r="U186" cm="1">
        <f t="array" ref="U186">_xlfn.IFS(
$C186=2010,
VLOOKUP($B186,[20]分省年度数据!$A$1:$T$32,15,FALSE),
$C186=2011,
VLOOKUP($B186,[20]分省年度数据!$A$1:$T$32,14,FALSE),
$C186=2012,
VLOOKUP($B186,[20]分省年度数据!$A$1:$T$32,13,FALSE),
$C186=2013,
VLOOKUP($B186,[20]分省年度数据!$A$1:$T$32,12,FALSE),
$C186=2014,
VLOOKUP($B186,[20]分省年度数据!$A$1:$T$32,11,FALSE),
$C186=2015,
VLOOKUP($B186,[20]分省年度数据!$A$1:$T$32,10,FALSE),
$C186=2016,
VLOOKUP($B186,[20]分省年度数据!$A$1:$T$32,9,FALSE),
$C186=2017,
VLOOKUP($B186,[20]分省年度数据!$A$1:$T$32,8,FALSE),
$C186=2018,
VLOOKUP($B186,[20]分省年度数据!$A$1:$T$32,7,FALSE)
)</f>
        <v>3.45</v>
      </c>
      <c r="V186" cm="1">
        <f t="array" ref="V186">_xlfn.IFS(
$C186=2010,
VLOOKUP($B186,[21]分省年度数据!$A$1:$T$32,15,FALSE),
$C186=2011,
VLOOKUP($B186,[21]分省年度数据!$A$1:$T$32,14,FALSE),
$C186=2012,
VLOOKUP($B186,[21]分省年度数据!$A$1:$T$32,13,FALSE),
$C186=2013,
VLOOKUP($B186,[21]分省年度数据!$A$1:$T$32,12,FALSE),
$C186=2014,
VLOOKUP($B186,[21]分省年度数据!$A$1:$T$32,11,FALSE),
$C186=2015,
VLOOKUP($B186,[21]分省年度数据!$A$1:$T$32,10,FALSE),
$C186=2016,
VLOOKUP($B186,[21]分省年度数据!$A$1:$T$32,9,FALSE),
$C186=2017,
VLOOKUP($B186,[21]分省年度数据!$A$1:$T$32,8,FALSE),
$C186=2018,
VLOOKUP($B186,[21]分省年度数据!$A$1:$T$32,7,FALSE)
)</f>
        <v>56</v>
      </c>
      <c r="W186" cm="1">
        <f t="array" ref="W186">_xlfn.IFS(
$C186=2010,
VLOOKUP($B186,[22]分省年度数据!$A$1:$T$32,15,FALSE),
$C186=2011,
VLOOKUP($B186,[22]分省年度数据!$A$1:$T$32,14,FALSE),
$C186=2012,
VLOOKUP($B186,[22]分省年度数据!$A$1:$T$32,13,FALSE),
$C186=2013,
VLOOKUP($B186,[22]分省年度数据!$A$1:$T$32,12,FALSE),
$C186=2014,
VLOOKUP($B186,[22]分省年度数据!$A$1:$T$32,11,FALSE),
$C186=2015,
VLOOKUP($B186,[22]分省年度数据!$A$1:$T$32,10,FALSE),
$C186=2016,
VLOOKUP($B186,[22]分省年度数据!$A$1:$T$32,9,FALSE),
$C186=2017,
VLOOKUP($B186,[22]分省年度数据!$A$1:$T$32,8,FALSE),
$C186=2018,
VLOOKUP($B186,[22]分省年度数据!$A$1:$T$32,7,FALSE)
)</f>
        <v>9.4700000000000006</v>
      </c>
      <c r="X186" cm="1">
        <f t="array" ref="X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88.46</v>
      </c>
      <c r="Y186" cm="1">
        <f t="array" ref="Y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14.46</v>
      </c>
      <c r="Z186" cm="1">
        <f t="array" ref="Z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13.33</v>
      </c>
      <c r="AA186" cm="1">
        <f t="array" ref="AA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14.99</v>
      </c>
      <c r="AC186" cm="1">
        <f t="array" ref="AC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2413904</v>
      </c>
      <c r="AD186" cm="1">
        <f t="array" ref="AD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175.95</v>
      </c>
      <c r="AE186" cm="1">
        <f t="array" ref="AE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5</v>
      </c>
      <c r="AF186" cm="1">
        <f t="array" ref="AF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1224.5</v>
      </c>
      <c r="AI186" cm="1">
        <f t="array" ref="AI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2058</v>
      </c>
      <c r="AJ186" cm="1">
        <f t="array" ref="AJ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4758</v>
      </c>
      <c r="AK186" cm="1">
        <f t="array" ref="AK186">_xlfn.IFS(
$C186=2010,
VLOOKUP($B186,[4]分省年度数据!$A$1:$T$32,15,FALSE),
$C186=2011,
VLOOKUP($B186,[4]分省年度数据!$A$1:$T$32,14,FALSE),
$C186=2012,
VLOOKUP($B186,[4]分省年度数据!$A$1:$T$32,13,FALSE),
$C186=2013,
VLOOKUP($B186,[4]分省年度数据!$A$1:$T$32,12,FALSE),
$C186=2014,
VLOOKUP($B186,[4]分省年度数据!$A$1:$T$32,11,FALSE),
$C186=2015,
VLOOKUP($B186,[4]分省年度数据!$A$1:$T$32,10,FALSE),
$C186=2016,
VLOOKUP($B186,[4]分省年度数据!$A$1:$T$32,9,FALSE),
$C186=2017,
VLOOKUP($B186,[4]分省年度数据!$A$1:$T$32,8,FALSE),
$C186=2018,
VLOOKUP($B186,[4]分省年度数据!$A$1:$T$32,7,FALSE)
)</f>
        <v>98.1</v>
      </c>
      <c r="AL186" cm="1">
        <f t="array" ref="AL186">_xlfn.IFS(
$C186=2010,
VLOOKUP($B186,[5]分省年度数据!$A$1:$T$32,15,FALSE),
$C186=2011,
VLOOKUP($B186,[5]分省年度数据!$A$1:$T$32,14,FALSE),
$C186=2012,
VLOOKUP($B186,[5]分省年度数据!$A$1:$T$32,13,FALSE),
$C186=2013,
VLOOKUP($B186,[5]分省年度数据!$A$1:$T$32,12,FALSE),
$C186=2014,
VLOOKUP($B186,[5]分省年度数据!$A$1:$T$32,11,FALSE),
$C186=2015,
VLOOKUP($B186,[5]分省年度数据!$A$1:$T$32,10,FALSE),
$C186=2016,
VLOOKUP($B186,[5]分省年度数据!$A$1:$T$32,9,FALSE),
$C186=2017,
VLOOKUP($B186,[5]分省年度数据!$A$1:$T$32,8,FALSE),
$C186=2018,
VLOOKUP($B186,[5]分省年度数据!$A$1:$T$32,7,FALSE)
)</f>
        <v>96.49</v>
      </c>
      <c r="AM186" cm="1">
        <f t="array" ref="AM186">_xlfn.IFS(
$C186=2010,
VLOOKUP($B186,[6]分省年度数据!$A$1:$T$32,15,FALSE),
$C186=2011,
VLOOKUP($B186,[6]分省年度数据!$A$1:$T$32,14,FALSE),
$C186=2012,
VLOOKUP($B186,[6]分省年度数据!$A$1:$T$32,13,FALSE),
$C186=2013,
VLOOKUP($B186,[6]分省年度数据!$A$1:$T$32,12,FALSE),
$C186=2014,
VLOOKUP($B186,[6]分省年度数据!$A$1:$T$32,11,FALSE),
$C186=2015,
VLOOKUP($B186,[6]分省年度数据!$A$1:$T$32,10,FALSE),
$C186=2016,
VLOOKUP($B186,[6]分省年度数据!$A$1:$T$32,9,FALSE),
$C186=2017,
VLOOKUP($B186,[6]分省年度数据!$A$1:$T$32,8,FALSE),
$C186=2018,
VLOOKUP($B186,[6]分省年度数据!$A$1:$T$32,7,FALSE)
)</f>
        <v>11.97</v>
      </c>
      <c r="AN186" cm="1">
        <f t="array" ref="AN186">_xlfn.IFS(
$C186=2010,
VLOOKUP($B186,[7]分省年度数据!$A$1:$T$32,15,FALSE),
$C186=2011,
VLOOKUP($B186,[7]分省年度数据!$A$1:$T$32,14,FALSE),
$C186=2012,
VLOOKUP($B186,[7]分省年度数据!$A$1:$T$32,13,FALSE),
$C186=2013,
VLOOKUP($B186,[7]分省年度数据!$A$1:$T$32,12,FALSE),
$C186=2014,
VLOOKUP($B186,[7]分省年度数据!$A$1:$T$32,11,FALSE),
$C186=2015,
VLOOKUP($B186,[7]分省年度数据!$A$1:$T$32,10,FALSE),
$C186=2016,
VLOOKUP($B186,[7]分省年度数据!$A$1:$T$32,9,FALSE),
$C186=2017,
VLOOKUP($B186,[7]分省年度数据!$A$1:$T$32,8,FALSE),
$C186=2018,
VLOOKUP($B186,[7]分省年度数据!$A$1:$T$32,7,FALSE)
)</f>
        <v>1.83</v>
      </c>
      <c r="AO186" cm="1">
        <f t="array" ref="AO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13.01</v>
      </c>
    </row>
    <row r="187" spans="1:41">
      <c r="A187">
        <v>46</v>
      </c>
      <c r="B187" t="s">
        <v>21</v>
      </c>
      <c r="C187">
        <v>2015</v>
      </c>
      <c r="D187" t="str">
        <f>CONCATENATE(B187,C187)</f>
        <v>海南省2015</v>
      </c>
      <c r="E187" t="s">
        <v>35</v>
      </c>
      <c r="F187" cm="1">
        <f t="array" ref="F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G187" cm="1">
        <f t="array" ref="G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H187" cm="1">
        <f t="array" ref="H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I187">
        <f>VLOOKUP($D187,[24]Sheet1!$C$1:$J$65536,2,FALSE)</f>
        <v>258.2486572265625</v>
      </c>
      <c r="J187">
        <f>VLOOKUP($D187,[24]Sheet1!$C$1:$J$65536,3,FALSE)</f>
        <v>217.13690185546875</v>
      </c>
      <c r="K187">
        <f>VLOOKUP($D187,[24]Sheet1!$C$1:$J$65536,4,FALSE)</f>
        <v>10116.76171875</v>
      </c>
      <c r="L187">
        <f>VLOOKUP($D187,[24]Sheet1!$C$1:$J$65536,5,FALSE)</f>
        <v>146.34042358398438</v>
      </c>
      <c r="M187">
        <f>VLOOKUP($D187,[24]Sheet1!$C$1:$J$65536,6,FALSE)</f>
        <v>27.696744918823242</v>
      </c>
      <c r="N187">
        <f>VLOOKUP($D187,[24]Sheet1!$C$1:$J$65536,7,FALSE)</f>
        <v>6.8629956245422363</v>
      </c>
      <c r="O187">
        <f>VLOOKUP($D187,[24]Sheet1!$C$1:$J$65536,8,FALSE)</f>
        <v>52.324398040771484</v>
      </c>
      <c r="P187" cm="1">
        <f t="array" ref="P187">_xlfn.IFS(
$C187=2010,
VLOOKUP($B187,[25]各省年均房价!$A$1:$T$32,11,FALSE),
$C187=2011,
VLOOKUP($B187,[25]各省年均房价!$A$1:$T$32,12,FALSE),
$C187=2012,
VLOOKUP($B187,[25]各省年均房价!$A$1:$T$32,13,FALSE),
$C187=2013,
VLOOKUP($B187,[25]各省年均房价!$A$1:$T$32,14,FALSE),
$C187=2014,
VLOOKUP($B187,[25]各省年均房价!$A$1:$T$32,15,FALSE),
$C187=2015,
VLOOKUP($B187,[25]各省年均房价!$A$1:$T$32,16,FALSE),
$C187=2016,
VLOOKUP($B187,[25]各省年均房价!$A$1:$T$32,17,FALSE),
$C187=2017,
VLOOKUP($B187,[25]各省年均房价!$A$1:$T$32,18,FALSE),
$C187=2018,
VLOOKUP($B187,[25]各省年均房价!$A$1:$T$32,19,FALSE)
)</f>
        <v>13768.32</v>
      </c>
      <c r="Q187">
        <f t="shared" si="2"/>
        <v>0.72545023446967705</v>
      </c>
      <c r="S187" t="str">
        <f>VLOOKUP(B187,方言分布!A:B,2,FALSE)</f>
        <v>闽语</v>
      </c>
      <c r="T187" cm="1">
        <f t="array" ref="T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5046</v>
      </c>
      <c r="U187" cm="1">
        <f t="array" ref="U187">_xlfn.IFS(
$C187=2010,
VLOOKUP($B187,[20]分省年度数据!$A$1:$T$32,15,FALSE),
$C187=2011,
VLOOKUP($B187,[20]分省年度数据!$A$1:$T$32,14,FALSE),
$C187=2012,
VLOOKUP($B187,[20]分省年度数据!$A$1:$T$32,13,FALSE),
$C187=2013,
VLOOKUP($B187,[20]分省年度数据!$A$1:$T$32,12,FALSE),
$C187=2014,
VLOOKUP($B187,[20]分省年度数据!$A$1:$T$32,11,FALSE),
$C187=2015,
VLOOKUP($B187,[20]分省年度数据!$A$1:$T$32,10,FALSE),
$C187=2016,
VLOOKUP($B187,[20]分省年度数据!$A$1:$T$32,9,FALSE),
$C187=2017,
VLOOKUP($B187,[20]分省年度数据!$A$1:$T$32,8,FALSE),
$C187=2018,
VLOOKUP($B187,[20]分省年度数据!$A$1:$T$32,7,FALSE)
)</f>
        <v>3.87</v>
      </c>
      <c r="V187" cm="1">
        <f t="array" ref="V187">_xlfn.IFS(
$C187=2010,
VLOOKUP($B187,[21]分省年度数据!$A$1:$T$32,15,FALSE),
$C187=2011,
VLOOKUP($B187,[21]分省年度数据!$A$1:$T$32,14,FALSE),
$C187=2012,
VLOOKUP($B187,[21]分省年度数据!$A$1:$T$32,13,FALSE),
$C187=2013,
VLOOKUP($B187,[21]分省年度数据!$A$1:$T$32,12,FALSE),
$C187=2014,
VLOOKUP($B187,[21]分省年度数据!$A$1:$T$32,11,FALSE),
$C187=2015,
VLOOKUP($B187,[21]分省年度数据!$A$1:$T$32,10,FALSE),
$C187=2016,
VLOOKUP($B187,[21]分省年度数据!$A$1:$T$32,9,FALSE),
$C187=2017,
VLOOKUP($B187,[21]分省年度数据!$A$1:$T$32,8,FALSE),
$C187=2018,
VLOOKUP($B187,[21]分省年度数据!$A$1:$T$32,7,FALSE)
)</f>
        <v>60</v>
      </c>
      <c r="W187" cm="1">
        <f t="array" ref="W187">_xlfn.IFS(
$C187=2010,
VLOOKUP($B187,[22]分省年度数据!$A$1:$T$32,15,FALSE),
$C187=2011,
VLOOKUP($B187,[22]分省年度数据!$A$1:$T$32,14,FALSE),
$C187=2012,
VLOOKUP($B187,[22]分省年度数据!$A$1:$T$32,13,FALSE),
$C187=2013,
VLOOKUP($B187,[22]分省年度数据!$A$1:$T$32,12,FALSE),
$C187=2014,
VLOOKUP($B187,[22]分省年度数据!$A$1:$T$32,11,FALSE),
$C187=2015,
VLOOKUP($B187,[22]分省年度数据!$A$1:$T$32,10,FALSE),
$C187=2016,
VLOOKUP($B187,[22]分省年度数据!$A$1:$T$32,9,FALSE),
$C187=2017,
VLOOKUP($B187,[22]分省年度数据!$A$1:$T$32,8,FALSE),
$C187=2018,
VLOOKUP($B187,[22]分省年度数据!$A$1:$T$32,7,FALSE)
)</f>
        <v>9.3000000000000007</v>
      </c>
      <c r="X187" cm="1">
        <f t="array" ref="X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100.54</v>
      </c>
      <c r="Y187" cm="1">
        <f t="array" ref="Y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13.67</v>
      </c>
      <c r="Z187" cm="1">
        <f t="array" ref="Z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12.79</v>
      </c>
      <c r="AA187" cm="1">
        <f t="array" ref="AA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15.54</v>
      </c>
      <c r="AC187" cm="1">
        <f t="array" ref="AC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2809962</v>
      </c>
      <c r="AD187" cm="1">
        <f t="array" ref="AD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206.84</v>
      </c>
      <c r="AE187" cm="1">
        <f t="array" ref="AE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5</v>
      </c>
      <c r="AF187" cm="1">
        <f t="array" ref="AF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1409.4</v>
      </c>
      <c r="AI187" cm="1">
        <f t="array" ref="AI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2103</v>
      </c>
      <c r="AJ187" cm="1">
        <f t="array" ref="AJ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5856</v>
      </c>
      <c r="AK187" cm="1">
        <f t="array" ref="AK187">_xlfn.IFS(
$C187=2010,
VLOOKUP($B187,[4]分省年度数据!$A$1:$T$32,15,FALSE),
$C187=2011,
VLOOKUP($B187,[4]分省年度数据!$A$1:$T$32,14,FALSE),
$C187=2012,
VLOOKUP($B187,[4]分省年度数据!$A$1:$T$32,13,FALSE),
$C187=2013,
VLOOKUP($B187,[4]分省年度数据!$A$1:$T$32,12,FALSE),
$C187=2014,
VLOOKUP($B187,[4]分省年度数据!$A$1:$T$32,11,FALSE),
$C187=2015,
VLOOKUP($B187,[4]分省年度数据!$A$1:$T$32,10,FALSE),
$C187=2016,
VLOOKUP($B187,[4]分省年度数据!$A$1:$T$32,9,FALSE),
$C187=2017,
VLOOKUP($B187,[4]分省年度数据!$A$1:$T$32,8,FALSE),
$C187=2018,
VLOOKUP($B187,[4]分省年度数据!$A$1:$T$32,7,FALSE)
)</f>
        <v>98.64</v>
      </c>
      <c r="AL187" cm="1">
        <f t="array" ref="AL187">_xlfn.IFS(
$C187=2010,
VLOOKUP($B187,[5]分省年度数据!$A$1:$T$32,15,FALSE),
$C187=2011,
VLOOKUP($B187,[5]分省年度数据!$A$1:$T$32,14,FALSE),
$C187=2012,
VLOOKUP($B187,[5]分省年度数据!$A$1:$T$32,13,FALSE),
$C187=2013,
VLOOKUP($B187,[5]分省年度数据!$A$1:$T$32,12,FALSE),
$C187=2014,
VLOOKUP($B187,[5]分省年度数据!$A$1:$T$32,11,FALSE),
$C187=2015,
VLOOKUP($B187,[5]分省年度数据!$A$1:$T$32,10,FALSE),
$C187=2016,
VLOOKUP($B187,[5]分省年度数据!$A$1:$T$32,9,FALSE),
$C187=2017,
VLOOKUP($B187,[5]分省年度数据!$A$1:$T$32,8,FALSE),
$C187=2018,
VLOOKUP($B187,[5]分省年度数据!$A$1:$T$32,7,FALSE)
)</f>
        <v>97.77</v>
      </c>
      <c r="AM187" cm="1">
        <f t="array" ref="AM187">_xlfn.IFS(
$C187=2010,
VLOOKUP($B187,[6]分省年度数据!$A$1:$T$32,15,FALSE),
$C187=2011,
VLOOKUP($B187,[6]分省年度数据!$A$1:$T$32,14,FALSE),
$C187=2012,
VLOOKUP($B187,[6]分省年度数据!$A$1:$T$32,13,FALSE),
$C187=2013,
VLOOKUP($B187,[6]分省年度数据!$A$1:$T$32,12,FALSE),
$C187=2014,
VLOOKUP($B187,[6]分省年度数据!$A$1:$T$32,11,FALSE),
$C187=2015,
VLOOKUP($B187,[6]分省年度数据!$A$1:$T$32,10,FALSE),
$C187=2016,
VLOOKUP($B187,[6]分省年度数据!$A$1:$T$32,9,FALSE),
$C187=2017,
VLOOKUP($B187,[6]分省年度数据!$A$1:$T$32,8,FALSE),
$C187=2018,
VLOOKUP($B187,[6]分省年度数据!$A$1:$T$32,7,FALSE)
)</f>
        <v>11.25</v>
      </c>
      <c r="AN187" cm="1">
        <f t="array" ref="AN187">_xlfn.IFS(
$C187=2010,
VLOOKUP($B187,[7]分省年度数据!$A$1:$T$32,15,FALSE),
$C187=2011,
VLOOKUP($B187,[7]分省年度数据!$A$1:$T$32,14,FALSE),
$C187=2012,
VLOOKUP($B187,[7]分省年度数据!$A$1:$T$32,13,FALSE),
$C187=2013,
VLOOKUP($B187,[7]分省年度数据!$A$1:$T$32,12,FALSE),
$C187=2014,
VLOOKUP($B187,[7]分省年度数据!$A$1:$T$32,11,FALSE),
$C187=2015,
VLOOKUP($B187,[7]分省年度数据!$A$1:$T$32,10,FALSE),
$C187=2016,
VLOOKUP($B187,[7]分省年度数据!$A$1:$T$32,9,FALSE),
$C187=2017,
VLOOKUP($B187,[7]分省年度数据!$A$1:$T$32,8,FALSE),
$C187=2018,
VLOOKUP($B187,[7]分省年度数据!$A$1:$T$32,7,FALSE)
)</f>
        <v>1.57</v>
      </c>
      <c r="AO187" cm="1">
        <f t="array" ref="AO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12.96</v>
      </c>
    </row>
    <row r="188" spans="1:41">
      <c r="A188">
        <v>46</v>
      </c>
      <c r="B188" t="s">
        <v>21</v>
      </c>
      <c r="C188">
        <v>2016</v>
      </c>
      <c r="D188" t="str">
        <f>CONCATENATE(B188,C188)</f>
        <v>海南省2016</v>
      </c>
      <c r="E188" t="s">
        <v>35</v>
      </c>
      <c r="F188" cm="1">
        <f t="array" ref="F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G188" cm="1">
        <f t="array" ref="G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H188" cm="1">
        <f t="array" ref="H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I188">
        <f>VLOOKUP($D188,[24]Sheet1!$C$1:$J$65536,2,FALSE)</f>
        <v>251.43020629882812</v>
      </c>
      <c r="J188">
        <f>VLOOKUP($D188,[24]Sheet1!$C$1:$J$65536,3,FALSE)</f>
        <v>214.44136047363281</v>
      </c>
      <c r="K188">
        <f>VLOOKUP($D188,[24]Sheet1!$C$1:$J$65536,4,FALSE)</f>
        <v>10113.078125</v>
      </c>
      <c r="L188">
        <f>VLOOKUP($D188,[24]Sheet1!$C$1:$J$65536,5,FALSE)</f>
        <v>144.29914855957031</v>
      </c>
      <c r="M188">
        <f>VLOOKUP($D188,[24]Sheet1!$C$1:$J$65536,6,FALSE)</f>
        <v>27.005594253540039</v>
      </c>
      <c r="N188">
        <f>VLOOKUP($D188,[24]Sheet1!$C$1:$J$65536,7,FALSE)</f>
        <v>7.1075210571289062</v>
      </c>
      <c r="O188">
        <f>VLOOKUP($D188,[24]Sheet1!$C$1:$J$65536,8,FALSE)</f>
        <v>55.804801940917969</v>
      </c>
      <c r="P188" cm="1">
        <f t="array" ref="P188">_xlfn.IFS(
$C188=2010,
VLOOKUP($B188,[25]各省年均房价!$A$1:$T$32,11,FALSE),
$C188=2011,
VLOOKUP($B188,[25]各省年均房价!$A$1:$T$32,12,FALSE),
$C188=2012,
VLOOKUP($B188,[25]各省年均房价!$A$1:$T$32,13,FALSE),
$C188=2013,
VLOOKUP($B188,[25]各省年均房价!$A$1:$T$32,14,FALSE),
$C188=2014,
VLOOKUP($B188,[25]各省年均房价!$A$1:$T$32,15,FALSE),
$C188=2015,
VLOOKUP($B188,[25]各省年均房价!$A$1:$T$32,16,FALSE),
$C188=2016,
VLOOKUP($B188,[25]各省年均房价!$A$1:$T$32,17,FALSE),
$C188=2017,
VLOOKUP($B188,[25]各省年均房价!$A$1:$T$32,18,FALSE),
$C188=2018,
VLOOKUP($B188,[25]各省年均房价!$A$1:$T$32,19,FALSE)
)</f>
        <v>18891.900000000001</v>
      </c>
      <c r="Q188">
        <f t="shared" si="2"/>
        <v>0.91472909504672451</v>
      </c>
      <c r="S188" t="str">
        <f>VLOOKUP(B188,方言分布!A:B,2,FALSE)</f>
        <v>闽语</v>
      </c>
      <c r="T188" cm="1">
        <f t="array" ref="T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5144</v>
      </c>
      <c r="U188" cm="1">
        <f t="array" ref="U188">_xlfn.IFS(
$C188=2010,
VLOOKUP($B188,[20]分省年度数据!$A$1:$T$32,15,FALSE),
$C188=2011,
VLOOKUP($B188,[20]分省年度数据!$A$1:$T$32,14,FALSE),
$C188=2012,
VLOOKUP($B188,[20]分省年度数据!$A$1:$T$32,13,FALSE),
$C188=2013,
VLOOKUP($B188,[20]分省年度数据!$A$1:$T$32,12,FALSE),
$C188=2014,
VLOOKUP($B188,[20]分省年度数据!$A$1:$T$32,11,FALSE),
$C188=2015,
VLOOKUP($B188,[20]分省年度数据!$A$1:$T$32,10,FALSE),
$C188=2016,
VLOOKUP($B188,[20]分省年度数据!$A$1:$T$32,9,FALSE),
$C188=2017,
VLOOKUP($B188,[20]分省年度数据!$A$1:$T$32,8,FALSE),
$C188=2018,
VLOOKUP($B188,[20]分省年度数据!$A$1:$T$32,7,FALSE)
)</f>
        <v>4.03</v>
      </c>
      <c r="V188" cm="1">
        <f t="array" ref="V188">_xlfn.IFS(
$C188=2010,
VLOOKUP($B188,[21]分省年度数据!$A$1:$T$32,15,FALSE),
$C188=2011,
VLOOKUP($B188,[21]分省年度数据!$A$1:$T$32,14,FALSE),
$C188=2012,
VLOOKUP($B188,[21]分省年度数据!$A$1:$T$32,13,FALSE),
$C188=2013,
VLOOKUP($B188,[21]分省年度数据!$A$1:$T$32,12,FALSE),
$C188=2014,
VLOOKUP($B188,[21]分省年度数据!$A$1:$T$32,11,FALSE),
$C188=2015,
VLOOKUP($B188,[21]分省年度数据!$A$1:$T$32,10,FALSE),
$C188=2016,
VLOOKUP($B188,[21]分省年度数据!$A$1:$T$32,9,FALSE),
$C188=2017,
VLOOKUP($B188,[21]分省年度数据!$A$1:$T$32,8,FALSE),
$C188=2018,
VLOOKUP($B188,[21]分省年度数据!$A$1:$T$32,7,FALSE)
)</f>
        <v>63</v>
      </c>
      <c r="W188" cm="1">
        <f t="array" ref="W188">_xlfn.IFS(
$C188=2010,
VLOOKUP($B188,[22]分省年度数据!$A$1:$T$32,15,FALSE),
$C188=2011,
VLOOKUP($B188,[22]分省年度数据!$A$1:$T$32,14,FALSE),
$C188=2012,
VLOOKUP($B188,[22]分省年度数据!$A$1:$T$32,13,FALSE),
$C188=2013,
VLOOKUP($B188,[22]分省年度数据!$A$1:$T$32,12,FALSE),
$C188=2014,
VLOOKUP($B188,[22]分省年度数据!$A$1:$T$32,11,FALSE),
$C188=2015,
VLOOKUP($B188,[22]分省年度数据!$A$1:$T$32,10,FALSE),
$C188=2016,
VLOOKUP($B188,[22]分省年度数据!$A$1:$T$32,9,FALSE),
$C188=2017,
VLOOKUP($B188,[22]分省年度数据!$A$1:$T$32,8,FALSE),
$C188=2018,
VLOOKUP($B188,[22]分省年度数据!$A$1:$T$32,7,FALSE)
)</f>
        <v>9.02</v>
      </c>
      <c r="X188" cm="1">
        <f t="array" ref="X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114.17</v>
      </c>
      <c r="Y188" cm="1">
        <f t="array" ref="Y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13.28</v>
      </c>
      <c r="Z188" cm="1">
        <f t="array" ref="Z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12.51</v>
      </c>
      <c r="AA188" cm="1">
        <f t="array" ref="AA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16.18</v>
      </c>
      <c r="AC188" cm="1">
        <f t="array" ref="AC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3068767</v>
      </c>
      <c r="AD188" cm="1">
        <f t="array" ref="AD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214.24</v>
      </c>
      <c r="AE188" cm="1">
        <f t="array" ref="AE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7</v>
      </c>
      <c r="AF188" cm="1">
        <f t="array" ref="AF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1547.3</v>
      </c>
      <c r="AI188" cm="1">
        <f t="array" ref="AI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2045</v>
      </c>
      <c r="AJ188" cm="1">
        <f t="array" ref="AJ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5866</v>
      </c>
      <c r="AK188" cm="1">
        <f t="array" ref="AK188">_xlfn.IFS(
$C188=2010,
VLOOKUP($B188,[4]分省年度数据!$A$1:$T$32,15,FALSE),
$C188=2011,
VLOOKUP($B188,[4]分省年度数据!$A$1:$T$32,14,FALSE),
$C188=2012,
VLOOKUP($B188,[4]分省年度数据!$A$1:$T$32,13,FALSE),
$C188=2013,
VLOOKUP($B188,[4]分省年度数据!$A$1:$T$32,12,FALSE),
$C188=2014,
VLOOKUP($B188,[4]分省年度数据!$A$1:$T$32,11,FALSE),
$C188=2015,
VLOOKUP($B188,[4]分省年度数据!$A$1:$T$32,10,FALSE),
$C188=2016,
VLOOKUP($B188,[4]分省年度数据!$A$1:$T$32,9,FALSE),
$C188=2017,
VLOOKUP($B188,[4]分省年度数据!$A$1:$T$32,8,FALSE),
$C188=2018,
VLOOKUP($B188,[4]分省年度数据!$A$1:$T$32,7,FALSE)
)</f>
        <v>97.41</v>
      </c>
      <c r="AL188" cm="1">
        <f t="array" ref="AL188">_xlfn.IFS(
$C188=2010,
VLOOKUP($B188,[5]分省年度数据!$A$1:$T$32,15,FALSE),
$C188=2011,
VLOOKUP($B188,[5]分省年度数据!$A$1:$T$32,14,FALSE),
$C188=2012,
VLOOKUP($B188,[5]分省年度数据!$A$1:$T$32,13,FALSE),
$C188=2013,
VLOOKUP($B188,[5]分省年度数据!$A$1:$T$32,12,FALSE),
$C188=2014,
VLOOKUP($B188,[5]分省年度数据!$A$1:$T$32,11,FALSE),
$C188=2015,
VLOOKUP($B188,[5]分省年度数据!$A$1:$T$32,10,FALSE),
$C188=2016,
VLOOKUP($B188,[5]分省年度数据!$A$1:$T$32,9,FALSE),
$C188=2017,
VLOOKUP($B188,[5]分省年度数据!$A$1:$T$32,8,FALSE),
$C188=2018,
VLOOKUP($B188,[5]分省年度数据!$A$1:$T$32,7,FALSE)
)</f>
        <v>97.34</v>
      </c>
      <c r="AM188" cm="1">
        <f t="array" ref="AM188">_xlfn.IFS(
$C188=2010,
VLOOKUP($B188,[6]分省年度数据!$A$1:$T$32,15,FALSE),
$C188=2011,
VLOOKUP($B188,[6]分省年度数据!$A$1:$T$32,14,FALSE),
$C188=2012,
VLOOKUP($B188,[6]分省年度数据!$A$1:$T$32,13,FALSE),
$C188=2013,
VLOOKUP($B188,[6]分省年度数据!$A$1:$T$32,12,FALSE),
$C188=2014,
VLOOKUP($B188,[6]分省年度数据!$A$1:$T$32,11,FALSE),
$C188=2015,
VLOOKUP($B188,[6]分省年度数据!$A$1:$T$32,10,FALSE),
$C188=2016,
VLOOKUP($B188,[6]分省年度数据!$A$1:$T$32,9,FALSE),
$C188=2017,
VLOOKUP($B188,[6]分省年度数据!$A$1:$T$32,8,FALSE),
$C188=2018,
VLOOKUP($B188,[6]分省年度数据!$A$1:$T$32,7,FALSE)
)</f>
        <v>11.35</v>
      </c>
      <c r="AN188" cm="1">
        <f t="array" ref="AN188">_xlfn.IFS(
$C188=2010,
VLOOKUP($B188,[7]分省年度数据!$A$1:$T$32,15,FALSE),
$C188=2011,
VLOOKUP($B188,[7]分省年度数据!$A$1:$T$32,14,FALSE),
$C188=2012,
VLOOKUP($B188,[7]分省年度数据!$A$1:$T$32,13,FALSE),
$C188=2013,
VLOOKUP($B188,[7]分省年度数据!$A$1:$T$32,12,FALSE),
$C188=2014,
VLOOKUP($B188,[7]分省年度数据!$A$1:$T$32,11,FALSE),
$C188=2015,
VLOOKUP($B188,[7]分省年度数据!$A$1:$T$32,10,FALSE),
$C188=2016,
VLOOKUP($B188,[7]分省年度数据!$A$1:$T$32,9,FALSE),
$C188=2017,
VLOOKUP($B188,[7]分省年度数据!$A$1:$T$32,8,FALSE),
$C188=2018,
VLOOKUP($B188,[7]分省年度数据!$A$1:$T$32,7,FALSE)
)</f>
        <v>2.44</v>
      </c>
      <c r="AO188" cm="1">
        <f t="array" ref="AO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12.02</v>
      </c>
    </row>
    <row r="189" spans="1:41">
      <c r="A189">
        <v>46</v>
      </c>
      <c r="B189" t="s">
        <v>21</v>
      </c>
      <c r="C189">
        <v>2017</v>
      </c>
      <c r="D189" t="str">
        <f>CONCATENATE(B189,C189)</f>
        <v>海南省2017</v>
      </c>
      <c r="E189" t="s">
        <v>35</v>
      </c>
      <c r="F189" cm="1">
        <f t="array" ref="F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G189" cm="1">
        <f t="array" ref="G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H189" cm="1">
        <f t="array" ref="H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I189">
        <f>VLOOKUP($D189,[24]Sheet1!$C$1:$J$65536,2,FALSE)</f>
        <v>251.80177307128906</v>
      </c>
      <c r="J189">
        <f>VLOOKUP($D189,[24]Sheet1!$C$1:$J$65536,3,FALSE)</f>
        <v>215.85728454589844</v>
      </c>
      <c r="K189">
        <f>VLOOKUP($D189,[24]Sheet1!$C$1:$J$65536,4,FALSE)</f>
        <v>10116.8916015625</v>
      </c>
      <c r="L189">
        <f>VLOOKUP($D189,[24]Sheet1!$C$1:$J$65536,5,FALSE)</f>
        <v>137.46401977539062</v>
      </c>
      <c r="M189">
        <f>VLOOKUP($D189,[24]Sheet1!$C$1:$J$65536,6,FALSE)</f>
        <v>25.411157608032227</v>
      </c>
      <c r="N189">
        <f>VLOOKUP($D189,[24]Sheet1!$C$1:$J$65536,7,FALSE)</f>
        <v>6.8977313041687012</v>
      </c>
      <c r="O189">
        <f>VLOOKUP($D189,[24]Sheet1!$C$1:$J$65536,8,FALSE)</f>
        <v>53.996475219726562</v>
      </c>
      <c r="P189" cm="1">
        <f t="array" ref="P189">_xlfn.IFS(
$C189=2010,
VLOOKUP($B189,[25]各省年均房价!$A$1:$T$32,11,FALSE),
$C189=2011,
VLOOKUP($B189,[25]各省年均房价!$A$1:$T$32,12,FALSE),
$C189=2012,
VLOOKUP($B189,[25]各省年均房价!$A$1:$T$32,13,FALSE),
$C189=2013,
VLOOKUP($B189,[25]各省年均房价!$A$1:$T$32,14,FALSE),
$C189=2014,
VLOOKUP($B189,[25]各省年均房价!$A$1:$T$32,15,FALSE),
$C189=2015,
VLOOKUP($B189,[25]各省年均房价!$A$1:$T$32,16,FALSE),
$C189=2016,
VLOOKUP($B189,[25]各省年均房价!$A$1:$T$32,17,FALSE),
$C189=2017,
VLOOKUP($B189,[25]各省年均房价!$A$1:$T$32,18,FALSE),
$C189=2018,
VLOOKUP($B189,[25]各省年均房价!$A$1:$T$32,19,FALSE)
)</f>
        <v>11187.08333333335</v>
      </c>
      <c r="Q189">
        <f t="shared" si="2"/>
        <v>0.49603526507929546</v>
      </c>
      <c r="S189" t="str">
        <f>VLOOKUP(B189,方言分布!A:B,2,FALSE)</f>
        <v>闽语</v>
      </c>
      <c r="T189" cm="1">
        <f t="array" ref="T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5180</v>
      </c>
      <c r="U189" cm="1">
        <f t="array" ref="U189">_xlfn.IFS(
$C189=2010,
VLOOKUP($B189,[20]分省年度数据!$A$1:$T$32,15,FALSE),
$C189=2011,
VLOOKUP($B189,[20]分省年度数据!$A$1:$T$32,14,FALSE),
$C189=2012,
VLOOKUP($B189,[20]分省年度数据!$A$1:$T$32,13,FALSE),
$C189=2013,
VLOOKUP($B189,[20]分省年度数据!$A$1:$T$32,12,FALSE),
$C189=2014,
VLOOKUP($B189,[20]分省年度数据!$A$1:$T$32,11,FALSE),
$C189=2015,
VLOOKUP($B189,[20]分省年度数据!$A$1:$T$32,10,FALSE),
$C189=2016,
VLOOKUP($B189,[20]分省年度数据!$A$1:$T$32,9,FALSE),
$C189=2017,
VLOOKUP($B189,[20]分省年度数据!$A$1:$T$32,8,FALSE),
$C189=2018,
VLOOKUP($B189,[20]分省年度数据!$A$1:$T$32,7,FALSE)
)</f>
        <v>4.2</v>
      </c>
      <c r="V189" cm="1">
        <f t="array" ref="V189">_xlfn.IFS(
$C189=2010,
VLOOKUP($B189,[21]分省年度数据!$A$1:$T$32,15,FALSE),
$C189=2011,
VLOOKUP($B189,[21]分省年度数据!$A$1:$T$32,14,FALSE),
$C189=2012,
VLOOKUP($B189,[21]分省年度数据!$A$1:$T$32,13,FALSE),
$C189=2013,
VLOOKUP($B189,[21]分省年度数据!$A$1:$T$32,12,FALSE),
$C189=2014,
VLOOKUP($B189,[21]分省年度数据!$A$1:$T$32,11,FALSE),
$C189=2015,
VLOOKUP($B189,[21]分省年度数据!$A$1:$T$32,10,FALSE),
$C189=2016,
VLOOKUP($B189,[21]分省年度数据!$A$1:$T$32,9,FALSE),
$C189=2017,
VLOOKUP($B189,[21]分省年度数据!$A$1:$T$32,8,FALSE),
$C189=2018,
VLOOKUP($B189,[21]分省年度数据!$A$1:$T$32,7,FALSE)
)</f>
        <v>65</v>
      </c>
      <c r="W189" cm="1">
        <f t="array" ref="W189">_xlfn.IFS(
$C189=2010,
VLOOKUP($B189,[22]分省年度数据!$A$1:$T$32,15,FALSE),
$C189=2011,
VLOOKUP($B189,[22]分省年度数据!$A$1:$T$32,14,FALSE),
$C189=2012,
VLOOKUP($B189,[22]分省年度数据!$A$1:$T$32,13,FALSE),
$C189=2013,
VLOOKUP($B189,[22]分省年度数据!$A$1:$T$32,12,FALSE),
$C189=2014,
VLOOKUP($B189,[22]分省年度数据!$A$1:$T$32,11,FALSE),
$C189=2015,
VLOOKUP($B189,[22]分省年度数据!$A$1:$T$32,10,FALSE),
$C189=2016,
VLOOKUP($B189,[22]分省年度数据!$A$1:$T$32,9,FALSE),
$C189=2017,
VLOOKUP($B189,[22]分省年度数据!$A$1:$T$32,8,FALSE),
$C189=2018,
VLOOKUP($B189,[22]分省年度数据!$A$1:$T$32,7,FALSE)
)</f>
        <v>8.8800000000000008</v>
      </c>
      <c r="X189" cm="1">
        <f t="array" ref="X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127.37</v>
      </c>
      <c r="Y189" cm="1">
        <f t="array" ref="Y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12.84</v>
      </c>
      <c r="Z189" cm="1">
        <f t="array" ref="Z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12.85</v>
      </c>
      <c r="AA189" cm="1">
        <f t="array" ref="AA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16.260000000000002</v>
      </c>
      <c r="AC189" cm="1">
        <f t="array" ref="AC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3390271</v>
      </c>
      <c r="AD189" cm="1">
        <f t="array" ref="AD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220.87</v>
      </c>
      <c r="AE189" cm="1">
        <f t="array" ref="AE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7</v>
      </c>
      <c r="AF189" cm="1">
        <f t="array" ref="AF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1729.4</v>
      </c>
      <c r="AI189" cm="1">
        <f t="array" ref="AI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2022</v>
      </c>
      <c r="AJ189" cm="1">
        <f t="array" ref="AJ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6097</v>
      </c>
      <c r="AK189" cm="1">
        <f t="array" ref="AK189">_xlfn.IFS(
$C189=2010,
VLOOKUP($B189,[4]分省年度数据!$A$1:$T$32,15,FALSE),
$C189=2011,
VLOOKUP($B189,[4]分省年度数据!$A$1:$T$32,14,FALSE),
$C189=2012,
VLOOKUP($B189,[4]分省年度数据!$A$1:$T$32,13,FALSE),
$C189=2013,
VLOOKUP($B189,[4]分省年度数据!$A$1:$T$32,12,FALSE),
$C189=2014,
VLOOKUP($B189,[4]分省年度数据!$A$1:$T$32,11,FALSE),
$C189=2015,
VLOOKUP($B189,[4]分省年度数据!$A$1:$T$32,10,FALSE),
$C189=2016,
VLOOKUP($B189,[4]分省年度数据!$A$1:$T$32,9,FALSE),
$C189=2017,
VLOOKUP($B189,[4]分省年度数据!$A$1:$T$32,8,FALSE),
$C189=2018,
VLOOKUP($B189,[4]分省年度数据!$A$1:$T$32,7,FALSE)
)</f>
        <v>98.4</v>
      </c>
      <c r="AL189" cm="1">
        <f t="array" ref="AL189">_xlfn.IFS(
$C189=2010,
VLOOKUP($B189,[5]分省年度数据!$A$1:$T$32,15,FALSE),
$C189=2011,
VLOOKUP($B189,[5]分省年度数据!$A$1:$T$32,14,FALSE),
$C189=2012,
VLOOKUP($B189,[5]分省年度数据!$A$1:$T$32,13,FALSE),
$C189=2013,
VLOOKUP($B189,[5]分省年度数据!$A$1:$T$32,12,FALSE),
$C189=2014,
VLOOKUP($B189,[5]分省年度数据!$A$1:$T$32,11,FALSE),
$C189=2015,
VLOOKUP($B189,[5]分省年度数据!$A$1:$T$32,10,FALSE),
$C189=2016,
VLOOKUP($B189,[5]分省年度数据!$A$1:$T$32,9,FALSE),
$C189=2017,
VLOOKUP($B189,[5]分省年度数据!$A$1:$T$32,8,FALSE),
$C189=2018,
VLOOKUP($B189,[5]分省年度数据!$A$1:$T$32,7,FALSE)
)</f>
        <v>98.32</v>
      </c>
      <c r="AM189" cm="1">
        <f t="array" ref="AM189">_xlfn.IFS(
$C189=2010,
VLOOKUP($B189,[6]分省年度数据!$A$1:$T$32,15,FALSE),
$C189=2011,
VLOOKUP($B189,[6]分省年度数据!$A$1:$T$32,14,FALSE),
$C189=2012,
VLOOKUP($B189,[6]分省年度数据!$A$1:$T$32,13,FALSE),
$C189=2013,
VLOOKUP($B189,[6]分省年度数据!$A$1:$T$32,12,FALSE),
$C189=2014,
VLOOKUP($B189,[6]分省年度数据!$A$1:$T$32,11,FALSE),
$C189=2015,
VLOOKUP($B189,[6]分省年度数据!$A$1:$T$32,10,FALSE),
$C189=2016,
VLOOKUP($B189,[6]分省年度数据!$A$1:$T$32,9,FALSE),
$C189=2017,
VLOOKUP($B189,[6]分省年度数据!$A$1:$T$32,8,FALSE),
$C189=2018,
VLOOKUP($B189,[6]分省年度数据!$A$1:$T$32,7,FALSE)
)</f>
        <v>13.54</v>
      </c>
      <c r="AN189" cm="1">
        <f t="array" ref="AN189">_xlfn.IFS(
$C189=2010,
VLOOKUP($B189,[7]分省年度数据!$A$1:$T$32,15,FALSE),
$C189=2011,
VLOOKUP($B189,[7]分省年度数据!$A$1:$T$32,14,FALSE),
$C189=2012,
VLOOKUP($B189,[7]分省年度数据!$A$1:$T$32,13,FALSE),
$C189=2013,
VLOOKUP($B189,[7]分省年度数据!$A$1:$T$32,12,FALSE),
$C189=2014,
VLOOKUP($B189,[7]分省年度数据!$A$1:$T$32,11,FALSE),
$C189=2015,
VLOOKUP($B189,[7]分省年度数据!$A$1:$T$32,10,FALSE),
$C189=2016,
VLOOKUP($B189,[7]分省年度数据!$A$1:$T$32,9,FALSE),
$C189=2017,
VLOOKUP($B189,[7]分省年度数据!$A$1:$T$32,8,FALSE),
$C189=2018,
VLOOKUP($B189,[7]分省年度数据!$A$1:$T$32,7,FALSE)
)</f>
        <v>2.33</v>
      </c>
      <c r="AO189" cm="1">
        <f t="array" ref="AO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12.16</v>
      </c>
    </row>
    <row r="190" spans="1:41">
      <c r="A190">
        <v>46</v>
      </c>
      <c r="B190" t="s">
        <v>21</v>
      </c>
      <c r="C190">
        <v>2018</v>
      </c>
      <c r="D190" t="str">
        <f>CONCATENATE(B190,C190)</f>
        <v>海南省2018</v>
      </c>
      <c r="E190" t="s">
        <v>35</v>
      </c>
      <c r="F190" cm="1">
        <f t="array" ref="F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G190" cm="1">
        <f t="array" ref="G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H190" cm="1">
        <f t="array" ref="H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I190">
        <f>VLOOKUP($D190,[24]Sheet1!$C$1:$J$65536,2,FALSE)</f>
        <v>249.73687744140625</v>
      </c>
      <c r="J190">
        <f>VLOOKUP($D190,[24]Sheet1!$C$1:$J$65536,3,FALSE)</f>
        <v>212.68217468261719</v>
      </c>
      <c r="K190">
        <f>VLOOKUP($D190,[24]Sheet1!$C$1:$J$65536,4,FALSE)</f>
        <v>10111.806640625</v>
      </c>
      <c r="L190">
        <f>VLOOKUP($D190,[24]Sheet1!$C$1:$J$65536,5,FALSE)</f>
        <v>155.90518188476562</v>
      </c>
      <c r="M190">
        <f>VLOOKUP($D190,[24]Sheet1!$C$1:$J$65536,6,FALSE)</f>
        <v>25.232757568359375</v>
      </c>
      <c r="N190">
        <f>VLOOKUP($D190,[24]Sheet1!$C$1:$J$65536,7,FALSE)</f>
        <v>6.4394316673278809</v>
      </c>
      <c r="O190">
        <f>VLOOKUP($D190,[24]Sheet1!$C$1:$J$65536,8,FALSE)</f>
        <v>58.155296325683594</v>
      </c>
      <c r="P190" cm="1">
        <f t="array" ref="P190">_xlfn.IFS(
$C190=2010,
VLOOKUP($B190,[25]各省年均房价!$A$1:$T$32,11,FALSE),
$C190=2011,
VLOOKUP($B190,[25]各省年均房价!$A$1:$T$32,12,FALSE),
$C190=2012,
VLOOKUP($B190,[25]各省年均房价!$A$1:$T$32,13,FALSE),
$C190=2013,
VLOOKUP($B190,[25]各省年均房价!$A$1:$T$32,14,FALSE),
$C190=2014,
VLOOKUP($B190,[25]各省年均房价!$A$1:$T$32,15,FALSE),
$C190=2015,
VLOOKUP($B190,[25]各省年均房价!$A$1:$T$32,16,FALSE),
$C190=2016,
VLOOKUP($B190,[25]各省年均房价!$A$1:$T$32,17,FALSE),
$C190=2017,
VLOOKUP($B190,[25]各省年均房价!$A$1:$T$32,18,FALSE),
$C190=2018,
VLOOKUP($B190,[25]各省年均房价!$A$1:$T$32,19,FALSE)
)</f>
        <v>15879.999999999991</v>
      </c>
      <c r="Q190">
        <f t="shared" si="2"/>
        <v>0.64607998698075553</v>
      </c>
      <c r="S190" t="str">
        <f>VLOOKUP(B190,方言分布!A:B,2,FALSE)</f>
        <v>闽语</v>
      </c>
      <c r="T190" cm="1">
        <f t="array" ref="T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5325</v>
      </c>
      <c r="U190" cm="1">
        <f t="array" ref="U190">_xlfn.IFS(
$C190=2010,
VLOOKUP($B190,[20]分省年度数据!$A$1:$T$32,15,FALSE),
$C190=2011,
VLOOKUP($B190,[20]分省年度数据!$A$1:$T$32,14,FALSE),
$C190=2012,
VLOOKUP($B190,[20]分省年度数据!$A$1:$T$32,13,FALSE),
$C190=2013,
VLOOKUP($B190,[20]分省年度数据!$A$1:$T$32,12,FALSE),
$C190=2014,
VLOOKUP($B190,[20]分省年度数据!$A$1:$T$32,11,FALSE),
$C190=2015,
VLOOKUP($B190,[20]分省年度数据!$A$1:$T$32,10,FALSE),
$C190=2016,
VLOOKUP($B190,[20]分省年度数据!$A$1:$T$32,9,FALSE),
$C190=2017,
VLOOKUP($B190,[20]分省年度数据!$A$1:$T$32,8,FALSE),
$C190=2018,
VLOOKUP($B190,[20]分省年度数据!$A$1:$T$32,7,FALSE)
)</f>
        <v>4.4800000000000004</v>
      </c>
      <c r="V190" cm="1">
        <f t="array" ref="V190">_xlfn.IFS(
$C190=2010,
VLOOKUP($B190,[21]分省年度数据!$A$1:$T$32,15,FALSE),
$C190=2011,
VLOOKUP($B190,[21]分省年度数据!$A$1:$T$32,14,FALSE),
$C190=2012,
VLOOKUP($B190,[21]分省年度数据!$A$1:$T$32,13,FALSE),
$C190=2013,
VLOOKUP($B190,[21]分省年度数据!$A$1:$T$32,12,FALSE),
$C190=2014,
VLOOKUP($B190,[21]分省年度数据!$A$1:$T$32,11,FALSE),
$C190=2015,
VLOOKUP($B190,[21]分省年度数据!$A$1:$T$32,10,FALSE),
$C190=2016,
VLOOKUP($B190,[21]分省年度数据!$A$1:$T$32,9,FALSE),
$C190=2017,
VLOOKUP($B190,[21]分省年度数据!$A$1:$T$32,8,FALSE),
$C190=2018,
VLOOKUP($B190,[21]分省年度数据!$A$1:$T$32,7,FALSE)
)</f>
        <v>68</v>
      </c>
      <c r="W190" cm="1">
        <f t="array" ref="W190">_xlfn.IFS(
$C190=2010,
VLOOKUP($B190,[22]分省年度数据!$A$1:$T$32,15,FALSE),
$C190=2011,
VLOOKUP($B190,[22]分省年度数据!$A$1:$T$32,14,FALSE),
$C190=2012,
VLOOKUP($B190,[22]分省年度数据!$A$1:$T$32,13,FALSE),
$C190=2013,
VLOOKUP($B190,[22]分省年度数据!$A$1:$T$32,12,FALSE),
$C190=2014,
VLOOKUP($B190,[22]分省年度数据!$A$1:$T$32,11,FALSE),
$C190=2015,
VLOOKUP($B190,[22]分省年度数据!$A$1:$T$32,10,FALSE),
$C190=2016,
VLOOKUP($B190,[22]分省年度数据!$A$1:$T$32,9,FALSE),
$C190=2017,
VLOOKUP($B190,[22]分省年度数据!$A$1:$T$32,8,FALSE),
$C190=2018,
VLOOKUP($B190,[22]分省年度数据!$A$1:$T$32,7,FALSE)
)</f>
        <v>8.9</v>
      </c>
      <c r="X190" cm="1">
        <f t="array" ref="X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144.46</v>
      </c>
      <c r="Y190" cm="1">
        <f t="array" ref="Y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12.66</v>
      </c>
      <c r="Z190" cm="1">
        <f t="array" ref="Z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13.44</v>
      </c>
      <c r="AA190" cm="1">
        <f t="array" ref="AA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16.399999999999999</v>
      </c>
      <c r="AC190" cm="1">
        <f t="array" ref="AC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3777479</v>
      </c>
      <c r="AD190" cm="1">
        <f t="array" ref="AD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248.98</v>
      </c>
      <c r="AE190" cm="1">
        <f t="array" ref="AE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7</v>
      </c>
      <c r="AF190" cm="1">
        <f t="array" ref="AF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1852.7</v>
      </c>
      <c r="AI190" cm="1">
        <f t="array" ref="AI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2684</v>
      </c>
      <c r="AJ190" cm="1">
        <f t="array" ref="AJ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7302</v>
      </c>
      <c r="AK190" cm="1">
        <f t="array" ref="AK190">_xlfn.IFS(
$C190=2010,
VLOOKUP($B190,[4]分省年度数据!$A$1:$T$32,15,FALSE),
$C190=2011,
VLOOKUP($B190,[4]分省年度数据!$A$1:$T$32,14,FALSE),
$C190=2012,
VLOOKUP($B190,[4]分省年度数据!$A$1:$T$32,13,FALSE),
$C190=2013,
VLOOKUP($B190,[4]分省年度数据!$A$1:$T$32,12,FALSE),
$C190=2014,
VLOOKUP($B190,[4]分省年度数据!$A$1:$T$32,11,FALSE),
$C190=2015,
VLOOKUP($B190,[4]分省年度数据!$A$1:$T$32,10,FALSE),
$C190=2016,
VLOOKUP($B190,[4]分省年度数据!$A$1:$T$32,9,FALSE),
$C190=2017,
VLOOKUP($B190,[4]分省年度数据!$A$1:$T$32,8,FALSE),
$C190=2018,
VLOOKUP($B190,[4]分省年度数据!$A$1:$T$32,7,FALSE)
)</f>
        <v>97.04</v>
      </c>
      <c r="AL190" cm="1">
        <f t="array" ref="AL190">_xlfn.IFS(
$C190=2010,
VLOOKUP($B190,[5]分省年度数据!$A$1:$T$32,15,FALSE),
$C190=2011,
VLOOKUP($B190,[5]分省年度数据!$A$1:$T$32,14,FALSE),
$C190=2012,
VLOOKUP($B190,[5]分省年度数据!$A$1:$T$32,13,FALSE),
$C190=2013,
VLOOKUP($B190,[5]分省年度数据!$A$1:$T$32,12,FALSE),
$C190=2014,
VLOOKUP($B190,[5]分省年度数据!$A$1:$T$32,11,FALSE),
$C190=2015,
VLOOKUP($B190,[5]分省年度数据!$A$1:$T$32,10,FALSE),
$C190=2016,
VLOOKUP($B190,[5]分省年度数据!$A$1:$T$32,9,FALSE),
$C190=2017,
VLOOKUP($B190,[5]分省年度数据!$A$1:$T$32,8,FALSE),
$C190=2018,
VLOOKUP($B190,[5]分省年度数据!$A$1:$T$32,7,FALSE)
)</f>
        <v>96.74</v>
      </c>
      <c r="AM190" cm="1">
        <f t="array" ref="AM190">_xlfn.IFS(
$C190=2010,
VLOOKUP($B190,[6]分省年度数据!$A$1:$T$32,15,FALSE),
$C190=2011,
VLOOKUP($B190,[6]分省年度数据!$A$1:$T$32,14,FALSE),
$C190=2012,
VLOOKUP($B190,[6]分省年度数据!$A$1:$T$32,13,FALSE),
$C190=2013,
VLOOKUP($B190,[6]分省年度数据!$A$1:$T$32,12,FALSE),
$C190=2014,
VLOOKUP($B190,[6]分省年度数据!$A$1:$T$32,11,FALSE),
$C190=2015,
VLOOKUP($B190,[6]分省年度数据!$A$1:$T$32,10,FALSE),
$C190=2016,
VLOOKUP($B190,[6]分省年度数据!$A$1:$T$32,9,FALSE),
$C190=2017,
VLOOKUP($B190,[6]分省年度数据!$A$1:$T$32,8,FALSE),
$C190=2018,
VLOOKUP($B190,[6]分省年度数据!$A$1:$T$32,7,FALSE)
)</f>
        <v>12.67</v>
      </c>
      <c r="AN190" cm="1">
        <f t="array" ref="AN190">_xlfn.IFS(
$C190=2010,
VLOOKUP($B190,[7]分省年度数据!$A$1:$T$32,15,FALSE),
$C190=2011,
VLOOKUP($B190,[7]分省年度数据!$A$1:$T$32,14,FALSE),
$C190=2012,
VLOOKUP($B190,[7]分省年度数据!$A$1:$T$32,13,FALSE),
$C190=2013,
VLOOKUP($B190,[7]分省年度数据!$A$1:$T$32,12,FALSE),
$C190=2014,
VLOOKUP($B190,[7]分省年度数据!$A$1:$T$32,11,FALSE),
$C190=2015,
VLOOKUP($B190,[7]分省年度数据!$A$1:$T$32,10,FALSE),
$C190=2016,
VLOOKUP($B190,[7]分省年度数据!$A$1:$T$32,9,FALSE),
$C190=2017,
VLOOKUP($B190,[7]分省年度数据!$A$1:$T$32,8,FALSE),
$C190=2018,
VLOOKUP($B190,[7]分省年度数据!$A$1:$T$32,7,FALSE)
)</f>
        <v>2.69</v>
      </c>
      <c r="AO190" cm="1">
        <f t="array" ref="AO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10.23</v>
      </c>
    </row>
    <row r="191" spans="1:41">
      <c r="A191">
        <v>50</v>
      </c>
      <c r="B191" t="s">
        <v>22</v>
      </c>
      <c r="C191">
        <v>2010</v>
      </c>
      <c r="D191" t="str">
        <f>CONCATENATE(B191,C191)</f>
        <v>重庆市2010</v>
      </c>
      <c r="E191" t="s">
        <v>36</v>
      </c>
      <c r="F191" cm="1">
        <f t="array" ref="F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G191" cm="1">
        <f t="array" ref="G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H191" cm="1">
        <f t="array" ref="H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I191">
        <f>VLOOKUP($D191,[24]Sheet1!$C$1:$J$65536,2,FALSE)</f>
        <v>173.92352294921875</v>
      </c>
      <c r="J191">
        <f>VLOOKUP($D191,[24]Sheet1!$C$1:$J$65536,3,FALSE)</f>
        <v>121.51641082763672</v>
      </c>
      <c r="K191">
        <f>VLOOKUP($D191,[24]Sheet1!$C$1:$J$65536,4,FALSE)</f>
        <v>10145.173828125</v>
      </c>
      <c r="L191">
        <f>VLOOKUP($D191,[24]Sheet1!$C$1:$J$65536,5,FALSE)</f>
        <v>147.95724487304688</v>
      </c>
      <c r="M191">
        <f>VLOOKUP($D191,[24]Sheet1!$C$1:$J$65536,6,FALSE)</f>
        <v>15.192085266113281</v>
      </c>
      <c r="N191">
        <f>VLOOKUP($D191,[24]Sheet1!$C$1:$J$65536,7,FALSE)</f>
        <v>5.3230876922607422</v>
      </c>
      <c r="O191">
        <f>VLOOKUP($D191,[24]Sheet1!$C$1:$J$65536,8,FALSE)</f>
        <v>22.341032028198242</v>
      </c>
      <c r="P191" cm="1">
        <f t="array" ref="P191">_xlfn.IFS(
$C191=2010,
VLOOKUP($B191,[25]各省年均房价!$A$1:$T$32,11,FALSE),
$C191=2011,
VLOOKUP($B191,[25]各省年均房价!$A$1:$T$32,12,FALSE),
$C191=2012,
VLOOKUP($B191,[25]各省年均房价!$A$1:$T$32,13,FALSE),
$C191=2013,
VLOOKUP($B191,[25]各省年均房价!$A$1:$T$32,14,FALSE),
$C191=2014,
VLOOKUP($B191,[25]各省年均房价!$A$1:$T$32,15,FALSE),
$C191=2015,
VLOOKUP($B191,[25]各省年均房价!$A$1:$T$32,16,FALSE),
$C191=2016,
VLOOKUP($B191,[25]各省年均房价!$A$1:$T$32,17,FALSE),
$C191=2017,
VLOOKUP($B191,[25]各省年均房价!$A$1:$T$32,18,FALSE),
$C191=2018,
VLOOKUP($B191,[25]各省年均房价!$A$1:$T$32,19,FALSE)
)</f>
        <v>4733.84</v>
      </c>
      <c r="Q191">
        <f t="shared" si="2"/>
        <v>0.43097596504005831</v>
      </c>
      <c r="S191" t="str">
        <f>VLOOKUP(B191,方言分布!A:B,2,FALSE)</f>
        <v>西南官话</v>
      </c>
      <c r="T191" cm="1">
        <f t="array" ref="T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17495</v>
      </c>
      <c r="U191" cm="1">
        <f t="array" ref="U191">_xlfn.IFS(
$C191=2010,
VLOOKUP($B191,[20]分省年度数据!$A$1:$T$32,15,FALSE),
$C191=2011,
VLOOKUP($B191,[20]分省年度数据!$A$1:$T$32,14,FALSE),
$C191=2012,
VLOOKUP($B191,[20]分省年度数据!$A$1:$T$32,13,FALSE),
$C191=2013,
VLOOKUP($B191,[20]分省年度数据!$A$1:$T$32,12,FALSE),
$C191=2014,
VLOOKUP($B191,[20]分省年度数据!$A$1:$T$32,11,FALSE),
$C191=2015,
VLOOKUP($B191,[20]分省年度数据!$A$1:$T$32,10,FALSE),
$C191=2016,
VLOOKUP($B191,[20]分省年度数据!$A$1:$T$32,9,FALSE),
$C191=2017,
VLOOKUP($B191,[20]分省年度数据!$A$1:$T$32,8,FALSE),
$C191=2018,
VLOOKUP($B191,[20]分省年度数据!$A$1:$T$32,7,FALSE)
)</f>
        <v>10.36</v>
      </c>
      <c r="V191" cm="1">
        <f t="array" ref="V191">_xlfn.IFS(
$C191=2010,
VLOOKUP($B191,[21]分省年度数据!$A$1:$T$32,15,FALSE),
$C191=2011,
VLOOKUP($B191,[21]分省年度数据!$A$1:$T$32,14,FALSE),
$C191=2012,
VLOOKUP($B191,[21]分省年度数据!$A$1:$T$32,13,FALSE),
$C191=2013,
VLOOKUP($B191,[21]分省年度数据!$A$1:$T$32,12,FALSE),
$C191=2014,
VLOOKUP($B191,[21]分省年度数据!$A$1:$T$32,11,FALSE),
$C191=2015,
VLOOKUP($B191,[21]分省年度数据!$A$1:$T$32,10,FALSE),
$C191=2016,
VLOOKUP($B191,[21]分省年度数据!$A$1:$T$32,9,FALSE),
$C191=2017,
VLOOKUP($B191,[21]分省年度数据!$A$1:$T$32,8,FALSE),
$C191=2018,
VLOOKUP($B191,[21]分省年度数据!$A$1:$T$32,7,FALSE)
)</f>
        <v>34</v>
      </c>
      <c r="W191" cm="1">
        <f t="array" ref="W191">_xlfn.IFS(
$C191=2010,
VLOOKUP($B191,[22]分省年度数据!$A$1:$T$32,15,FALSE),
$C191=2011,
VLOOKUP($B191,[22]分省年度数据!$A$1:$T$32,14,FALSE),
$C191=2012,
VLOOKUP($B191,[22]分省年度数据!$A$1:$T$32,13,FALSE),
$C191=2013,
VLOOKUP($B191,[22]分省年度数据!$A$1:$T$32,12,FALSE),
$C191=2014,
VLOOKUP($B191,[22]分省年度数据!$A$1:$T$32,11,FALSE),
$C191=2015,
VLOOKUP($B191,[22]分省年度数据!$A$1:$T$32,10,FALSE),
$C191=2016,
VLOOKUP($B191,[22]分省年度数据!$A$1:$T$32,9,FALSE),
$C191=2017,
VLOOKUP($B191,[22]分省年度数据!$A$1:$T$32,8,FALSE),
$C191=2018,
VLOOKUP($B191,[22]分省年度数据!$A$1:$T$32,7,FALSE)
)</f>
        <v>10.97</v>
      </c>
      <c r="X191" cm="1">
        <f t="array" ref="X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94.87</v>
      </c>
      <c r="Y191" cm="1">
        <f t="array" ref="Y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19.45</v>
      </c>
      <c r="Z191" cm="1">
        <f t="array" ref="Z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16.63</v>
      </c>
      <c r="AA191" cm="1">
        <f t="array" ref="AA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17.23</v>
      </c>
      <c r="AC191" cm="1">
        <f t="array" ref="AC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4068437</v>
      </c>
      <c r="AD191" cm="1">
        <f t="array" ref="AD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240.46</v>
      </c>
      <c r="AE191" cm="1">
        <f t="array" ref="AE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2038</v>
      </c>
      <c r="AF191" cm="1">
        <f t="array" ref="AF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3051.1</v>
      </c>
      <c r="AI191" cm="1">
        <f t="array" ref="AI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5908</v>
      </c>
      <c r="AJ191" cm="1">
        <f t="array" ref="AJ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11183</v>
      </c>
      <c r="AK191" cm="1">
        <f t="array" ref="AK191">_xlfn.IFS(
$C191=2010,
VLOOKUP($B191,[4]分省年度数据!$A$1:$T$32,15,FALSE),
$C191=2011,
VLOOKUP($B191,[4]分省年度数据!$A$1:$T$32,14,FALSE),
$C191=2012,
VLOOKUP($B191,[4]分省年度数据!$A$1:$T$32,13,FALSE),
$C191=2013,
VLOOKUP($B191,[4]分省年度数据!$A$1:$T$32,12,FALSE),
$C191=2014,
VLOOKUP($B191,[4]分省年度数据!$A$1:$T$32,11,FALSE),
$C191=2015,
VLOOKUP($B191,[4]分省年度数据!$A$1:$T$32,10,FALSE),
$C191=2016,
VLOOKUP($B191,[4]分省年度数据!$A$1:$T$32,9,FALSE),
$C191=2017,
VLOOKUP($B191,[4]分省年度数据!$A$1:$T$32,8,FALSE),
$C191=2018,
VLOOKUP($B191,[4]分省年度数据!$A$1:$T$32,7,FALSE)
)</f>
        <v>94.05</v>
      </c>
      <c r="AL191" cm="1">
        <f t="array" ref="AL191">_xlfn.IFS(
$C191=2010,
VLOOKUP($B191,[5]分省年度数据!$A$1:$T$32,15,FALSE),
$C191=2011,
VLOOKUP($B191,[5]分省年度数据!$A$1:$T$32,14,FALSE),
$C191=2012,
VLOOKUP($B191,[5]分省年度数据!$A$1:$T$32,13,FALSE),
$C191=2013,
VLOOKUP($B191,[5]分省年度数据!$A$1:$T$32,12,FALSE),
$C191=2014,
VLOOKUP($B191,[5]分省年度数据!$A$1:$T$32,11,FALSE),
$C191=2015,
VLOOKUP($B191,[5]分省年度数据!$A$1:$T$32,10,FALSE),
$C191=2016,
VLOOKUP($B191,[5]分省年度数据!$A$1:$T$32,9,FALSE),
$C191=2017,
VLOOKUP($B191,[5]分省年度数据!$A$1:$T$32,8,FALSE),
$C191=2018,
VLOOKUP($B191,[5]分省年度数据!$A$1:$T$32,7,FALSE)
)</f>
        <v>92.02</v>
      </c>
      <c r="AM191" cm="1">
        <f t="array" ref="AM191">_xlfn.IFS(
$C191=2010,
VLOOKUP($B191,[6]分省年度数据!$A$1:$T$32,15,FALSE),
$C191=2011,
VLOOKUP($B191,[6]分省年度数据!$A$1:$T$32,14,FALSE),
$C191=2012,
VLOOKUP($B191,[6]分省年度数据!$A$1:$T$32,13,FALSE),
$C191=2013,
VLOOKUP($B191,[6]分省年度数据!$A$1:$T$32,12,FALSE),
$C191=2014,
VLOOKUP($B191,[6]分省年度数据!$A$1:$T$32,11,FALSE),
$C191=2015,
VLOOKUP($B191,[6]分省年度数据!$A$1:$T$32,10,FALSE),
$C191=2016,
VLOOKUP($B191,[6]分省年度数据!$A$1:$T$32,9,FALSE),
$C191=2017,
VLOOKUP($B191,[6]分省年度数据!$A$1:$T$32,8,FALSE),
$C191=2018,
VLOOKUP($B191,[6]分省年度数据!$A$1:$T$32,7,FALSE)
)</f>
        <v>7.23</v>
      </c>
      <c r="AN191" cm="1">
        <f t="array" ref="AN191">_xlfn.IFS(
$C191=2010,
VLOOKUP($B191,[7]分省年度数据!$A$1:$T$32,15,FALSE),
$C191=2011,
VLOOKUP($B191,[7]分省年度数据!$A$1:$T$32,14,FALSE),
$C191=2012,
VLOOKUP($B191,[7]分省年度数据!$A$1:$T$32,13,FALSE),
$C191=2013,
VLOOKUP($B191,[7]分省年度数据!$A$1:$T$32,12,FALSE),
$C191=2014,
VLOOKUP($B191,[7]分省年度数据!$A$1:$T$32,11,FALSE),
$C191=2015,
VLOOKUP($B191,[7]分省年度数据!$A$1:$T$32,10,FALSE),
$C191=2016,
VLOOKUP($B191,[7]分省年度数据!$A$1:$T$32,9,FALSE),
$C191=2017,
VLOOKUP($B191,[7]分省年度数据!$A$1:$T$32,8,FALSE),
$C191=2018,
VLOOKUP($B191,[7]分省年度数据!$A$1:$T$32,7,FALSE)
)</f>
        <v>1.55</v>
      </c>
      <c r="AO191" cm="1">
        <f t="array" ref="AO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13.24</v>
      </c>
    </row>
    <row r="192" spans="1:41">
      <c r="A192">
        <v>50</v>
      </c>
      <c r="B192" t="s">
        <v>22</v>
      </c>
      <c r="C192">
        <v>2011</v>
      </c>
      <c r="D192" t="str">
        <f>CONCATENATE(B192,C192)</f>
        <v>重庆市2011</v>
      </c>
      <c r="E192" t="s">
        <v>36</v>
      </c>
      <c r="F192" cm="1">
        <f t="array" ref="F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G192" cm="1">
        <f t="array" ref="G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H192" cm="1">
        <f t="array" ref="H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I192">
        <f>VLOOKUP($D192,[24]Sheet1!$C$1:$J$65536,2,FALSE)</f>
        <v>173.61404418945312</v>
      </c>
      <c r="J192">
        <f>VLOOKUP($D192,[24]Sheet1!$C$1:$J$65536,3,FALSE)</f>
        <v>108.18330383300781</v>
      </c>
      <c r="K192">
        <f>VLOOKUP($D192,[24]Sheet1!$C$1:$J$65536,4,FALSE)</f>
        <v>10151.3310546875</v>
      </c>
      <c r="L192">
        <f>VLOOKUP($D192,[24]Sheet1!$C$1:$J$65536,5,FALSE)</f>
        <v>161.43374633789062</v>
      </c>
      <c r="M192">
        <f>VLOOKUP($D192,[24]Sheet1!$C$1:$J$65536,6,FALSE)</f>
        <v>15.837471008300781</v>
      </c>
      <c r="N192">
        <f>VLOOKUP($D192,[24]Sheet1!$C$1:$J$65536,7,FALSE)</f>
        <v>5.463496208190918</v>
      </c>
      <c r="O192">
        <f>VLOOKUP($D192,[24]Sheet1!$C$1:$J$65536,8,FALSE)</f>
        <v>23.919122695922852</v>
      </c>
      <c r="P192" cm="1">
        <f t="array" ref="P192">_xlfn.IFS(
$C192=2010,
VLOOKUP($B192,[25]各省年均房价!$A$1:$T$32,11,FALSE),
$C192=2011,
VLOOKUP($B192,[25]各省年均房价!$A$1:$T$32,12,FALSE),
$C192=2012,
VLOOKUP($B192,[25]各省年均房价!$A$1:$T$32,13,FALSE),
$C192=2013,
VLOOKUP($B192,[25]各省年均房价!$A$1:$T$32,14,FALSE),
$C192=2014,
VLOOKUP($B192,[25]各省年均房价!$A$1:$T$32,15,FALSE),
$C192=2015,
VLOOKUP($B192,[25]各省年均房价!$A$1:$T$32,16,FALSE),
$C192=2016,
VLOOKUP($B192,[25]各省年均房价!$A$1:$T$32,17,FALSE),
$C192=2017,
VLOOKUP($B192,[25]各省年均房价!$A$1:$T$32,18,FALSE),
$C192=2018,
VLOOKUP($B192,[25]各省年均房价!$A$1:$T$32,19,FALSE)
)</f>
        <v>5079.93</v>
      </c>
      <c r="Q192">
        <f t="shared" si="2"/>
        <v>0.38965482856485389</v>
      </c>
      <c r="S192" t="str">
        <f>VLOOKUP(B192,方言分布!A:B,2,FALSE)</f>
        <v>西南官话</v>
      </c>
      <c r="T192" cm="1">
        <f t="array" ref="T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17650</v>
      </c>
      <c r="U192" cm="1">
        <f t="array" ref="U192">_xlfn.IFS(
$C192=2010,
VLOOKUP($B192,[20]分省年度数据!$A$1:$T$32,15,FALSE),
$C192=2011,
VLOOKUP($B192,[20]分省年度数据!$A$1:$T$32,14,FALSE),
$C192=2012,
VLOOKUP($B192,[20]分省年度数据!$A$1:$T$32,13,FALSE),
$C192=2013,
VLOOKUP($B192,[20]分省年度数据!$A$1:$T$32,12,FALSE),
$C192=2014,
VLOOKUP($B192,[20]分省年度数据!$A$1:$T$32,11,FALSE),
$C192=2015,
VLOOKUP($B192,[20]分省年度数据!$A$1:$T$32,10,FALSE),
$C192=2016,
VLOOKUP($B192,[20]分省年度数据!$A$1:$T$32,9,FALSE),
$C192=2017,
VLOOKUP($B192,[20]分省年度数据!$A$1:$T$32,8,FALSE),
$C192=2018,
VLOOKUP($B192,[20]分省年度数据!$A$1:$T$32,7,FALSE)
)</f>
        <v>11.56</v>
      </c>
      <c r="V192" cm="1">
        <f t="array" ref="V192">_xlfn.IFS(
$C192=2010,
VLOOKUP($B192,[21]分省年度数据!$A$1:$T$32,15,FALSE),
$C192=2011,
VLOOKUP($B192,[21]分省年度数据!$A$1:$T$32,14,FALSE),
$C192=2012,
VLOOKUP($B192,[21]分省年度数据!$A$1:$T$32,13,FALSE),
$C192=2013,
VLOOKUP($B192,[21]分省年度数据!$A$1:$T$32,12,FALSE),
$C192=2014,
VLOOKUP($B192,[21]分省年度数据!$A$1:$T$32,11,FALSE),
$C192=2015,
VLOOKUP($B192,[21]分省年度数据!$A$1:$T$32,10,FALSE),
$C192=2016,
VLOOKUP($B192,[21]分省年度数据!$A$1:$T$32,9,FALSE),
$C192=2017,
VLOOKUP($B192,[21]分省年度数据!$A$1:$T$32,8,FALSE),
$C192=2018,
VLOOKUP($B192,[21]分省年度数据!$A$1:$T$32,7,FALSE)
)</f>
        <v>36</v>
      </c>
      <c r="W192" cm="1">
        <f t="array" ref="W192">_xlfn.IFS(
$C192=2010,
VLOOKUP($B192,[22]分省年度数据!$A$1:$T$32,15,FALSE),
$C192=2011,
VLOOKUP($B192,[22]分省年度数据!$A$1:$T$32,14,FALSE),
$C192=2012,
VLOOKUP($B192,[22]分省年度数据!$A$1:$T$32,13,FALSE),
$C192=2013,
VLOOKUP($B192,[22]分省年度数据!$A$1:$T$32,12,FALSE),
$C192=2014,
VLOOKUP($B192,[22]分省年度数据!$A$1:$T$32,11,FALSE),
$C192=2015,
VLOOKUP($B192,[22]分省年度数据!$A$1:$T$32,10,FALSE),
$C192=2016,
VLOOKUP($B192,[22]分省年度数据!$A$1:$T$32,9,FALSE),
$C192=2017,
VLOOKUP($B192,[22]分省年度数据!$A$1:$T$32,8,FALSE),
$C192=2018,
VLOOKUP($B192,[22]分省年度数据!$A$1:$T$32,7,FALSE)
)</f>
        <v>10.71</v>
      </c>
      <c r="X192" cm="1">
        <f t="array" ref="X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143.69999999999999</v>
      </c>
      <c r="Y192" cm="1">
        <f t="array" ref="Y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18.95</v>
      </c>
      <c r="Z192" cm="1">
        <f t="array" ref="Z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15.51</v>
      </c>
      <c r="AA192" cm="1">
        <f t="array" ref="AA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16.95</v>
      </c>
      <c r="AC192" cm="1">
        <f t="array" ref="AC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5039550</v>
      </c>
      <c r="AD192" cm="1">
        <f t="array" ref="AD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318.7</v>
      </c>
      <c r="AE192" cm="1">
        <f t="array" ref="AE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2288</v>
      </c>
      <c r="AF192" cm="1">
        <f t="array" ref="AF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3782.3</v>
      </c>
      <c r="AI192" cm="1">
        <f t="array" ref="AI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5729</v>
      </c>
      <c r="AJ192" cm="1">
        <f t="array" ref="AJ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8880</v>
      </c>
      <c r="AK192" cm="1">
        <f t="array" ref="AK192">_xlfn.IFS(
$C192=2010,
VLOOKUP($B192,[4]分省年度数据!$A$1:$T$32,15,FALSE),
$C192=2011,
VLOOKUP($B192,[4]分省年度数据!$A$1:$T$32,14,FALSE),
$C192=2012,
VLOOKUP($B192,[4]分省年度数据!$A$1:$T$32,13,FALSE),
$C192=2013,
VLOOKUP($B192,[4]分省年度数据!$A$1:$T$32,12,FALSE),
$C192=2014,
VLOOKUP($B192,[4]分省年度数据!$A$1:$T$32,11,FALSE),
$C192=2015,
VLOOKUP($B192,[4]分省年度数据!$A$1:$T$32,10,FALSE),
$C192=2016,
VLOOKUP($B192,[4]分省年度数据!$A$1:$T$32,9,FALSE),
$C192=2017,
VLOOKUP($B192,[4]分省年度数据!$A$1:$T$32,8,FALSE),
$C192=2018,
VLOOKUP($B192,[4]分省年度数据!$A$1:$T$32,7,FALSE)
)</f>
        <v>93.41</v>
      </c>
      <c r="AL192" cm="1">
        <f t="array" ref="AL192">_xlfn.IFS(
$C192=2010,
VLOOKUP($B192,[5]分省年度数据!$A$1:$T$32,15,FALSE),
$C192=2011,
VLOOKUP($B192,[5]分省年度数据!$A$1:$T$32,14,FALSE),
$C192=2012,
VLOOKUP($B192,[5]分省年度数据!$A$1:$T$32,13,FALSE),
$C192=2013,
VLOOKUP($B192,[5]分省年度数据!$A$1:$T$32,12,FALSE),
$C192=2014,
VLOOKUP($B192,[5]分省年度数据!$A$1:$T$32,11,FALSE),
$C192=2015,
VLOOKUP($B192,[5]分省年度数据!$A$1:$T$32,10,FALSE),
$C192=2016,
VLOOKUP($B192,[5]分省年度数据!$A$1:$T$32,9,FALSE),
$C192=2017,
VLOOKUP($B192,[5]分省年度数据!$A$1:$T$32,8,FALSE),
$C192=2018,
VLOOKUP($B192,[5]分省年度数据!$A$1:$T$32,7,FALSE)
)</f>
        <v>93.03</v>
      </c>
      <c r="AM192" cm="1">
        <f t="array" ref="AM192">_xlfn.IFS(
$C192=2010,
VLOOKUP($B192,[6]分省年度数据!$A$1:$T$32,15,FALSE),
$C192=2011,
VLOOKUP($B192,[6]分省年度数据!$A$1:$T$32,14,FALSE),
$C192=2012,
VLOOKUP($B192,[6]分省年度数据!$A$1:$T$32,13,FALSE),
$C192=2013,
VLOOKUP($B192,[6]分省年度数据!$A$1:$T$32,12,FALSE),
$C192=2014,
VLOOKUP($B192,[6]分省年度数据!$A$1:$T$32,11,FALSE),
$C192=2015,
VLOOKUP($B192,[6]分省年度数据!$A$1:$T$32,10,FALSE),
$C192=2016,
VLOOKUP($B192,[6]分省年度数据!$A$1:$T$32,9,FALSE),
$C192=2017,
VLOOKUP($B192,[6]分省年度数据!$A$1:$T$32,8,FALSE),
$C192=2018,
VLOOKUP($B192,[6]分省年度数据!$A$1:$T$32,7,FALSE)
)</f>
        <v>8.8000000000000007</v>
      </c>
      <c r="AN192" cm="1">
        <f t="array" ref="AN192">_xlfn.IFS(
$C192=2010,
VLOOKUP($B192,[7]分省年度数据!$A$1:$T$32,15,FALSE),
$C192=2011,
VLOOKUP($B192,[7]分省年度数据!$A$1:$T$32,14,FALSE),
$C192=2012,
VLOOKUP($B192,[7]分省年度数据!$A$1:$T$32,13,FALSE),
$C192=2013,
VLOOKUP($B192,[7]分省年度数据!$A$1:$T$32,12,FALSE),
$C192=2014,
VLOOKUP($B192,[7]分省年度数据!$A$1:$T$32,11,FALSE),
$C192=2015,
VLOOKUP($B192,[7]分省年度数据!$A$1:$T$32,10,FALSE),
$C192=2016,
VLOOKUP($B192,[7]分省年度数据!$A$1:$T$32,9,FALSE),
$C192=2017,
VLOOKUP($B192,[7]分省年度数据!$A$1:$T$32,8,FALSE),
$C192=2018,
VLOOKUP($B192,[7]分省年度数据!$A$1:$T$32,7,FALSE)
)</f>
        <v>1.76</v>
      </c>
      <c r="AO192" cm="1">
        <f t="array" ref="AO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17.87</v>
      </c>
    </row>
    <row r="193" spans="1:41">
      <c r="A193">
        <v>50</v>
      </c>
      <c r="B193" t="s">
        <v>22</v>
      </c>
      <c r="C193">
        <v>2012</v>
      </c>
      <c r="D193" t="str">
        <f>CONCATENATE(B193,C193)</f>
        <v>重庆市2012</v>
      </c>
      <c r="E193" t="s">
        <v>36</v>
      </c>
      <c r="F193" cm="1">
        <f t="array" ref="F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G193" cm="1">
        <f t="array" ref="G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H193" cm="1">
        <f t="array" ref="H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I193">
        <f>VLOOKUP($D193,[24]Sheet1!$C$1:$J$65536,2,FALSE)</f>
        <v>165.16978454589844</v>
      </c>
      <c r="J193">
        <f>VLOOKUP($D193,[24]Sheet1!$C$1:$J$65536,3,FALSE)</f>
        <v>112.14521026611328</v>
      </c>
      <c r="K193">
        <f>VLOOKUP($D193,[24]Sheet1!$C$1:$J$65536,4,FALSE)</f>
        <v>10141.6318359375</v>
      </c>
      <c r="L193">
        <f>VLOOKUP($D193,[24]Sheet1!$C$1:$J$65536,5,FALSE)</f>
        <v>181.10076904296875</v>
      </c>
      <c r="M193">
        <f>VLOOKUP($D193,[24]Sheet1!$C$1:$J$65536,6,FALSE)</f>
        <v>17.784975051879883</v>
      </c>
      <c r="N193">
        <f>VLOOKUP($D193,[24]Sheet1!$C$1:$J$65536,7,FALSE)</f>
        <v>5.9075827598571777</v>
      </c>
      <c r="O193">
        <f>VLOOKUP($D193,[24]Sheet1!$C$1:$J$65536,8,FALSE)</f>
        <v>21.777204513549805</v>
      </c>
      <c r="P193" cm="1">
        <f t="array" ref="P193">_xlfn.IFS(
$C193=2010,
VLOOKUP($B193,[25]各省年均房价!$A$1:$T$32,11,FALSE),
$C193=2011,
VLOOKUP($B193,[25]各省年均房价!$A$1:$T$32,12,FALSE),
$C193=2012,
VLOOKUP($B193,[25]各省年均房价!$A$1:$T$32,13,FALSE),
$C193=2013,
VLOOKUP($B193,[25]各省年均房价!$A$1:$T$32,14,FALSE),
$C193=2014,
VLOOKUP($B193,[25]各省年均房价!$A$1:$T$32,15,FALSE),
$C193=2015,
VLOOKUP($B193,[25]各省年均房价!$A$1:$T$32,16,FALSE),
$C193=2016,
VLOOKUP($B193,[25]各省年均房价!$A$1:$T$32,17,FALSE),
$C193=2017,
VLOOKUP($B193,[25]各省年均房价!$A$1:$T$32,18,FALSE),
$C193=2018,
VLOOKUP($B193,[25]各省年均房价!$A$1:$T$32,19,FALSE)
)</f>
        <v>5568.71</v>
      </c>
      <c r="Q193">
        <f t="shared" si="2"/>
        <v>0.37313789868667918</v>
      </c>
      <c r="S193" t="str">
        <f>VLOOKUP(B193,方言分布!A:B,2,FALSE)</f>
        <v>西南官话</v>
      </c>
      <c r="T193" cm="1">
        <f t="array" ref="T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17961</v>
      </c>
      <c r="U193" cm="1">
        <f t="array" ref="U193">_xlfn.IFS(
$C193=2010,
VLOOKUP($B193,[20]分省年度数据!$A$1:$T$32,15,FALSE),
$C193=2011,
VLOOKUP($B193,[20]分省年度数据!$A$1:$T$32,14,FALSE),
$C193=2012,
VLOOKUP($B193,[20]分省年度数据!$A$1:$T$32,13,FALSE),
$C193=2013,
VLOOKUP($B193,[20]分省年度数据!$A$1:$T$32,12,FALSE),
$C193=2014,
VLOOKUP($B193,[20]分省年度数据!$A$1:$T$32,11,FALSE),
$C193=2015,
VLOOKUP($B193,[20]分省年度数据!$A$1:$T$32,10,FALSE),
$C193=2016,
VLOOKUP($B193,[20]分省年度数据!$A$1:$T$32,9,FALSE),
$C193=2017,
VLOOKUP($B193,[20]分省年度数据!$A$1:$T$32,8,FALSE),
$C193=2018,
VLOOKUP($B193,[20]分省年度数据!$A$1:$T$32,7,FALSE)
)</f>
        <v>13.08</v>
      </c>
      <c r="V193" cm="1">
        <f t="array" ref="V193">_xlfn.IFS(
$C193=2010,
VLOOKUP($B193,[21]分省年度数据!$A$1:$T$32,15,FALSE),
$C193=2011,
VLOOKUP($B193,[21]分省年度数据!$A$1:$T$32,14,FALSE),
$C193=2012,
VLOOKUP($B193,[21]分省年度数据!$A$1:$T$32,13,FALSE),
$C193=2013,
VLOOKUP($B193,[21]分省年度数据!$A$1:$T$32,12,FALSE),
$C193=2014,
VLOOKUP($B193,[21]分省年度数据!$A$1:$T$32,11,FALSE),
$C193=2015,
VLOOKUP($B193,[21]分省年度数据!$A$1:$T$32,10,FALSE),
$C193=2016,
VLOOKUP($B193,[21]分省年度数据!$A$1:$T$32,9,FALSE),
$C193=2017,
VLOOKUP($B193,[21]分省年度数据!$A$1:$T$32,8,FALSE),
$C193=2018,
VLOOKUP($B193,[21]分省年度数据!$A$1:$T$32,7,FALSE)
)</f>
        <v>45</v>
      </c>
      <c r="W193" cm="1">
        <f t="array" ref="W193">_xlfn.IFS(
$C193=2010,
VLOOKUP($B193,[22]分省年度数据!$A$1:$T$32,15,FALSE),
$C193=2011,
VLOOKUP($B193,[22]分省年度数据!$A$1:$T$32,14,FALSE),
$C193=2012,
VLOOKUP($B193,[22]分省年度数据!$A$1:$T$32,13,FALSE),
$C193=2013,
VLOOKUP($B193,[22]分省年度数据!$A$1:$T$32,12,FALSE),
$C193=2014,
VLOOKUP($B193,[22]分省年度数据!$A$1:$T$32,11,FALSE),
$C193=2015,
VLOOKUP($B193,[22]分省年度数据!$A$1:$T$32,10,FALSE),
$C193=2016,
VLOOKUP($B193,[22]分省年度数据!$A$1:$T$32,9,FALSE),
$C193=2017,
VLOOKUP($B193,[22]分省年度数据!$A$1:$T$32,8,FALSE),
$C193=2018,
VLOOKUP($B193,[22]分省年度数据!$A$1:$T$32,7,FALSE)
)</f>
        <v>10.52</v>
      </c>
      <c r="X193" cm="1">
        <f t="array" ref="X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167.43</v>
      </c>
      <c r="Y193" cm="1">
        <f t="array" ref="Y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>18.13</v>
      </c>
      <c r="Z193" cm="1">
        <f t="array" ref="Z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>14.29</v>
      </c>
      <c r="AA193" cm="1">
        <f t="array" ref="AA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>17.04</v>
      </c>
      <c r="AC193" t="str" cm="1">
        <f t="array" ref="AC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/>
      </c>
      <c r="AD193" cm="1">
        <f t="array" ref="AD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471.49</v>
      </c>
      <c r="AE193" cm="1">
        <f t="array" ref="AE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2179</v>
      </c>
      <c r="AF193" cm="1">
        <f t="array" ref="AF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4403</v>
      </c>
      <c r="AI193" cm="1">
        <f t="array" ref="AI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5791</v>
      </c>
      <c r="AJ193" cm="1">
        <f t="array" ref="AJ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8828</v>
      </c>
      <c r="AK193" cm="1">
        <f t="array" ref="AK193">_xlfn.IFS(
$C193=2010,
VLOOKUP($B193,[4]分省年度数据!$A$1:$T$32,15,FALSE),
$C193=2011,
VLOOKUP($B193,[4]分省年度数据!$A$1:$T$32,14,FALSE),
$C193=2012,
VLOOKUP($B193,[4]分省年度数据!$A$1:$T$32,13,FALSE),
$C193=2013,
VLOOKUP($B193,[4]分省年度数据!$A$1:$T$32,12,FALSE),
$C193=2014,
VLOOKUP($B193,[4]分省年度数据!$A$1:$T$32,11,FALSE),
$C193=2015,
VLOOKUP($B193,[4]分省年度数据!$A$1:$T$32,10,FALSE),
$C193=2016,
VLOOKUP($B193,[4]分省年度数据!$A$1:$T$32,9,FALSE),
$C193=2017,
VLOOKUP($B193,[4]分省年度数据!$A$1:$T$32,8,FALSE),
$C193=2018,
VLOOKUP($B193,[4]分省年度数据!$A$1:$T$32,7,FALSE)
)</f>
        <v>93.84</v>
      </c>
      <c r="AL193" cm="1">
        <f t="array" ref="AL193">_xlfn.IFS(
$C193=2010,
VLOOKUP($B193,[5]分省年度数据!$A$1:$T$32,15,FALSE),
$C193=2011,
VLOOKUP($B193,[5]分省年度数据!$A$1:$T$32,14,FALSE),
$C193=2012,
VLOOKUP($B193,[5]分省年度数据!$A$1:$T$32,13,FALSE),
$C193=2013,
VLOOKUP($B193,[5]分省年度数据!$A$1:$T$32,12,FALSE),
$C193=2014,
VLOOKUP($B193,[5]分省年度数据!$A$1:$T$32,11,FALSE),
$C193=2015,
VLOOKUP($B193,[5]分省年度数据!$A$1:$T$32,10,FALSE),
$C193=2016,
VLOOKUP($B193,[5]分省年度数据!$A$1:$T$32,9,FALSE),
$C193=2017,
VLOOKUP($B193,[5]分省年度数据!$A$1:$T$32,8,FALSE),
$C193=2018,
VLOOKUP($B193,[5]分省年度数据!$A$1:$T$32,7,FALSE)
)</f>
        <v>93.32</v>
      </c>
      <c r="AM193" cm="1">
        <f t="array" ref="AM193">_xlfn.IFS(
$C193=2010,
VLOOKUP($B193,[6]分省年度数据!$A$1:$T$32,15,FALSE),
$C193=2011,
VLOOKUP($B193,[6]分省年度数据!$A$1:$T$32,14,FALSE),
$C193=2012,
VLOOKUP($B193,[6]分省年度数据!$A$1:$T$32,13,FALSE),
$C193=2013,
VLOOKUP($B193,[6]分省年度数据!$A$1:$T$32,12,FALSE),
$C193=2014,
VLOOKUP($B193,[6]分省年度数据!$A$1:$T$32,11,FALSE),
$C193=2015,
VLOOKUP($B193,[6]分省年度数据!$A$1:$T$32,10,FALSE),
$C193=2016,
VLOOKUP($B193,[6]分省年度数据!$A$1:$T$32,9,FALSE),
$C193=2017,
VLOOKUP($B193,[6]分省年度数据!$A$1:$T$32,8,FALSE),
$C193=2018,
VLOOKUP($B193,[6]分省年度数据!$A$1:$T$32,7,FALSE)
)</f>
        <v>9</v>
      </c>
      <c r="AN193" cm="1">
        <f t="array" ref="AN193">_xlfn.IFS(
$C193=2010,
VLOOKUP($B193,[7]分省年度数据!$A$1:$T$32,15,FALSE),
$C193=2011,
VLOOKUP($B193,[7]分省年度数据!$A$1:$T$32,14,FALSE),
$C193=2012,
VLOOKUP($B193,[7]分省年度数据!$A$1:$T$32,13,FALSE),
$C193=2013,
VLOOKUP($B193,[7]分省年度数据!$A$1:$T$32,12,FALSE),
$C193=2014,
VLOOKUP($B193,[7]分省年度数据!$A$1:$T$32,11,FALSE),
$C193=2015,
VLOOKUP($B193,[7]分省年度数据!$A$1:$T$32,10,FALSE),
$C193=2016,
VLOOKUP($B193,[7]分省年度数据!$A$1:$T$32,9,FALSE),
$C193=2017,
VLOOKUP($B193,[7]分省年度数据!$A$1:$T$32,8,FALSE),
$C193=2018,
VLOOKUP($B193,[7]分省年度数据!$A$1:$T$32,7,FALSE)
)</f>
        <v>1.78</v>
      </c>
      <c r="AO193" cm="1">
        <f t="array" ref="AO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18.13</v>
      </c>
    </row>
    <row r="194" spans="1:41">
      <c r="A194">
        <v>50</v>
      </c>
      <c r="B194" t="s">
        <v>22</v>
      </c>
      <c r="C194">
        <v>2013</v>
      </c>
      <c r="D194" t="str">
        <f>CONCATENATE(B194,C194)</f>
        <v>重庆市2013</v>
      </c>
      <c r="E194" t="s">
        <v>36</v>
      </c>
      <c r="F194" cm="1">
        <f t="array" ref="F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G194" cm="1">
        <f t="array" ref="G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H194" cm="1">
        <f t="array" ref="H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I194">
        <f>VLOOKUP($D194,[24]Sheet1!$C$1:$J$65536,2,FALSE)</f>
        <v>180.53520202636719</v>
      </c>
      <c r="J194">
        <f>VLOOKUP($D194,[24]Sheet1!$C$1:$J$65536,3,FALSE)</f>
        <v>119.67529296875</v>
      </c>
      <c r="K194">
        <f>VLOOKUP($D194,[24]Sheet1!$C$1:$J$65536,4,FALSE)</f>
        <v>10139.89453125</v>
      </c>
      <c r="L194">
        <f>VLOOKUP($D194,[24]Sheet1!$C$1:$J$65536,5,FALSE)</f>
        <v>171.27848815917969</v>
      </c>
      <c r="M194">
        <f>VLOOKUP($D194,[24]Sheet1!$C$1:$J$65536,6,FALSE)</f>
        <v>19.063640594482422</v>
      </c>
      <c r="N194">
        <f>VLOOKUP($D194,[24]Sheet1!$C$1:$J$65536,7,FALSE)</f>
        <v>5.3551268577575684</v>
      </c>
      <c r="O194">
        <f>VLOOKUP($D194,[24]Sheet1!$C$1:$J$65536,8,FALSE)</f>
        <v>26.198829650878906</v>
      </c>
      <c r="P194" cm="1">
        <f t="array" ref="P194">_xlfn.IFS(
$C194=2010,
VLOOKUP($B194,[25]各省年均房价!$A$1:$T$32,11,FALSE),
$C194=2011,
VLOOKUP($B194,[25]各省年均房价!$A$1:$T$32,12,FALSE),
$C194=2012,
VLOOKUP($B194,[25]各省年均房价!$A$1:$T$32,13,FALSE),
$C194=2013,
VLOOKUP($B194,[25]各省年均房价!$A$1:$T$32,14,FALSE),
$C194=2014,
VLOOKUP($B194,[25]各省年均房价!$A$1:$T$32,15,FALSE),
$C194=2015,
VLOOKUP($B194,[25]各省年均房价!$A$1:$T$32,16,FALSE),
$C194=2016,
VLOOKUP($B194,[25]各省年均房价!$A$1:$T$32,17,FALSE),
$C194=2017,
VLOOKUP($B194,[25]各省年均房价!$A$1:$T$32,18,FALSE),
$C194=2018,
VLOOKUP($B194,[25]各省年均房价!$A$1:$T$32,19,FALSE)
)</f>
        <v>5519</v>
      </c>
      <c r="Q194">
        <f t="shared" si="2"/>
        <v>0.33309191864324944</v>
      </c>
      <c r="S194" t="str">
        <f>VLOOKUP(B194,方言分布!A:B,2,FALSE)</f>
        <v>西南官话</v>
      </c>
      <c r="T194" cm="1">
        <f t="array" ref="T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18926</v>
      </c>
      <c r="U194" cm="1">
        <f t="array" ref="U194">_xlfn.IFS(
$C194=2010,
VLOOKUP($B194,[20]分省年度数据!$A$1:$T$32,15,FALSE),
$C194=2011,
VLOOKUP($B194,[20]分省年度数据!$A$1:$T$32,14,FALSE),
$C194=2012,
VLOOKUP($B194,[20]分省年度数据!$A$1:$T$32,13,FALSE),
$C194=2013,
VLOOKUP($B194,[20]分省年度数据!$A$1:$T$32,12,FALSE),
$C194=2014,
VLOOKUP($B194,[20]分省年度数据!$A$1:$T$32,11,FALSE),
$C194=2015,
VLOOKUP($B194,[20]分省年度数据!$A$1:$T$32,10,FALSE),
$C194=2016,
VLOOKUP($B194,[20]分省年度数据!$A$1:$T$32,9,FALSE),
$C194=2017,
VLOOKUP($B194,[20]分省年度数据!$A$1:$T$32,8,FALSE),
$C194=2018,
VLOOKUP($B194,[20]分省年度数据!$A$1:$T$32,7,FALSE)
)</f>
        <v>14.74</v>
      </c>
      <c r="V194" cm="1">
        <f t="array" ref="V194">_xlfn.IFS(
$C194=2010,
VLOOKUP($B194,[21]分省年度数据!$A$1:$T$32,15,FALSE),
$C194=2011,
VLOOKUP($B194,[21]分省年度数据!$A$1:$T$32,14,FALSE),
$C194=2012,
VLOOKUP($B194,[21]分省年度数据!$A$1:$T$32,13,FALSE),
$C194=2013,
VLOOKUP($B194,[21]分省年度数据!$A$1:$T$32,12,FALSE),
$C194=2014,
VLOOKUP($B194,[21]分省年度数据!$A$1:$T$32,11,FALSE),
$C194=2015,
VLOOKUP($B194,[21]分省年度数据!$A$1:$T$32,10,FALSE),
$C194=2016,
VLOOKUP($B194,[21]分省年度数据!$A$1:$T$32,9,FALSE),
$C194=2017,
VLOOKUP($B194,[21]分省年度数据!$A$1:$T$32,8,FALSE),
$C194=2018,
VLOOKUP($B194,[21]分省年度数据!$A$1:$T$32,7,FALSE)
)</f>
        <v>42</v>
      </c>
      <c r="W194" cm="1">
        <f t="array" ref="W194">_xlfn.IFS(
$C194=2010,
VLOOKUP($B194,[22]分省年度数据!$A$1:$T$32,15,FALSE),
$C194=2011,
VLOOKUP($B194,[22]分省年度数据!$A$1:$T$32,14,FALSE),
$C194=2012,
VLOOKUP($B194,[22]分省年度数据!$A$1:$T$32,13,FALSE),
$C194=2013,
VLOOKUP($B194,[22]分省年度数据!$A$1:$T$32,12,FALSE),
$C194=2014,
VLOOKUP($B194,[22]分省年度数据!$A$1:$T$32,11,FALSE),
$C194=2015,
VLOOKUP($B194,[22]分省年度数据!$A$1:$T$32,10,FALSE),
$C194=2016,
VLOOKUP($B194,[22]分省年度数据!$A$1:$T$32,9,FALSE),
$C194=2017,
VLOOKUP($B194,[22]分省年度数据!$A$1:$T$32,8,FALSE),
$C194=2018,
VLOOKUP($B194,[22]分省年度数据!$A$1:$T$32,7,FALSE)
)</f>
        <v>9.89</v>
      </c>
      <c r="X194" cm="1">
        <f t="array" ref="X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198.05</v>
      </c>
      <c r="Y194" cm="1">
        <f t="array" ref="Y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17.54</v>
      </c>
      <c r="Z194" cm="1">
        <f t="array" ref="Z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13.36</v>
      </c>
      <c r="AA194" cm="1">
        <f t="array" ref="AA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17.27</v>
      </c>
      <c r="AC194" cm="1">
        <f t="array" ref="AC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6565622</v>
      </c>
      <c r="AD194" cm="1">
        <f t="array" ref="AD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437.28</v>
      </c>
      <c r="AE194" cm="1">
        <f t="array" ref="AE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2408</v>
      </c>
      <c r="AF194" cm="1">
        <f t="array" ref="AF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5055.8</v>
      </c>
      <c r="AI194" cm="1">
        <f t="array" ref="AI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5642</v>
      </c>
      <c r="AJ194" cm="1">
        <f t="array" ref="AJ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16972</v>
      </c>
      <c r="AK194" cm="1">
        <f t="array" ref="AK194">_xlfn.IFS(
$C194=2010,
VLOOKUP($B194,[4]分省年度数据!$A$1:$T$32,15,FALSE),
$C194=2011,
VLOOKUP($B194,[4]分省年度数据!$A$1:$T$32,14,FALSE),
$C194=2012,
VLOOKUP($B194,[4]分省年度数据!$A$1:$T$32,13,FALSE),
$C194=2013,
VLOOKUP($B194,[4]分省年度数据!$A$1:$T$32,12,FALSE),
$C194=2014,
VLOOKUP($B194,[4]分省年度数据!$A$1:$T$32,11,FALSE),
$C194=2015,
VLOOKUP($B194,[4]分省年度数据!$A$1:$T$32,10,FALSE),
$C194=2016,
VLOOKUP($B194,[4]分省年度数据!$A$1:$T$32,9,FALSE),
$C194=2017,
VLOOKUP($B194,[4]分省年度数据!$A$1:$T$32,8,FALSE),
$C194=2018,
VLOOKUP($B194,[4]分省年度数据!$A$1:$T$32,7,FALSE)
)</f>
        <v>96.25</v>
      </c>
      <c r="AL194" cm="1">
        <f t="array" ref="AL194">_xlfn.IFS(
$C194=2010,
VLOOKUP($B194,[5]分省年度数据!$A$1:$T$32,15,FALSE),
$C194=2011,
VLOOKUP($B194,[5]分省年度数据!$A$1:$T$32,14,FALSE),
$C194=2012,
VLOOKUP($B194,[5]分省年度数据!$A$1:$T$32,13,FALSE),
$C194=2013,
VLOOKUP($B194,[5]分省年度数据!$A$1:$T$32,12,FALSE),
$C194=2014,
VLOOKUP($B194,[5]分省年度数据!$A$1:$T$32,11,FALSE),
$C194=2015,
VLOOKUP($B194,[5]分省年度数据!$A$1:$T$32,10,FALSE),
$C194=2016,
VLOOKUP($B194,[5]分省年度数据!$A$1:$T$32,9,FALSE),
$C194=2017,
VLOOKUP($B194,[5]分省年度数据!$A$1:$T$32,8,FALSE),
$C194=2018,
VLOOKUP($B194,[5]分省年度数据!$A$1:$T$32,7,FALSE)
)</f>
        <v>93.09</v>
      </c>
      <c r="AM194" cm="1">
        <f t="array" ref="AM194">_xlfn.IFS(
$C194=2010,
VLOOKUP($B194,[6]分省年度数据!$A$1:$T$32,15,FALSE),
$C194=2011,
VLOOKUP($B194,[6]分省年度数据!$A$1:$T$32,14,FALSE),
$C194=2012,
VLOOKUP($B194,[6]分省年度数据!$A$1:$T$32,13,FALSE),
$C194=2013,
VLOOKUP($B194,[6]分省年度数据!$A$1:$T$32,12,FALSE),
$C194=2014,
VLOOKUP($B194,[6]分省年度数据!$A$1:$T$32,11,FALSE),
$C194=2015,
VLOOKUP($B194,[6]分省年度数据!$A$1:$T$32,10,FALSE),
$C194=2016,
VLOOKUP($B194,[6]分省年度数据!$A$1:$T$32,9,FALSE),
$C194=2017,
VLOOKUP($B194,[6]分省年度数据!$A$1:$T$32,8,FALSE),
$C194=2018,
VLOOKUP($B194,[6]分省年度数据!$A$1:$T$32,7,FALSE)
)</f>
        <v>11.57</v>
      </c>
      <c r="AN194" cm="1">
        <f t="array" ref="AN194">_xlfn.IFS(
$C194=2010,
VLOOKUP($B194,[7]分省年度数据!$A$1:$T$32,15,FALSE),
$C194=2011,
VLOOKUP($B194,[7]分省年度数据!$A$1:$T$32,14,FALSE),
$C194=2012,
VLOOKUP($B194,[7]分省年度数据!$A$1:$T$32,13,FALSE),
$C194=2013,
VLOOKUP($B194,[7]分省年度数据!$A$1:$T$32,12,FALSE),
$C194=2014,
VLOOKUP($B194,[7]分省年度数据!$A$1:$T$32,11,FALSE),
$C194=2015,
VLOOKUP($B194,[7]分省年度数据!$A$1:$T$32,10,FALSE),
$C194=2016,
VLOOKUP($B194,[7]分省年度数据!$A$1:$T$32,9,FALSE),
$C194=2017,
VLOOKUP($B194,[7]分省年度数据!$A$1:$T$32,8,FALSE),
$C194=2018,
VLOOKUP($B194,[7]分省年度数据!$A$1:$T$32,7,FALSE)
)</f>
        <v>1.85</v>
      </c>
      <c r="AO194" cm="1">
        <f t="array" ref="AO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18.04</v>
      </c>
    </row>
    <row r="195" spans="1:41">
      <c r="A195">
        <v>50</v>
      </c>
      <c r="B195" t="s">
        <v>22</v>
      </c>
      <c r="C195">
        <v>2014</v>
      </c>
      <c r="D195" t="str">
        <f>CONCATENATE(B195,C195)</f>
        <v>重庆市2014</v>
      </c>
      <c r="E195" t="s">
        <v>36</v>
      </c>
      <c r="F195" cm="1">
        <f t="array" ref="F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G195" cm="1">
        <f t="array" ref="G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H195" cm="1">
        <f t="array" ref="H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I195">
        <f>VLOOKUP($D195,[24]Sheet1!$C$1:$J$65536,2,FALSE)</f>
        <v>169.98855590820312</v>
      </c>
      <c r="J195">
        <f>VLOOKUP($D195,[24]Sheet1!$C$1:$J$65536,3,FALSE)</f>
        <v>123.274169921875</v>
      </c>
      <c r="K195">
        <f>VLOOKUP($D195,[24]Sheet1!$C$1:$J$65536,4,FALSE)</f>
        <v>10149.5712890625</v>
      </c>
      <c r="L195">
        <f>VLOOKUP($D195,[24]Sheet1!$C$1:$J$65536,5,FALSE)</f>
        <v>166.7525634765625</v>
      </c>
      <c r="M195">
        <f>VLOOKUP($D195,[24]Sheet1!$C$1:$J$65536,6,FALSE)</f>
        <v>19.392490386962891</v>
      </c>
      <c r="N195">
        <f>VLOOKUP($D195,[24]Sheet1!$C$1:$J$65536,7,FALSE)</f>
        <v>6.7937860488891602</v>
      </c>
      <c r="O195">
        <f>VLOOKUP($D195,[24]Sheet1!$C$1:$J$65536,8,FALSE)</f>
        <v>31.322755813598633</v>
      </c>
      <c r="P195" cm="1">
        <f t="array" ref="P195">_xlfn.IFS(
$C195=2010,
VLOOKUP($B195,[25]各省年均房价!$A$1:$T$32,11,FALSE),
$C195=2011,
VLOOKUP($B195,[25]各省年均房价!$A$1:$T$32,12,FALSE),
$C195=2012,
VLOOKUP($B195,[25]各省年均房价!$A$1:$T$32,13,FALSE),
$C195=2013,
VLOOKUP($B195,[25]各省年均房价!$A$1:$T$32,14,FALSE),
$C195=2014,
VLOOKUP($B195,[25]各省年均房价!$A$1:$T$32,15,FALSE),
$C195=2015,
VLOOKUP($B195,[25]各省年均房价!$A$1:$T$32,16,FALSE),
$C195=2016,
VLOOKUP($B195,[25]各省年均房价!$A$1:$T$32,17,FALSE),
$C195=2017,
VLOOKUP($B195,[25]各省年均房价!$A$1:$T$32,18,FALSE),
$C195=2018,
VLOOKUP($B195,[25]各省年均房价!$A$1:$T$32,19,FALSE)
)</f>
        <v>5485.98</v>
      </c>
      <c r="Q195">
        <f t="shared" ref="Q195:Q258" si="3">P195/G195</f>
        <v>0.29893090671316475</v>
      </c>
      <c r="S195" t="str">
        <f>VLOOKUP(B195,方言分布!A:B,2,FALSE)</f>
        <v>西南官话</v>
      </c>
      <c r="T195" cm="1">
        <f t="array" ref="T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18767</v>
      </c>
      <c r="U195" cm="1">
        <f t="array" ref="U195">_xlfn.IFS(
$C195=2010,
VLOOKUP($B195,[20]分省年度数据!$A$1:$T$32,15,FALSE),
$C195=2011,
VLOOKUP($B195,[20]分省年度数据!$A$1:$T$32,14,FALSE),
$C195=2012,
VLOOKUP($B195,[20]分省年度数据!$A$1:$T$32,13,FALSE),
$C195=2013,
VLOOKUP($B195,[20]分省年度数据!$A$1:$T$32,12,FALSE),
$C195=2014,
VLOOKUP($B195,[20]分省年度数据!$A$1:$T$32,11,FALSE),
$C195=2015,
VLOOKUP($B195,[20]分省年度数据!$A$1:$T$32,10,FALSE),
$C195=2016,
VLOOKUP($B195,[20]分省年度数据!$A$1:$T$32,9,FALSE),
$C195=2017,
VLOOKUP($B195,[20]分省年度数据!$A$1:$T$32,8,FALSE),
$C195=2018,
VLOOKUP($B195,[20]分省年度数据!$A$1:$T$32,7,FALSE)
)</f>
        <v>16.059999999999999</v>
      </c>
      <c r="V195" cm="1">
        <f t="array" ref="V195">_xlfn.IFS(
$C195=2010,
VLOOKUP($B195,[21]分省年度数据!$A$1:$T$32,15,FALSE),
$C195=2011,
VLOOKUP($B195,[21]分省年度数据!$A$1:$T$32,14,FALSE),
$C195=2012,
VLOOKUP($B195,[21]分省年度数据!$A$1:$T$32,13,FALSE),
$C195=2013,
VLOOKUP($B195,[21]分省年度数据!$A$1:$T$32,12,FALSE),
$C195=2014,
VLOOKUP($B195,[21]分省年度数据!$A$1:$T$32,11,FALSE),
$C195=2015,
VLOOKUP($B195,[21]分省年度数据!$A$1:$T$32,10,FALSE),
$C195=2016,
VLOOKUP($B195,[21]分省年度数据!$A$1:$T$32,9,FALSE),
$C195=2017,
VLOOKUP($B195,[21]分省年度数据!$A$1:$T$32,8,FALSE),
$C195=2018,
VLOOKUP($B195,[21]分省年度数据!$A$1:$T$32,7,FALSE)
)</f>
        <v>52</v>
      </c>
      <c r="W195" cm="1">
        <f t="array" ref="W195">_xlfn.IFS(
$C195=2010,
VLOOKUP($B195,[22]分省年度数据!$A$1:$T$32,15,FALSE),
$C195=2011,
VLOOKUP($B195,[22]分省年度数据!$A$1:$T$32,14,FALSE),
$C195=2012,
VLOOKUP($B195,[22]分省年度数据!$A$1:$T$32,13,FALSE),
$C195=2013,
VLOOKUP($B195,[22]分省年度数据!$A$1:$T$32,12,FALSE),
$C195=2014,
VLOOKUP($B195,[22]分省年度数据!$A$1:$T$32,11,FALSE),
$C195=2015,
VLOOKUP($B195,[22]分省年度数据!$A$1:$T$32,10,FALSE),
$C195=2016,
VLOOKUP($B195,[22]分省年度数据!$A$1:$T$32,9,FALSE),
$C195=2017,
VLOOKUP($B195,[22]分省年度数据!$A$1:$T$32,8,FALSE),
$C195=2018,
VLOOKUP($B195,[22]分省年度数据!$A$1:$T$32,7,FALSE)
)</f>
        <v>9.51</v>
      </c>
      <c r="X195" cm="1">
        <f t="array" ref="X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246.34</v>
      </c>
      <c r="Y195" cm="1">
        <f t="array" ref="Y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16.88</v>
      </c>
      <c r="Z195" cm="1">
        <f t="array" ref="Z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12.94</v>
      </c>
      <c r="AA195" cm="1">
        <f t="array" ref="AA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17.48</v>
      </c>
      <c r="AC195" cm="1">
        <f t="array" ref="AC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6979973</v>
      </c>
      <c r="AD195" cm="1">
        <f t="array" ref="AD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469.98</v>
      </c>
      <c r="AE195" cm="1">
        <f t="array" ref="AE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2596</v>
      </c>
      <c r="AF195" cm="1">
        <f t="array" ref="AF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5710.7</v>
      </c>
      <c r="AI195" cm="1">
        <f t="array" ref="AI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5220</v>
      </c>
      <c r="AJ195" cm="1">
        <f t="array" ref="AJ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11989</v>
      </c>
      <c r="AK195" cm="1">
        <f t="array" ref="AK195">_xlfn.IFS(
$C195=2010,
VLOOKUP($B195,[4]分省年度数据!$A$1:$T$32,15,FALSE),
$C195=2011,
VLOOKUP($B195,[4]分省年度数据!$A$1:$T$32,14,FALSE),
$C195=2012,
VLOOKUP($B195,[4]分省年度数据!$A$1:$T$32,13,FALSE),
$C195=2013,
VLOOKUP($B195,[4]分省年度数据!$A$1:$T$32,12,FALSE),
$C195=2014,
VLOOKUP($B195,[4]分省年度数据!$A$1:$T$32,11,FALSE),
$C195=2015,
VLOOKUP($B195,[4]分省年度数据!$A$1:$T$32,10,FALSE),
$C195=2016,
VLOOKUP($B195,[4]分省年度数据!$A$1:$T$32,9,FALSE),
$C195=2017,
VLOOKUP($B195,[4]分省年度数据!$A$1:$T$32,8,FALSE),
$C195=2018,
VLOOKUP($B195,[4]分省年度数据!$A$1:$T$32,7,FALSE)
)</f>
        <v>96.78</v>
      </c>
      <c r="AL195" cm="1">
        <f t="array" ref="AL195">_xlfn.IFS(
$C195=2010,
VLOOKUP($B195,[5]分省年度数据!$A$1:$T$32,15,FALSE),
$C195=2011,
VLOOKUP($B195,[5]分省年度数据!$A$1:$T$32,14,FALSE),
$C195=2012,
VLOOKUP($B195,[5]分省年度数据!$A$1:$T$32,13,FALSE),
$C195=2013,
VLOOKUP($B195,[5]分省年度数据!$A$1:$T$32,12,FALSE),
$C195=2014,
VLOOKUP($B195,[5]分省年度数据!$A$1:$T$32,11,FALSE),
$C195=2015,
VLOOKUP($B195,[5]分省年度数据!$A$1:$T$32,10,FALSE),
$C195=2016,
VLOOKUP($B195,[5]分省年度数据!$A$1:$T$32,9,FALSE),
$C195=2017,
VLOOKUP($B195,[5]分省年度数据!$A$1:$T$32,8,FALSE),
$C195=2018,
VLOOKUP($B195,[5]分省年度数据!$A$1:$T$32,7,FALSE)
)</f>
        <v>94.27</v>
      </c>
      <c r="AM195" cm="1">
        <f t="array" ref="AM195">_xlfn.IFS(
$C195=2010,
VLOOKUP($B195,[6]分省年度数据!$A$1:$T$32,15,FALSE),
$C195=2011,
VLOOKUP($B195,[6]分省年度数据!$A$1:$T$32,14,FALSE),
$C195=2012,
VLOOKUP($B195,[6]分省年度数据!$A$1:$T$32,13,FALSE),
$C195=2013,
VLOOKUP($B195,[6]分省年度数据!$A$1:$T$32,12,FALSE),
$C195=2014,
VLOOKUP($B195,[6]分省年度数据!$A$1:$T$32,11,FALSE),
$C195=2015,
VLOOKUP($B195,[6]分省年度数据!$A$1:$T$32,10,FALSE),
$C195=2016,
VLOOKUP($B195,[6]分省年度数据!$A$1:$T$32,9,FALSE),
$C195=2017,
VLOOKUP($B195,[6]分省年度数据!$A$1:$T$32,8,FALSE),
$C195=2018,
VLOOKUP($B195,[6]分省年度数据!$A$1:$T$32,7,FALSE)
)</f>
        <v>11.18</v>
      </c>
      <c r="AN195" cm="1">
        <f t="array" ref="AN195">_xlfn.IFS(
$C195=2010,
VLOOKUP($B195,[7]分省年度数据!$A$1:$T$32,15,FALSE),
$C195=2011,
VLOOKUP($B195,[7]分省年度数据!$A$1:$T$32,14,FALSE),
$C195=2012,
VLOOKUP($B195,[7]分省年度数据!$A$1:$T$32,13,FALSE),
$C195=2013,
VLOOKUP($B195,[7]分省年度数据!$A$1:$T$32,12,FALSE),
$C195=2014,
VLOOKUP($B195,[7]分省年度数据!$A$1:$T$32,11,FALSE),
$C195=2015,
VLOOKUP($B195,[7]分省年度数据!$A$1:$T$32,10,FALSE),
$C195=2016,
VLOOKUP($B195,[7]分省年度数据!$A$1:$T$32,9,FALSE),
$C195=2017,
VLOOKUP($B195,[7]分省年度数据!$A$1:$T$32,8,FALSE),
$C195=2018,
VLOOKUP($B195,[7]分省年度数据!$A$1:$T$32,7,FALSE)
)</f>
        <v>2.29</v>
      </c>
      <c r="AO195" cm="1">
        <f t="array" ref="AO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16.97</v>
      </c>
    </row>
    <row r="196" spans="1:41">
      <c r="A196">
        <v>50</v>
      </c>
      <c r="B196" t="s">
        <v>22</v>
      </c>
      <c r="C196">
        <v>2015</v>
      </c>
      <c r="D196" t="str">
        <f>CONCATENATE(B196,C196)</f>
        <v>重庆市2015</v>
      </c>
      <c r="E196" t="s">
        <v>36</v>
      </c>
      <c r="F196" cm="1">
        <f t="array" ref="F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G196" cm="1">
        <f t="array" ref="G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H196" cm="1">
        <f t="array" ref="H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I196">
        <f>VLOOKUP($D196,[24]Sheet1!$C$1:$J$65536,2,FALSE)</f>
        <v>178.54415893554688</v>
      </c>
      <c r="J196">
        <f>VLOOKUP($D196,[24]Sheet1!$C$1:$J$65536,3,FALSE)</f>
        <v>128.74105834960938</v>
      </c>
      <c r="K196">
        <f>VLOOKUP($D196,[24]Sheet1!$C$1:$J$65536,4,FALSE)</f>
        <v>10145.9296875</v>
      </c>
      <c r="L196">
        <f>VLOOKUP($D196,[24]Sheet1!$C$1:$J$65536,5,FALSE)</f>
        <v>153.16043090820312</v>
      </c>
      <c r="M196">
        <f>VLOOKUP($D196,[24]Sheet1!$C$1:$J$65536,6,FALSE)</f>
        <v>19.941211700439453</v>
      </c>
      <c r="N196">
        <f>VLOOKUP($D196,[24]Sheet1!$C$1:$J$65536,7,FALSE)</f>
        <v>6.9043807983398438</v>
      </c>
      <c r="O196">
        <f>VLOOKUP($D196,[24]Sheet1!$C$1:$J$65536,8,FALSE)</f>
        <v>30.417375564575195</v>
      </c>
      <c r="P196" cm="1">
        <f t="array" ref="P196">_xlfn.IFS(
$C196=2010,
VLOOKUP($B196,[25]各省年均房价!$A$1:$T$32,11,FALSE),
$C196=2011,
VLOOKUP($B196,[25]各省年均房价!$A$1:$T$32,12,FALSE),
$C196=2012,
VLOOKUP($B196,[25]各省年均房价!$A$1:$T$32,13,FALSE),
$C196=2013,
VLOOKUP($B196,[25]各省年均房价!$A$1:$T$32,14,FALSE),
$C196=2014,
VLOOKUP($B196,[25]各省年均房价!$A$1:$T$32,15,FALSE),
$C196=2015,
VLOOKUP($B196,[25]各省年均房价!$A$1:$T$32,16,FALSE),
$C196=2016,
VLOOKUP($B196,[25]各省年均房价!$A$1:$T$32,17,FALSE),
$C196=2017,
VLOOKUP($B196,[25]各省年均房价!$A$1:$T$32,18,FALSE),
$C196=2018,
VLOOKUP($B196,[25]各省年均房价!$A$1:$T$32,19,FALSE)
)</f>
        <v>5484.92</v>
      </c>
      <c r="Q196">
        <f t="shared" si="3"/>
        <v>0.27274589756340128</v>
      </c>
      <c r="S196" t="str">
        <f>VLOOKUP(B196,方言分布!A:B,2,FALSE)</f>
        <v>西南官话</v>
      </c>
      <c r="T196" cm="1">
        <f t="array" ref="T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19806</v>
      </c>
      <c r="U196" cm="1">
        <f t="array" ref="U196">_xlfn.IFS(
$C196=2010,
VLOOKUP($B196,[20]分省年度数据!$A$1:$T$32,15,FALSE),
$C196=2011,
VLOOKUP($B196,[20]分省年度数据!$A$1:$T$32,14,FALSE),
$C196=2012,
VLOOKUP($B196,[20]分省年度数据!$A$1:$T$32,13,FALSE),
$C196=2013,
VLOOKUP($B196,[20]分省年度数据!$A$1:$T$32,12,FALSE),
$C196=2014,
VLOOKUP($B196,[20]分省年度数据!$A$1:$T$32,11,FALSE),
$C196=2015,
VLOOKUP($B196,[20]分省年度数据!$A$1:$T$32,10,FALSE),
$C196=2016,
VLOOKUP($B196,[20]分省年度数据!$A$1:$T$32,9,FALSE),
$C196=2017,
VLOOKUP($B196,[20]分省年度数据!$A$1:$T$32,8,FALSE),
$C196=2018,
VLOOKUP($B196,[20]分省年度数据!$A$1:$T$32,7,FALSE)
)</f>
        <v>17.649999999999999</v>
      </c>
      <c r="V196" cm="1">
        <f t="array" ref="V196">_xlfn.IFS(
$C196=2010,
VLOOKUP($B196,[21]分省年度数据!$A$1:$T$32,15,FALSE),
$C196=2011,
VLOOKUP($B196,[21]分省年度数据!$A$1:$T$32,14,FALSE),
$C196=2012,
VLOOKUP($B196,[21]分省年度数据!$A$1:$T$32,13,FALSE),
$C196=2013,
VLOOKUP($B196,[21]分省年度数据!$A$1:$T$32,12,FALSE),
$C196=2014,
VLOOKUP($B196,[21]分省年度数据!$A$1:$T$32,11,FALSE),
$C196=2015,
VLOOKUP($B196,[21]分省年度数据!$A$1:$T$32,10,FALSE),
$C196=2016,
VLOOKUP($B196,[21]分省年度数据!$A$1:$T$32,9,FALSE),
$C196=2017,
VLOOKUP($B196,[21]分省年度数据!$A$1:$T$32,8,FALSE),
$C196=2018,
VLOOKUP($B196,[21]分省年度数据!$A$1:$T$32,7,FALSE)
)</f>
        <v>55</v>
      </c>
      <c r="W196" cm="1">
        <f t="array" ref="W196">_xlfn.IFS(
$C196=2010,
VLOOKUP($B196,[22]分省年度数据!$A$1:$T$32,15,FALSE),
$C196=2011,
VLOOKUP($B196,[22]分省年度数据!$A$1:$T$32,14,FALSE),
$C196=2012,
VLOOKUP($B196,[22]分省年度数据!$A$1:$T$32,13,FALSE),
$C196=2013,
VLOOKUP($B196,[22]分省年度数据!$A$1:$T$32,12,FALSE),
$C196=2014,
VLOOKUP($B196,[22]分省年度数据!$A$1:$T$32,11,FALSE),
$C196=2015,
VLOOKUP($B196,[22]分省年度数据!$A$1:$T$32,10,FALSE),
$C196=2016,
VLOOKUP($B196,[22]分省年度数据!$A$1:$T$32,9,FALSE),
$C196=2017,
VLOOKUP($B196,[22]分省年度数据!$A$1:$T$32,8,FALSE),
$C196=2018,
VLOOKUP($B196,[22]分省年度数据!$A$1:$T$32,7,FALSE)
)</f>
        <v>9.3000000000000007</v>
      </c>
      <c r="X196" cm="1">
        <f t="array" ref="X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313.98</v>
      </c>
      <c r="Y196" cm="1">
        <f t="array" ref="Y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15.92</v>
      </c>
      <c r="Z196" cm="1">
        <f t="array" ref="Z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12.71</v>
      </c>
      <c r="AA196" cm="1">
        <f t="array" ref="AA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17.440000000000001</v>
      </c>
      <c r="AC196" cm="1">
        <f t="array" ref="AC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7971003</v>
      </c>
      <c r="AD196" cm="1">
        <f t="array" ref="AD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536.24</v>
      </c>
      <c r="AE196" cm="1">
        <f t="array" ref="AE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2360</v>
      </c>
      <c r="AF196" cm="1">
        <f t="array" ref="AF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7667.6</v>
      </c>
      <c r="AI196" cm="1">
        <f t="array" ref="AI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4829</v>
      </c>
      <c r="AJ196" cm="1">
        <f t="array" ref="AJ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13342</v>
      </c>
      <c r="AK196" cm="1">
        <f t="array" ref="AK196">_xlfn.IFS(
$C196=2010,
VLOOKUP($B196,[4]分省年度数据!$A$1:$T$32,15,FALSE),
$C196=2011,
VLOOKUP($B196,[4]分省年度数据!$A$1:$T$32,14,FALSE),
$C196=2012,
VLOOKUP($B196,[4]分省年度数据!$A$1:$T$32,13,FALSE),
$C196=2013,
VLOOKUP($B196,[4]分省年度数据!$A$1:$T$32,12,FALSE),
$C196=2014,
VLOOKUP($B196,[4]分省年度数据!$A$1:$T$32,11,FALSE),
$C196=2015,
VLOOKUP($B196,[4]分省年度数据!$A$1:$T$32,10,FALSE),
$C196=2016,
VLOOKUP($B196,[4]分省年度数据!$A$1:$T$32,9,FALSE),
$C196=2017,
VLOOKUP($B196,[4]分省年度数据!$A$1:$T$32,8,FALSE),
$C196=2018,
VLOOKUP($B196,[4]分省年度数据!$A$1:$T$32,7,FALSE)
)</f>
        <v>96.87</v>
      </c>
      <c r="AL196" cm="1">
        <f t="array" ref="AL196">_xlfn.IFS(
$C196=2010,
VLOOKUP($B196,[5]分省年度数据!$A$1:$T$32,15,FALSE),
$C196=2011,
VLOOKUP($B196,[5]分省年度数据!$A$1:$T$32,14,FALSE),
$C196=2012,
VLOOKUP($B196,[5]分省年度数据!$A$1:$T$32,13,FALSE),
$C196=2013,
VLOOKUP($B196,[5]分省年度数据!$A$1:$T$32,12,FALSE),
$C196=2014,
VLOOKUP($B196,[5]分省年度数据!$A$1:$T$32,11,FALSE),
$C196=2015,
VLOOKUP($B196,[5]分省年度数据!$A$1:$T$32,10,FALSE),
$C196=2016,
VLOOKUP($B196,[5]分省年度数据!$A$1:$T$32,9,FALSE),
$C196=2017,
VLOOKUP($B196,[5]分省年度数据!$A$1:$T$32,8,FALSE),
$C196=2018,
VLOOKUP($B196,[5]分省年度数据!$A$1:$T$32,7,FALSE)
)</f>
        <v>95.34</v>
      </c>
      <c r="AM196" cm="1">
        <f t="array" ref="AM196">_xlfn.IFS(
$C196=2010,
VLOOKUP($B196,[6]分省年度数据!$A$1:$T$32,15,FALSE),
$C196=2011,
VLOOKUP($B196,[6]分省年度数据!$A$1:$T$32,14,FALSE),
$C196=2012,
VLOOKUP($B196,[6]分省年度数据!$A$1:$T$32,13,FALSE),
$C196=2013,
VLOOKUP($B196,[6]分省年度数据!$A$1:$T$32,12,FALSE),
$C196=2014,
VLOOKUP($B196,[6]分省年度数据!$A$1:$T$32,11,FALSE),
$C196=2015,
VLOOKUP($B196,[6]分省年度数据!$A$1:$T$32,10,FALSE),
$C196=2016,
VLOOKUP($B196,[6]分省年度数据!$A$1:$T$32,9,FALSE),
$C196=2017,
VLOOKUP($B196,[6]分省年度数据!$A$1:$T$32,8,FALSE),
$C196=2018,
VLOOKUP($B196,[6]分省年度数据!$A$1:$T$32,7,FALSE)
)</f>
        <v>11.03</v>
      </c>
      <c r="AN196" cm="1">
        <f t="array" ref="AN196">_xlfn.IFS(
$C196=2010,
VLOOKUP($B196,[7]分省年度数据!$A$1:$T$32,15,FALSE),
$C196=2011,
VLOOKUP($B196,[7]分省年度数据!$A$1:$T$32,14,FALSE),
$C196=2012,
VLOOKUP($B196,[7]分省年度数据!$A$1:$T$32,13,FALSE),
$C196=2013,
VLOOKUP($B196,[7]分省年度数据!$A$1:$T$32,12,FALSE),
$C196=2014,
VLOOKUP($B196,[7]分省年度数据!$A$1:$T$32,11,FALSE),
$C196=2015,
VLOOKUP($B196,[7]分省年度数据!$A$1:$T$32,10,FALSE),
$C196=2016,
VLOOKUP($B196,[7]分省年度数据!$A$1:$T$32,9,FALSE),
$C196=2017,
VLOOKUP($B196,[7]分省年度数据!$A$1:$T$32,8,FALSE),
$C196=2018,
VLOOKUP($B196,[7]分省年度数据!$A$1:$T$32,7,FALSE)
)</f>
        <v>2.4</v>
      </c>
      <c r="AO196" cm="1">
        <f t="array" ref="AO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16.989999999999998</v>
      </c>
    </row>
    <row r="197" spans="1:41">
      <c r="A197">
        <v>50</v>
      </c>
      <c r="B197" t="s">
        <v>22</v>
      </c>
      <c r="C197">
        <v>2016</v>
      </c>
      <c r="D197" t="str">
        <f>CONCATENATE(B197,C197)</f>
        <v>重庆市2016</v>
      </c>
      <c r="E197" t="s">
        <v>36</v>
      </c>
      <c r="F197" cm="1">
        <f t="array" ref="F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G197" cm="1">
        <f t="array" ref="G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H197" cm="1">
        <f t="array" ref="H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I197">
        <f>VLOOKUP($D197,[24]Sheet1!$C$1:$J$65536,2,FALSE)</f>
        <v>178.04473876953125</v>
      </c>
      <c r="J197">
        <f>VLOOKUP($D197,[24]Sheet1!$C$1:$J$65536,3,FALSE)</f>
        <v>125.45074462890625</v>
      </c>
      <c r="K197">
        <f>VLOOKUP($D197,[24]Sheet1!$C$1:$J$65536,4,FALSE)</f>
        <v>10144.9638671875</v>
      </c>
      <c r="L197">
        <f>VLOOKUP($D197,[24]Sheet1!$C$1:$J$65536,5,FALSE)</f>
        <v>158.83087158203125</v>
      </c>
      <c r="M197">
        <f>VLOOKUP($D197,[24]Sheet1!$C$1:$J$65536,6,FALSE)</f>
        <v>20.046791076660156</v>
      </c>
      <c r="N197">
        <f>VLOOKUP($D197,[24]Sheet1!$C$1:$J$65536,7,FALSE)</f>
        <v>6.6639804840087891</v>
      </c>
      <c r="O197">
        <f>VLOOKUP($D197,[24]Sheet1!$C$1:$J$65536,8,FALSE)</f>
        <v>32.659683227539062</v>
      </c>
      <c r="P197" cm="1">
        <f t="array" ref="P197">_xlfn.IFS(
$C197=2010,
VLOOKUP($B197,[25]各省年均房价!$A$1:$T$32,11,FALSE),
$C197=2011,
VLOOKUP($B197,[25]各省年均房价!$A$1:$T$32,12,FALSE),
$C197=2012,
VLOOKUP($B197,[25]各省年均房价!$A$1:$T$32,13,FALSE),
$C197=2013,
VLOOKUP($B197,[25]各省年均房价!$A$1:$T$32,14,FALSE),
$C197=2014,
VLOOKUP($B197,[25]各省年均房价!$A$1:$T$32,15,FALSE),
$C197=2015,
VLOOKUP($B197,[25]各省年均房价!$A$1:$T$32,16,FALSE),
$C197=2016,
VLOOKUP($B197,[25]各省年均房价!$A$1:$T$32,17,FALSE),
$C197=2017,
VLOOKUP($B197,[25]各省年均房价!$A$1:$T$32,18,FALSE),
$C197=2018,
VLOOKUP($B197,[25]各省年均房价!$A$1:$T$32,19,FALSE)
)</f>
        <v>6791.61</v>
      </c>
      <c r="Q197">
        <f t="shared" si="3"/>
        <v>0.30823318507760733</v>
      </c>
      <c r="S197" t="str">
        <f>VLOOKUP(B197,方言分布!A:B,2,FALSE)</f>
        <v>西南官话</v>
      </c>
      <c r="T197" cm="1">
        <f t="array" ref="T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19933</v>
      </c>
      <c r="U197" cm="1">
        <f t="array" ref="U197">_xlfn.IFS(
$C197=2010,
VLOOKUP($B197,[20]分省年度数据!$A$1:$T$32,15,FALSE),
$C197=2011,
VLOOKUP($B197,[20]分省年度数据!$A$1:$T$32,14,FALSE),
$C197=2012,
VLOOKUP($B197,[20]分省年度数据!$A$1:$T$32,13,FALSE),
$C197=2013,
VLOOKUP($B197,[20]分省年度数据!$A$1:$T$32,12,FALSE),
$C197=2014,
VLOOKUP($B197,[20]分省年度数据!$A$1:$T$32,11,FALSE),
$C197=2015,
VLOOKUP($B197,[20]分省年度数据!$A$1:$T$32,10,FALSE),
$C197=2016,
VLOOKUP($B197,[20]分省年度数据!$A$1:$T$32,9,FALSE),
$C197=2017,
VLOOKUP($B197,[20]分省年度数据!$A$1:$T$32,8,FALSE),
$C197=2018,
VLOOKUP($B197,[20]分省年度数据!$A$1:$T$32,7,FALSE)
)</f>
        <v>19.09</v>
      </c>
      <c r="V197" cm="1">
        <f t="array" ref="V197">_xlfn.IFS(
$C197=2010,
VLOOKUP($B197,[21]分省年度数据!$A$1:$T$32,15,FALSE),
$C197=2011,
VLOOKUP($B197,[21]分省年度数据!$A$1:$T$32,14,FALSE),
$C197=2012,
VLOOKUP($B197,[21]分省年度数据!$A$1:$T$32,13,FALSE),
$C197=2013,
VLOOKUP($B197,[21]分省年度数据!$A$1:$T$32,12,FALSE),
$C197=2014,
VLOOKUP($B197,[21]分省年度数据!$A$1:$T$32,11,FALSE),
$C197=2015,
VLOOKUP($B197,[21]分省年度数据!$A$1:$T$32,10,FALSE),
$C197=2016,
VLOOKUP($B197,[21]分省年度数据!$A$1:$T$32,9,FALSE),
$C197=2017,
VLOOKUP($B197,[21]分省年度数据!$A$1:$T$32,8,FALSE),
$C197=2018,
VLOOKUP($B197,[21]分省年度数据!$A$1:$T$32,7,FALSE)
)</f>
        <v>59</v>
      </c>
      <c r="W197" cm="1">
        <f t="array" ref="W197">_xlfn.IFS(
$C197=2010,
VLOOKUP($B197,[22]分省年度数据!$A$1:$T$32,15,FALSE),
$C197=2011,
VLOOKUP($B197,[22]分省年度数据!$A$1:$T$32,14,FALSE),
$C197=2012,
VLOOKUP($B197,[22]分省年度数据!$A$1:$T$32,13,FALSE),
$C197=2013,
VLOOKUP($B197,[22]分省年度数据!$A$1:$T$32,12,FALSE),
$C197=2014,
VLOOKUP($B197,[22]分省年度数据!$A$1:$T$32,11,FALSE),
$C197=2015,
VLOOKUP($B197,[22]分省年度数据!$A$1:$T$32,10,FALSE),
$C197=2016,
VLOOKUP($B197,[22]分省年度数据!$A$1:$T$32,9,FALSE),
$C197=2017,
VLOOKUP($B197,[22]分省年度数据!$A$1:$T$32,8,FALSE),
$C197=2018,
VLOOKUP($B197,[22]分省年度数据!$A$1:$T$32,7,FALSE)
)</f>
        <v>9.17</v>
      </c>
      <c r="X197" cm="1">
        <f t="array" ref="X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331.18</v>
      </c>
      <c r="Y197" cm="1">
        <f t="array" ref="Y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15.21</v>
      </c>
      <c r="Z197" cm="1">
        <f t="array" ref="Z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12.82</v>
      </c>
      <c r="AA197" cm="1">
        <f t="array" ref="AA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17.05</v>
      </c>
      <c r="AC197" cm="1">
        <f t="array" ref="AC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8863208</v>
      </c>
      <c r="AD197" cm="1">
        <f t="array" ref="AD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575.17999999999995</v>
      </c>
      <c r="AE197" cm="1">
        <f t="array" ref="AE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2411</v>
      </c>
      <c r="AF197" cm="1">
        <f t="array" ref="AF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8728.4</v>
      </c>
      <c r="AI197" cm="1">
        <f t="array" ref="AI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4724</v>
      </c>
      <c r="AJ197" cm="1">
        <f t="array" ref="AJ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14352</v>
      </c>
      <c r="AK197" cm="1">
        <f t="array" ref="AK197">_xlfn.IFS(
$C197=2010,
VLOOKUP($B197,[4]分省年度数据!$A$1:$T$32,15,FALSE),
$C197=2011,
VLOOKUP($B197,[4]分省年度数据!$A$1:$T$32,14,FALSE),
$C197=2012,
VLOOKUP($B197,[4]分省年度数据!$A$1:$T$32,13,FALSE),
$C197=2013,
VLOOKUP($B197,[4]分省年度数据!$A$1:$T$32,12,FALSE),
$C197=2014,
VLOOKUP($B197,[4]分省年度数据!$A$1:$T$32,11,FALSE),
$C197=2015,
VLOOKUP($B197,[4]分省年度数据!$A$1:$T$32,10,FALSE),
$C197=2016,
VLOOKUP($B197,[4]分省年度数据!$A$1:$T$32,9,FALSE),
$C197=2017,
VLOOKUP($B197,[4]分省年度数据!$A$1:$T$32,8,FALSE),
$C197=2018,
VLOOKUP($B197,[4]分省年度数据!$A$1:$T$32,7,FALSE)
)</f>
        <v>97.13</v>
      </c>
      <c r="AL197" cm="1">
        <f t="array" ref="AL197">_xlfn.IFS(
$C197=2010,
VLOOKUP($B197,[5]分省年度数据!$A$1:$T$32,15,FALSE),
$C197=2011,
VLOOKUP($B197,[5]分省年度数据!$A$1:$T$32,14,FALSE),
$C197=2012,
VLOOKUP($B197,[5]分省年度数据!$A$1:$T$32,13,FALSE),
$C197=2013,
VLOOKUP($B197,[5]分省年度数据!$A$1:$T$32,12,FALSE),
$C197=2014,
VLOOKUP($B197,[5]分省年度数据!$A$1:$T$32,11,FALSE),
$C197=2015,
VLOOKUP($B197,[5]分省年度数据!$A$1:$T$32,10,FALSE),
$C197=2016,
VLOOKUP($B197,[5]分省年度数据!$A$1:$T$32,9,FALSE),
$C197=2017,
VLOOKUP($B197,[5]分省年度数据!$A$1:$T$32,8,FALSE),
$C197=2018,
VLOOKUP($B197,[5]分省年度数据!$A$1:$T$32,7,FALSE)
)</f>
        <v>96.11</v>
      </c>
      <c r="AM197" cm="1">
        <f t="array" ref="AM197">_xlfn.IFS(
$C197=2010,
VLOOKUP($B197,[6]分省年度数据!$A$1:$T$32,15,FALSE),
$C197=2011,
VLOOKUP($B197,[6]分省年度数据!$A$1:$T$32,14,FALSE),
$C197=2012,
VLOOKUP($B197,[6]分省年度数据!$A$1:$T$32,13,FALSE),
$C197=2013,
VLOOKUP($B197,[6]分省年度数据!$A$1:$T$32,12,FALSE),
$C197=2014,
VLOOKUP($B197,[6]分省年度数据!$A$1:$T$32,11,FALSE),
$C197=2015,
VLOOKUP($B197,[6]分省年度数据!$A$1:$T$32,10,FALSE),
$C197=2016,
VLOOKUP($B197,[6]分省年度数据!$A$1:$T$32,9,FALSE),
$C197=2017,
VLOOKUP($B197,[6]分省年度数据!$A$1:$T$32,8,FALSE),
$C197=2018,
VLOOKUP($B197,[6]分省年度数据!$A$1:$T$32,7,FALSE)
)</f>
        <v>10.7</v>
      </c>
      <c r="AN197" cm="1">
        <f t="array" ref="AN197">_xlfn.IFS(
$C197=2010,
VLOOKUP($B197,[7]分省年度数据!$A$1:$T$32,15,FALSE),
$C197=2011,
VLOOKUP($B197,[7]分省年度数据!$A$1:$T$32,14,FALSE),
$C197=2012,
VLOOKUP($B197,[7]分省年度数据!$A$1:$T$32,13,FALSE),
$C197=2013,
VLOOKUP($B197,[7]分省年度数据!$A$1:$T$32,12,FALSE),
$C197=2014,
VLOOKUP($B197,[7]分省年度数据!$A$1:$T$32,11,FALSE),
$C197=2015,
VLOOKUP($B197,[7]分省年度数据!$A$1:$T$32,10,FALSE),
$C197=2016,
VLOOKUP($B197,[7]分省年度数据!$A$1:$T$32,9,FALSE),
$C197=2017,
VLOOKUP($B197,[7]分省年度数据!$A$1:$T$32,8,FALSE),
$C197=2018,
VLOOKUP($B197,[7]分省年度数据!$A$1:$T$32,7,FALSE)
)</f>
        <v>2.4300000000000002</v>
      </c>
      <c r="AO197" cm="1">
        <f t="array" ref="AO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16.86</v>
      </c>
    </row>
    <row r="198" spans="1:41">
      <c r="A198">
        <v>50</v>
      </c>
      <c r="B198" t="s">
        <v>22</v>
      </c>
      <c r="C198">
        <v>2017</v>
      </c>
      <c r="D198" t="str">
        <f>CONCATENATE(B198,C198)</f>
        <v>重庆市2017</v>
      </c>
      <c r="E198" t="s">
        <v>36</v>
      </c>
      <c r="F198" cm="1">
        <f t="array" ref="F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G198" cm="1">
        <f t="array" ref="G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H198" cm="1">
        <f t="array" ref="H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I198">
        <f>VLOOKUP($D198,[24]Sheet1!$C$1:$J$65536,2,FALSE)</f>
        <v>174.52505493164062</v>
      </c>
      <c r="J198">
        <f>VLOOKUP($D198,[24]Sheet1!$C$1:$J$65536,3,FALSE)</f>
        <v>126.25068664550781</v>
      </c>
      <c r="K198">
        <f>VLOOKUP($D198,[24]Sheet1!$C$1:$J$65536,4,FALSE)</f>
        <v>10149.9189453125</v>
      </c>
      <c r="L198">
        <f>VLOOKUP($D198,[24]Sheet1!$C$1:$J$65536,5,FALSE)</f>
        <v>163.95600891113281</v>
      </c>
      <c r="M198">
        <f>VLOOKUP($D198,[24]Sheet1!$C$1:$J$65536,6,FALSE)</f>
        <v>19.866390228271484</v>
      </c>
      <c r="N198">
        <f>VLOOKUP($D198,[24]Sheet1!$C$1:$J$65536,7,FALSE)</f>
        <v>6.7112030982971191</v>
      </c>
      <c r="O198">
        <f>VLOOKUP($D198,[24]Sheet1!$C$1:$J$65536,8,FALSE)</f>
        <v>33.173473358154297</v>
      </c>
      <c r="P198" cm="1">
        <f t="array" ref="P198">_xlfn.IFS(
$C198=2010,
VLOOKUP($B198,[25]各省年均房价!$A$1:$T$32,11,FALSE),
$C198=2011,
VLOOKUP($B198,[25]各省年均房价!$A$1:$T$32,12,FALSE),
$C198=2012,
VLOOKUP($B198,[25]各省年均房价!$A$1:$T$32,13,FALSE),
$C198=2013,
VLOOKUP($B198,[25]各省年均房价!$A$1:$T$32,14,FALSE),
$C198=2014,
VLOOKUP($B198,[25]各省年均房价!$A$1:$T$32,15,FALSE),
$C198=2015,
VLOOKUP($B198,[25]各省年均房价!$A$1:$T$32,16,FALSE),
$C198=2016,
VLOOKUP($B198,[25]各省年均房价!$A$1:$T$32,17,FALSE),
$C198=2017,
VLOOKUP($B198,[25]各省年均房价!$A$1:$T$32,18,FALSE),
$C198=2018,
VLOOKUP($B198,[25]各省年均房价!$A$1:$T$32,19,FALSE)
)</f>
        <v>7095.1666666666697</v>
      </c>
      <c r="Q198">
        <f t="shared" si="3"/>
        <v>0.29375922935729182</v>
      </c>
      <c r="S198" t="str">
        <f>VLOOKUP(B198,方言分布!A:B,2,FALSE)</f>
        <v>西南官话</v>
      </c>
      <c r="T198" cm="1">
        <f t="array" ref="T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19682</v>
      </c>
      <c r="U198" cm="1">
        <f t="array" ref="U198">_xlfn.IFS(
$C198=2010,
VLOOKUP($B198,[20]分省年度数据!$A$1:$T$32,15,FALSE),
$C198=2011,
VLOOKUP($B198,[20]分省年度数据!$A$1:$T$32,14,FALSE),
$C198=2012,
VLOOKUP($B198,[20]分省年度数据!$A$1:$T$32,13,FALSE),
$C198=2013,
VLOOKUP($B198,[20]分省年度数据!$A$1:$T$32,12,FALSE),
$C198=2014,
VLOOKUP($B198,[20]分省年度数据!$A$1:$T$32,11,FALSE),
$C198=2015,
VLOOKUP($B198,[20]分省年度数据!$A$1:$T$32,10,FALSE),
$C198=2016,
VLOOKUP($B198,[20]分省年度数据!$A$1:$T$32,9,FALSE),
$C198=2017,
VLOOKUP($B198,[20]分省年度数据!$A$1:$T$32,8,FALSE),
$C198=2018,
VLOOKUP($B198,[20]分省年度数据!$A$1:$T$32,7,FALSE)
)</f>
        <v>20.64</v>
      </c>
      <c r="V198" cm="1">
        <f t="array" ref="V198">_xlfn.IFS(
$C198=2010,
VLOOKUP($B198,[21]分省年度数据!$A$1:$T$32,15,FALSE),
$C198=2011,
VLOOKUP($B198,[21]分省年度数据!$A$1:$T$32,14,FALSE),
$C198=2012,
VLOOKUP($B198,[21]分省年度数据!$A$1:$T$32,13,FALSE),
$C198=2013,
VLOOKUP($B198,[21]分省年度数据!$A$1:$T$32,12,FALSE),
$C198=2014,
VLOOKUP($B198,[21]分省年度数据!$A$1:$T$32,11,FALSE),
$C198=2015,
VLOOKUP($B198,[21]分省年度数据!$A$1:$T$32,10,FALSE),
$C198=2016,
VLOOKUP($B198,[21]分省年度数据!$A$1:$T$32,9,FALSE),
$C198=2017,
VLOOKUP($B198,[21]分省年度数据!$A$1:$T$32,8,FALSE),
$C198=2018,
VLOOKUP($B198,[21]分省年度数据!$A$1:$T$32,7,FALSE)
)</f>
        <v>62</v>
      </c>
      <c r="W198" cm="1">
        <f t="array" ref="W198">_xlfn.IFS(
$C198=2010,
VLOOKUP($B198,[22]分省年度数据!$A$1:$T$32,15,FALSE),
$C198=2011,
VLOOKUP($B198,[22]分省年度数据!$A$1:$T$32,14,FALSE),
$C198=2012,
VLOOKUP($B198,[22]分省年度数据!$A$1:$T$32,13,FALSE),
$C198=2013,
VLOOKUP($B198,[22]分省年度数据!$A$1:$T$32,12,FALSE),
$C198=2014,
VLOOKUP($B198,[22]分省年度数据!$A$1:$T$32,11,FALSE),
$C198=2015,
VLOOKUP($B198,[22]分省年度数据!$A$1:$T$32,10,FALSE),
$C198=2016,
VLOOKUP($B198,[22]分省年度数据!$A$1:$T$32,9,FALSE),
$C198=2017,
VLOOKUP($B198,[22]分省年度数据!$A$1:$T$32,8,FALSE),
$C198=2018,
VLOOKUP($B198,[22]分省年度数据!$A$1:$T$32,7,FALSE)
)</f>
        <v>9.31</v>
      </c>
      <c r="X198" cm="1">
        <f t="array" ref="X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353.79</v>
      </c>
      <c r="Y198" cm="1">
        <f t="array" ref="Y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15.26</v>
      </c>
      <c r="Z198" cm="1">
        <f t="array" ref="Z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13</v>
      </c>
      <c r="AA198" cm="1">
        <f t="array" ref="AA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16.760000000000002</v>
      </c>
      <c r="AC198" cm="1">
        <f t="array" ref="AC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9483526</v>
      </c>
      <c r="AD198" cm="1">
        <f t="array" ref="AD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626.29999999999995</v>
      </c>
      <c r="AE198" cm="1">
        <f t="array" ref="AE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2460</v>
      </c>
      <c r="AF198" cm="1">
        <f t="array" ref="AF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9769.4</v>
      </c>
      <c r="AI198" cm="1">
        <f t="array" ref="AI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4573</v>
      </c>
      <c r="AJ198" cm="1">
        <f t="array" ref="AJ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16164</v>
      </c>
      <c r="AK198" cm="1">
        <f t="array" ref="AK198">_xlfn.IFS(
$C198=2010,
VLOOKUP($B198,[4]分省年度数据!$A$1:$T$32,15,FALSE),
$C198=2011,
VLOOKUP($B198,[4]分省年度数据!$A$1:$T$32,14,FALSE),
$C198=2012,
VLOOKUP($B198,[4]分省年度数据!$A$1:$T$32,13,FALSE),
$C198=2013,
VLOOKUP($B198,[4]分省年度数据!$A$1:$T$32,12,FALSE),
$C198=2014,
VLOOKUP($B198,[4]分省年度数据!$A$1:$T$32,11,FALSE),
$C198=2015,
VLOOKUP($B198,[4]分省年度数据!$A$1:$T$32,10,FALSE),
$C198=2016,
VLOOKUP($B198,[4]分省年度数据!$A$1:$T$32,9,FALSE),
$C198=2017,
VLOOKUP($B198,[4]分省年度数据!$A$1:$T$32,8,FALSE),
$C198=2018,
VLOOKUP($B198,[4]分省年度数据!$A$1:$T$32,7,FALSE)
)</f>
        <v>98.05</v>
      </c>
      <c r="AL198" cm="1">
        <f t="array" ref="AL198">_xlfn.IFS(
$C198=2010,
VLOOKUP($B198,[5]分省年度数据!$A$1:$T$32,15,FALSE),
$C198=2011,
VLOOKUP($B198,[5]分省年度数据!$A$1:$T$32,14,FALSE),
$C198=2012,
VLOOKUP($B198,[5]分省年度数据!$A$1:$T$32,13,FALSE),
$C198=2013,
VLOOKUP($B198,[5]分省年度数据!$A$1:$T$32,12,FALSE),
$C198=2014,
VLOOKUP($B198,[5]分省年度数据!$A$1:$T$32,11,FALSE),
$C198=2015,
VLOOKUP($B198,[5]分省年度数据!$A$1:$T$32,10,FALSE),
$C198=2016,
VLOOKUP($B198,[5]分省年度数据!$A$1:$T$32,9,FALSE),
$C198=2017,
VLOOKUP($B198,[5]分省年度数据!$A$1:$T$32,8,FALSE),
$C198=2018,
VLOOKUP($B198,[5]分省年度数据!$A$1:$T$32,7,FALSE)
)</f>
        <v>96.37</v>
      </c>
      <c r="AM198" cm="1">
        <f t="array" ref="AM198">_xlfn.IFS(
$C198=2010,
VLOOKUP($B198,[6]分省年度数据!$A$1:$T$32,15,FALSE),
$C198=2011,
VLOOKUP($B198,[6]分省年度数据!$A$1:$T$32,14,FALSE),
$C198=2012,
VLOOKUP($B198,[6]分省年度数据!$A$1:$T$32,13,FALSE),
$C198=2013,
VLOOKUP($B198,[6]分省年度数据!$A$1:$T$32,12,FALSE),
$C198=2014,
VLOOKUP($B198,[6]分省年度数据!$A$1:$T$32,11,FALSE),
$C198=2015,
VLOOKUP($B198,[6]分省年度数据!$A$1:$T$32,10,FALSE),
$C198=2016,
VLOOKUP($B198,[6]分省年度数据!$A$1:$T$32,9,FALSE),
$C198=2017,
VLOOKUP($B198,[6]分省年度数据!$A$1:$T$32,8,FALSE),
$C198=2018,
VLOOKUP($B198,[6]分省年度数据!$A$1:$T$32,7,FALSE)
)</f>
        <v>11.5</v>
      </c>
      <c r="AN198" cm="1">
        <f t="array" ref="AN198">_xlfn.IFS(
$C198=2010,
VLOOKUP($B198,[7]分省年度数据!$A$1:$T$32,15,FALSE),
$C198=2011,
VLOOKUP($B198,[7]分省年度数据!$A$1:$T$32,14,FALSE),
$C198=2012,
VLOOKUP($B198,[7]分省年度数据!$A$1:$T$32,13,FALSE),
$C198=2013,
VLOOKUP($B198,[7]分省年度数据!$A$1:$T$32,12,FALSE),
$C198=2014,
VLOOKUP($B198,[7]分省年度数据!$A$1:$T$32,11,FALSE),
$C198=2015,
VLOOKUP($B198,[7]分省年度数据!$A$1:$T$32,10,FALSE),
$C198=2016,
VLOOKUP($B198,[7]分省年度数据!$A$1:$T$32,9,FALSE),
$C198=2017,
VLOOKUP($B198,[7]分省年度数据!$A$1:$T$32,8,FALSE),
$C198=2018,
VLOOKUP($B198,[7]分省年度数据!$A$1:$T$32,7,FALSE)
)</f>
        <v>2.74</v>
      </c>
      <c r="AO198" cm="1">
        <f t="array" ref="AO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17.05</v>
      </c>
    </row>
    <row r="199" spans="1:41">
      <c r="A199">
        <v>50</v>
      </c>
      <c r="B199" t="s">
        <v>22</v>
      </c>
      <c r="C199">
        <v>2018</v>
      </c>
      <c r="D199" t="str">
        <f>CONCATENATE(B199,C199)</f>
        <v>重庆市2018</v>
      </c>
      <c r="E199" t="s">
        <v>36</v>
      </c>
      <c r="F199" cm="1">
        <f t="array" ref="F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G199" cm="1">
        <f t="array" ref="G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H199" cm="1">
        <f t="array" ref="H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I199">
        <f>VLOOKUP($D199,[24]Sheet1!$C$1:$J$65536,2,FALSE)</f>
        <v>175.93426513671875</v>
      </c>
      <c r="J199">
        <f>VLOOKUP($D199,[24]Sheet1!$C$1:$J$65536,3,FALSE)</f>
        <v>127.05166625976562</v>
      </c>
      <c r="K199">
        <f>VLOOKUP($D199,[24]Sheet1!$C$1:$J$65536,4,FALSE)</f>
        <v>10141.01953125</v>
      </c>
      <c r="L199">
        <f>VLOOKUP($D199,[24]Sheet1!$C$1:$J$65536,5,FALSE)</f>
        <v>153.85044860839844</v>
      </c>
      <c r="M199">
        <f>VLOOKUP($D199,[24]Sheet1!$C$1:$J$65536,6,FALSE)</f>
        <v>20.502077102661133</v>
      </c>
      <c r="N199">
        <f>VLOOKUP($D199,[24]Sheet1!$C$1:$J$65536,7,FALSE)</f>
        <v>7.0363569259643555</v>
      </c>
      <c r="O199">
        <f>VLOOKUP($D199,[24]Sheet1!$C$1:$J$65536,8,FALSE)</f>
        <v>30.097679138183594</v>
      </c>
      <c r="P199" cm="1">
        <f t="array" ref="P199">_xlfn.IFS(
$C199=2010,
VLOOKUP($B199,[25]各省年均房价!$A$1:$T$32,11,FALSE),
$C199=2011,
VLOOKUP($B199,[25]各省年均房价!$A$1:$T$32,12,FALSE),
$C199=2012,
VLOOKUP($B199,[25]各省年均房价!$A$1:$T$32,13,FALSE),
$C199=2013,
VLOOKUP($B199,[25]各省年均房价!$A$1:$T$32,14,FALSE),
$C199=2014,
VLOOKUP($B199,[25]各省年均房价!$A$1:$T$32,15,FALSE),
$C199=2015,
VLOOKUP($B199,[25]各省年均房价!$A$1:$T$32,16,FALSE),
$C199=2016,
VLOOKUP($B199,[25]各省年均房价!$A$1:$T$32,17,FALSE),
$C199=2017,
VLOOKUP($B199,[25]各省年均房价!$A$1:$T$32,18,FALSE),
$C199=2018,
VLOOKUP($B199,[25]各省年均房价!$A$1:$T$32,19,FALSE)
)</f>
        <v>8973.25</v>
      </c>
      <c r="Q199">
        <f t="shared" si="3"/>
        <v>0.34007617676040325</v>
      </c>
      <c r="S199" t="str">
        <f>VLOOKUP(B199,方言分布!A:B,2,FALSE)</f>
        <v>西南官话</v>
      </c>
      <c r="T199" cm="1">
        <f t="array" ref="T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20524</v>
      </c>
      <c r="U199" cm="1">
        <f t="array" ref="U199">_xlfn.IFS(
$C199=2010,
VLOOKUP($B199,[20]分省年度数据!$A$1:$T$32,15,FALSE),
$C199=2011,
VLOOKUP($B199,[20]分省年度数据!$A$1:$T$32,14,FALSE),
$C199=2012,
VLOOKUP($B199,[20]分省年度数据!$A$1:$T$32,13,FALSE),
$C199=2013,
VLOOKUP($B199,[20]分省年度数据!$A$1:$T$32,12,FALSE),
$C199=2014,
VLOOKUP($B199,[20]分省年度数据!$A$1:$T$32,11,FALSE),
$C199=2015,
VLOOKUP($B199,[20]分省年度数据!$A$1:$T$32,10,FALSE),
$C199=2016,
VLOOKUP($B199,[20]分省年度数据!$A$1:$T$32,9,FALSE),
$C199=2017,
VLOOKUP($B199,[20]分省年度数据!$A$1:$T$32,8,FALSE),
$C199=2018,
VLOOKUP($B199,[20]分省年度数据!$A$1:$T$32,7,FALSE)
)</f>
        <v>22.01</v>
      </c>
      <c r="V199" cm="1">
        <f t="array" ref="V199">_xlfn.IFS(
$C199=2010,
VLOOKUP($B199,[21]分省年度数据!$A$1:$T$32,15,FALSE),
$C199=2011,
VLOOKUP($B199,[21]分省年度数据!$A$1:$T$32,14,FALSE),
$C199=2012,
VLOOKUP($B199,[21]分省年度数据!$A$1:$T$32,13,FALSE),
$C199=2013,
VLOOKUP($B199,[21]分省年度数据!$A$1:$T$32,12,FALSE),
$C199=2014,
VLOOKUP($B199,[21]分省年度数据!$A$1:$T$32,11,FALSE),
$C199=2015,
VLOOKUP($B199,[21]分省年度数据!$A$1:$T$32,10,FALSE),
$C199=2016,
VLOOKUP($B199,[21]分省年度数据!$A$1:$T$32,9,FALSE),
$C199=2017,
VLOOKUP($B199,[21]分省年度数据!$A$1:$T$32,8,FALSE),
$C199=2018,
VLOOKUP($B199,[21]分省年度数据!$A$1:$T$32,7,FALSE)
)</f>
        <v>67</v>
      </c>
      <c r="W199" cm="1">
        <f t="array" ref="W199">_xlfn.IFS(
$C199=2010,
VLOOKUP($B199,[22]分省年度数据!$A$1:$T$32,15,FALSE),
$C199=2011,
VLOOKUP($B199,[22]分省年度数据!$A$1:$T$32,14,FALSE),
$C199=2012,
VLOOKUP($B199,[22]分省年度数据!$A$1:$T$32,13,FALSE),
$C199=2013,
VLOOKUP($B199,[22]分省年度数据!$A$1:$T$32,12,FALSE),
$C199=2014,
VLOOKUP($B199,[22]分省年度数据!$A$1:$T$32,11,FALSE),
$C199=2015,
VLOOKUP($B199,[22]分省年度数据!$A$1:$T$32,10,FALSE),
$C199=2016,
VLOOKUP($B199,[22]分省年度数据!$A$1:$T$32,9,FALSE),
$C199=2017,
VLOOKUP($B199,[22]分省年度数据!$A$1:$T$32,8,FALSE),
$C199=2018,
VLOOKUP($B199,[22]分省年度数据!$A$1:$T$32,7,FALSE)
)</f>
        <v>9.4</v>
      </c>
      <c r="X199" cm="1">
        <f t="array" ref="X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372.79</v>
      </c>
      <c r="Y199" cm="1">
        <f t="array" ref="Y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15.46</v>
      </c>
      <c r="Z199" cm="1">
        <f t="array" ref="Z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13.43</v>
      </c>
      <c r="AA199" cm="1">
        <f t="array" ref="AA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16.559999999999999</v>
      </c>
      <c r="AC199" cm="1">
        <f t="array" ref="AC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10216274</v>
      </c>
      <c r="AD199" cm="1">
        <f t="array" ref="AD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680.99</v>
      </c>
      <c r="AE199" cm="1">
        <f t="array" ref="AE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1628</v>
      </c>
      <c r="AF199" cm="1">
        <f t="array" ref="AF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10705.2</v>
      </c>
      <c r="AI199" cm="1">
        <f t="array" ref="AI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4511</v>
      </c>
      <c r="AJ199" cm="1">
        <f t="array" ref="AJ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16394</v>
      </c>
      <c r="AK199" cm="1">
        <f t="array" ref="AK199">_xlfn.IFS(
$C199=2010,
VLOOKUP($B199,[4]分省年度数据!$A$1:$T$32,15,FALSE),
$C199=2011,
VLOOKUP($B199,[4]分省年度数据!$A$1:$T$32,14,FALSE),
$C199=2012,
VLOOKUP($B199,[4]分省年度数据!$A$1:$T$32,13,FALSE),
$C199=2013,
VLOOKUP($B199,[4]分省年度数据!$A$1:$T$32,12,FALSE),
$C199=2014,
VLOOKUP($B199,[4]分省年度数据!$A$1:$T$32,11,FALSE),
$C199=2015,
VLOOKUP($B199,[4]分省年度数据!$A$1:$T$32,10,FALSE),
$C199=2016,
VLOOKUP($B199,[4]分省年度数据!$A$1:$T$32,9,FALSE),
$C199=2017,
VLOOKUP($B199,[4]分省年度数据!$A$1:$T$32,8,FALSE),
$C199=2018,
VLOOKUP($B199,[4]分省年度数据!$A$1:$T$32,7,FALSE)
)</f>
        <v>98.28</v>
      </c>
      <c r="AL199" cm="1">
        <f t="array" ref="AL199">_xlfn.IFS(
$C199=2010,
VLOOKUP($B199,[5]分省年度数据!$A$1:$T$32,15,FALSE),
$C199=2011,
VLOOKUP($B199,[5]分省年度数据!$A$1:$T$32,14,FALSE),
$C199=2012,
VLOOKUP($B199,[5]分省年度数据!$A$1:$T$32,13,FALSE),
$C199=2013,
VLOOKUP($B199,[5]分省年度数据!$A$1:$T$32,12,FALSE),
$C199=2014,
VLOOKUP($B199,[5]分省年度数据!$A$1:$T$32,11,FALSE),
$C199=2015,
VLOOKUP($B199,[5]分省年度数据!$A$1:$T$32,10,FALSE),
$C199=2016,
VLOOKUP($B199,[5]分省年度数据!$A$1:$T$32,9,FALSE),
$C199=2017,
VLOOKUP($B199,[5]分省年度数据!$A$1:$T$32,8,FALSE),
$C199=2018,
VLOOKUP($B199,[5]分省年度数据!$A$1:$T$32,7,FALSE)
)</f>
        <v>97.39</v>
      </c>
      <c r="AM199" cm="1">
        <f t="array" ref="AM199">_xlfn.IFS(
$C199=2010,
VLOOKUP($B199,[6]分省年度数据!$A$1:$T$32,15,FALSE),
$C199=2011,
VLOOKUP($B199,[6]分省年度数据!$A$1:$T$32,14,FALSE),
$C199=2012,
VLOOKUP($B199,[6]分省年度数据!$A$1:$T$32,13,FALSE),
$C199=2013,
VLOOKUP($B199,[6]分省年度数据!$A$1:$T$32,12,FALSE),
$C199=2014,
VLOOKUP($B199,[6]分省年度数据!$A$1:$T$32,11,FALSE),
$C199=2015,
VLOOKUP($B199,[6]分省年度数据!$A$1:$T$32,10,FALSE),
$C199=2016,
VLOOKUP($B199,[6]分省年度数据!$A$1:$T$32,9,FALSE),
$C199=2017,
VLOOKUP($B199,[6]分省年度数据!$A$1:$T$32,8,FALSE),
$C199=2018,
VLOOKUP($B199,[6]分省年度数据!$A$1:$T$32,7,FALSE)
)</f>
        <v>9.51</v>
      </c>
      <c r="AN199" cm="1">
        <f t="array" ref="AN199">_xlfn.IFS(
$C199=2010,
VLOOKUP($B199,[7]分省年度数据!$A$1:$T$32,15,FALSE),
$C199=2011,
VLOOKUP($B199,[7]分省年度数据!$A$1:$T$32,14,FALSE),
$C199=2012,
VLOOKUP($B199,[7]分省年度数据!$A$1:$T$32,13,FALSE),
$C199=2013,
VLOOKUP($B199,[7]分省年度数据!$A$1:$T$32,12,FALSE),
$C199=2014,
VLOOKUP($B199,[7]分省年度数据!$A$1:$T$32,11,FALSE),
$C199=2015,
VLOOKUP($B199,[7]分省年度数据!$A$1:$T$32,10,FALSE),
$C199=2016,
VLOOKUP($B199,[7]分省年度数据!$A$1:$T$32,9,FALSE),
$C199=2017,
VLOOKUP($B199,[7]分省年度数据!$A$1:$T$32,8,FALSE),
$C199=2018,
VLOOKUP($B199,[7]分省年度数据!$A$1:$T$32,7,FALSE)
)</f>
        <v>2.81</v>
      </c>
      <c r="AO199" cm="1">
        <f t="array" ref="AO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17.14</v>
      </c>
    </row>
    <row r="200" spans="1:41">
      <c r="A200">
        <v>51</v>
      </c>
      <c r="B200" t="s">
        <v>23</v>
      </c>
      <c r="C200">
        <v>2010</v>
      </c>
      <c r="D200" t="str">
        <f>CONCATENATE(B200,C200)</f>
        <v>四川省2010</v>
      </c>
      <c r="E200" t="s">
        <v>36</v>
      </c>
      <c r="F200" cm="1">
        <f t="array" ref="F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G200" cm="1">
        <f t="array" ref="G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H200" cm="1">
        <f t="array" ref="H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I200">
        <f>VLOOKUP($D200,[24]Sheet1!$C$1:$J$65536,2,FALSE)</f>
        <v>112.86813354492188</v>
      </c>
      <c r="J200">
        <f>VLOOKUP($D200,[24]Sheet1!$C$1:$J$65536,3,FALSE)</f>
        <v>33.466949462890625</v>
      </c>
      <c r="K200">
        <f>VLOOKUP($D200,[24]Sheet1!$C$1:$J$65536,4,FALSE)</f>
        <v>10141.505859375</v>
      </c>
      <c r="L200">
        <f>VLOOKUP($D200,[24]Sheet1!$C$1:$J$65536,5,FALSE)</f>
        <v>149.81341552734375</v>
      </c>
      <c r="M200">
        <f>VLOOKUP($D200,[24]Sheet1!$C$1:$J$65536,6,FALSE)</f>
        <v>16.431709289550781</v>
      </c>
      <c r="N200">
        <f>VLOOKUP($D200,[24]Sheet1!$C$1:$J$65536,7,FALSE)</f>
        <v>5.0885510444641113</v>
      </c>
      <c r="O200">
        <f>VLOOKUP($D200,[24]Sheet1!$C$1:$J$65536,8,FALSE)</f>
        <v>20.694913864135742</v>
      </c>
      <c r="P200" cm="1">
        <f t="array" ref="P200">_xlfn.IFS(
$C200=2010,
VLOOKUP($B200,[25]各省年均房价!$A$1:$T$32,11,FALSE),
$C200=2011,
VLOOKUP($B200,[25]各省年均房价!$A$1:$T$32,12,FALSE),
$C200=2012,
VLOOKUP($B200,[25]各省年均房价!$A$1:$T$32,13,FALSE),
$C200=2013,
VLOOKUP($B200,[25]各省年均房价!$A$1:$T$32,14,FALSE),
$C200=2014,
VLOOKUP($B200,[25]各省年均房价!$A$1:$T$32,15,FALSE),
$C200=2015,
VLOOKUP($B200,[25]各省年均房价!$A$1:$T$32,16,FALSE),
$C200=2016,
VLOOKUP($B200,[25]各省年均房价!$A$1:$T$32,17,FALSE),
$C200=2017,
VLOOKUP($B200,[25]各省年均房价!$A$1:$T$32,18,FALSE),
$C200=2018,
VLOOKUP($B200,[25]各省年均房价!$A$1:$T$32,19,FALSE)
)</f>
        <v>3820.3944444444451</v>
      </c>
      <c r="Q200">
        <f t="shared" si="3"/>
        <v>0.40759569448889843</v>
      </c>
      <c r="S200" t="str">
        <f>VLOOKUP(B200,方言分布!A:B,2,FALSE)</f>
        <v>西南官话</v>
      </c>
      <c r="T200" cm="1">
        <f t="array" ref="T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74283</v>
      </c>
      <c r="U200" cm="1">
        <f t="array" ref="U200">_xlfn.IFS(
$C200=2010,
VLOOKUP($B200,[20]分省年度数据!$A$1:$T$32,15,FALSE),
$C200=2011,
VLOOKUP($B200,[20]分省年度数据!$A$1:$T$32,14,FALSE),
$C200=2012,
VLOOKUP($B200,[20]分省年度数据!$A$1:$T$32,13,FALSE),
$C200=2013,
VLOOKUP($B200,[20]分省年度数据!$A$1:$T$32,12,FALSE),
$C200=2014,
VLOOKUP($B200,[20]分省年度数据!$A$1:$T$32,11,FALSE),
$C200=2015,
VLOOKUP($B200,[20]分省年度数据!$A$1:$T$32,10,FALSE),
$C200=2016,
VLOOKUP($B200,[20]分省年度数据!$A$1:$T$32,9,FALSE),
$C200=2017,
VLOOKUP($B200,[20]分省年度数据!$A$1:$T$32,8,FALSE),
$C200=2018,
VLOOKUP($B200,[20]分省年度数据!$A$1:$T$32,7,FALSE)
)</f>
        <v>30.12</v>
      </c>
      <c r="V200" cm="1">
        <f t="array" ref="V200">_xlfn.IFS(
$C200=2010,
VLOOKUP($B200,[21]分省年度数据!$A$1:$T$32,15,FALSE),
$C200=2011,
VLOOKUP($B200,[21]分省年度数据!$A$1:$T$32,14,FALSE),
$C200=2012,
VLOOKUP($B200,[21]分省年度数据!$A$1:$T$32,13,FALSE),
$C200=2013,
VLOOKUP($B200,[21]分省年度数据!$A$1:$T$32,12,FALSE),
$C200=2014,
VLOOKUP($B200,[21]分省年度数据!$A$1:$T$32,11,FALSE),
$C200=2015,
VLOOKUP($B200,[21]分省年度数据!$A$1:$T$32,10,FALSE),
$C200=2016,
VLOOKUP($B200,[21]分省年度数据!$A$1:$T$32,9,FALSE),
$C200=2017,
VLOOKUP($B200,[21]分省年度数据!$A$1:$T$32,8,FALSE),
$C200=2018,
VLOOKUP($B200,[21]分省年度数据!$A$1:$T$32,7,FALSE)
)</f>
        <v>36</v>
      </c>
      <c r="W200" cm="1">
        <f t="array" ref="W200">_xlfn.IFS(
$C200=2010,
VLOOKUP($B200,[22]分省年度数据!$A$1:$T$32,15,FALSE),
$C200=2011,
VLOOKUP($B200,[22]分省年度数据!$A$1:$T$32,14,FALSE),
$C200=2012,
VLOOKUP($B200,[22]分省年度数据!$A$1:$T$32,13,FALSE),
$C200=2013,
VLOOKUP($B200,[22]分省年度数据!$A$1:$T$32,12,FALSE),
$C200=2014,
VLOOKUP($B200,[22]分省年度数据!$A$1:$T$32,11,FALSE),
$C200=2015,
VLOOKUP($B200,[22]分省年度数据!$A$1:$T$32,10,FALSE),
$C200=2016,
VLOOKUP($B200,[22]分省年度数据!$A$1:$T$32,9,FALSE),
$C200=2017,
VLOOKUP($B200,[22]分省年度数据!$A$1:$T$32,8,FALSE),
$C200=2018,
VLOOKUP($B200,[22]分省年度数据!$A$1:$T$32,7,FALSE)
)</f>
        <v>10.75</v>
      </c>
      <c r="X200" cm="1">
        <f t="array" ref="X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263.33999999999997</v>
      </c>
      <c r="Y200" cm="1">
        <f t="array" ref="Y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18.21</v>
      </c>
      <c r="Z200" cm="1">
        <f t="array" ref="Z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16.82</v>
      </c>
      <c r="AA200" cm="1">
        <f t="array" ref="AA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19.37</v>
      </c>
      <c r="AC200" cm="1">
        <f t="array" ref="AC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8951781</v>
      </c>
      <c r="AD200" cm="1">
        <f t="array" ref="AD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540.65</v>
      </c>
      <c r="AE200" cm="1">
        <f t="array" ref="AE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369</v>
      </c>
      <c r="AF200" cm="1">
        <f t="array" ref="AF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6884.8</v>
      </c>
      <c r="AI200" cm="1">
        <f t="array" ref="AI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13072</v>
      </c>
      <c r="AJ200" cm="1">
        <f t="array" ref="AJ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15239</v>
      </c>
      <c r="AK200" cm="1">
        <f t="array" ref="AK200">_xlfn.IFS(
$C200=2010,
VLOOKUP($B200,[4]分省年度数据!$A$1:$T$32,15,FALSE),
$C200=2011,
VLOOKUP($B200,[4]分省年度数据!$A$1:$T$32,14,FALSE),
$C200=2012,
VLOOKUP($B200,[4]分省年度数据!$A$1:$T$32,13,FALSE),
$C200=2013,
VLOOKUP($B200,[4]分省年度数据!$A$1:$T$32,12,FALSE),
$C200=2014,
VLOOKUP($B200,[4]分省年度数据!$A$1:$T$32,11,FALSE),
$C200=2015,
VLOOKUP($B200,[4]分省年度数据!$A$1:$T$32,10,FALSE),
$C200=2016,
VLOOKUP($B200,[4]分省年度数据!$A$1:$T$32,9,FALSE),
$C200=2017,
VLOOKUP($B200,[4]分省年度数据!$A$1:$T$32,8,FALSE),
$C200=2018,
VLOOKUP($B200,[4]分省年度数据!$A$1:$T$32,7,FALSE)
)</f>
        <v>90.8</v>
      </c>
      <c r="AL200" cm="1">
        <f t="array" ref="AL200">_xlfn.IFS(
$C200=2010,
VLOOKUP($B200,[5]分省年度数据!$A$1:$T$32,15,FALSE),
$C200=2011,
VLOOKUP($B200,[5]分省年度数据!$A$1:$T$32,14,FALSE),
$C200=2012,
VLOOKUP($B200,[5]分省年度数据!$A$1:$T$32,13,FALSE),
$C200=2013,
VLOOKUP($B200,[5]分省年度数据!$A$1:$T$32,12,FALSE),
$C200=2014,
VLOOKUP($B200,[5]分省年度数据!$A$1:$T$32,11,FALSE),
$C200=2015,
VLOOKUP($B200,[5]分省年度数据!$A$1:$T$32,10,FALSE),
$C200=2016,
VLOOKUP($B200,[5]分省年度数据!$A$1:$T$32,9,FALSE),
$C200=2017,
VLOOKUP($B200,[5]分省年度数据!$A$1:$T$32,8,FALSE),
$C200=2018,
VLOOKUP($B200,[5]分省年度数据!$A$1:$T$32,7,FALSE)
)</f>
        <v>84.39</v>
      </c>
      <c r="AM200" cm="1">
        <f t="array" ref="AM200">_xlfn.IFS(
$C200=2010,
VLOOKUP($B200,[6]分省年度数据!$A$1:$T$32,15,FALSE),
$C200=2011,
VLOOKUP($B200,[6]分省年度数据!$A$1:$T$32,14,FALSE),
$C200=2012,
VLOOKUP($B200,[6]分省年度数据!$A$1:$T$32,13,FALSE),
$C200=2013,
VLOOKUP($B200,[6]分省年度数据!$A$1:$T$32,12,FALSE),
$C200=2014,
VLOOKUP($B200,[6]分省年度数据!$A$1:$T$32,11,FALSE),
$C200=2015,
VLOOKUP($B200,[6]分省年度数据!$A$1:$T$32,10,FALSE),
$C200=2016,
VLOOKUP($B200,[6]分省年度数据!$A$1:$T$32,9,FALSE),
$C200=2017,
VLOOKUP($B200,[6]分省年度数据!$A$1:$T$32,8,FALSE),
$C200=2018,
VLOOKUP($B200,[6]分省年度数据!$A$1:$T$32,7,FALSE)
)</f>
        <v>9.65</v>
      </c>
      <c r="AN200" cm="1">
        <f t="array" ref="AN200">_xlfn.IFS(
$C200=2010,
VLOOKUP($B200,[7]分省年度数据!$A$1:$T$32,15,FALSE),
$C200=2011,
VLOOKUP($B200,[7]分省年度数据!$A$1:$T$32,14,FALSE),
$C200=2012,
VLOOKUP($B200,[7]分省年度数据!$A$1:$T$32,13,FALSE),
$C200=2013,
VLOOKUP($B200,[7]分省年度数据!$A$1:$T$32,12,FALSE),
$C200=2014,
VLOOKUP($B200,[7]分省年度数据!$A$1:$T$32,11,FALSE),
$C200=2015,
VLOOKUP($B200,[7]分省年度数据!$A$1:$T$32,10,FALSE),
$C200=2016,
VLOOKUP($B200,[7]分省年度数据!$A$1:$T$32,9,FALSE),
$C200=2017,
VLOOKUP($B200,[7]分省年度数据!$A$1:$T$32,8,FALSE),
$C200=2018,
VLOOKUP($B200,[7]分省年度数据!$A$1:$T$32,7,FALSE)
)</f>
        <v>2.93</v>
      </c>
      <c r="AO200" cm="1">
        <f t="array" ref="AO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10.19</v>
      </c>
    </row>
    <row r="201" spans="1:41">
      <c r="A201">
        <v>51</v>
      </c>
      <c r="B201" t="s">
        <v>23</v>
      </c>
      <c r="C201">
        <v>2011</v>
      </c>
      <c r="D201" t="str">
        <f>CONCATENATE(B201,C201)</f>
        <v>四川省2011</v>
      </c>
      <c r="E201" t="s">
        <v>36</v>
      </c>
      <c r="F201" cm="1">
        <f t="array" ref="F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G201" cm="1">
        <f t="array" ref="G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H201" cm="1">
        <f t="array" ref="H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I201">
        <f>VLOOKUP($D201,[24]Sheet1!$C$1:$J$65536,2,FALSE)</f>
        <v>109.94694519042969</v>
      </c>
      <c r="J201">
        <f>VLOOKUP($D201,[24]Sheet1!$C$1:$J$65536,3,FALSE)</f>
        <v>28.409181594848633</v>
      </c>
      <c r="K201">
        <f>VLOOKUP($D201,[24]Sheet1!$C$1:$J$65536,4,FALSE)</f>
        <v>10147.0966796875</v>
      </c>
      <c r="L201">
        <f>VLOOKUP($D201,[24]Sheet1!$C$1:$J$65536,5,FALSE)</f>
        <v>151.69532775878906</v>
      </c>
      <c r="M201">
        <f>VLOOKUP($D201,[24]Sheet1!$C$1:$J$65536,6,FALSE)</f>
        <v>16.368707656860352</v>
      </c>
      <c r="N201">
        <f>VLOOKUP($D201,[24]Sheet1!$C$1:$J$65536,7,FALSE)</f>
        <v>4.953251838684082</v>
      </c>
      <c r="O201">
        <f>VLOOKUP($D201,[24]Sheet1!$C$1:$J$65536,8,FALSE)</f>
        <v>19.732185363769531</v>
      </c>
      <c r="P201" cm="1">
        <f t="array" ref="P201">_xlfn.IFS(
$C201=2010,
VLOOKUP($B201,[25]各省年均房价!$A$1:$T$32,11,FALSE),
$C201=2011,
VLOOKUP($B201,[25]各省年均房价!$A$1:$T$32,12,FALSE),
$C201=2012,
VLOOKUP($B201,[25]各省年均房价!$A$1:$T$32,13,FALSE),
$C201=2013,
VLOOKUP($B201,[25]各省年均房价!$A$1:$T$32,14,FALSE),
$C201=2014,
VLOOKUP($B201,[25]各省年均房价!$A$1:$T$32,15,FALSE),
$C201=2015,
VLOOKUP($B201,[25]各省年均房价!$A$1:$T$32,16,FALSE),
$C201=2016,
VLOOKUP($B201,[25]各省年均房价!$A$1:$T$32,17,FALSE),
$C201=2017,
VLOOKUP($B201,[25]各省年均房价!$A$1:$T$32,18,FALSE),
$C201=2018,
VLOOKUP($B201,[25]各省年均房价!$A$1:$T$32,19,FALSE)
)</f>
        <v>4207.0555555555557</v>
      </c>
      <c r="Q201">
        <f t="shared" si="3"/>
        <v>0.37799241289807328</v>
      </c>
      <c r="S201" t="str">
        <f>VLOOKUP(B201,方言分布!A:B,2,FALSE)</f>
        <v>西南官话</v>
      </c>
      <c r="T201" cm="1">
        <f t="array" ref="T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75815</v>
      </c>
      <c r="U201" cm="1">
        <f t="array" ref="U201">_xlfn.IFS(
$C201=2010,
VLOOKUP($B201,[20]分省年度数据!$A$1:$T$32,15,FALSE),
$C201=2011,
VLOOKUP($B201,[20]分省年度数据!$A$1:$T$32,14,FALSE),
$C201=2012,
VLOOKUP($B201,[20]分省年度数据!$A$1:$T$32,13,FALSE),
$C201=2013,
VLOOKUP($B201,[20]分省年度数据!$A$1:$T$32,12,FALSE),
$C201=2014,
VLOOKUP($B201,[20]分省年度数据!$A$1:$T$32,11,FALSE),
$C201=2015,
VLOOKUP($B201,[20]分省年度数据!$A$1:$T$32,10,FALSE),
$C201=2016,
VLOOKUP($B201,[20]分省年度数据!$A$1:$T$32,9,FALSE),
$C201=2017,
VLOOKUP($B201,[20]分省年度数据!$A$1:$T$32,8,FALSE),
$C201=2018,
VLOOKUP($B201,[20]分省年度数据!$A$1:$T$32,7,FALSE)
)</f>
        <v>33.47</v>
      </c>
      <c r="V201" cm="1">
        <f t="array" ref="V201">_xlfn.IFS(
$C201=2010,
VLOOKUP($B201,[21]分省年度数据!$A$1:$T$32,15,FALSE),
$C201=2011,
VLOOKUP($B201,[21]分省年度数据!$A$1:$T$32,14,FALSE),
$C201=2012,
VLOOKUP($B201,[21]分省年度数据!$A$1:$T$32,13,FALSE),
$C201=2013,
VLOOKUP($B201,[21]分省年度数据!$A$1:$T$32,12,FALSE),
$C201=2014,
VLOOKUP($B201,[21]分省年度数据!$A$1:$T$32,11,FALSE),
$C201=2015,
VLOOKUP($B201,[21]分省年度数据!$A$1:$T$32,10,FALSE),
$C201=2016,
VLOOKUP($B201,[21]分省年度数据!$A$1:$T$32,9,FALSE),
$C201=2017,
VLOOKUP($B201,[21]分省年度数据!$A$1:$T$32,8,FALSE),
$C201=2018,
VLOOKUP($B201,[21]分省年度数据!$A$1:$T$32,7,FALSE)
)</f>
        <v>39</v>
      </c>
      <c r="W201" cm="1">
        <f t="array" ref="W201">_xlfn.IFS(
$C201=2010,
VLOOKUP($B201,[22]分省年度数据!$A$1:$T$32,15,FALSE),
$C201=2011,
VLOOKUP($B201,[22]分省年度数据!$A$1:$T$32,14,FALSE),
$C201=2012,
VLOOKUP($B201,[22]分省年度数据!$A$1:$T$32,13,FALSE),
$C201=2013,
VLOOKUP($B201,[22]分省年度数据!$A$1:$T$32,12,FALSE),
$C201=2014,
VLOOKUP($B201,[22]分省年度数据!$A$1:$T$32,11,FALSE),
$C201=2015,
VLOOKUP($B201,[22]分省年度数据!$A$1:$T$32,10,FALSE),
$C201=2016,
VLOOKUP($B201,[22]分省年度数据!$A$1:$T$32,9,FALSE),
$C201=2017,
VLOOKUP($B201,[22]分省年度数据!$A$1:$T$32,8,FALSE),
$C201=2018,
VLOOKUP($B201,[22]分省年度数据!$A$1:$T$32,7,FALSE)
)</f>
        <v>10.61</v>
      </c>
      <c r="X201" cm="1">
        <f t="array" ref="X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372.96</v>
      </c>
      <c r="Y201" cm="1">
        <f t="array" ref="Y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18.27</v>
      </c>
      <c r="Z201" cm="1">
        <f t="array" ref="Z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16.09</v>
      </c>
      <c r="AA201" cm="1">
        <f t="array" ref="AA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18.98</v>
      </c>
      <c r="AC201" cm="1">
        <f t="array" ref="AC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10244130</v>
      </c>
      <c r="AD201" cm="1">
        <f t="array" ref="AD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684.66</v>
      </c>
      <c r="AE201" cm="1">
        <f t="array" ref="AE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460</v>
      </c>
      <c r="AF201" cm="1">
        <f t="array" ref="AF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8290.7999999999993</v>
      </c>
      <c r="AI201" cm="1">
        <f t="array" ref="AI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11860</v>
      </c>
      <c r="AJ201" cm="1">
        <f t="array" ref="AJ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16729</v>
      </c>
      <c r="AK201" cm="1">
        <f t="array" ref="AK201">_xlfn.IFS(
$C201=2010,
VLOOKUP($B201,[4]分省年度数据!$A$1:$T$32,15,FALSE),
$C201=2011,
VLOOKUP($B201,[4]分省年度数据!$A$1:$T$32,14,FALSE),
$C201=2012,
VLOOKUP($B201,[4]分省年度数据!$A$1:$T$32,13,FALSE),
$C201=2013,
VLOOKUP($B201,[4]分省年度数据!$A$1:$T$32,12,FALSE),
$C201=2014,
VLOOKUP($B201,[4]分省年度数据!$A$1:$T$32,11,FALSE),
$C201=2015,
VLOOKUP($B201,[4]分省年度数据!$A$1:$T$32,10,FALSE),
$C201=2016,
VLOOKUP($B201,[4]分省年度数据!$A$1:$T$32,9,FALSE),
$C201=2017,
VLOOKUP($B201,[4]分省年度数据!$A$1:$T$32,8,FALSE),
$C201=2018,
VLOOKUP($B201,[4]分省年度数据!$A$1:$T$32,7,FALSE)
)</f>
        <v>91.83</v>
      </c>
      <c r="AL201" cm="1">
        <f t="array" ref="AL201">_xlfn.IFS(
$C201=2010,
VLOOKUP($B201,[5]分省年度数据!$A$1:$T$32,15,FALSE),
$C201=2011,
VLOOKUP($B201,[5]分省年度数据!$A$1:$T$32,14,FALSE),
$C201=2012,
VLOOKUP($B201,[5]分省年度数据!$A$1:$T$32,13,FALSE),
$C201=2013,
VLOOKUP($B201,[5]分省年度数据!$A$1:$T$32,12,FALSE),
$C201=2014,
VLOOKUP($B201,[5]分省年度数据!$A$1:$T$32,11,FALSE),
$C201=2015,
VLOOKUP($B201,[5]分省年度数据!$A$1:$T$32,10,FALSE),
$C201=2016,
VLOOKUP($B201,[5]分省年度数据!$A$1:$T$32,9,FALSE),
$C201=2017,
VLOOKUP($B201,[5]分省年度数据!$A$1:$T$32,8,FALSE),
$C201=2018,
VLOOKUP($B201,[5]分省年度数据!$A$1:$T$32,7,FALSE)
)</f>
        <v>87.09</v>
      </c>
      <c r="AM201" cm="1">
        <f t="array" ref="AM201">_xlfn.IFS(
$C201=2010,
VLOOKUP($B201,[6]分省年度数据!$A$1:$T$32,15,FALSE),
$C201=2011,
VLOOKUP($B201,[6]分省年度数据!$A$1:$T$32,14,FALSE),
$C201=2012,
VLOOKUP($B201,[6]分省年度数据!$A$1:$T$32,13,FALSE),
$C201=2013,
VLOOKUP($B201,[6]分省年度数据!$A$1:$T$32,12,FALSE),
$C201=2014,
VLOOKUP($B201,[6]分省年度数据!$A$1:$T$32,11,FALSE),
$C201=2015,
VLOOKUP($B201,[6]分省年度数据!$A$1:$T$32,10,FALSE),
$C201=2016,
VLOOKUP($B201,[6]分省年度数据!$A$1:$T$32,9,FALSE),
$C201=2017,
VLOOKUP($B201,[6]分省年度数据!$A$1:$T$32,8,FALSE),
$C201=2018,
VLOOKUP($B201,[6]分省年度数据!$A$1:$T$32,7,FALSE)
)</f>
        <v>12.6</v>
      </c>
      <c r="AN201" cm="1">
        <f t="array" ref="AN201">_xlfn.IFS(
$C201=2010,
VLOOKUP($B201,[7]分省年度数据!$A$1:$T$32,15,FALSE),
$C201=2011,
VLOOKUP($B201,[7]分省年度数据!$A$1:$T$32,14,FALSE),
$C201=2012,
VLOOKUP($B201,[7]分省年度数据!$A$1:$T$32,13,FALSE),
$C201=2013,
VLOOKUP($B201,[7]分省年度数据!$A$1:$T$32,12,FALSE),
$C201=2014,
VLOOKUP($B201,[7]分省年度数据!$A$1:$T$32,11,FALSE),
$C201=2015,
VLOOKUP($B201,[7]分省年度数据!$A$1:$T$32,10,FALSE),
$C201=2016,
VLOOKUP($B201,[7]分省年度数据!$A$1:$T$32,9,FALSE),
$C201=2017,
VLOOKUP($B201,[7]分省年度数据!$A$1:$T$32,8,FALSE),
$C201=2018,
VLOOKUP($B201,[7]分省年度数据!$A$1:$T$32,7,FALSE)
)</f>
        <v>2.82</v>
      </c>
      <c r="AO201" cm="1">
        <f t="array" ref="AO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10.73</v>
      </c>
    </row>
    <row r="202" spans="1:41">
      <c r="A202">
        <v>51</v>
      </c>
      <c r="B202" t="s">
        <v>23</v>
      </c>
      <c r="C202">
        <v>2012</v>
      </c>
      <c r="D202" t="str">
        <f>CONCATENATE(B202,C202)</f>
        <v>四川省2012</v>
      </c>
      <c r="E202" t="s">
        <v>36</v>
      </c>
      <c r="F202" cm="1">
        <f t="array" ref="F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G202" cm="1">
        <f t="array" ref="G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H202" cm="1">
        <f t="array" ref="H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I202">
        <f>VLOOKUP($D202,[24]Sheet1!$C$1:$J$65536,2,FALSE)</f>
        <v>110.39022827148438</v>
      </c>
      <c r="J202">
        <f>VLOOKUP($D202,[24]Sheet1!$C$1:$J$65536,3,FALSE)</f>
        <v>29.194938659667969</v>
      </c>
      <c r="K202">
        <f>VLOOKUP($D202,[24]Sheet1!$C$1:$J$65536,4,FALSE)</f>
        <v>10136.9169921875</v>
      </c>
      <c r="L202">
        <f>VLOOKUP($D202,[24]Sheet1!$C$1:$J$65536,5,FALSE)</f>
        <v>149.26139831542969</v>
      </c>
      <c r="M202">
        <f>VLOOKUP($D202,[24]Sheet1!$C$1:$J$65536,6,FALSE)</f>
        <v>16.323003768920898</v>
      </c>
      <c r="N202">
        <f>VLOOKUP($D202,[24]Sheet1!$C$1:$J$65536,7,FALSE)</f>
        <v>5.1700096130371094</v>
      </c>
      <c r="O202">
        <f>VLOOKUP($D202,[24]Sheet1!$C$1:$J$65536,8,FALSE)</f>
        <v>18.32948112487793</v>
      </c>
      <c r="P202" cm="1">
        <f t="array" ref="P202">_xlfn.IFS(
$C202=2010,
VLOOKUP($B202,[25]各省年均房价!$A$1:$T$32,11,FALSE),
$C202=2011,
VLOOKUP($B202,[25]各省年均房价!$A$1:$T$32,12,FALSE),
$C202=2012,
VLOOKUP($B202,[25]各省年均房价!$A$1:$T$32,13,FALSE),
$C202=2013,
VLOOKUP($B202,[25]各省年均房价!$A$1:$T$32,14,FALSE),
$C202=2014,
VLOOKUP($B202,[25]各省年均房价!$A$1:$T$32,15,FALSE),
$C202=2015,
VLOOKUP($B202,[25]各省年均房价!$A$1:$T$32,16,FALSE),
$C202=2016,
VLOOKUP($B202,[25]各省年均房价!$A$1:$T$32,17,FALSE),
$C202=2017,
VLOOKUP($B202,[25]各省年均房价!$A$1:$T$32,18,FALSE),
$C202=2018,
VLOOKUP($B202,[25]各省年均房价!$A$1:$T$32,19,FALSE)
)</f>
        <v>4544.8411111111109</v>
      </c>
      <c r="Q202">
        <f t="shared" si="3"/>
        <v>0.35637427359139895</v>
      </c>
      <c r="S202" t="str">
        <f>VLOOKUP(B202,方言分布!A:B,2,FALSE)</f>
        <v>西南官话</v>
      </c>
      <c r="T202" cm="1">
        <f t="array" ref="T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76557</v>
      </c>
      <c r="U202" cm="1">
        <f t="array" ref="U202">_xlfn.IFS(
$C202=2010,
VLOOKUP($B202,[20]分省年度数据!$A$1:$T$32,15,FALSE),
$C202=2011,
VLOOKUP($B202,[20]分省年度数据!$A$1:$T$32,14,FALSE),
$C202=2012,
VLOOKUP($B202,[20]分省年度数据!$A$1:$T$32,13,FALSE),
$C202=2013,
VLOOKUP($B202,[20]分省年度数据!$A$1:$T$32,12,FALSE),
$C202=2014,
VLOOKUP($B202,[20]分省年度数据!$A$1:$T$32,11,FALSE),
$C202=2015,
VLOOKUP($B202,[20]分省年度数据!$A$1:$T$32,10,FALSE),
$C202=2016,
VLOOKUP($B202,[20]分省年度数据!$A$1:$T$32,9,FALSE),
$C202=2017,
VLOOKUP($B202,[20]分省年度数据!$A$1:$T$32,8,FALSE),
$C202=2018,
VLOOKUP($B202,[20]分省年度数据!$A$1:$T$32,7,FALSE)
)</f>
        <v>39.01</v>
      </c>
      <c r="V202" cm="1">
        <f t="array" ref="V202">_xlfn.IFS(
$C202=2010,
VLOOKUP($B202,[21]分省年度数据!$A$1:$T$32,15,FALSE),
$C202=2011,
VLOOKUP($B202,[21]分省年度数据!$A$1:$T$32,14,FALSE),
$C202=2012,
VLOOKUP($B202,[21]分省年度数据!$A$1:$T$32,13,FALSE),
$C202=2013,
VLOOKUP($B202,[21]分省年度数据!$A$1:$T$32,12,FALSE),
$C202=2014,
VLOOKUP($B202,[21]分省年度数据!$A$1:$T$32,11,FALSE),
$C202=2015,
VLOOKUP($B202,[21]分省年度数据!$A$1:$T$32,10,FALSE),
$C202=2016,
VLOOKUP($B202,[21]分省年度数据!$A$1:$T$32,9,FALSE),
$C202=2017,
VLOOKUP($B202,[21]分省年度数据!$A$1:$T$32,8,FALSE),
$C202=2018,
VLOOKUP($B202,[21]分省年度数据!$A$1:$T$32,7,FALSE)
)</f>
        <v>48</v>
      </c>
      <c r="W202" cm="1">
        <f t="array" ref="W202">_xlfn.IFS(
$C202=2010,
VLOOKUP($B202,[22]分省年度数据!$A$1:$T$32,15,FALSE),
$C202=2011,
VLOOKUP($B202,[22]分省年度数据!$A$1:$T$32,14,FALSE),
$C202=2012,
VLOOKUP($B202,[22]分省年度数据!$A$1:$T$32,13,FALSE),
$C202=2013,
VLOOKUP($B202,[22]分省年度数据!$A$1:$T$32,12,FALSE),
$C202=2014,
VLOOKUP($B202,[22]分省年度数据!$A$1:$T$32,11,FALSE),
$C202=2015,
VLOOKUP($B202,[22]分省年度数据!$A$1:$T$32,10,FALSE),
$C202=2016,
VLOOKUP($B202,[22]分省年度数据!$A$1:$T$32,9,FALSE),
$C202=2017,
VLOOKUP($B202,[22]分省年度数据!$A$1:$T$32,8,FALSE),
$C202=2018,
VLOOKUP($B202,[22]分省年度数据!$A$1:$T$32,7,FALSE)
)</f>
        <v>10.35</v>
      </c>
      <c r="X202" cm="1">
        <f t="array" ref="X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424.26</v>
      </c>
      <c r="Y202" cm="1">
        <f t="array" ref="Y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>17.54</v>
      </c>
      <c r="Z202" cm="1">
        <f t="array" ref="Z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>14.92</v>
      </c>
      <c r="AA202" cm="1">
        <f t="array" ref="AA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>18.39</v>
      </c>
      <c r="AC202" t="str" cm="1">
        <f t="array" ref="AC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/>
      </c>
      <c r="AD202" cm="1">
        <f t="array" ref="AD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993.2</v>
      </c>
      <c r="AE202" cm="1">
        <f t="array" ref="AE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590</v>
      </c>
      <c r="AF202" cm="1">
        <f t="array" ref="AF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9622</v>
      </c>
      <c r="AI202" cm="1">
        <f t="array" ref="AI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10024</v>
      </c>
      <c r="AJ202" cm="1">
        <f t="array" ref="AJ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19140</v>
      </c>
      <c r="AK202" cm="1">
        <f t="array" ref="AK202">_xlfn.IFS(
$C202=2010,
VLOOKUP($B202,[4]分省年度数据!$A$1:$T$32,15,FALSE),
$C202=2011,
VLOOKUP($B202,[4]分省年度数据!$A$1:$T$32,14,FALSE),
$C202=2012,
VLOOKUP($B202,[4]分省年度数据!$A$1:$T$32,13,FALSE),
$C202=2013,
VLOOKUP($B202,[4]分省年度数据!$A$1:$T$32,12,FALSE),
$C202=2014,
VLOOKUP($B202,[4]分省年度数据!$A$1:$T$32,11,FALSE),
$C202=2015,
VLOOKUP($B202,[4]分省年度数据!$A$1:$T$32,10,FALSE),
$C202=2016,
VLOOKUP($B202,[4]分省年度数据!$A$1:$T$32,9,FALSE),
$C202=2017,
VLOOKUP($B202,[4]分省年度数据!$A$1:$T$32,8,FALSE),
$C202=2018,
VLOOKUP($B202,[4]分省年度数据!$A$1:$T$32,7,FALSE)
)</f>
        <v>92.04</v>
      </c>
      <c r="AL202" cm="1">
        <f t="array" ref="AL202">_xlfn.IFS(
$C202=2010,
VLOOKUP($B202,[5]分省年度数据!$A$1:$T$32,15,FALSE),
$C202=2011,
VLOOKUP($B202,[5]分省年度数据!$A$1:$T$32,14,FALSE),
$C202=2012,
VLOOKUP($B202,[5]分省年度数据!$A$1:$T$32,13,FALSE),
$C202=2013,
VLOOKUP($B202,[5]分省年度数据!$A$1:$T$32,12,FALSE),
$C202=2014,
VLOOKUP($B202,[5]分省年度数据!$A$1:$T$32,11,FALSE),
$C202=2015,
VLOOKUP($B202,[5]分省年度数据!$A$1:$T$32,10,FALSE),
$C202=2016,
VLOOKUP($B202,[5]分省年度数据!$A$1:$T$32,9,FALSE),
$C202=2017,
VLOOKUP($B202,[5]分省年度数据!$A$1:$T$32,8,FALSE),
$C202=2018,
VLOOKUP($B202,[5]分省年度数据!$A$1:$T$32,7,FALSE)
)</f>
        <v>87.96</v>
      </c>
      <c r="AM202" cm="1">
        <f t="array" ref="AM202">_xlfn.IFS(
$C202=2010,
VLOOKUP($B202,[6]分省年度数据!$A$1:$T$32,15,FALSE),
$C202=2011,
VLOOKUP($B202,[6]分省年度数据!$A$1:$T$32,14,FALSE),
$C202=2012,
VLOOKUP($B202,[6]分省年度数据!$A$1:$T$32,13,FALSE),
$C202=2013,
VLOOKUP($B202,[6]分省年度数据!$A$1:$T$32,12,FALSE),
$C202=2014,
VLOOKUP($B202,[6]分省年度数据!$A$1:$T$32,11,FALSE),
$C202=2015,
VLOOKUP($B202,[6]分省年度数据!$A$1:$T$32,10,FALSE),
$C202=2016,
VLOOKUP($B202,[6]分省年度数据!$A$1:$T$32,9,FALSE),
$C202=2017,
VLOOKUP($B202,[6]分省年度数据!$A$1:$T$32,8,FALSE),
$C202=2018,
VLOOKUP($B202,[6]分省年度数据!$A$1:$T$32,7,FALSE)
)</f>
        <v>13.34</v>
      </c>
      <c r="AN202" cm="1">
        <f t="array" ref="AN202">_xlfn.IFS(
$C202=2010,
VLOOKUP($B202,[7]分省年度数据!$A$1:$T$32,15,FALSE),
$C202=2011,
VLOOKUP($B202,[7]分省年度数据!$A$1:$T$32,14,FALSE),
$C202=2012,
VLOOKUP($B202,[7]分省年度数据!$A$1:$T$32,13,FALSE),
$C202=2013,
VLOOKUP($B202,[7]分省年度数据!$A$1:$T$32,12,FALSE),
$C202=2014,
VLOOKUP($B202,[7]分省年度数据!$A$1:$T$32,11,FALSE),
$C202=2015,
VLOOKUP($B202,[7]分省年度数据!$A$1:$T$32,10,FALSE),
$C202=2016,
VLOOKUP($B202,[7]分省年度数据!$A$1:$T$32,9,FALSE),
$C202=2017,
VLOOKUP($B202,[7]分省年度数据!$A$1:$T$32,8,FALSE),
$C202=2018,
VLOOKUP($B202,[7]分省年度数据!$A$1:$T$32,7,FALSE)
)</f>
        <v>2.89</v>
      </c>
      <c r="AO202" cm="1">
        <f t="array" ref="AO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10.79</v>
      </c>
    </row>
    <row r="203" spans="1:41">
      <c r="A203">
        <v>51</v>
      </c>
      <c r="B203" t="s">
        <v>23</v>
      </c>
      <c r="C203">
        <v>2013</v>
      </c>
      <c r="D203" t="str">
        <f>CONCATENATE(B203,C203)</f>
        <v>四川省2013</v>
      </c>
      <c r="E203" t="s">
        <v>36</v>
      </c>
      <c r="F203" cm="1">
        <f t="array" ref="F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G203" cm="1">
        <f t="array" ref="G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H203" cm="1">
        <f t="array" ref="H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I203">
        <f>VLOOKUP($D203,[24]Sheet1!$C$1:$J$65536,2,FALSE)</f>
        <v>115.41408538818359</v>
      </c>
      <c r="J203">
        <f>VLOOKUP($D203,[24]Sheet1!$C$1:$J$65536,3,FALSE)</f>
        <v>30.48982048034668</v>
      </c>
      <c r="K203">
        <f>VLOOKUP($D203,[24]Sheet1!$C$1:$J$65536,4,FALSE)</f>
        <v>10135.9677734375</v>
      </c>
      <c r="L203">
        <f>VLOOKUP($D203,[24]Sheet1!$C$1:$J$65536,5,FALSE)</f>
        <v>159.41523742675781</v>
      </c>
      <c r="M203">
        <f>VLOOKUP($D203,[24]Sheet1!$C$1:$J$65536,6,FALSE)</f>
        <v>18.498838424682617</v>
      </c>
      <c r="N203">
        <f>VLOOKUP($D203,[24]Sheet1!$C$1:$J$65536,7,FALSE)</f>
        <v>4.9490022659301758</v>
      </c>
      <c r="O203">
        <f>VLOOKUP($D203,[24]Sheet1!$C$1:$J$65536,8,FALSE)</f>
        <v>22.794963836669922</v>
      </c>
      <c r="P203" cm="1">
        <f t="array" ref="P203">_xlfn.IFS(
$C203=2010,
VLOOKUP($B203,[25]各省年均房价!$A$1:$T$32,11,FALSE),
$C203=2011,
VLOOKUP($B203,[25]各省年均房价!$A$1:$T$32,12,FALSE),
$C203=2012,
VLOOKUP($B203,[25]各省年均房价!$A$1:$T$32,13,FALSE),
$C203=2013,
VLOOKUP($B203,[25]各省年均房价!$A$1:$T$32,14,FALSE),
$C203=2014,
VLOOKUP($B203,[25]各省年均房价!$A$1:$T$32,15,FALSE),
$C203=2015,
VLOOKUP($B203,[25]各省年均房价!$A$1:$T$32,16,FALSE),
$C203=2016,
VLOOKUP($B203,[25]各省年均房价!$A$1:$T$32,17,FALSE),
$C203=2017,
VLOOKUP($B203,[25]各省年均房价!$A$1:$T$32,18,FALSE),
$C203=2018,
VLOOKUP($B203,[25]各省年均房价!$A$1:$T$32,19,FALSE)
)</f>
        <v>4745.6783333333333</v>
      </c>
      <c r="Q203">
        <f t="shared" si="3"/>
        <v>0.33347469140140068</v>
      </c>
      <c r="S203" t="str">
        <f>VLOOKUP(B203,方言分布!A:B,2,FALSE)</f>
        <v>西南官话</v>
      </c>
      <c r="T203" cm="1">
        <f t="array" ref="T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80037</v>
      </c>
      <c r="U203" cm="1">
        <f t="array" ref="U203">_xlfn.IFS(
$C203=2010,
VLOOKUP($B203,[20]分省年度数据!$A$1:$T$32,15,FALSE),
$C203=2011,
VLOOKUP($B203,[20]分省年度数据!$A$1:$T$32,14,FALSE),
$C203=2012,
VLOOKUP($B203,[20]分省年度数据!$A$1:$T$32,13,FALSE),
$C203=2013,
VLOOKUP($B203,[20]分省年度数据!$A$1:$T$32,12,FALSE),
$C203=2014,
VLOOKUP($B203,[20]分省年度数据!$A$1:$T$32,11,FALSE),
$C203=2015,
VLOOKUP($B203,[20]分省年度数据!$A$1:$T$32,10,FALSE),
$C203=2016,
VLOOKUP($B203,[20]分省年度数据!$A$1:$T$32,9,FALSE),
$C203=2017,
VLOOKUP($B203,[20]分省年度数据!$A$1:$T$32,8,FALSE),
$C203=2018,
VLOOKUP($B203,[20]分省年度数据!$A$1:$T$32,7,FALSE)
)</f>
        <v>42.66</v>
      </c>
      <c r="V203" cm="1">
        <f t="array" ref="V203">_xlfn.IFS(
$C203=2010,
VLOOKUP($B203,[21]分省年度数据!$A$1:$T$32,15,FALSE),
$C203=2011,
VLOOKUP($B203,[21]分省年度数据!$A$1:$T$32,14,FALSE),
$C203=2012,
VLOOKUP($B203,[21]分省年度数据!$A$1:$T$32,13,FALSE),
$C203=2013,
VLOOKUP($B203,[21]分省年度数据!$A$1:$T$32,12,FALSE),
$C203=2014,
VLOOKUP($B203,[21]分省年度数据!$A$1:$T$32,11,FALSE),
$C203=2015,
VLOOKUP($B203,[21]分省年度数据!$A$1:$T$32,10,FALSE),
$C203=2016,
VLOOKUP($B203,[21]分省年度数据!$A$1:$T$32,9,FALSE),
$C203=2017,
VLOOKUP($B203,[21]分省年度数据!$A$1:$T$32,8,FALSE),
$C203=2018,
VLOOKUP($B203,[21]分省年度数据!$A$1:$T$32,7,FALSE)
)</f>
        <v>47</v>
      </c>
      <c r="W203" cm="1">
        <f t="array" ref="W203">_xlfn.IFS(
$C203=2010,
VLOOKUP($B203,[22]分省年度数据!$A$1:$T$32,15,FALSE),
$C203=2011,
VLOOKUP($B203,[22]分省年度数据!$A$1:$T$32,14,FALSE),
$C203=2012,
VLOOKUP($B203,[22]分省年度数据!$A$1:$T$32,13,FALSE),
$C203=2013,
VLOOKUP($B203,[22]分省年度数据!$A$1:$T$32,12,FALSE),
$C203=2014,
VLOOKUP($B203,[22]分省年度数据!$A$1:$T$32,11,FALSE),
$C203=2015,
VLOOKUP($B203,[22]分省年度数据!$A$1:$T$32,10,FALSE),
$C203=2016,
VLOOKUP($B203,[22]分省年度数据!$A$1:$T$32,9,FALSE),
$C203=2017,
VLOOKUP($B203,[22]分省年度数据!$A$1:$T$32,8,FALSE),
$C203=2018,
VLOOKUP($B203,[22]分省年度数据!$A$1:$T$32,7,FALSE)
)</f>
        <v>10.27</v>
      </c>
      <c r="X203" cm="1">
        <f t="array" ref="X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487.2</v>
      </c>
      <c r="Y203" cm="1">
        <f t="array" ref="Y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16.850000000000001</v>
      </c>
      <c r="Z203" cm="1">
        <f t="array" ref="Z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13.41</v>
      </c>
      <c r="AA203" cm="1">
        <f t="array" ref="AA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17.21</v>
      </c>
      <c r="AC203" cm="1">
        <f t="array" ref="AC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13805525</v>
      </c>
      <c r="AD203" cm="1">
        <f t="array" ref="AD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1036.4100000000001</v>
      </c>
      <c r="AE203" cm="1">
        <f t="array" ref="AE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741</v>
      </c>
      <c r="AF203" cm="1">
        <f t="array" ref="AF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11001</v>
      </c>
      <c r="AI203" cm="1">
        <f t="array" ref="AI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9571</v>
      </c>
      <c r="AJ203" cm="1">
        <f t="array" ref="AJ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19927</v>
      </c>
      <c r="AK203" cm="1">
        <f t="array" ref="AK203">_xlfn.IFS(
$C203=2010,
VLOOKUP($B203,[4]分省年度数据!$A$1:$T$32,15,FALSE),
$C203=2011,
VLOOKUP($B203,[4]分省年度数据!$A$1:$T$32,14,FALSE),
$C203=2012,
VLOOKUP($B203,[4]分省年度数据!$A$1:$T$32,13,FALSE),
$C203=2013,
VLOOKUP($B203,[4]分省年度数据!$A$1:$T$32,12,FALSE),
$C203=2014,
VLOOKUP($B203,[4]分省年度数据!$A$1:$T$32,11,FALSE),
$C203=2015,
VLOOKUP($B203,[4]分省年度数据!$A$1:$T$32,10,FALSE),
$C203=2016,
VLOOKUP($B203,[4]分省年度数据!$A$1:$T$32,9,FALSE),
$C203=2017,
VLOOKUP($B203,[4]分省年度数据!$A$1:$T$32,8,FALSE),
$C203=2018,
VLOOKUP($B203,[4]分省年度数据!$A$1:$T$32,7,FALSE)
)</f>
        <v>91.76</v>
      </c>
      <c r="AL203" cm="1">
        <f t="array" ref="AL203">_xlfn.IFS(
$C203=2010,
VLOOKUP($B203,[5]分省年度数据!$A$1:$T$32,15,FALSE),
$C203=2011,
VLOOKUP($B203,[5]分省年度数据!$A$1:$T$32,14,FALSE),
$C203=2012,
VLOOKUP($B203,[5]分省年度数据!$A$1:$T$32,13,FALSE),
$C203=2013,
VLOOKUP($B203,[5]分省年度数据!$A$1:$T$32,12,FALSE),
$C203=2014,
VLOOKUP($B203,[5]分省年度数据!$A$1:$T$32,11,FALSE),
$C203=2015,
VLOOKUP($B203,[5]分省年度数据!$A$1:$T$32,10,FALSE),
$C203=2016,
VLOOKUP($B203,[5]分省年度数据!$A$1:$T$32,9,FALSE),
$C203=2017,
VLOOKUP($B203,[5]分省年度数据!$A$1:$T$32,8,FALSE),
$C203=2018,
VLOOKUP($B203,[5]分省年度数据!$A$1:$T$32,7,FALSE)
)</f>
        <v>89.68</v>
      </c>
      <c r="AM203" cm="1">
        <f t="array" ref="AM203">_xlfn.IFS(
$C203=2010,
VLOOKUP($B203,[6]分省年度数据!$A$1:$T$32,15,FALSE),
$C203=2011,
VLOOKUP($B203,[6]分省年度数据!$A$1:$T$32,14,FALSE),
$C203=2012,
VLOOKUP($B203,[6]分省年度数据!$A$1:$T$32,13,FALSE),
$C203=2013,
VLOOKUP($B203,[6]分省年度数据!$A$1:$T$32,12,FALSE),
$C203=2014,
VLOOKUP($B203,[6]分省年度数据!$A$1:$T$32,11,FALSE),
$C203=2015,
VLOOKUP($B203,[6]分省年度数据!$A$1:$T$32,10,FALSE),
$C203=2016,
VLOOKUP($B203,[6]分省年度数据!$A$1:$T$32,9,FALSE),
$C203=2017,
VLOOKUP($B203,[6]分省年度数据!$A$1:$T$32,8,FALSE),
$C203=2018,
VLOOKUP($B203,[6]分省年度数据!$A$1:$T$32,7,FALSE)
)</f>
        <v>14.59</v>
      </c>
      <c r="AN203" cm="1">
        <f t="array" ref="AN203">_xlfn.IFS(
$C203=2010,
VLOOKUP($B203,[7]分省年度数据!$A$1:$T$32,15,FALSE),
$C203=2011,
VLOOKUP($B203,[7]分省年度数据!$A$1:$T$32,14,FALSE),
$C203=2012,
VLOOKUP($B203,[7]分省年度数据!$A$1:$T$32,13,FALSE),
$C203=2013,
VLOOKUP($B203,[7]分省年度数据!$A$1:$T$32,12,FALSE),
$C203=2014,
VLOOKUP($B203,[7]分省年度数据!$A$1:$T$32,11,FALSE),
$C203=2015,
VLOOKUP($B203,[7]分省年度数据!$A$1:$T$32,10,FALSE),
$C203=2016,
VLOOKUP($B203,[7]分省年度数据!$A$1:$T$32,9,FALSE),
$C203=2017,
VLOOKUP($B203,[7]分省年度数据!$A$1:$T$32,8,FALSE),
$C203=2018,
VLOOKUP($B203,[7]分省年度数据!$A$1:$T$32,7,FALSE)
)</f>
        <v>2.9</v>
      </c>
      <c r="AO203" cm="1">
        <f t="array" ref="AO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11.21</v>
      </c>
    </row>
    <row r="204" spans="1:41">
      <c r="A204">
        <v>51</v>
      </c>
      <c r="B204" t="s">
        <v>23</v>
      </c>
      <c r="C204">
        <v>2014</v>
      </c>
      <c r="D204" t="str">
        <f>CONCATENATE(B204,C204)</f>
        <v>四川省2014</v>
      </c>
      <c r="E204" t="s">
        <v>36</v>
      </c>
      <c r="F204" cm="1">
        <f t="array" ref="F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G204" cm="1">
        <f t="array" ref="G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H204" cm="1">
        <f t="array" ref="H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I204">
        <f>VLOOKUP($D204,[24]Sheet1!$C$1:$J$65536,2,FALSE)</f>
        <v>113.89982604980469</v>
      </c>
      <c r="J204">
        <f>VLOOKUP($D204,[24]Sheet1!$C$1:$J$65536,3,FALSE)</f>
        <v>33.540348052978516</v>
      </c>
      <c r="K204">
        <f>VLOOKUP($D204,[24]Sheet1!$C$1:$J$65536,4,FALSE)</f>
        <v>10146.08203125</v>
      </c>
      <c r="L204">
        <f>VLOOKUP($D204,[24]Sheet1!$C$1:$J$65536,5,FALSE)</f>
        <v>167.65936279296875</v>
      </c>
      <c r="M204">
        <f>VLOOKUP($D204,[24]Sheet1!$C$1:$J$65536,6,FALSE)</f>
        <v>20.222421646118164</v>
      </c>
      <c r="N204">
        <f>VLOOKUP($D204,[24]Sheet1!$C$1:$J$65536,7,FALSE)</f>
        <v>6.4679384231567383</v>
      </c>
      <c r="O204">
        <f>VLOOKUP($D204,[24]Sheet1!$C$1:$J$65536,8,FALSE)</f>
        <v>22.5096435546875</v>
      </c>
      <c r="P204" cm="1">
        <f t="array" ref="P204">_xlfn.IFS(
$C204=2010,
VLOOKUP($B204,[25]各省年均房价!$A$1:$T$32,11,FALSE),
$C204=2011,
VLOOKUP($B204,[25]各省年均房价!$A$1:$T$32,12,FALSE),
$C204=2012,
VLOOKUP($B204,[25]各省年均房价!$A$1:$T$32,13,FALSE),
$C204=2013,
VLOOKUP($B204,[25]各省年均房价!$A$1:$T$32,14,FALSE),
$C204=2014,
VLOOKUP($B204,[25]各省年均房价!$A$1:$T$32,15,FALSE),
$C204=2015,
VLOOKUP($B204,[25]各省年均房价!$A$1:$T$32,16,FALSE),
$C204=2016,
VLOOKUP($B204,[25]各省年均房价!$A$1:$T$32,17,FALSE),
$C204=2017,
VLOOKUP($B204,[25]各省年均房价!$A$1:$T$32,18,FALSE),
$C204=2018,
VLOOKUP($B204,[25]各省年均房价!$A$1:$T$32,19,FALSE)
)</f>
        <v>4690.5966666666673</v>
      </c>
      <c r="Q204">
        <f t="shared" si="3"/>
        <v>0.29783457150718567</v>
      </c>
      <c r="S204" t="str">
        <f>VLOOKUP(B204,方言分布!A:B,2,FALSE)</f>
        <v>西南官话</v>
      </c>
      <c r="T204" cm="1">
        <f t="array" ref="T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81070</v>
      </c>
      <c r="U204" cm="1">
        <f t="array" ref="U204">_xlfn.IFS(
$C204=2010,
VLOOKUP($B204,[20]分省年度数据!$A$1:$T$32,15,FALSE),
$C204=2011,
VLOOKUP($B204,[20]分省年度数据!$A$1:$T$32,14,FALSE),
$C204=2012,
VLOOKUP($B204,[20]分省年度数据!$A$1:$T$32,13,FALSE),
$C204=2013,
VLOOKUP($B204,[20]分省年度数据!$A$1:$T$32,12,FALSE),
$C204=2014,
VLOOKUP($B204,[20]分省年度数据!$A$1:$T$32,11,FALSE),
$C204=2015,
VLOOKUP($B204,[20]分省年度数据!$A$1:$T$32,10,FALSE),
$C204=2016,
VLOOKUP($B204,[20]分省年度数据!$A$1:$T$32,9,FALSE),
$C204=2017,
VLOOKUP($B204,[20]分省年度数据!$A$1:$T$32,8,FALSE),
$C204=2018,
VLOOKUP($B204,[20]分省年度数据!$A$1:$T$32,7,FALSE)
)</f>
        <v>45.96</v>
      </c>
      <c r="V204" cm="1">
        <f t="array" ref="V204">_xlfn.IFS(
$C204=2010,
VLOOKUP($B204,[21]分省年度数据!$A$1:$T$32,15,FALSE),
$C204=2011,
VLOOKUP($B204,[21]分省年度数据!$A$1:$T$32,14,FALSE),
$C204=2012,
VLOOKUP($B204,[21]分省年度数据!$A$1:$T$32,13,FALSE),
$C204=2013,
VLOOKUP($B204,[21]分省年度数据!$A$1:$T$32,12,FALSE),
$C204=2014,
VLOOKUP($B204,[21]分省年度数据!$A$1:$T$32,11,FALSE),
$C204=2015,
VLOOKUP($B204,[21]分省年度数据!$A$1:$T$32,10,FALSE),
$C204=2016,
VLOOKUP($B204,[21]分省年度数据!$A$1:$T$32,9,FALSE),
$C204=2017,
VLOOKUP($B204,[21]分省年度数据!$A$1:$T$32,8,FALSE),
$C204=2018,
VLOOKUP($B204,[21]分省年度数据!$A$1:$T$32,7,FALSE)
)</f>
        <v>56</v>
      </c>
      <c r="W204" cm="1">
        <f t="array" ref="W204">_xlfn.IFS(
$C204=2010,
VLOOKUP($B204,[22]分省年度数据!$A$1:$T$32,15,FALSE),
$C204=2011,
VLOOKUP($B204,[22]分省年度数据!$A$1:$T$32,14,FALSE),
$C204=2012,
VLOOKUP($B204,[22]分省年度数据!$A$1:$T$32,13,FALSE),
$C204=2013,
VLOOKUP($B204,[22]分省年度数据!$A$1:$T$32,12,FALSE),
$C204=2014,
VLOOKUP($B204,[22]分省年度数据!$A$1:$T$32,11,FALSE),
$C204=2015,
VLOOKUP($B204,[22]分省年度数据!$A$1:$T$32,10,FALSE),
$C204=2016,
VLOOKUP($B204,[22]分省年度数据!$A$1:$T$32,9,FALSE),
$C204=2017,
VLOOKUP($B204,[22]分省年度数据!$A$1:$T$32,8,FALSE),
$C204=2018,
VLOOKUP($B204,[22]分省年度数据!$A$1:$T$32,7,FALSE)
)</f>
        <v>10.02</v>
      </c>
      <c r="X204" cm="1">
        <f t="array" ref="X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584.1</v>
      </c>
      <c r="Y204" cm="1">
        <f t="array" ref="Y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16.18</v>
      </c>
      <c r="Z204" cm="1">
        <f t="array" ref="Z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12.86</v>
      </c>
      <c r="AA204" cm="1">
        <f t="array" ref="AA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17.43</v>
      </c>
      <c r="AC204" cm="1">
        <f t="array" ref="AC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14508458</v>
      </c>
      <c r="AD204" cm="1">
        <f t="array" ref="AD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1056.9100000000001</v>
      </c>
      <c r="AE204" cm="1">
        <f t="array" ref="AE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845</v>
      </c>
      <c r="AF204" cm="1">
        <f t="array" ref="AF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12393</v>
      </c>
      <c r="AI204" cm="1">
        <f t="array" ref="AI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9193</v>
      </c>
      <c r="AJ204" cm="1">
        <f t="array" ref="AJ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20824</v>
      </c>
      <c r="AK204" cm="1">
        <f t="array" ref="AK204">_xlfn.IFS(
$C204=2010,
VLOOKUP($B204,[4]分省年度数据!$A$1:$T$32,15,FALSE),
$C204=2011,
VLOOKUP($B204,[4]分省年度数据!$A$1:$T$32,14,FALSE),
$C204=2012,
VLOOKUP($B204,[4]分省年度数据!$A$1:$T$32,13,FALSE),
$C204=2013,
VLOOKUP($B204,[4]分省年度数据!$A$1:$T$32,12,FALSE),
$C204=2014,
VLOOKUP($B204,[4]分省年度数据!$A$1:$T$32,11,FALSE),
$C204=2015,
VLOOKUP($B204,[4]分省年度数据!$A$1:$T$32,10,FALSE),
$C204=2016,
VLOOKUP($B204,[4]分省年度数据!$A$1:$T$32,9,FALSE),
$C204=2017,
VLOOKUP($B204,[4]分省年度数据!$A$1:$T$32,8,FALSE),
$C204=2018,
VLOOKUP($B204,[4]分省年度数据!$A$1:$T$32,7,FALSE)
)</f>
        <v>91.12</v>
      </c>
      <c r="AL204" cm="1">
        <f t="array" ref="AL204">_xlfn.IFS(
$C204=2010,
VLOOKUP($B204,[5]分省年度数据!$A$1:$T$32,15,FALSE),
$C204=2011,
VLOOKUP($B204,[5]分省年度数据!$A$1:$T$32,14,FALSE),
$C204=2012,
VLOOKUP($B204,[5]分省年度数据!$A$1:$T$32,13,FALSE),
$C204=2013,
VLOOKUP($B204,[5]分省年度数据!$A$1:$T$32,12,FALSE),
$C204=2014,
VLOOKUP($B204,[5]分省年度数据!$A$1:$T$32,11,FALSE),
$C204=2015,
VLOOKUP($B204,[5]分省年度数据!$A$1:$T$32,10,FALSE),
$C204=2016,
VLOOKUP($B204,[5]分省年度数据!$A$1:$T$32,9,FALSE),
$C204=2017,
VLOOKUP($B204,[5]分省年度数据!$A$1:$T$32,8,FALSE),
$C204=2018,
VLOOKUP($B204,[5]分省年度数据!$A$1:$T$32,7,FALSE)
)</f>
        <v>90.89</v>
      </c>
      <c r="AM204" cm="1">
        <f t="array" ref="AM204">_xlfn.IFS(
$C204=2010,
VLOOKUP($B204,[6]分省年度数据!$A$1:$T$32,15,FALSE),
$C204=2011,
VLOOKUP($B204,[6]分省年度数据!$A$1:$T$32,14,FALSE),
$C204=2012,
VLOOKUP($B204,[6]分省年度数据!$A$1:$T$32,13,FALSE),
$C204=2013,
VLOOKUP($B204,[6]分省年度数据!$A$1:$T$32,12,FALSE),
$C204=2014,
VLOOKUP($B204,[6]分省年度数据!$A$1:$T$32,11,FALSE),
$C204=2015,
VLOOKUP($B204,[6]分省年度数据!$A$1:$T$32,10,FALSE),
$C204=2016,
VLOOKUP($B204,[6]分省年度数据!$A$1:$T$32,9,FALSE),
$C204=2017,
VLOOKUP($B204,[6]分省年度数据!$A$1:$T$32,8,FALSE),
$C204=2018,
VLOOKUP($B204,[6]分省年度数据!$A$1:$T$32,7,FALSE)
)</f>
        <v>14.22</v>
      </c>
      <c r="AN204" cm="1">
        <f t="array" ref="AN204">_xlfn.IFS(
$C204=2010,
VLOOKUP($B204,[7]分省年度数据!$A$1:$T$32,15,FALSE),
$C204=2011,
VLOOKUP($B204,[7]分省年度数据!$A$1:$T$32,14,FALSE),
$C204=2012,
VLOOKUP($B204,[7]分省年度数据!$A$1:$T$32,13,FALSE),
$C204=2013,
VLOOKUP($B204,[7]分省年度数据!$A$1:$T$32,12,FALSE),
$C204=2014,
VLOOKUP($B204,[7]分省年度数据!$A$1:$T$32,11,FALSE),
$C204=2015,
VLOOKUP($B204,[7]分省年度数据!$A$1:$T$32,10,FALSE),
$C204=2016,
VLOOKUP($B204,[7]分省年度数据!$A$1:$T$32,9,FALSE),
$C204=2017,
VLOOKUP($B204,[7]分省年度数据!$A$1:$T$32,8,FALSE),
$C204=2018,
VLOOKUP($B204,[7]分省年度数据!$A$1:$T$32,7,FALSE)
)</f>
        <v>2.17</v>
      </c>
      <c r="AO204" cm="1">
        <f t="array" ref="AO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11.26</v>
      </c>
    </row>
    <row r="205" spans="1:41">
      <c r="A205">
        <v>51</v>
      </c>
      <c r="B205" t="s">
        <v>23</v>
      </c>
      <c r="C205">
        <v>2015</v>
      </c>
      <c r="D205" t="str">
        <f>CONCATENATE(B205,C205)</f>
        <v>四川省2015</v>
      </c>
      <c r="E205" t="s">
        <v>36</v>
      </c>
      <c r="F205" cm="1">
        <f t="array" ref="F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G205" cm="1">
        <f t="array" ref="G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H205" cm="1">
        <f t="array" ref="H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I205">
        <f>VLOOKUP($D205,[24]Sheet1!$C$1:$J$65536,2,FALSE)</f>
        <v>115.44403076171875</v>
      </c>
      <c r="J205">
        <f>VLOOKUP($D205,[24]Sheet1!$C$1:$J$65536,3,FALSE)</f>
        <v>33.945529937744141</v>
      </c>
      <c r="K205">
        <f>VLOOKUP($D205,[24]Sheet1!$C$1:$J$65536,4,FALSE)</f>
        <v>10141.7646484375</v>
      </c>
      <c r="L205">
        <f>VLOOKUP($D205,[24]Sheet1!$C$1:$J$65536,5,FALSE)</f>
        <v>181.6959228515625</v>
      </c>
      <c r="M205">
        <f>VLOOKUP($D205,[24]Sheet1!$C$1:$J$65536,6,FALSE)</f>
        <v>19.452775955200195</v>
      </c>
      <c r="N205">
        <f>VLOOKUP($D205,[24]Sheet1!$C$1:$J$65536,7,FALSE)</f>
        <v>6.3190035820007324</v>
      </c>
      <c r="O205">
        <f>VLOOKUP($D205,[24]Sheet1!$C$1:$J$65536,8,FALSE)</f>
        <v>25.350528717041016</v>
      </c>
      <c r="P205" cm="1">
        <f t="array" ref="P205">_xlfn.IFS(
$C205=2010,
VLOOKUP($B205,[25]各省年均房价!$A$1:$T$32,11,FALSE),
$C205=2011,
VLOOKUP($B205,[25]各省年均房价!$A$1:$T$32,12,FALSE),
$C205=2012,
VLOOKUP($B205,[25]各省年均房价!$A$1:$T$32,13,FALSE),
$C205=2013,
VLOOKUP($B205,[25]各省年均房价!$A$1:$T$32,14,FALSE),
$C205=2014,
VLOOKUP($B205,[25]各省年均房价!$A$1:$T$32,15,FALSE),
$C205=2015,
VLOOKUP($B205,[25]各省年均房价!$A$1:$T$32,16,FALSE),
$C205=2016,
VLOOKUP($B205,[25]各省年均房价!$A$1:$T$32,17,FALSE),
$C205=2017,
VLOOKUP($B205,[25]各省年均房价!$A$1:$T$32,18,FALSE),
$C205=2018,
VLOOKUP($B205,[25]各省年均房价!$A$1:$T$32,19,FALSE)
)</f>
        <v>4709.37</v>
      </c>
      <c r="Q205">
        <f t="shared" si="3"/>
        <v>0.27346669763660647</v>
      </c>
      <c r="S205" t="str">
        <f>VLOOKUP(B205,方言分布!A:B,2,FALSE)</f>
        <v>西南官话</v>
      </c>
      <c r="T205" cm="1">
        <f t="array" ref="T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80109</v>
      </c>
      <c r="U205" cm="1">
        <f t="array" ref="U205">_xlfn.IFS(
$C205=2010,
VLOOKUP($B205,[20]分省年度数据!$A$1:$T$32,15,FALSE),
$C205=2011,
VLOOKUP($B205,[20]分省年度数据!$A$1:$T$32,14,FALSE),
$C205=2012,
VLOOKUP($B205,[20]分省年度数据!$A$1:$T$32,13,FALSE),
$C205=2013,
VLOOKUP($B205,[20]分省年度数据!$A$1:$T$32,12,FALSE),
$C205=2014,
VLOOKUP($B205,[20]分省年度数据!$A$1:$T$32,11,FALSE),
$C205=2015,
VLOOKUP($B205,[20]分省年度数据!$A$1:$T$32,10,FALSE),
$C205=2016,
VLOOKUP($B205,[20]分省年度数据!$A$1:$T$32,9,FALSE),
$C205=2017,
VLOOKUP($B205,[20]分省年度数据!$A$1:$T$32,8,FALSE),
$C205=2018,
VLOOKUP($B205,[20]分省年度数据!$A$1:$T$32,7,FALSE)
)</f>
        <v>48.88</v>
      </c>
      <c r="V205" cm="1">
        <f t="array" ref="V205">_xlfn.IFS(
$C205=2010,
VLOOKUP($B205,[21]分省年度数据!$A$1:$T$32,15,FALSE),
$C205=2011,
VLOOKUP($B205,[21]分省年度数据!$A$1:$T$32,14,FALSE),
$C205=2012,
VLOOKUP($B205,[21]分省年度数据!$A$1:$T$32,13,FALSE),
$C205=2013,
VLOOKUP($B205,[21]分省年度数据!$A$1:$T$32,12,FALSE),
$C205=2014,
VLOOKUP($B205,[21]分省年度数据!$A$1:$T$32,11,FALSE),
$C205=2015,
VLOOKUP($B205,[21]分省年度数据!$A$1:$T$32,10,FALSE),
$C205=2016,
VLOOKUP($B205,[21]分省年度数据!$A$1:$T$32,9,FALSE),
$C205=2017,
VLOOKUP($B205,[21]分省年度数据!$A$1:$T$32,8,FALSE),
$C205=2018,
VLOOKUP($B205,[21]分省年度数据!$A$1:$T$32,7,FALSE)
)</f>
        <v>58</v>
      </c>
      <c r="W205" cm="1">
        <f t="array" ref="W205">_xlfn.IFS(
$C205=2010,
VLOOKUP($B205,[22]分省年度数据!$A$1:$T$32,15,FALSE),
$C205=2011,
VLOOKUP($B205,[22]分省年度数据!$A$1:$T$32,14,FALSE),
$C205=2012,
VLOOKUP($B205,[22]分省年度数据!$A$1:$T$32,13,FALSE),
$C205=2013,
VLOOKUP($B205,[22]分省年度数据!$A$1:$T$32,12,FALSE),
$C205=2014,
VLOOKUP($B205,[22]分省年度数据!$A$1:$T$32,11,FALSE),
$C205=2015,
VLOOKUP($B205,[22]分省年度数据!$A$1:$T$32,10,FALSE),
$C205=2016,
VLOOKUP($B205,[22]分省年度数据!$A$1:$T$32,9,FALSE),
$C205=2017,
VLOOKUP($B205,[22]分省年度数据!$A$1:$T$32,8,FALSE),
$C205=2018,
VLOOKUP($B205,[22]分省年度数据!$A$1:$T$32,7,FALSE)
)</f>
        <v>10.1</v>
      </c>
      <c r="X205" cm="1">
        <f t="array" ref="X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686.42</v>
      </c>
      <c r="Y205" cm="1">
        <f t="array" ref="Y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15.59</v>
      </c>
      <c r="Z205" cm="1">
        <f t="array" ref="Z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12.39</v>
      </c>
      <c r="AA205" cm="1">
        <f t="array" ref="AA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17.59</v>
      </c>
      <c r="AC205" cm="1">
        <f t="array" ref="AC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16409562</v>
      </c>
      <c r="AD205" cm="1">
        <f t="array" ref="AD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1252.33</v>
      </c>
      <c r="AE205" cm="1">
        <f t="array" ref="AE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959</v>
      </c>
      <c r="AF205" cm="1">
        <f t="array" ref="AF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13834.4</v>
      </c>
      <c r="AI205" cm="1">
        <f t="array" ref="AI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8571</v>
      </c>
      <c r="AJ205" cm="1">
        <f t="array" ref="AJ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22745</v>
      </c>
      <c r="AK205" cm="1">
        <f t="array" ref="AK205">_xlfn.IFS(
$C205=2010,
VLOOKUP($B205,[4]分省年度数据!$A$1:$T$32,15,FALSE),
$C205=2011,
VLOOKUP($B205,[4]分省年度数据!$A$1:$T$32,14,FALSE),
$C205=2012,
VLOOKUP($B205,[4]分省年度数据!$A$1:$T$32,13,FALSE),
$C205=2013,
VLOOKUP($B205,[4]分省年度数据!$A$1:$T$32,12,FALSE),
$C205=2014,
VLOOKUP($B205,[4]分省年度数据!$A$1:$T$32,11,FALSE),
$C205=2015,
VLOOKUP($B205,[4]分省年度数据!$A$1:$T$32,10,FALSE),
$C205=2016,
VLOOKUP($B205,[4]分省年度数据!$A$1:$T$32,9,FALSE),
$C205=2017,
VLOOKUP($B205,[4]分省年度数据!$A$1:$T$32,8,FALSE),
$C205=2018,
VLOOKUP($B205,[4]分省年度数据!$A$1:$T$32,7,FALSE)
)</f>
        <v>93.05</v>
      </c>
      <c r="AL205" cm="1">
        <f t="array" ref="AL205">_xlfn.IFS(
$C205=2010,
VLOOKUP($B205,[5]分省年度数据!$A$1:$T$32,15,FALSE),
$C205=2011,
VLOOKUP($B205,[5]分省年度数据!$A$1:$T$32,14,FALSE),
$C205=2012,
VLOOKUP($B205,[5]分省年度数据!$A$1:$T$32,13,FALSE),
$C205=2013,
VLOOKUP($B205,[5]分省年度数据!$A$1:$T$32,12,FALSE),
$C205=2014,
VLOOKUP($B205,[5]分省年度数据!$A$1:$T$32,11,FALSE),
$C205=2015,
VLOOKUP($B205,[5]分省年度数据!$A$1:$T$32,10,FALSE),
$C205=2016,
VLOOKUP($B205,[5]分省年度数据!$A$1:$T$32,9,FALSE),
$C205=2017,
VLOOKUP($B205,[5]分省年度数据!$A$1:$T$32,8,FALSE),
$C205=2018,
VLOOKUP($B205,[5]分省年度数据!$A$1:$T$32,7,FALSE)
)</f>
        <v>92.46</v>
      </c>
      <c r="AM205" cm="1">
        <f t="array" ref="AM205">_xlfn.IFS(
$C205=2010,
VLOOKUP($B205,[6]分省年度数据!$A$1:$T$32,15,FALSE),
$C205=2011,
VLOOKUP($B205,[6]分省年度数据!$A$1:$T$32,14,FALSE),
$C205=2012,
VLOOKUP($B205,[6]分省年度数据!$A$1:$T$32,13,FALSE),
$C205=2013,
VLOOKUP($B205,[6]分省年度数据!$A$1:$T$32,12,FALSE),
$C205=2014,
VLOOKUP($B205,[6]分省年度数据!$A$1:$T$32,11,FALSE),
$C205=2015,
VLOOKUP($B205,[6]分省年度数据!$A$1:$T$32,10,FALSE),
$C205=2016,
VLOOKUP($B205,[6]分省年度数据!$A$1:$T$32,9,FALSE),
$C205=2017,
VLOOKUP($B205,[6]分省年度数据!$A$1:$T$32,8,FALSE),
$C205=2018,
VLOOKUP($B205,[6]分省年度数据!$A$1:$T$32,7,FALSE)
)</f>
        <v>13.52</v>
      </c>
      <c r="AN205" cm="1">
        <f t="array" ref="AN205">_xlfn.IFS(
$C205=2010,
VLOOKUP($B205,[7]分省年度数据!$A$1:$T$32,15,FALSE),
$C205=2011,
VLOOKUP($B205,[7]分省年度数据!$A$1:$T$32,14,FALSE),
$C205=2012,
VLOOKUP($B205,[7]分省年度数据!$A$1:$T$32,13,FALSE),
$C205=2013,
VLOOKUP($B205,[7]分省年度数据!$A$1:$T$32,12,FALSE),
$C205=2014,
VLOOKUP($B205,[7]分省年度数据!$A$1:$T$32,11,FALSE),
$C205=2015,
VLOOKUP($B205,[7]分省年度数据!$A$1:$T$32,10,FALSE),
$C205=2016,
VLOOKUP($B205,[7]分省年度数据!$A$1:$T$32,9,FALSE),
$C205=2017,
VLOOKUP($B205,[7]分省年度数据!$A$1:$T$32,8,FALSE),
$C205=2018,
VLOOKUP($B205,[7]分省年度数据!$A$1:$T$32,7,FALSE)
)</f>
        <v>2.14</v>
      </c>
      <c r="AO205" cm="1">
        <f t="array" ref="AO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11.96</v>
      </c>
    </row>
    <row r="206" spans="1:41">
      <c r="A206">
        <v>51</v>
      </c>
      <c r="B206" t="s">
        <v>23</v>
      </c>
      <c r="C206">
        <v>2016</v>
      </c>
      <c r="D206" t="str">
        <f>CONCATENATE(B206,C206)</f>
        <v>四川省2016</v>
      </c>
      <c r="E206" t="s">
        <v>36</v>
      </c>
      <c r="F206" cm="1">
        <f t="array" ref="F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G206" cm="1">
        <f t="array" ref="G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H206" cm="1">
        <f t="array" ref="H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I206">
        <f>VLOOKUP($D206,[24]Sheet1!$C$1:$J$65536,2,FALSE)</f>
        <v>116.63563537597656</v>
      </c>
      <c r="J206">
        <f>VLOOKUP($D206,[24]Sheet1!$C$1:$J$65536,3,FALSE)</f>
        <v>37.839649200439453</v>
      </c>
      <c r="K206">
        <f>VLOOKUP($D206,[24]Sheet1!$C$1:$J$65536,4,FALSE)</f>
        <v>10142.84765625</v>
      </c>
      <c r="L206">
        <f>VLOOKUP($D206,[24]Sheet1!$C$1:$J$65536,5,FALSE)</f>
        <v>186.80174255371094</v>
      </c>
      <c r="M206">
        <f>VLOOKUP($D206,[24]Sheet1!$C$1:$J$65536,6,FALSE)</f>
        <v>19.915603637695312</v>
      </c>
      <c r="N206">
        <f>VLOOKUP($D206,[24]Sheet1!$C$1:$J$65536,7,FALSE)</f>
        <v>6.2883691787719727</v>
      </c>
      <c r="O206">
        <f>VLOOKUP($D206,[24]Sheet1!$C$1:$J$65536,8,FALSE)</f>
        <v>25.660406112670898</v>
      </c>
      <c r="P206" cm="1">
        <f t="array" ref="P206">_xlfn.IFS(
$C206=2010,
VLOOKUP($B206,[25]各省年均房价!$A$1:$T$32,11,FALSE),
$C206=2011,
VLOOKUP($B206,[25]各省年均房价!$A$1:$T$32,12,FALSE),
$C206=2012,
VLOOKUP($B206,[25]各省年均房价!$A$1:$T$32,13,FALSE),
$C206=2013,
VLOOKUP($B206,[25]各省年均房价!$A$1:$T$32,14,FALSE),
$C206=2014,
VLOOKUP($B206,[25]各省年均房价!$A$1:$T$32,15,FALSE),
$C206=2015,
VLOOKUP($B206,[25]各省年均房价!$A$1:$T$32,16,FALSE),
$C206=2016,
VLOOKUP($B206,[25]各省年均房价!$A$1:$T$32,17,FALSE),
$C206=2017,
VLOOKUP($B206,[25]各省年均房价!$A$1:$T$32,18,FALSE),
$C206=2018,
VLOOKUP($B206,[25]各省年均房价!$A$1:$T$32,19,FALSE)
)</f>
        <v>4942.778888888889</v>
      </c>
      <c r="Q206">
        <f t="shared" si="3"/>
        <v>0.26280194007278229</v>
      </c>
      <c r="S206" t="str">
        <f>VLOOKUP(B206,方言分布!A:B,2,FALSE)</f>
        <v>西南官话</v>
      </c>
      <c r="T206" cm="1">
        <f t="array" ref="T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79513</v>
      </c>
      <c r="U206" cm="1">
        <f t="array" ref="U206">_xlfn.IFS(
$C206=2010,
VLOOKUP($B206,[20]分省年度数据!$A$1:$T$32,15,FALSE),
$C206=2011,
VLOOKUP($B206,[20]分省年度数据!$A$1:$T$32,14,FALSE),
$C206=2012,
VLOOKUP($B206,[20]分省年度数据!$A$1:$T$32,13,FALSE),
$C206=2013,
VLOOKUP($B206,[20]分省年度数据!$A$1:$T$32,12,FALSE),
$C206=2014,
VLOOKUP($B206,[20]分省年度数据!$A$1:$T$32,11,FALSE),
$C206=2015,
VLOOKUP($B206,[20]分省年度数据!$A$1:$T$32,10,FALSE),
$C206=2016,
VLOOKUP($B206,[20]分省年度数据!$A$1:$T$32,9,FALSE),
$C206=2017,
VLOOKUP($B206,[20]分省年度数据!$A$1:$T$32,8,FALSE),
$C206=2018,
VLOOKUP($B206,[20]分省年度数据!$A$1:$T$32,7,FALSE)
)</f>
        <v>51.92</v>
      </c>
      <c r="V206" cm="1">
        <f t="array" ref="V206">_xlfn.IFS(
$C206=2010,
VLOOKUP($B206,[21]分省年度数据!$A$1:$T$32,15,FALSE),
$C206=2011,
VLOOKUP($B206,[21]分省年度数据!$A$1:$T$32,14,FALSE),
$C206=2012,
VLOOKUP($B206,[21]分省年度数据!$A$1:$T$32,13,FALSE),
$C206=2013,
VLOOKUP($B206,[21]分省年度数据!$A$1:$T$32,12,FALSE),
$C206=2014,
VLOOKUP($B206,[21]分省年度数据!$A$1:$T$32,11,FALSE),
$C206=2015,
VLOOKUP($B206,[21]分省年度数据!$A$1:$T$32,10,FALSE),
$C206=2016,
VLOOKUP($B206,[21]分省年度数据!$A$1:$T$32,9,FALSE),
$C206=2017,
VLOOKUP($B206,[21]分省年度数据!$A$1:$T$32,8,FALSE),
$C206=2018,
VLOOKUP($B206,[21]分省年度数据!$A$1:$T$32,7,FALSE)
)</f>
        <v>60</v>
      </c>
      <c r="W206" cm="1">
        <f t="array" ref="W206">_xlfn.IFS(
$C206=2010,
VLOOKUP($B206,[22]分省年度数据!$A$1:$T$32,15,FALSE),
$C206=2011,
VLOOKUP($B206,[22]分省年度数据!$A$1:$T$32,14,FALSE),
$C206=2012,
VLOOKUP($B206,[22]分省年度数据!$A$1:$T$32,13,FALSE),
$C206=2013,
VLOOKUP($B206,[22]分省年度数据!$A$1:$T$32,12,FALSE),
$C206=2014,
VLOOKUP($B206,[22]分省年度数据!$A$1:$T$32,11,FALSE),
$C206=2015,
VLOOKUP($B206,[22]分省年度数据!$A$1:$T$32,10,FALSE),
$C206=2016,
VLOOKUP($B206,[22]分省年度数据!$A$1:$T$32,9,FALSE),
$C206=2017,
VLOOKUP($B206,[22]分省年度数据!$A$1:$T$32,8,FALSE),
$C206=2018,
VLOOKUP($B206,[22]分省年度数据!$A$1:$T$32,7,FALSE)
)</f>
        <v>10.07</v>
      </c>
      <c r="X206" cm="1">
        <f t="array" ref="X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772.24</v>
      </c>
      <c r="Y206" cm="1">
        <f t="array" ref="Y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15.04</v>
      </c>
      <c r="Z206" cm="1">
        <f t="array" ref="Z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12.34</v>
      </c>
      <c r="AA206" cm="1">
        <f t="array" ref="AA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17.48</v>
      </c>
      <c r="AC206" cm="1">
        <f t="array" ref="AC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17620946</v>
      </c>
      <c r="AD206" cm="1">
        <f t="array" ref="AD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1301.8499999999999</v>
      </c>
      <c r="AE206" cm="1">
        <f t="array" ref="AE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951</v>
      </c>
      <c r="AF206" cm="1">
        <f t="array" ref="AF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15519.7</v>
      </c>
      <c r="AI206" cm="1">
        <f t="array" ref="AI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7527</v>
      </c>
      <c r="AJ206" cm="1">
        <f t="array" ref="AJ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24804</v>
      </c>
      <c r="AK206" cm="1">
        <f t="array" ref="AK206">_xlfn.IFS(
$C206=2010,
VLOOKUP($B206,[4]分省年度数据!$A$1:$T$32,15,FALSE),
$C206=2011,
VLOOKUP($B206,[4]分省年度数据!$A$1:$T$32,14,FALSE),
$C206=2012,
VLOOKUP($B206,[4]分省年度数据!$A$1:$T$32,13,FALSE),
$C206=2013,
VLOOKUP($B206,[4]分省年度数据!$A$1:$T$32,12,FALSE),
$C206=2014,
VLOOKUP($B206,[4]分省年度数据!$A$1:$T$32,11,FALSE),
$C206=2015,
VLOOKUP($B206,[4]分省年度数据!$A$1:$T$32,10,FALSE),
$C206=2016,
VLOOKUP($B206,[4]分省年度数据!$A$1:$T$32,9,FALSE),
$C206=2017,
VLOOKUP($B206,[4]分省年度数据!$A$1:$T$32,8,FALSE),
$C206=2018,
VLOOKUP($B206,[4]分省年度数据!$A$1:$T$32,7,FALSE)
)</f>
        <v>93.07</v>
      </c>
      <c r="AL206" cm="1">
        <f t="array" ref="AL206">_xlfn.IFS(
$C206=2010,
VLOOKUP($B206,[5]分省年度数据!$A$1:$T$32,15,FALSE),
$C206=2011,
VLOOKUP($B206,[5]分省年度数据!$A$1:$T$32,14,FALSE),
$C206=2012,
VLOOKUP($B206,[5]分省年度数据!$A$1:$T$32,13,FALSE),
$C206=2013,
VLOOKUP($B206,[5]分省年度数据!$A$1:$T$32,12,FALSE),
$C206=2014,
VLOOKUP($B206,[5]分省年度数据!$A$1:$T$32,11,FALSE),
$C206=2015,
VLOOKUP($B206,[5]分省年度数据!$A$1:$T$32,10,FALSE),
$C206=2016,
VLOOKUP($B206,[5]分省年度数据!$A$1:$T$32,9,FALSE),
$C206=2017,
VLOOKUP($B206,[5]分省年度数据!$A$1:$T$32,8,FALSE),
$C206=2018,
VLOOKUP($B206,[5]分省年度数据!$A$1:$T$32,7,FALSE)
)</f>
        <v>91.78</v>
      </c>
      <c r="AM206" cm="1">
        <f t="array" ref="AM206">_xlfn.IFS(
$C206=2010,
VLOOKUP($B206,[6]分省年度数据!$A$1:$T$32,15,FALSE),
$C206=2011,
VLOOKUP($B206,[6]分省年度数据!$A$1:$T$32,14,FALSE),
$C206=2012,
VLOOKUP($B206,[6]分省年度数据!$A$1:$T$32,13,FALSE),
$C206=2013,
VLOOKUP($B206,[6]分省年度数据!$A$1:$T$32,12,FALSE),
$C206=2014,
VLOOKUP($B206,[6]分省年度数据!$A$1:$T$32,11,FALSE),
$C206=2015,
VLOOKUP($B206,[6]分省年度数据!$A$1:$T$32,10,FALSE),
$C206=2016,
VLOOKUP($B206,[6]分省年度数据!$A$1:$T$32,9,FALSE),
$C206=2017,
VLOOKUP($B206,[6]分省年度数据!$A$1:$T$32,8,FALSE),
$C206=2018,
VLOOKUP($B206,[6]分省年度数据!$A$1:$T$32,7,FALSE)
)</f>
        <v>12.9</v>
      </c>
      <c r="AN206" cm="1">
        <f t="array" ref="AN206">_xlfn.IFS(
$C206=2010,
VLOOKUP($B206,[7]分省年度数据!$A$1:$T$32,15,FALSE),
$C206=2011,
VLOOKUP($B206,[7]分省年度数据!$A$1:$T$32,14,FALSE),
$C206=2012,
VLOOKUP($B206,[7]分省年度数据!$A$1:$T$32,13,FALSE),
$C206=2013,
VLOOKUP($B206,[7]分省年度数据!$A$1:$T$32,12,FALSE),
$C206=2014,
VLOOKUP($B206,[7]分省年度数据!$A$1:$T$32,11,FALSE),
$C206=2015,
VLOOKUP($B206,[7]分省年度数据!$A$1:$T$32,10,FALSE),
$C206=2016,
VLOOKUP($B206,[7]分省年度数据!$A$1:$T$32,9,FALSE),
$C206=2017,
VLOOKUP($B206,[7]分省年度数据!$A$1:$T$32,8,FALSE),
$C206=2018,
VLOOKUP($B206,[7]分省年度数据!$A$1:$T$32,7,FALSE)
)</f>
        <v>2.1800000000000002</v>
      </c>
      <c r="AO206" cm="1">
        <f t="array" ref="AO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12.47</v>
      </c>
    </row>
    <row r="207" spans="1:41">
      <c r="A207">
        <v>51</v>
      </c>
      <c r="B207" t="s">
        <v>23</v>
      </c>
      <c r="C207">
        <v>2017</v>
      </c>
      <c r="D207" t="str">
        <f>CONCATENATE(B207,C207)</f>
        <v>四川省2017</v>
      </c>
      <c r="E207" t="s">
        <v>36</v>
      </c>
      <c r="F207" cm="1">
        <f t="array" ref="F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G207" cm="1">
        <f t="array" ref="G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H207" cm="1">
        <f t="array" ref="H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I207">
        <f>VLOOKUP($D207,[24]Sheet1!$C$1:$J$65536,2,FALSE)</f>
        <v>116.10514068603516</v>
      </c>
      <c r="J207">
        <f>VLOOKUP($D207,[24]Sheet1!$C$1:$J$65536,3,FALSE)</f>
        <v>39.107173919677734</v>
      </c>
      <c r="K207">
        <f>VLOOKUP($D207,[24]Sheet1!$C$1:$J$65536,4,FALSE)</f>
        <v>10148.53125</v>
      </c>
      <c r="L207">
        <f>VLOOKUP($D207,[24]Sheet1!$C$1:$J$65536,5,FALSE)</f>
        <v>187.93154907226562</v>
      </c>
      <c r="M207">
        <f>VLOOKUP($D207,[24]Sheet1!$C$1:$J$65536,6,FALSE)</f>
        <v>19.605865478515625</v>
      </c>
      <c r="N207">
        <f>VLOOKUP($D207,[24]Sheet1!$C$1:$J$65536,7,FALSE)</f>
        <v>6.1376080513000488</v>
      </c>
      <c r="O207">
        <f>VLOOKUP($D207,[24]Sheet1!$C$1:$J$65536,8,FALSE)</f>
        <v>25.910129547119141</v>
      </c>
      <c r="P207" cm="1">
        <f t="array" ref="P207">_xlfn.IFS(
$C207=2010,
VLOOKUP($B207,[25]各省年均房价!$A$1:$T$32,11,FALSE),
$C207=2011,
VLOOKUP($B207,[25]各省年均房价!$A$1:$T$32,12,FALSE),
$C207=2012,
VLOOKUP($B207,[25]各省年均房价!$A$1:$T$32,13,FALSE),
$C207=2013,
VLOOKUP($B207,[25]各省年均房价!$A$1:$T$32,14,FALSE),
$C207=2014,
VLOOKUP($B207,[25]各省年均房价!$A$1:$T$32,15,FALSE),
$C207=2015,
VLOOKUP($B207,[25]各省年均房价!$A$1:$T$32,16,FALSE),
$C207=2016,
VLOOKUP($B207,[25]各省年均房价!$A$1:$T$32,17,FALSE),
$C207=2017,
VLOOKUP($B207,[25]各省年均房价!$A$1:$T$32,18,FALSE),
$C207=2018,
VLOOKUP($B207,[25]各省年均房价!$A$1:$T$32,19,FALSE)
)</f>
        <v>4907.6019607843127</v>
      </c>
      <c r="Q207">
        <f t="shared" si="3"/>
        <v>0.23846462394481596</v>
      </c>
      <c r="S207" t="str">
        <f>VLOOKUP(B207,方言分布!A:B,2,FALSE)</f>
        <v>西南官话</v>
      </c>
      <c r="T207" cm="1">
        <f t="array" ref="T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80481</v>
      </c>
      <c r="U207" cm="1">
        <f t="array" ref="U207">_xlfn.IFS(
$C207=2010,
VLOOKUP($B207,[20]分省年度数据!$A$1:$T$32,15,FALSE),
$C207=2011,
VLOOKUP($B207,[20]分省年度数据!$A$1:$T$32,14,FALSE),
$C207=2012,
VLOOKUP($B207,[20]分省年度数据!$A$1:$T$32,13,FALSE),
$C207=2013,
VLOOKUP($B207,[20]分省年度数据!$A$1:$T$32,12,FALSE),
$C207=2014,
VLOOKUP($B207,[20]分省年度数据!$A$1:$T$32,11,FALSE),
$C207=2015,
VLOOKUP($B207,[20]分省年度数据!$A$1:$T$32,10,FALSE),
$C207=2016,
VLOOKUP($B207,[20]分省年度数据!$A$1:$T$32,9,FALSE),
$C207=2017,
VLOOKUP($B207,[20]分省年度数据!$A$1:$T$32,8,FALSE),
$C207=2018,
VLOOKUP($B207,[20]分省年度数据!$A$1:$T$32,7,FALSE)
)</f>
        <v>56.35</v>
      </c>
      <c r="V207" cm="1">
        <f t="array" ref="V207">_xlfn.IFS(
$C207=2010,
VLOOKUP($B207,[21]分省年度数据!$A$1:$T$32,15,FALSE),
$C207=2011,
VLOOKUP($B207,[21]分省年度数据!$A$1:$T$32,14,FALSE),
$C207=2012,
VLOOKUP($B207,[21]分省年度数据!$A$1:$T$32,13,FALSE),
$C207=2013,
VLOOKUP($B207,[21]分省年度数据!$A$1:$T$32,12,FALSE),
$C207=2014,
VLOOKUP($B207,[21]分省年度数据!$A$1:$T$32,11,FALSE),
$C207=2015,
VLOOKUP($B207,[21]分省年度数据!$A$1:$T$32,10,FALSE),
$C207=2016,
VLOOKUP($B207,[21]分省年度数据!$A$1:$T$32,9,FALSE),
$C207=2017,
VLOOKUP($B207,[21]分省年度数据!$A$1:$T$32,8,FALSE),
$C207=2018,
VLOOKUP($B207,[21]分省年度数据!$A$1:$T$32,7,FALSE)
)</f>
        <v>64</v>
      </c>
      <c r="W207" cm="1">
        <f t="array" ref="W207">_xlfn.IFS(
$C207=2010,
VLOOKUP($B207,[22]分省年度数据!$A$1:$T$32,15,FALSE),
$C207=2011,
VLOOKUP($B207,[22]分省年度数据!$A$1:$T$32,14,FALSE),
$C207=2012,
VLOOKUP($B207,[22]分省年度数据!$A$1:$T$32,13,FALSE),
$C207=2013,
VLOOKUP($B207,[22]分省年度数据!$A$1:$T$32,12,FALSE),
$C207=2014,
VLOOKUP($B207,[22]分省年度数据!$A$1:$T$32,11,FALSE),
$C207=2015,
VLOOKUP($B207,[22]分省年度数据!$A$1:$T$32,10,FALSE),
$C207=2016,
VLOOKUP($B207,[22]分省年度数据!$A$1:$T$32,9,FALSE),
$C207=2017,
VLOOKUP($B207,[22]分省年度数据!$A$1:$T$32,8,FALSE),
$C207=2018,
VLOOKUP($B207,[22]分省年度数据!$A$1:$T$32,7,FALSE)
)</f>
        <v>10.45</v>
      </c>
      <c r="X207" cm="1">
        <f t="array" ref="X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831.46</v>
      </c>
      <c r="Y207" cm="1">
        <f t="array" ref="Y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14.5</v>
      </c>
      <c r="Z207" cm="1">
        <f t="array" ref="Z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12.37</v>
      </c>
      <c r="AA207" cm="1">
        <f t="array" ref="AA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16.98</v>
      </c>
      <c r="AC207" cm="1">
        <f t="array" ref="AC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19274514</v>
      </c>
      <c r="AD207" cm="1">
        <f t="array" ref="AD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1389.2</v>
      </c>
      <c r="AE207" cm="1">
        <f t="array" ref="AE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973</v>
      </c>
      <c r="AF207" cm="1">
        <f t="array" ref="AF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17404.400000000001</v>
      </c>
      <c r="AI207" cm="1">
        <f t="array" ref="AI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6947</v>
      </c>
      <c r="AJ207" cm="1">
        <f t="array" ref="AJ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31041</v>
      </c>
      <c r="AK207" cm="1">
        <f t="array" ref="AK207">_xlfn.IFS(
$C207=2010,
VLOOKUP($B207,[4]分省年度数据!$A$1:$T$32,15,FALSE),
$C207=2011,
VLOOKUP($B207,[4]分省年度数据!$A$1:$T$32,14,FALSE),
$C207=2012,
VLOOKUP($B207,[4]分省年度数据!$A$1:$T$32,13,FALSE),
$C207=2013,
VLOOKUP($B207,[4]分省年度数据!$A$1:$T$32,12,FALSE),
$C207=2014,
VLOOKUP($B207,[4]分省年度数据!$A$1:$T$32,11,FALSE),
$C207=2015,
VLOOKUP($B207,[4]分省年度数据!$A$1:$T$32,10,FALSE),
$C207=2016,
VLOOKUP($B207,[4]分省年度数据!$A$1:$T$32,9,FALSE),
$C207=2017,
VLOOKUP($B207,[4]分省年度数据!$A$1:$T$32,8,FALSE),
$C207=2018,
VLOOKUP($B207,[4]分省年度数据!$A$1:$T$32,7,FALSE)
)</f>
        <v>94.91</v>
      </c>
      <c r="AL207" cm="1">
        <f t="array" ref="AL207">_xlfn.IFS(
$C207=2010,
VLOOKUP($B207,[5]分省年度数据!$A$1:$T$32,15,FALSE),
$C207=2011,
VLOOKUP($B207,[5]分省年度数据!$A$1:$T$32,14,FALSE),
$C207=2012,
VLOOKUP($B207,[5]分省年度数据!$A$1:$T$32,13,FALSE),
$C207=2013,
VLOOKUP($B207,[5]分省年度数据!$A$1:$T$32,12,FALSE),
$C207=2014,
VLOOKUP($B207,[5]分省年度数据!$A$1:$T$32,11,FALSE),
$C207=2015,
VLOOKUP($B207,[5]分省年度数据!$A$1:$T$32,10,FALSE),
$C207=2016,
VLOOKUP($B207,[5]分省年度数据!$A$1:$T$32,9,FALSE),
$C207=2017,
VLOOKUP($B207,[5]分省年度数据!$A$1:$T$32,8,FALSE),
$C207=2018,
VLOOKUP($B207,[5]分省年度数据!$A$1:$T$32,7,FALSE)
)</f>
        <v>91.22</v>
      </c>
      <c r="AM207" cm="1">
        <f t="array" ref="AM207">_xlfn.IFS(
$C207=2010,
VLOOKUP($B207,[6]分省年度数据!$A$1:$T$32,15,FALSE),
$C207=2011,
VLOOKUP($B207,[6]分省年度数据!$A$1:$T$32,14,FALSE),
$C207=2012,
VLOOKUP($B207,[6]分省年度数据!$A$1:$T$32,13,FALSE),
$C207=2013,
VLOOKUP($B207,[6]分省年度数据!$A$1:$T$32,12,FALSE),
$C207=2014,
VLOOKUP($B207,[6]分省年度数据!$A$1:$T$32,11,FALSE),
$C207=2015,
VLOOKUP($B207,[6]分省年度数据!$A$1:$T$32,10,FALSE),
$C207=2016,
VLOOKUP($B207,[6]分省年度数据!$A$1:$T$32,9,FALSE),
$C207=2017,
VLOOKUP($B207,[6]分省年度数据!$A$1:$T$32,8,FALSE),
$C207=2018,
VLOOKUP($B207,[6]分省年度数据!$A$1:$T$32,7,FALSE)
)</f>
        <v>14.46</v>
      </c>
      <c r="AN207" cm="1">
        <f t="array" ref="AN207">_xlfn.IFS(
$C207=2010,
VLOOKUP($B207,[7]分省年度数据!$A$1:$T$32,15,FALSE),
$C207=2011,
VLOOKUP($B207,[7]分省年度数据!$A$1:$T$32,14,FALSE),
$C207=2012,
VLOOKUP($B207,[7]分省年度数据!$A$1:$T$32,13,FALSE),
$C207=2013,
VLOOKUP($B207,[7]分省年度数据!$A$1:$T$32,12,FALSE),
$C207=2014,
VLOOKUP($B207,[7]分省年度数据!$A$1:$T$32,11,FALSE),
$C207=2015,
VLOOKUP($B207,[7]分省年度数据!$A$1:$T$32,10,FALSE),
$C207=2016,
VLOOKUP($B207,[7]分省年度数据!$A$1:$T$32,9,FALSE),
$C207=2017,
VLOOKUP($B207,[7]分省年度数据!$A$1:$T$32,8,FALSE),
$C207=2018,
VLOOKUP($B207,[7]分省年度数据!$A$1:$T$32,7,FALSE)
)</f>
        <v>2.38</v>
      </c>
      <c r="AO207" cm="1">
        <f t="array" ref="AO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12.48</v>
      </c>
    </row>
    <row r="208" spans="1:41">
      <c r="A208">
        <v>51</v>
      </c>
      <c r="B208" t="s">
        <v>23</v>
      </c>
      <c r="C208">
        <v>2018</v>
      </c>
      <c r="D208" t="str">
        <f>CONCATENATE(B208,C208)</f>
        <v>四川省2018</v>
      </c>
      <c r="E208" t="s">
        <v>36</v>
      </c>
      <c r="F208" cm="1">
        <f t="array" ref="F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G208" cm="1">
        <f t="array" ref="G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H208" cm="1">
        <f t="array" ref="H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I208">
        <f>VLOOKUP($D208,[24]Sheet1!$C$1:$J$65536,2,FALSE)</f>
        <v>114.30466461181641</v>
      </c>
      <c r="J208">
        <f>VLOOKUP($D208,[24]Sheet1!$C$1:$J$65536,3,FALSE)</f>
        <v>37.439846038818359</v>
      </c>
      <c r="K208">
        <f>VLOOKUP($D208,[24]Sheet1!$C$1:$J$65536,4,FALSE)</f>
        <v>10139.578125</v>
      </c>
      <c r="L208">
        <f>VLOOKUP($D208,[24]Sheet1!$C$1:$J$65536,5,FALSE)</f>
        <v>189.82405090332031</v>
      </c>
      <c r="M208">
        <f>VLOOKUP($D208,[24]Sheet1!$C$1:$J$65536,6,FALSE)</f>
        <v>20.823501586914062</v>
      </c>
      <c r="N208">
        <f>VLOOKUP($D208,[24]Sheet1!$C$1:$J$65536,7,FALSE)</f>
        <v>6.1877450942993164</v>
      </c>
      <c r="O208">
        <f>VLOOKUP($D208,[24]Sheet1!$C$1:$J$65536,8,FALSE)</f>
        <v>25.48283576965332</v>
      </c>
      <c r="P208" cm="1">
        <f t="array" ref="P208">_xlfn.IFS(
$C208=2010,
VLOOKUP($B208,[25]各省年均房价!$A$1:$T$32,11,FALSE),
$C208=2011,
VLOOKUP($B208,[25]各省年均房价!$A$1:$T$32,12,FALSE),
$C208=2012,
VLOOKUP($B208,[25]各省年均房价!$A$1:$T$32,13,FALSE),
$C208=2013,
VLOOKUP($B208,[25]各省年均房价!$A$1:$T$32,14,FALSE),
$C208=2014,
VLOOKUP($B208,[25]各省年均房价!$A$1:$T$32,15,FALSE),
$C208=2015,
VLOOKUP($B208,[25]各省年均房价!$A$1:$T$32,16,FALSE),
$C208=2016,
VLOOKUP($B208,[25]各省年均房价!$A$1:$T$32,17,FALSE),
$C208=2017,
VLOOKUP($B208,[25]各省年均房价!$A$1:$T$32,18,FALSE),
$C208=2018,
VLOOKUP($B208,[25]各省年均房价!$A$1:$T$32,19,FALSE)
)</f>
        <v>5529.5490196078417</v>
      </c>
      <c r="Q208">
        <f t="shared" si="3"/>
        <v>0.24618445392492952</v>
      </c>
      <c r="S208" t="str">
        <f>VLOOKUP(B208,方言分布!A:B,2,FALSE)</f>
        <v>西南官话</v>
      </c>
      <c r="T208" cm="1">
        <f t="array" ref="T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81537</v>
      </c>
      <c r="U208" cm="1">
        <f t="array" ref="U208">_xlfn.IFS(
$C208=2010,
VLOOKUP($B208,[20]分省年度数据!$A$1:$T$32,15,FALSE),
$C208=2011,
VLOOKUP($B208,[20]分省年度数据!$A$1:$T$32,14,FALSE),
$C208=2012,
VLOOKUP($B208,[20]分省年度数据!$A$1:$T$32,13,FALSE),
$C208=2013,
VLOOKUP($B208,[20]分省年度数据!$A$1:$T$32,12,FALSE),
$C208=2014,
VLOOKUP($B208,[20]分省年度数据!$A$1:$T$32,11,FALSE),
$C208=2015,
VLOOKUP($B208,[20]分省年度数据!$A$1:$T$32,10,FALSE),
$C208=2016,
VLOOKUP($B208,[20]分省年度数据!$A$1:$T$32,9,FALSE),
$C208=2017,
VLOOKUP($B208,[20]分省年度数据!$A$1:$T$32,8,FALSE),
$C208=2018,
VLOOKUP($B208,[20]分省年度数据!$A$1:$T$32,7,FALSE)
)</f>
        <v>59.89</v>
      </c>
      <c r="V208" cm="1">
        <f t="array" ref="V208">_xlfn.IFS(
$C208=2010,
VLOOKUP($B208,[21]分省年度数据!$A$1:$T$32,15,FALSE),
$C208=2011,
VLOOKUP($B208,[21]分省年度数据!$A$1:$T$32,14,FALSE),
$C208=2012,
VLOOKUP($B208,[21]分省年度数据!$A$1:$T$32,13,FALSE),
$C208=2013,
VLOOKUP($B208,[21]分省年度数据!$A$1:$T$32,12,FALSE),
$C208=2014,
VLOOKUP($B208,[21]分省年度数据!$A$1:$T$32,11,FALSE),
$C208=2015,
VLOOKUP($B208,[21]分省年度数据!$A$1:$T$32,10,FALSE),
$C208=2016,
VLOOKUP($B208,[21]分省年度数据!$A$1:$T$32,9,FALSE),
$C208=2017,
VLOOKUP($B208,[21]分省年度数据!$A$1:$T$32,8,FALSE),
$C208=2018,
VLOOKUP($B208,[21]分省年度数据!$A$1:$T$32,7,FALSE)
)</f>
        <v>67</v>
      </c>
      <c r="W208" cm="1">
        <f t="array" ref="W208">_xlfn.IFS(
$C208=2010,
VLOOKUP($B208,[22]分省年度数据!$A$1:$T$32,15,FALSE),
$C208=2011,
VLOOKUP($B208,[22]分省年度数据!$A$1:$T$32,14,FALSE),
$C208=2012,
VLOOKUP($B208,[22]分省年度数据!$A$1:$T$32,13,FALSE),
$C208=2013,
VLOOKUP($B208,[22]分省年度数据!$A$1:$T$32,12,FALSE),
$C208=2014,
VLOOKUP($B208,[22]分省年度数据!$A$1:$T$32,11,FALSE),
$C208=2015,
VLOOKUP($B208,[22]分省年度数据!$A$1:$T$32,10,FALSE),
$C208=2016,
VLOOKUP($B208,[22]分省年度数据!$A$1:$T$32,9,FALSE),
$C208=2017,
VLOOKUP($B208,[22]分省年度数据!$A$1:$T$32,8,FALSE),
$C208=2018,
VLOOKUP($B208,[22]分省年度数据!$A$1:$T$32,7,FALSE)
)</f>
        <v>10.5</v>
      </c>
      <c r="X208" cm="1">
        <f t="array" ref="X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880.89</v>
      </c>
      <c r="Y208" cm="1">
        <f t="array" ref="Y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13.94</v>
      </c>
      <c r="Z208" cm="1">
        <f t="array" ref="Z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12.78</v>
      </c>
      <c r="AA208" cm="1">
        <f t="array" ref="AA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16.84</v>
      </c>
      <c r="AC208" cm="1">
        <f t="array" ref="AC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20767987</v>
      </c>
      <c r="AD208" cm="1">
        <f t="array" ref="AD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1461.78</v>
      </c>
      <c r="AE208" cm="1">
        <f t="array" ref="AE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1162</v>
      </c>
      <c r="AF208" cm="1">
        <f t="array" ref="AF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19340.7</v>
      </c>
      <c r="AI208" cm="1">
        <f t="array" ref="AI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8804</v>
      </c>
      <c r="AJ208" cm="1">
        <f t="array" ref="AJ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34213</v>
      </c>
      <c r="AK208" cm="1">
        <f t="array" ref="AK208">_xlfn.IFS(
$C208=2010,
VLOOKUP($B208,[4]分省年度数据!$A$1:$T$32,15,FALSE),
$C208=2011,
VLOOKUP($B208,[4]分省年度数据!$A$1:$T$32,14,FALSE),
$C208=2012,
VLOOKUP($B208,[4]分省年度数据!$A$1:$T$32,13,FALSE),
$C208=2013,
VLOOKUP($B208,[4]分省年度数据!$A$1:$T$32,12,FALSE),
$C208=2014,
VLOOKUP($B208,[4]分省年度数据!$A$1:$T$32,11,FALSE),
$C208=2015,
VLOOKUP($B208,[4]分省年度数据!$A$1:$T$32,10,FALSE),
$C208=2016,
VLOOKUP($B208,[4]分省年度数据!$A$1:$T$32,9,FALSE),
$C208=2017,
VLOOKUP($B208,[4]分省年度数据!$A$1:$T$32,8,FALSE),
$C208=2018,
VLOOKUP($B208,[4]分省年度数据!$A$1:$T$32,7,FALSE)
)</f>
        <v>95.7</v>
      </c>
      <c r="AL208" cm="1">
        <f t="array" ref="AL208">_xlfn.IFS(
$C208=2010,
VLOOKUP($B208,[5]分省年度数据!$A$1:$T$32,15,FALSE),
$C208=2011,
VLOOKUP($B208,[5]分省年度数据!$A$1:$T$32,14,FALSE),
$C208=2012,
VLOOKUP($B208,[5]分省年度数据!$A$1:$T$32,13,FALSE),
$C208=2013,
VLOOKUP($B208,[5]分省年度数据!$A$1:$T$32,12,FALSE),
$C208=2014,
VLOOKUP($B208,[5]分省年度数据!$A$1:$T$32,11,FALSE),
$C208=2015,
VLOOKUP($B208,[5]分省年度数据!$A$1:$T$32,10,FALSE),
$C208=2016,
VLOOKUP($B208,[5]分省年度数据!$A$1:$T$32,9,FALSE),
$C208=2017,
VLOOKUP($B208,[5]分省年度数据!$A$1:$T$32,8,FALSE),
$C208=2018,
VLOOKUP($B208,[5]分省年度数据!$A$1:$T$32,7,FALSE)
)</f>
        <v>93.7</v>
      </c>
      <c r="AM208" cm="1">
        <f t="array" ref="AM208">_xlfn.IFS(
$C208=2010,
VLOOKUP($B208,[6]分省年度数据!$A$1:$T$32,15,FALSE),
$C208=2011,
VLOOKUP($B208,[6]分省年度数据!$A$1:$T$32,14,FALSE),
$C208=2012,
VLOOKUP($B208,[6]分省年度数据!$A$1:$T$32,13,FALSE),
$C208=2013,
VLOOKUP($B208,[6]分省年度数据!$A$1:$T$32,12,FALSE),
$C208=2014,
VLOOKUP($B208,[6]分省年度数据!$A$1:$T$32,11,FALSE),
$C208=2015,
VLOOKUP($B208,[6]分省年度数据!$A$1:$T$32,10,FALSE),
$C208=2016,
VLOOKUP($B208,[6]分省年度数据!$A$1:$T$32,9,FALSE),
$C208=2017,
VLOOKUP($B208,[6]分省年度数据!$A$1:$T$32,8,FALSE),
$C208=2018,
VLOOKUP($B208,[6]分省年度数据!$A$1:$T$32,7,FALSE)
)</f>
        <v>13.18</v>
      </c>
      <c r="AN208" cm="1">
        <f t="array" ref="AN208">_xlfn.IFS(
$C208=2010,
VLOOKUP($B208,[7]分省年度数据!$A$1:$T$32,15,FALSE),
$C208=2011,
VLOOKUP($B208,[7]分省年度数据!$A$1:$T$32,14,FALSE),
$C208=2012,
VLOOKUP($B208,[7]分省年度数据!$A$1:$T$32,13,FALSE),
$C208=2013,
VLOOKUP($B208,[7]分省年度数据!$A$1:$T$32,12,FALSE),
$C208=2014,
VLOOKUP($B208,[7]分省年度数据!$A$1:$T$32,11,FALSE),
$C208=2015,
VLOOKUP($B208,[7]分省年度数据!$A$1:$T$32,10,FALSE),
$C208=2016,
VLOOKUP($B208,[7]分省年度数据!$A$1:$T$32,9,FALSE),
$C208=2017,
VLOOKUP($B208,[7]分省年度数据!$A$1:$T$32,8,FALSE),
$C208=2018,
VLOOKUP($B208,[7]分省年度数据!$A$1:$T$32,7,FALSE)
)</f>
        <v>2.36</v>
      </c>
      <c r="AO208" cm="1">
        <f t="array" ref="AO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12.97</v>
      </c>
    </row>
    <row r="209" spans="1:41">
      <c r="A209">
        <v>52</v>
      </c>
      <c r="B209" t="s">
        <v>24</v>
      </c>
      <c r="C209">
        <v>2010</v>
      </c>
      <c r="D209" t="str">
        <f>CONCATENATE(B209,C209)</f>
        <v>贵州省2010</v>
      </c>
      <c r="E209" t="s">
        <v>36</v>
      </c>
      <c r="F209" cm="1">
        <f t="array" ref="F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G209" cm="1">
        <f t="array" ref="G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H209" cm="1">
        <f t="array" ref="H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I209">
        <f>VLOOKUP($D209,[24]Sheet1!$C$1:$J$65536,2,FALSE)</f>
        <v>161.71708679199219</v>
      </c>
      <c r="J209">
        <f>VLOOKUP($D209,[24]Sheet1!$C$1:$J$65536,3,FALSE)</f>
        <v>113.25499725341797</v>
      </c>
      <c r="K209">
        <f>VLOOKUP($D209,[24]Sheet1!$C$1:$J$65536,4,FALSE)</f>
        <v>10132.4013671875</v>
      </c>
      <c r="L209">
        <f>VLOOKUP($D209,[24]Sheet1!$C$1:$J$65536,5,FALSE)</f>
        <v>141.132568359375</v>
      </c>
      <c r="M209">
        <f>VLOOKUP($D209,[24]Sheet1!$C$1:$J$65536,6,FALSE)</f>
        <v>17.134862899780273</v>
      </c>
      <c r="N209">
        <f>VLOOKUP($D209,[24]Sheet1!$C$1:$J$65536,7,FALSE)</f>
        <v>5.9458479881286621</v>
      </c>
      <c r="O209">
        <f>VLOOKUP($D209,[24]Sheet1!$C$1:$J$65536,8,FALSE)</f>
        <v>21.587982177734375</v>
      </c>
      <c r="P209" cm="1">
        <f t="array" ref="P209">_xlfn.IFS(
$C209=2010,
VLOOKUP($B209,[25]各省年均房价!$A$1:$T$32,11,FALSE),
$C209=2011,
VLOOKUP($B209,[25]各省年均房价!$A$1:$T$32,12,FALSE),
$C209=2012,
VLOOKUP($B209,[25]各省年均房价!$A$1:$T$32,13,FALSE),
$C209=2013,
VLOOKUP($B209,[25]各省年均房价!$A$1:$T$32,14,FALSE),
$C209=2014,
VLOOKUP($B209,[25]各省年均房价!$A$1:$T$32,15,FALSE),
$C209=2015,
VLOOKUP($B209,[25]各省年均房价!$A$1:$T$32,16,FALSE),
$C209=2016,
VLOOKUP($B209,[25]各省年均房价!$A$1:$T$32,17,FALSE),
$C209=2017,
VLOOKUP($B209,[25]各省年均房价!$A$1:$T$32,18,FALSE),
$C209=2018,
VLOOKUP($B209,[25]各省年均房价!$A$1:$T$32,19,FALSE)
)</f>
        <v>3491.4524999999999</v>
      </c>
      <c r="Q209">
        <f t="shared" si="3"/>
        <v>0.48317914475505119</v>
      </c>
      <c r="S209" t="str">
        <f>VLOOKUP(B209,方言分布!A:B,2,FALSE)</f>
        <v>西南官话</v>
      </c>
      <c r="T209" cm="1">
        <f t="array" ref="T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25420</v>
      </c>
      <c r="U209" cm="1">
        <f t="array" ref="U209">_xlfn.IFS(
$C209=2010,
VLOOKUP($B209,[20]分省年度数据!$A$1:$T$32,15,FALSE),
$C209=2011,
VLOOKUP($B209,[20]分省年度数据!$A$1:$T$32,14,FALSE),
$C209=2012,
VLOOKUP($B209,[20]分省年度数据!$A$1:$T$32,13,FALSE),
$C209=2013,
VLOOKUP($B209,[20]分省年度数据!$A$1:$T$32,12,FALSE),
$C209=2014,
VLOOKUP($B209,[20]分省年度数据!$A$1:$T$32,11,FALSE),
$C209=2015,
VLOOKUP($B209,[20]分省年度数据!$A$1:$T$32,10,FALSE),
$C209=2016,
VLOOKUP($B209,[20]分省年度数据!$A$1:$T$32,9,FALSE),
$C209=2017,
VLOOKUP($B209,[20]分省年度数据!$A$1:$T$32,8,FALSE),
$C209=2018,
VLOOKUP($B209,[20]分省年度数据!$A$1:$T$32,7,FALSE)
)</f>
        <v>10.53</v>
      </c>
      <c r="V209" cm="1">
        <f t="array" ref="V209">_xlfn.IFS(
$C209=2010,
VLOOKUP($B209,[21]分省年度数据!$A$1:$T$32,15,FALSE),
$C209=2011,
VLOOKUP($B209,[21]分省年度数据!$A$1:$T$32,14,FALSE),
$C209=2012,
VLOOKUP($B209,[21]分省年度数据!$A$1:$T$32,13,FALSE),
$C209=2013,
VLOOKUP($B209,[21]分省年度数据!$A$1:$T$32,12,FALSE),
$C209=2014,
VLOOKUP($B209,[21]分省年度数据!$A$1:$T$32,11,FALSE),
$C209=2015,
VLOOKUP($B209,[21]分省年度数据!$A$1:$T$32,10,FALSE),
$C209=2016,
VLOOKUP($B209,[21]分省年度数据!$A$1:$T$32,9,FALSE),
$C209=2017,
VLOOKUP($B209,[21]分省年度数据!$A$1:$T$32,8,FALSE),
$C209=2018,
VLOOKUP($B209,[21]分省年度数据!$A$1:$T$32,7,FALSE)
)</f>
        <v>25</v>
      </c>
      <c r="W209" cm="1">
        <f t="array" ref="W209">_xlfn.IFS(
$C209=2010,
VLOOKUP($B209,[22]分省年度数据!$A$1:$T$32,15,FALSE),
$C209=2011,
VLOOKUP($B209,[22]分省年度数据!$A$1:$T$32,14,FALSE),
$C209=2012,
VLOOKUP($B209,[22]分省年度数据!$A$1:$T$32,13,FALSE),
$C209=2013,
VLOOKUP($B209,[22]分省年度数据!$A$1:$T$32,12,FALSE),
$C209=2014,
VLOOKUP($B209,[22]分省年度数据!$A$1:$T$32,11,FALSE),
$C209=2015,
VLOOKUP($B209,[22]分省年度数据!$A$1:$T$32,10,FALSE),
$C209=2016,
VLOOKUP($B209,[22]分省年度数据!$A$1:$T$32,9,FALSE),
$C209=2017,
VLOOKUP($B209,[22]分省年度数据!$A$1:$T$32,8,FALSE),
$C209=2018,
VLOOKUP($B209,[22]分省年度数据!$A$1:$T$32,7,FALSE)
)</f>
        <v>9.68</v>
      </c>
      <c r="X209" cm="1">
        <f t="array" ref="X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127.68</v>
      </c>
      <c r="Y209" cm="1">
        <f t="array" ref="Y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18.75</v>
      </c>
      <c r="Z209" cm="1">
        <f t="array" ref="Z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19.510000000000002</v>
      </c>
      <c r="AA209" cm="1">
        <f t="array" ref="AA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21.9</v>
      </c>
      <c r="AC209" cm="1">
        <f t="array" ref="AC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3669550</v>
      </c>
      <c r="AD209" cm="1">
        <f t="array" ref="AD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292.06</v>
      </c>
      <c r="AE209" cm="1">
        <f t="array" ref="AE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10</v>
      </c>
      <c r="AF209" cm="1">
        <f t="array" ref="AF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1531.6</v>
      </c>
      <c r="AI209" cm="1">
        <f t="array" ref="AI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1764</v>
      </c>
      <c r="AJ209" cm="1">
        <f t="array" ref="AJ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5143</v>
      </c>
      <c r="AK209" cm="1">
        <f t="array" ref="AK209">_xlfn.IFS(
$C209=2010,
VLOOKUP($B209,[4]分省年度数据!$A$1:$T$32,15,FALSE),
$C209=2011,
VLOOKUP($B209,[4]分省年度数据!$A$1:$T$32,14,FALSE),
$C209=2012,
VLOOKUP($B209,[4]分省年度数据!$A$1:$T$32,13,FALSE),
$C209=2013,
VLOOKUP($B209,[4]分省年度数据!$A$1:$T$32,12,FALSE),
$C209=2014,
VLOOKUP($B209,[4]分省年度数据!$A$1:$T$32,11,FALSE),
$C209=2015,
VLOOKUP($B209,[4]分省年度数据!$A$1:$T$32,10,FALSE),
$C209=2016,
VLOOKUP($B209,[4]分省年度数据!$A$1:$T$32,9,FALSE),
$C209=2017,
VLOOKUP($B209,[4]分省年度数据!$A$1:$T$32,8,FALSE),
$C209=2018,
VLOOKUP($B209,[4]分省年度数据!$A$1:$T$32,7,FALSE)
)</f>
        <v>94.1</v>
      </c>
      <c r="AL209" cm="1">
        <f t="array" ref="AL209">_xlfn.IFS(
$C209=2010,
VLOOKUP($B209,[5]分省年度数据!$A$1:$T$32,15,FALSE),
$C209=2011,
VLOOKUP($B209,[5]分省年度数据!$A$1:$T$32,14,FALSE),
$C209=2012,
VLOOKUP($B209,[5]分省年度数据!$A$1:$T$32,13,FALSE),
$C209=2013,
VLOOKUP($B209,[5]分省年度数据!$A$1:$T$32,12,FALSE),
$C209=2014,
VLOOKUP($B209,[5]分省年度数据!$A$1:$T$32,11,FALSE),
$C209=2015,
VLOOKUP($B209,[5]分省年度数据!$A$1:$T$32,10,FALSE),
$C209=2016,
VLOOKUP($B209,[5]分省年度数据!$A$1:$T$32,9,FALSE),
$C209=2017,
VLOOKUP($B209,[5]分省年度数据!$A$1:$T$32,8,FALSE),
$C209=2018,
VLOOKUP($B209,[5]分省年度数据!$A$1:$T$32,7,FALSE)
)</f>
        <v>69.72</v>
      </c>
      <c r="AM209" cm="1">
        <f t="array" ref="AM209">_xlfn.IFS(
$C209=2010,
VLOOKUP($B209,[6]分省年度数据!$A$1:$T$32,15,FALSE),
$C209=2011,
VLOOKUP($B209,[6]分省年度数据!$A$1:$T$32,14,FALSE),
$C209=2012,
VLOOKUP($B209,[6]分省年度数据!$A$1:$T$32,13,FALSE),
$C209=2013,
VLOOKUP($B209,[6]分省年度数据!$A$1:$T$32,12,FALSE),
$C209=2014,
VLOOKUP($B209,[6]分省年度数据!$A$1:$T$32,11,FALSE),
$C209=2015,
VLOOKUP($B209,[6]分省年度数据!$A$1:$T$32,10,FALSE),
$C209=2016,
VLOOKUP($B209,[6]分省年度数据!$A$1:$T$32,9,FALSE),
$C209=2017,
VLOOKUP($B209,[6]分省年度数据!$A$1:$T$32,8,FALSE),
$C209=2018,
VLOOKUP($B209,[6]分省年度数据!$A$1:$T$32,7,FALSE)
)</f>
        <v>8.4600000000000009</v>
      </c>
      <c r="AN209" cm="1">
        <f t="array" ref="AN209">_xlfn.IFS(
$C209=2010,
VLOOKUP($B209,[7]分省年度数据!$A$1:$T$32,15,FALSE),
$C209=2011,
VLOOKUP($B209,[7]分省年度数据!$A$1:$T$32,14,FALSE),
$C209=2012,
VLOOKUP($B209,[7]分省年度数据!$A$1:$T$32,13,FALSE),
$C209=2013,
VLOOKUP($B209,[7]分省年度数据!$A$1:$T$32,12,FALSE),
$C209=2014,
VLOOKUP($B209,[7]分省年度数据!$A$1:$T$32,11,FALSE),
$C209=2015,
VLOOKUP($B209,[7]分省年度数据!$A$1:$T$32,10,FALSE),
$C209=2016,
VLOOKUP($B209,[7]分省年度数据!$A$1:$T$32,9,FALSE),
$C209=2017,
VLOOKUP($B209,[7]分省年度数据!$A$1:$T$32,8,FALSE),
$C209=2018,
VLOOKUP($B209,[7]分省年度数据!$A$1:$T$32,7,FALSE)
)</f>
        <v>2.21</v>
      </c>
      <c r="AO209" cm="1">
        <f t="array" ref="AO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7.33</v>
      </c>
    </row>
    <row r="210" spans="1:41">
      <c r="A210">
        <v>52</v>
      </c>
      <c r="B210" t="s">
        <v>24</v>
      </c>
      <c r="C210">
        <v>2011</v>
      </c>
      <c r="D210" t="str">
        <f>CONCATENATE(B210,C210)</f>
        <v>贵州省2011</v>
      </c>
      <c r="E210" t="s">
        <v>36</v>
      </c>
      <c r="F210" cm="1">
        <f t="array" ref="F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G210" cm="1">
        <f t="array" ref="G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H210" cm="1">
        <f t="array" ref="H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I210">
        <f>VLOOKUP($D210,[24]Sheet1!$C$1:$J$65536,2,FALSE)</f>
        <v>155.18339538574219</v>
      </c>
      <c r="J210">
        <f>VLOOKUP($D210,[24]Sheet1!$C$1:$J$65536,3,FALSE)</f>
        <v>108.63316345214844</v>
      </c>
      <c r="K210">
        <f>VLOOKUP($D210,[24]Sheet1!$C$1:$J$65536,4,FALSE)</f>
        <v>10145.06640625</v>
      </c>
      <c r="L210">
        <f>VLOOKUP($D210,[24]Sheet1!$C$1:$J$65536,5,FALSE)</f>
        <v>145.10983276367188</v>
      </c>
      <c r="M210">
        <f>VLOOKUP($D210,[24]Sheet1!$C$1:$J$65536,6,FALSE)</f>
        <v>17.020591735839844</v>
      </c>
      <c r="N210">
        <f>VLOOKUP($D210,[24]Sheet1!$C$1:$J$65536,7,FALSE)</f>
        <v>6.0909781455993652</v>
      </c>
      <c r="O210">
        <f>VLOOKUP($D210,[24]Sheet1!$C$1:$J$65536,8,FALSE)</f>
        <v>18.056997299194336</v>
      </c>
      <c r="P210" cm="1">
        <f t="array" ref="P210">_xlfn.IFS(
$C210=2010,
VLOOKUP($B210,[25]各省年均房价!$A$1:$T$32,11,FALSE),
$C210=2011,
VLOOKUP($B210,[25]各省年均房价!$A$1:$T$32,12,FALSE),
$C210=2012,
VLOOKUP($B210,[25]各省年均房价!$A$1:$T$32,13,FALSE),
$C210=2013,
VLOOKUP($B210,[25]各省年均房价!$A$1:$T$32,14,FALSE),
$C210=2014,
VLOOKUP($B210,[25]各省年均房价!$A$1:$T$32,15,FALSE),
$C210=2015,
VLOOKUP($B210,[25]各省年均房价!$A$1:$T$32,16,FALSE),
$C210=2016,
VLOOKUP($B210,[25]各省年均房价!$A$1:$T$32,17,FALSE),
$C210=2017,
VLOOKUP($B210,[25]各省年均房价!$A$1:$T$32,18,FALSE),
$C210=2018,
VLOOKUP($B210,[25]各省年均房价!$A$1:$T$32,19,FALSE)
)</f>
        <v>3865.1824999999999</v>
      </c>
      <c r="Q210">
        <f t="shared" si="3"/>
        <v>0.44975360716779145</v>
      </c>
      <c r="S210" t="str">
        <f>VLOOKUP(B210,方言分布!A:B,2,FALSE)</f>
        <v>西南官话</v>
      </c>
      <c r="T210" cm="1">
        <f t="array" ref="T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25943</v>
      </c>
      <c r="U210" cm="1">
        <f t="array" ref="U210">_xlfn.IFS(
$C210=2010,
VLOOKUP($B210,[20]分省年度数据!$A$1:$T$32,15,FALSE),
$C210=2011,
VLOOKUP($B210,[20]分省年度数据!$A$1:$T$32,14,FALSE),
$C210=2012,
VLOOKUP($B210,[20]分省年度数据!$A$1:$T$32,13,FALSE),
$C210=2013,
VLOOKUP($B210,[20]分省年度数据!$A$1:$T$32,12,FALSE),
$C210=2014,
VLOOKUP($B210,[20]分省年度数据!$A$1:$T$32,11,FALSE),
$C210=2015,
VLOOKUP($B210,[20]分省年度数据!$A$1:$T$32,10,FALSE),
$C210=2016,
VLOOKUP($B210,[20]分省年度数据!$A$1:$T$32,9,FALSE),
$C210=2017,
VLOOKUP($B210,[20]分省年度数据!$A$1:$T$32,8,FALSE),
$C210=2018,
VLOOKUP($B210,[20]分省年度数据!$A$1:$T$32,7,FALSE)
)</f>
        <v>11.75</v>
      </c>
      <c r="V210" cm="1">
        <f t="array" ref="V210">_xlfn.IFS(
$C210=2010,
VLOOKUP($B210,[21]分省年度数据!$A$1:$T$32,15,FALSE),
$C210=2011,
VLOOKUP($B210,[21]分省年度数据!$A$1:$T$32,14,FALSE),
$C210=2012,
VLOOKUP($B210,[21]分省年度数据!$A$1:$T$32,13,FALSE),
$C210=2013,
VLOOKUP($B210,[21]分省年度数据!$A$1:$T$32,12,FALSE),
$C210=2014,
VLOOKUP($B210,[21]分省年度数据!$A$1:$T$32,11,FALSE),
$C210=2015,
VLOOKUP($B210,[21]分省年度数据!$A$1:$T$32,10,FALSE),
$C210=2016,
VLOOKUP($B210,[21]分省年度数据!$A$1:$T$32,9,FALSE),
$C210=2017,
VLOOKUP($B210,[21]分省年度数据!$A$1:$T$32,8,FALSE),
$C210=2018,
VLOOKUP($B210,[21]分省年度数据!$A$1:$T$32,7,FALSE)
)</f>
        <v>27</v>
      </c>
      <c r="W210" cm="1">
        <f t="array" ref="W210">_xlfn.IFS(
$C210=2010,
VLOOKUP($B210,[22]分省年度数据!$A$1:$T$32,15,FALSE),
$C210=2011,
VLOOKUP($B210,[22]分省年度数据!$A$1:$T$32,14,FALSE),
$C210=2012,
VLOOKUP($B210,[22]分省年度数据!$A$1:$T$32,13,FALSE),
$C210=2013,
VLOOKUP($B210,[22]分省年度数据!$A$1:$T$32,12,FALSE),
$C210=2014,
VLOOKUP($B210,[22]分省年度数据!$A$1:$T$32,11,FALSE),
$C210=2015,
VLOOKUP($B210,[22]分省年度数据!$A$1:$T$32,10,FALSE),
$C210=2016,
VLOOKUP($B210,[22]分省年度数据!$A$1:$T$32,9,FALSE),
$C210=2017,
VLOOKUP($B210,[22]分省年度数据!$A$1:$T$32,8,FALSE),
$C210=2018,
VLOOKUP($B210,[22]分省年度数据!$A$1:$T$32,7,FALSE)
)</f>
        <v>9.24</v>
      </c>
      <c r="X210" cm="1">
        <f t="array" ref="X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173.26</v>
      </c>
      <c r="Y210" cm="1">
        <f t="array" ref="Y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19.02</v>
      </c>
      <c r="Z210" cm="1">
        <f t="array" ref="Z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19.23</v>
      </c>
      <c r="AA210" cm="1">
        <f t="array" ref="AA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20.74</v>
      </c>
      <c r="AC210" cm="1">
        <f t="array" ref="AC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4510531</v>
      </c>
      <c r="AD210" cm="1">
        <f t="array" ref="AD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376.86</v>
      </c>
      <c r="AE210" cm="1">
        <f t="array" ref="AE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10</v>
      </c>
      <c r="AF210" cm="1">
        <f t="array" ref="AF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1899.9</v>
      </c>
      <c r="AI210" cm="1">
        <f t="array" ref="AI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1566</v>
      </c>
      <c r="AJ210" cm="1">
        <f t="array" ref="AJ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5201</v>
      </c>
      <c r="AK210" cm="1">
        <f t="array" ref="AK210">_xlfn.IFS(
$C210=2010,
VLOOKUP($B210,[4]分省年度数据!$A$1:$T$32,15,FALSE),
$C210=2011,
VLOOKUP($B210,[4]分省年度数据!$A$1:$T$32,14,FALSE),
$C210=2012,
VLOOKUP($B210,[4]分省年度数据!$A$1:$T$32,13,FALSE),
$C210=2013,
VLOOKUP($B210,[4]分省年度数据!$A$1:$T$32,12,FALSE),
$C210=2014,
VLOOKUP($B210,[4]分省年度数据!$A$1:$T$32,11,FALSE),
$C210=2015,
VLOOKUP($B210,[4]分省年度数据!$A$1:$T$32,10,FALSE),
$C210=2016,
VLOOKUP($B210,[4]分省年度数据!$A$1:$T$32,9,FALSE),
$C210=2017,
VLOOKUP($B210,[4]分省年度数据!$A$1:$T$32,8,FALSE),
$C210=2018,
VLOOKUP($B210,[4]分省年度数据!$A$1:$T$32,7,FALSE)
)</f>
        <v>91.55</v>
      </c>
      <c r="AL210" cm="1">
        <f t="array" ref="AL210">_xlfn.IFS(
$C210=2010,
VLOOKUP($B210,[5]分省年度数据!$A$1:$T$32,15,FALSE),
$C210=2011,
VLOOKUP($B210,[5]分省年度数据!$A$1:$T$32,14,FALSE),
$C210=2012,
VLOOKUP($B210,[5]分省年度数据!$A$1:$T$32,13,FALSE),
$C210=2013,
VLOOKUP($B210,[5]分省年度数据!$A$1:$T$32,12,FALSE),
$C210=2014,
VLOOKUP($B210,[5]分省年度数据!$A$1:$T$32,11,FALSE),
$C210=2015,
VLOOKUP($B210,[5]分省年度数据!$A$1:$T$32,10,FALSE),
$C210=2016,
VLOOKUP($B210,[5]分省年度数据!$A$1:$T$32,9,FALSE),
$C210=2017,
VLOOKUP($B210,[5]分省年度数据!$A$1:$T$32,8,FALSE),
$C210=2018,
VLOOKUP($B210,[5]分省年度数据!$A$1:$T$32,7,FALSE)
)</f>
        <v>71.56</v>
      </c>
      <c r="AM210" cm="1">
        <f t="array" ref="AM210">_xlfn.IFS(
$C210=2010,
VLOOKUP($B210,[6]分省年度数据!$A$1:$T$32,15,FALSE),
$C210=2011,
VLOOKUP($B210,[6]分省年度数据!$A$1:$T$32,14,FALSE),
$C210=2012,
VLOOKUP($B210,[6]分省年度数据!$A$1:$T$32,13,FALSE),
$C210=2013,
VLOOKUP($B210,[6]分省年度数据!$A$1:$T$32,12,FALSE),
$C210=2014,
VLOOKUP($B210,[6]分省年度数据!$A$1:$T$32,11,FALSE),
$C210=2015,
VLOOKUP($B210,[6]分省年度数据!$A$1:$T$32,10,FALSE),
$C210=2016,
VLOOKUP($B210,[6]分省年度数据!$A$1:$T$32,9,FALSE),
$C210=2017,
VLOOKUP($B210,[6]分省年度数据!$A$1:$T$32,8,FALSE),
$C210=2018,
VLOOKUP($B210,[6]分省年度数据!$A$1:$T$32,7,FALSE)
)</f>
        <v>8.6999999999999993</v>
      </c>
      <c r="AN210" cm="1">
        <f t="array" ref="AN210">_xlfn.IFS(
$C210=2010,
VLOOKUP($B210,[7]分省年度数据!$A$1:$T$32,15,FALSE),
$C210=2011,
VLOOKUP($B210,[7]分省年度数据!$A$1:$T$32,14,FALSE),
$C210=2012,
VLOOKUP($B210,[7]分省年度数据!$A$1:$T$32,13,FALSE),
$C210=2013,
VLOOKUP($B210,[7]分省年度数据!$A$1:$T$32,12,FALSE),
$C210=2014,
VLOOKUP($B210,[7]分省年度数据!$A$1:$T$32,11,FALSE),
$C210=2015,
VLOOKUP($B210,[7]分省年度数据!$A$1:$T$32,10,FALSE),
$C210=2016,
VLOOKUP($B210,[7]分省年度数据!$A$1:$T$32,9,FALSE),
$C210=2017,
VLOOKUP($B210,[7]分省年度数据!$A$1:$T$32,8,FALSE),
$C210=2018,
VLOOKUP($B210,[7]分省年度数据!$A$1:$T$32,7,FALSE)
)</f>
        <v>2.0499999999999998</v>
      </c>
      <c r="AO210" cm="1">
        <f t="array" ref="AO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7.26</v>
      </c>
    </row>
    <row r="211" spans="1:41">
      <c r="A211">
        <v>52</v>
      </c>
      <c r="B211" t="s">
        <v>24</v>
      </c>
      <c r="C211">
        <v>2012</v>
      </c>
      <c r="D211" t="str">
        <f>CONCATENATE(B211,C211)</f>
        <v>贵州省2012</v>
      </c>
      <c r="E211" t="s">
        <v>36</v>
      </c>
      <c r="F211" cm="1">
        <f t="array" ref="F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G211" cm="1">
        <f t="array" ref="G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H211" cm="1">
        <f t="array" ref="H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I211">
        <f>VLOOKUP($D211,[24]Sheet1!$C$1:$J$65536,2,FALSE)</f>
        <v>153.12236022949219</v>
      </c>
      <c r="J211">
        <f>VLOOKUP($D211,[24]Sheet1!$C$1:$J$65536,3,FALSE)</f>
        <v>117.65135192871094</v>
      </c>
      <c r="K211">
        <f>VLOOKUP($D211,[24]Sheet1!$C$1:$J$65536,4,FALSE)</f>
        <v>10130.2490234375</v>
      </c>
      <c r="L211">
        <f>VLOOKUP($D211,[24]Sheet1!$C$1:$J$65536,5,FALSE)</f>
        <v>135.77597045898438</v>
      </c>
      <c r="M211">
        <f>VLOOKUP($D211,[24]Sheet1!$C$1:$J$65536,6,FALSE)</f>
        <v>16.245088577270508</v>
      </c>
      <c r="N211">
        <f>VLOOKUP($D211,[24]Sheet1!$C$1:$J$65536,7,FALSE)</f>
        <v>6.5839262008666992</v>
      </c>
      <c r="O211">
        <f>VLOOKUP($D211,[24]Sheet1!$C$1:$J$65536,8,FALSE)</f>
        <v>15.741016387939453</v>
      </c>
      <c r="P211" cm="1">
        <f t="array" ref="P211">_xlfn.IFS(
$C211=2010,
VLOOKUP($B211,[25]各省年均房价!$A$1:$T$32,11,FALSE),
$C211=2011,
VLOOKUP($B211,[25]各省年均房价!$A$1:$T$32,12,FALSE),
$C211=2012,
VLOOKUP($B211,[25]各省年均房价!$A$1:$T$32,13,FALSE),
$C211=2013,
VLOOKUP($B211,[25]各省年均房价!$A$1:$T$32,14,FALSE),
$C211=2014,
VLOOKUP($B211,[25]各省年均房价!$A$1:$T$32,15,FALSE),
$C211=2015,
VLOOKUP($B211,[25]各省年均房价!$A$1:$T$32,16,FALSE),
$C211=2016,
VLOOKUP($B211,[25]各省年均房价!$A$1:$T$32,17,FALSE),
$C211=2017,
VLOOKUP($B211,[25]各省年均房价!$A$1:$T$32,18,FALSE),
$C211=2018,
VLOOKUP($B211,[25]各省年均房价!$A$1:$T$32,19,FALSE)
)</f>
        <v>4210.8924999999999</v>
      </c>
      <c r="Q211">
        <f t="shared" si="3"/>
        <v>0.4275017766497462</v>
      </c>
      <c r="S211" t="str">
        <f>VLOOKUP(B211,方言分布!A:B,2,FALSE)</f>
        <v>西南官话</v>
      </c>
      <c r="T211" cm="1">
        <f t="array" ref="T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27404</v>
      </c>
      <c r="U211" cm="1">
        <f t="array" ref="U211">_xlfn.IFS(
$C211=2010,
VLOOKUP($B211,[20]分省年度数据!$A$1:$T$32,15,FALSE),
$C211=2011,
VLOOKUP($B211,[20]分省年度数据!$A$1:$T$32,14,FALSE),
$C211=2012,
VLOOKUP($B211,[20]分省年度数据!$A$1:$T$32,13,FALSE),
$C211=2013,
VLOOKUP($B211,[20]分省年度数据!$A$1:$T$32,12,FALSE),
$C211=2014,
VLOOKUP($B211,[20]分省年度数据!$A$1:$T$32,11,FALSE),
$C211=2015,
VLOOKUP($B211,[20]分省年度数据!$A$1:$T$32,10,FALSE),
$C211=2016,
VLOOKUP($B211,[20]分省年度数据!$A$1:$T$32,9,FALSE),
$C211=2017,
VLOOKUP($B211,[20]分省年度数据!$A$1:$T$32,8,FALSE),
$C211=2018,
VLOOKUP($B211,[20]分省年度数据!$A$1:$T$32,7,FALSE)
)</f>
        <v>13.92</v>
      </c>
      <c r="V211" cm="1">
        <f t="array" ref="V211">_xlfn.IFS(
$C211=2010,
VLOOKUP($B211,[21]分省年度数据!$A$1:$T$32,15,FALSE),
$C211=2011,
VLOOKUP($B211,[21]分省年度数据!$A$1:$T$32,14,FALSE),
$C211=2012,
VLOOKUP($B211,[21]分省年度数据!$A$1:$T$32,13,FALSE),
$C211=2013,
VLOOKUP($B211,[21]分省年度数据!$A$1:$T$32,12,FALSE),
$C211=2014,
VLOOKUP($B211,[21]分省年度数据!$A$1:$T$32,11,FALSE),
$C211=2015,
VLOOKUP($B211,[21]分省年度数据!$A$1:$T$32,10,FALSE),
$C211=2016,
VLOOKUP($B211,[21]分省年度数据!$A$1:$T$32,9,FALSE),
$C211=2017,
VLOOKUP($B211,[21]分省年度数据!$A$1:$T$32,8,FALSE),
$C211=2018,
VLOOKUP($B211,[21]分省年度数据!$A$1:$T$32,7,FALSE)
)</f>
        <v>37</v>
      </c>
      <c r="W211" cm="1">
        <f t="array" ref="W211">_xlfn.IFS(
$C211=2010,
VLOOKUP($B211,[22]分省年度数据!$A$1:$T$32,15,FALSE),
$C211=2011,
VLOOKUP($B211,[22]分省年度数据!$A$1:$T$32,14,FALSE),
$C211=2012,
VLOOKUP($B211,[22]分省年度数据!$A$1:$T$32,13,FALSE),
$C211=2013,
VLOOKUP($B211,[22]分省年度数据!$A$1:$T$32,12,FALSE),
$C211=2014,
VLOOKUP($B211,[22]分省年度数据!$A$1:$T$32,11,FALSE),
$C211=2015,
VLOOKUP($B211,[22]分省年度数据!$A$1:$T$32,10,FALSE),
$C211=2016,
VLOOKUP($B211,[22]分省年度数据!$A$1:$T$32,9,FALSE),
$C211=2017,
VLOOKUP($B211,[22]分省年度数据!$A$1:$T$32,8,FALSE),
$C211=2018,
VLOOKUP($B211,[22]分省年度数据!$A$1:$T$32,7,FALSE)
)</f>
        <v>8.8699999999999992</v>
      </c>
      <c r="X211" cm="1">
        <f t="array" ref="X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201.05</v>
      </c>
      <c r="Y211" cm="1">
        <f t="array" ref="Y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>18.59</v>
      </c>
      <c r="Z211" cm="1">
        <f t="array" ref="Z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>18.309999999999999</v>
      </c>
      <c r="AA211" cm="1">
        <f t="array" ref="AA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>19.2</v>
      </c>
      <c r="AC211" t="str" cm="1">
        <f t="array" ref="AC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/>
      </c>
      <c r="AD211" cm="1">
        <f t="array" ref="AD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500.51</v>
      </c>
      <c r="AE211" cm="1">
        <f t="array" ref="AE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20</v>
      </c>
      <c r="AF211" cm="1">
        <f t="array" ref="AF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2266.3000000000002</v>
      </c>
      <c r="AI211" cm="1">
        <f t="array" ref="AI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1360</v>
      </c>
      <c r="AJ211" cm="1">
        <f t="array" ref="AJ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5305</v>
      </c>
      <c r="AK211" cm="1">
        <f t="array" ref="AK211">_xlfn.IFS(
$C211=2010,
VLOOKUP($B211,[4]分省年度数据!$A$1:$T$32,15,FALSE),
$C211=2011,
VLOOKUP($B211,[4]分省年度数据!$A$1:$T$32,14,FALSE),
$C211=2012,
VLOOKUP($B211,[4]分省年度数据!$A$1:$T$32,13,FALSE),
$C211=2013,
VLOOKUP($B211,[4]分省年度数据!$A$1:$T$32,12,FALSE),
$C211=2014,
VLOOKUP($B211,[4]分省年度数据!$A$1:$T$32,11,FALSE),
$C211=2015,
VLOOKUP($B211,[4]分省年度数据!$A$1:$T$32,10,FALSE),
$C211=2016,
VLOOKUP($B211,[4]分省年度数据!$A$1:$T$32,9,FALSE),
$C211=2017,
VLOOKUP($B211,[4]分省年度数据!$A$1:$T$32,8,FALSE),
$C211=2018,
VLOOKUP($B211,[4]分省年度数据!$A$1:$T$32,7,FALSE)
)</f>
        <v>92.07</v>
      </c>
      <c r="AL211" cm="1">
        <f t="array" ref="AL211">_xlfn.IFS(
$C211=2010,
VLOOKUP($B211,[5]分省年度数据!$A$1:$T$32,15,FALSE),
$C211=2011,
VLOOKUP($B211,[5]分省年度数据!$A$1:$T$32,14,FALSE),
$C211=2012,
VLOOKUP($B211,[5]分省年度数据!$A$1:$T$32,13,FALSE),
$C211=2013,
VLOOKUP($B211,[5]分省年度数据!$A$1:$T$32,12,FALSE),
$C211=2014,
VLOOKUP($B211,[5]分省年度数据!$A$1:$T$32,11,FALSE),
$C211=2015,
VLOOKUP($B211,[5]分省年度数据!$A$1:$T$32,10,FALSE),
$C211=2016,
VLOOKUP($B211,[5]分省年度数据!$A$1:$T$32,9,FALSE),
$C211=2017,
VLOOKUP($B211,[5]分省年度数据!$A$1:$T$32,8,FALSE),
$C211=2018,
VLOOKUP($B211,[5]分省年度数据!$A$1:$T$32,7,FALSE)
)</f>
        <v>71.349999999999994</v>
      </c>
      <c r="AM211" cm="1">
        <f t="array" ref="AM211">_xlfn.IFS(
$C211=2010,
VLOOKUP($B211,[6]分省年度数据!$A$1:$T$32,15,FALSE),
$C211=2011,
VLOOKUP($B211,[6]分省年度数据!$A$1:$T$32,14,FALSE),
$C211=2012,
VLOOKUP($B211,[6]分省年度数据!$A$1:$T$32,13,FALSE),
$C211=2013,
VLOOKUP($B211,[6]分省年度数据!$A$1:$T$32,12,FALSE),
$C211=2014,
VLOOKUP($B211,[6]分省年度数据!$A$1:$T$32,11,FALSE),
$C211=2015,
VLOOKUP($B211,[6]分省年度数据!$A$1:$T$32,10,FALSE),
$C211=2016,
VLOOKUP($B211,[6]分省年度数据!$A$1:$T$32,9,FALSE),
$C211=2017,
VLOOKUP($B211,[6]分省年度数据!$A$1:$T$32,8,FALSE),
$C211=2018,
VLOOKUP($B211,[6]分省年度数据!$A$1:$T$32,7,FALSE)
)</f>
        <v>8.8000000000000007</v>
      </c>
      <c r="AN211" cm="1">
        <f t="array" ref="AN211">_xlfn.IFS(
$C211=2010,
VLOOKUP($B211,[7]分省年度数据!$A$1:$T$32,15,FALSE),
$C211=2011,
VLOOKUP($B211,[7]分省年度数据!$A$1:$T$32,14,FALSE),
$C211=2012,
VLOOKUP($B211,[7]分省年度数据!$A$1:$T$32,13,FALSE),
$C211=2013,
VLOOKUP($B211,[7]分省年度数据!$A$1:$T$32,12,FALSE),
$C211=2014,
VLOOKUP($B211,[7]分省年度数据!$A$1:$T$32,11,FALSE),
$C211=2015,
VLOOKUP($B211,[7]分省年度数据!$A$1:$T$32,10,FALSE),
$C211=2016,
VLOOKUP($B211,[7]分省年度数据!$A$1:$T$32,9,FALSE),
$C211=2017,
VLOOKUP($B211,[7]分省年度数据!$A$1:$T$32,8,FALSE),
$C211=2018,
VLOOKUP($B211,[7]分省年度数据!$A$1:$T$32,7,FALSE)
)</f>
        <v>2.09</v>
      </c>
      <c r="AO211" cm="1">
        <f t="array" ref="AO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9.3800000000000008</v>
      </c>
    </row>
    <row r="212" spans="1:41">
      <c r="A212">
        <v>52</v>
      </c>
      <c r="B212" t="s">
        <v>24</v>
      </c>
      <c r="C212">
        <v>2013</v>
      </c>
      <c r="D212" t="str">
        <f>CONCATENATE(B212,C212)</f>
        <v>贵州省2013</v>
      </c>
      <c r="E212" t="s">
        <v>36</v>
      </c>
      <c r="F212" cm="1">
        <f t="array" ref="F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G212" cm="1">
        <f t="array" ref="G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H212" cm="1">
        <f t="array" ref="H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I212">
        <f>VLOOKUP($D212,[24]Sheet1!$C$1:$J$65536,2,FALSE)</f>
        <v>165.49124145507812</v>
      </c>
      <c r="J212">
        <f>VLOOKUP($D212,[24]Sheet1!$C$1:$J$65536,3,FALSE)</f>
        <v>119.51746368408203</v>
      </c>
      <c r="K212">
        <f>VLOOKUP($D212,[24]Sheet1!$C$1:$J$65536,4,FALSE)</f>
        <v>10133.81640625</v>
      </c>
      <c r="L212">
        <f>VLOOKUP($D212,[24]Sheet1!$C$1:$J$65536,5,FALSE)</f>
        <v>141.52920532226562</v>
      </c>
      <c r="M212">
        <f>VLOOKUP($D212,[24]Sheet1!$C$1:$J$65536,6,FALSE)</f>
        <v>18.330572128295898</v>
      </c>
      <c r="N212">
        <f>VLOOKUP($D212,[24]Sheet1!$C$1:$J$65536,7,FALSE)</f>
        <v>5.9516172409057617</v>
      </c>
      <c r="O212">
        <f>VLOOKUP($D212,[24]Sheet1!$C$1:$J$65536,8,FALSE)</f>
        <v>19.451396942138672</v>
      </c>
      <c r="P212" cm="1">
        <f t="array" ref="P212">_xlfn.IFS(
$C212=2010,
VLOOKUP($B212,[25]各省年均房价!$A$1:$T$32,11,FALSE),
$C212=2011,
VLOOKUP($B212,[25]各省年均房价!$A$1:$T$32,12,FALSE),
$C212=2012,
VLOOKUP($B212,[25]各省年均房价!$A$1:$T$32,13,FALSE),
$C212=2013,
VLOOKUP($B212,[25]各省年均房价!$A$1:$T$32,14,FALSE),
$C212=2014,
VLOOKUP($B212,[25]各省年均房价!$A$1:$T$32,15,FALSE),
$C212=2015,
VLOOKUP($B212,[25]各省年均房价!$A$1:$T$32,16,FALSE),
$C212=2016,
VLOOKUP($B212,[25]各省年均房价!$A$1:$T$32,17,FALSE),
$C212=2017,
VLOOKUP($B212,[25]各省年均房价!$A$1:$T$32,18,FALSE),
$C212=2018,
VLOOKUP($B212,[25]各省年均房价!$A$1:$T$32,19,FALSE)
)</f>
        <v>4263.2749999999996</v>
      </c>
      <c r="Q212">
        <f t="shared" si="3"/>
        <v>0.38466795993864472</v>
      </c>
      <c r="S212" t="str">
        <f>VLOOKUP(B212,方言分布!A:B,2,FALSE)</f>
        <v>西南官话</v>
      </c>
      <c r="T212" cm="1">
        <f t="array" ref="T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29177</v>
      </c>
      <c r="U212" cm="1">
        <f t="array" ref="U212">_xlfn.IFS(
$C212=2010,
VLOOKUP($B212,[20]分省年度数据!$A$1:$T$32,15,FALSE),
$C212=2011,
VLOOKUP($B212,[20]分省年度数据!$A$1:$T$32,14,FALSE),
$C212=2012,
VLOOKUP($B212,[20]分省年度数据!$A$1:$T$32,13,FALSE),
$C212=2013,
VLOOKUP($B212,[20]分省年度数据!$A$1:$T$32,12,FALSE),
$C212=2014,
VLOOKUP($B212,[20]分省年度数据!$A$1:$T$32,11,FALSE),
$C212=2015,
VLOOKUP($B212,[20]分省年度数据!$A$1:$T$32,10,FALSE),
$C212=2016,
VLOOKUP($B212,[20]分省年度数据!$A$1:$T$32,9,FALSE),
$C212=2017,
VLOOKUP($B212,[20]分省年度数据!$A$1:$T$32,8,FALSE),
$C212=2018,
VLOOKUP($B212,[20]分省年度数据!$A$1:$T$32,7,FALSE)
)</f>
        <v>16.670000000000002</v>
      </c>
      <c r="V212" cm="1">
        <f t="array" ref="V212">_xlfn.IFS(
$C212=2010,
VLOOKUP($B212,[21]分省年度数据!$A$1:$T$32,15,FALSE),
$C212=2011,
VLOOKUP($B212,[21]分省年度数据!$A$1:$T$32,14,FALSE),
$C212=2012,
VLOOKUP($B212,[21]分省年度数据!$A$1:$T$32,13,FALSE),
$C212=2013,
VLOOKUP($B212,[21]分省年度数据!$A$1:$T$32,12,FALSE),
$C212=2014,
VLOOKUP($B212,[21]分省年度数据!$A$1:$T$32,11,FALSE),
$C212=2015,
VLOOKUP($B212,[21]分省年度数据!$A$1:$T$32,10,FALSE),
$C212=2016,
VLOOKUP($B212,[21]分省年度数据!$A$1:$T$32,9,FALSE),
$C212=2017,
VLOOKUP($B212,[21]分省年度数据!$A$1:$T$32,8,FALSE),
$C212=2018,
VLOOKUP($B212,[21]分省年度数据!$A$1:$T$32,7,FALSE)
)</f>
        <v>36</v>
      </c>
      <c r="W212" cm="1">
        <f t="array" ref="W212">_xlfn.IFS(
$C212=2010,
VLOOKUP($B212,[22]分省年度数据!$A$1:$T$32,15,FALSE),
$C212=2011,
VLOOKUP($B212,[22]分省年度数据!$A$1:$T$32,14,FALSE),
$C212=2012,
VLOOKUP($B212,[22]分省年度数据!$A$1:$T$32,13,FALSE),
$C212=2013,
VLOOKUP($B212,[22]分省年度数据!$A$1:$T$32,12,FALSE),
$C212=2014,
VLOOKUP($B212,[22]分省年度数据!$A$1:$T$32,11,FALSE),
$C212=2015,
VLOOKUP($B212,[22]分省年度数据!$A$1:$T$32,10,FALSE),
$C212=2016,
VLOOKUP($B212,[22]分省年度数据!$A$1:$T$32,9,FALSE),
$C212=2017,
VLOOKUP($B212,[22]分省年度数据!$A$1:$T$32,8,FALSE),
$C212=2018,
VLOOKUP($B212,[22]分省年度数据!$A$1:$T$32,7,FALSE)
)</f>
        <v>8.5299999999999994</v>
      </c>
      <c r="X212" cm="1">
        <f t="array" ref="X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228.71</v>
      </c>
      <c r="Y212" cm="1">
        <f t="array" ref="Y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18.25</v>
      </c>
      <c r="Z212" cm="1">
        <f t="array" ref="Z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18.23</v>
      </c>
      <c r="AA212" cm="1">
        <f t="array" ref="AA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18.43</v>
      </c>
      <c r="AC212" cm="1">
        <f t="array" ref="AC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6799795</v>
      </c>
      <c r="AD212" cm="1">
        <f t="array" ref="AD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560.66999999999996</v>
      </c>
      <c r="AE212" cm="1">
        <f t="array" ref="AE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20</v>
      </c>
      <c r="AF212" cm="1">
        <f t="array" ref="AF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2601.1999999999998</v>
      </c>
      <c r="AI212" cm="1">
        <f t="array" ref="AI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1241</v>
      </c>
      <c r="AJ212" cm="1">
        <f t="array" ref="AJ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5300</v>
      </c>
      <c r="AK212" cm="1">
        <f t="array" ref="AK212">_xlfn.IFS(
$C212=2010,
VLOOKUP($B212,[4]分省年度数据!$A$1:$T$32,15,FALSE),
$C212=2011,
VLOOKUP($B212,[4]分省年度数据!$A$1:$T$32,14,FALSE),
$C212=2012,
VLOOKUP($B212,[4]分省年度数据!$A$1:$T$32,13,FALSE),
$C212=2013,
VLOOKUP($B212,[4]分省年度数据!$A$1:$T$32,12,FALSE),
$C212=2014,
VLOOKUP($B212,[4]分省年度数据!$A$1:$T$32,11,FALSE),
$C212=2015,
VLOOKUP($B212,[4]分省年度数据!$A$1:$T$32,10,FALSE),
$C212=2016,
VLOOKUP($B212,[4]分省年度数据!$A$1:$T$32,9,FALSE),
$C212=2017,
VLOOKUP($B212,[4]分省年度数据!$A$1:$T$32,8,FALSE),
$C212=2018,
VLOOKUP($B212,[4]分省年度数据!$A$1:$T$32,7,FALSE)
)</f>
        <v>92.86</v>
      </c>
      <c r="AL212" cm="1">
        <f t="array" ref="AL212">_xlfn.IFS(
$C212=2010,
VLOOKUP($B212,[5]分省年度数据!$A$1:$T$32,15,FALSE),
$C212=2011,
VLOOKUP($B212,[5]分省年度数据!$A$1:$T$32,14,FALSE),
$C212=2012,
VLOOKUP($B212,[5]分省年度数据!$A$1:$T$32,13,FALSE),
$C212=2013,
VLOOKUP($B212,[5]分省年度数据!$A$1:$T$32,12,FALSE),
$C212=2014,
VLOOKUP($B212,[5]分省年度数据!$A$1:$T$32,11,FALSE),
$C212=2015,
VLOOKUP($B212,[5]分省年度数据!$A$1:$T$32,10,FALSE),
$C212=2016,
VLOOKUP($B212,[5]分省年度数据!$A$1:$T$32,9,FALSE),
$C212=2017,
VLOOKUP($B212,[5]分省年度数据!$A$1:$T$32,8,FALSE),
$C212=2018,
VLOOKUP($B212,[5]分省年度数据!$A$1:$T$32,7,FALSE)
)</f>
        <v>74.86</v>
      </c>
      <c r="AM212" cm="1">
        <f t="array" ref="AM212">_xlfn.IFS(
$C212=2010,
VLOOKUP($B212,[6]分省年度数据!$A$1:$T$32,15,FALSE),
$C212=2011,
VLOOKUP($B212,[6]分省年度数据!$A$1:$T$32,14,FALSE),
$C212=2012,
VLOOKUP($B212,[6]分省年度数据!$A$1:$T$32,13,FALSE),
$C212=2013,
VLOOKUP($B212,[6]分省年度数据!$A$1:$T$32,12,FALSE),
$C212=2014,
VLOOKUP($B212,[6]分省年度数据!$A$1:$T$32,11,FALSE),
$C212=2015,
VLOOKUP($B212,[6]分省年度数据!$A$1:$T$32,10,FALSE),
$C212=2016,
VLOOKUP($B212,[6]分省年度数据!$A$1:$T$32,9,FALSE),
$C212=2017,
VLOOKUP($B212,[6]分省年度数据!$A$1:$T$32,8,FALSE),
$C212=2018,
VLOOKUP($B212,[6]分省年度数据!$A$1:$T$32,7,FALSE)
)</f>
        <v>9.6</v>
      </c>
      <c r="AN212" cm="1">
        <f t="array" ref="AN212">_xlfn.IFS(
$C212=2010,
VLOOKUP($B212,[7]分省年度数据!$A$1:$T$32,15,FALSE),
$C212=2011,
VLOOKUP($B212,[7]分省年度数据!$A$1:$T$32,14,FALSE),
$C212=2012,
VLOOKUP($B212,[7]分省年度数据!$A$1:$T$32,13,FALSE),
$C212=2013,
VLOOKUP($B212,[7]分省年度数据!$A$1:$T$32,12,FALSE),
$C212=2014,
VLOOKUP($B212,[7]分省年度数据!$A$1:$T$32,11,FALSE),
$C212=2015,
VLOOKUP($B212,[7]分省年度数据!$A$1:$T$32,10,FALSE),
$C212=2016,
VLOOKUP($B212,[7]分省年度数据!$A$1:$T$32,9,FALSE),
$C212=2017,
VLOOKUP($B212,[7]分省年度数据!$A$1:$T$32,8,FALSE),
$C212=2018,
VLOOKUP($B212,[7]分省年度数据!$A$1:$T$32,7,FALSE)
)</f>
        <v>2.06</v>
      </c>
      <c r="AO212" cm="1">
        <f t="array" ref="AO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11.41</v>
      </c>
    </row>
    <row r="213" spans="1:41">
      <c r="A213">
        <v>52</v>
      </c>
      <c r="B213" t="s">
        <v>24</v>
      </c>
      <c r="C213">
        <v>2014</v>
      </c>
      <c r="D213" t="str">
        <f>CONCATENATE(B213,C213)</f>
        <v>贵州省2014</v>
      </c>
      <c r="E213" t="s">
        <v>36</v>
      </c>
      <c r="F213" cm="1">
        <f t="array" ref="F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G213" cm="1">
        <f t="array" ref="G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H213" cm="1">
        <f t="array" ref="H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I213">
        <f>VLOOKUP($D213,[24]Sheet1!$C$1:$J$65536,2,FALSE)</f>
        <v>162.15716552734375</v>
      </c>
      <c r="J213">
        <f>VLOOKUP($D213,[24]Sheet1!$C$1:$J$65536,3,FALSE)</f>
        <v>121.85514068603516</v>
      </c>
      <c r="K213">
        <f>VLOOKUP($D213,[24]Sheet1!$C$1:$J$65536,4,FALSE)</f>
        <v>10137.48046875</v>
      </c>
      <c r="L213">
        <f>VLOOKUP($D213,[24]Sheet1!$C$1:$J$65536,5,FALSE)</f>
        <v>136.42826843261719</v>
      </c>
      <c r="M213">
        <f>VLOOKUP($D213,[24]Sheet1!$C$1:$J$65536,6,FALSE)</f>
        <v>18.184543609619141</v>
      </c>
      <c r="N213">
        <f>VLOOKUP($D213,[24]Sheet1!$C$1:$J$65536,7,FALSE)</f>
        <v>7.0354876518249512</v>
      </c>
      <c r="O213">
        <f>VLOOKUP($D213,[24]Sheet1!$C$1:$J$65536,8,FALSE)</f>
        <v>29.955604553222656</v>
      </c>
      <c r="P213" cm="1">
        <f t="array" ref="P213">_xlfn.IFS(
$C213=2010,
VLOOKUP($B213,[25]各省年均房价!$A$1:$T$32,11,FALSE),
$C213=2011,
VLOOKUP($B213,[25]各省年均房价!$A$1:$T$32,12,FALSE),
$C213=2012,
VLOOKUP($B213,[25]各省年均房价!$A$1:$T$32,13,FALSE),
$C213=2013,
VLOOKUP($B213,[25]各省年均房价!$A$1:$T$32,14,FALSE),
$C213=2014,
VLOOKUP($B213,[25]各省年均房价!$A$1:$T$32,15,FALSE),
$C213=2015,
VLOOKUP($B213,[25]各省年均房价!$A$1:$T$32,16,FALSE),
$C213=2016,
VLOOKUP($B213,[25]各省年均房价!$A$1:$T$32,17,FALSE),
$C213=2017,
VLOOKUP($B213,[25]各省年均房价!$A$1:$T$32,18,FALSE),
$C213=2018,
VLOOKUP($B213,[25]各省年均房价!$A$1:$T$32,19,FALSE)
)</f>
        <v>4353.8625000000002</v>
      </c>
      <c r="Q213">
        <f t="shared" si="3"/>
        <v>0.35194103144450734</v>
      </c>
      <c r="S213" t="str">
        <f>VLOOKUP(B213,方言分布!A:B,2,FALSE)</f>
        <v>西南官话</v>
      </c>
      <c r="T213" cm="1">
        <f t="array" ref="T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28995</v>
      </c>
      <c r="U213" cm="1">
        <f t="array" ref="U213">_xlfn.IFS(
$C213=2010,
VLOOKUP($B213,[20]分省年度数据!$A$1:$T$32,15,FALSE),
$C213=2011,
VLOOKUP($B213,[20]分省年度数据!$A$1:$T$32,14,FALSE),
$C213=2012,
VLOOKUP($B213,[20]分省年度数据!$A$1:$T$32,13,FALSE),
$C213=2013,
VLOOKUP($B213,[20]分省年度数据!$A$1:$T$32,12,FALSE),
$C213=2014,
VLOOKUP($B213,[20]分省年度数据!$A$1:$T$32,11,FALSE),
$C213=2015,
VLOOKUP($B213,[20]分省年度数据!$A$1:$T$32,10,FALSE),
$C213=2016,
VLOOKUP($B213,[20]分省年度数据!$A$1:$T$32,9,FALSE),
$C213=2017,
VLOOKUP($B213,[20]分省年度数据!$A$1:$T$32,8,FALSE),
$C213=2018,
VLOOKUP($B213,[20]分省年度数据!$A$1:$T$32,7,FALSE)
)</f>
        <v>18.22</v>
      </c>
      <c r="V213" cm="1">
        <f t="array" ref="V213">_xlfn.IFS(
$C213=2010,
VLOOKUP($B213,[21]分省年度数据!$A$1:$T$32,15,FALSE),
$C213=2011,
VLOOKUP($B213,[21]分省年度数据!$A$1:$T$32,14,FALSE),
$C213=2012,
VLOOKUP($B213,[21]分省年度数据!$A$1:$T$32,13,FALSE),
$C213=2013,
VLOOKUP($B213,[21]分省年度数据!$A$1:$T$32,12,FALSE),
$C213=2014,
VLOOKUP($B213,[21]分省年度数据!$A$1:$T$32,11,FALSE),
$C213=2015,
VLOOKUP($B213,[21]分省年度数据!$A$1:$T$32,10,FALSE),
$C213=2016,
VLOOKUP($B213,[21]分省年度数据!$A$1:$T$32,9,FALSE),
$C213=2017,
VLOOKUP($B213,[21]分省年度数据!$A$1:$T$32,8,FALSE),
$C213=2018,
VLOOKUP($B213,[21]分省年度数据!$A$1:$T$32,7,FALSE)
)</f>
        <v>48</v>
      </c>
      <c r="W213" cm="1">
        <f t="array" ref="W213">_xlfn.IFS(
$C213=2010,
VLOOKUP($B213,[22]分省年度数据!$A$1:$T$32,15,FALSE),
$C213=2011,
VLOOKUP($B213,[22]分省年度数据!$A$1:$T$32,14,FALSE),
$C213=2012,
VLOOKUP($B213,[22]分省年度数据!$A$1:$T$32,13,FALSE),
$C213=2013,
VLOOKUP($B213,[22]分省年度数据!$A$1:$T$32,12,FALSE),
$C213=2014,
VLOOKUP($B213,[22]分省年度数据!$A$1:$T$32,11,FALSE),
$C213=2015,
VLOOKUP($B213,[22]分省年度数据!$A$1:$T$32,10,FALSE),
$C213=2016,
VLOOKUP($B213,[22]分省年度数据!$A$1:$T$32,9,FALSE),
$C213=2017,
VLOOKUP($B213,[22]分省年度数据!$A$1:$T$32,8,FALSE),
$C213=2018,
VLOOKUP($B213,[22]分省年度数据!$A$1:$T$32,7,FALSE)
)</f>
        <v>8.4499999999999993</v>
      </c>
      <c r="X213" cm="1">
        <f t="array" ref="X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303.25</v>
      </c>
      <c r="Y213" cm="1">
        <f t="array" ref="Y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18</v>
      </c>
      <c r="Z213" cm="1">
        <f t="array" ref="Z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17.29</v>
      </c>
      <c r="AA213" cm="1">
        <f t="array" ref="AA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17.96</v>
      </c>
      <c r="AC213" cm="1">
        <f t="array" ref="AC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7700061</v>
      </c>
      <c r="AD213" cm="1">
        <f t="array" ref="AD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637.03</v>
      </c>
      <c r="AE213" cm="1">
        <f t="array" ref="AE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18</v>
      </c>
      <c r="AF213" cm="1">
        <f t="array" ref="AF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2936.9</v>
      </c>
      <c r="AI213" cm="1">
        <f t="array" ref="AI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1145</v>
      </c>
      <c r="AJ213" cm="1">
        <f t="array" ref="AJ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6269</v>
      </c>
      <c r="AK213" cm="1">
        <f t="array" ref="AK213">_xlfn.IFS(
$C213=2010,
VLOOKUP($B213,[4]分省年度数据!$A$1:$T$32,15,FALSE),
$C213=2011,
VLOOKUP($B213,[4]分省年度数据!$A$1:$T$32,14,FALSE),
$C213=2012,
VLOOKUP($B213,[4]分省年度数据!$A$1:$T$32,13,FALSE),
$C213=2013,
VLOOKUP($B213,[4]分省年度数据!$A$1:$T$32,12,FALSE),
$C213=2014,
VLOOKUP($B213,[4]分省年度数据!$A$1:$T$32,11,FALSE),
$C213=2015,
VLOOKUP($B213,[4]分省年度数据!$A$1:$T$32,10,FALSE),
$C213=2016,
VLOOKUP($B213,[4]分省年度数据!$A$1:$T$32,9,FALSE),
$C213=2017,
VLOOKUP($B213,[4]分省年度数据!$A$1:$T$32,8,FALSE),
$C213=2018,
VLOOKUP($B213,[4]分省年度数据!$A$1:$T$32,7,FALSE)
)</f>
        <v>94.47</v>
      </c>
      <c r="AL213" cm="1">
        <f t="array" ref="AL213">_xlfn.IFS(
$C213=2010,
VLOOKUP($B213,[5]分省年度数据!$A$1:$T$32,15,FALSE),
$C213=2011,
VLOOKUP($B213,[5]分省年度数据!$A$1:$T$32,14,FALSE),
$C213=2012,
VLOOKUP($B213,[5]分省年度数据!$A$1:$T$32,13,FALSE),
$C213=2013,
VLOOKUP($B213,[5]分省年度数据!$A$1:$T$32,12,FALSE),
$C213=2014,
VLOOKUP($B213,[5]分省年度数据!$A$1:$T$32,11,FALSE),
$C213=2015,
VLOOKUP($B213,[5]分省年度数据!$A$1:$T$32,10,FALSE),
$C213=2016,
VLOOKUP($B213,[5]分省年度数据!$A$1:$T$32,9,FALSE),
$C213=2017,
VLOOKUP($B213,[5]分省年度数据!$A$1:$T$32,8,FALSE),
$C213=2018,
VLOOKUP($B213,[5]分省年度数据!$A$1:$T$32,7,FALSE)
)</f>
        <v>76.3</v>
      </c>
      <c r="AM213" cm="1">
        <f t="array" ref="AM213">_xlfn.IFS(
$C213=2010,
VLOOKUP($B213,[6]分省年度数据!$A$1:$T$32,15,FALSE),
$C213=2011,
VLOOKUP($B213,[6]分省年度数据!$A$1:$T$32,14,FALSE),
$C213=2012,
VLOOKUP($B213,[6]分省年度数据!$A$1:$T$32,13,FALSE),
$C213=2013,
VLOOKUP($B213,[6]分省年度数据!$A$1:$T$32,12,FALSE),
$C213=2014,
VLOOKUP($B213,[6]分省年度数据!$A$1:$T$32,11,FALSE),
$C213=2015,
VLOOKUP($B213,[6]分省年度数据!$A$1:$T$32,10,FALSE),
$C213=2016,
VLOOKUP($B213,[6]分省年度数据!$A$1:$T$32,9,FALSE),
$C213=2017,
VLOOKUP($B213,[6]分省年度数据!$A$1:$T$32,8,FALSE),
$C213=2018,
VLOOKUP($B213,[6]分省年度数据!$A$1:$T$32,7,FALSE)
)</f>
        <v>10.61</v>
      </c>
      <c r="AN213" cm="1">
        <f t="array" ref="AN213">_xlfn.IFS(
$C213=2010,
VLOOKUP($B213,[7]分省年度数据!$A$1:$T$32,15,FALSE),
$C213=2011,
VLOOKUP($B213,[7]分省年度数据!$A$1:$T$32,14,FALSE),
$C213=2012,
VLOOKUP($B213,[7]分省年度数据!$A$1:$T$32,13,FALSE),
$C213=2013,
VLOOKUP($B213,[7]分省年度数据!$A$1:$T$32,12,FALSE),
$C213=2014,
VLOOKUP($B213,[7]分省年度数据!$A$1:$T$32,11,FALSE),
$C213=2015,
VLOOKUP($B213,[7]分省年度数据!$A$1:$T$32,10,FALSE),
$C213=2016,
VLOOKUP($B213,[7]分省年度数据!$A$1:$T$32,9,FALSE),
$C213=2017,
VLOOKUP($B213,[7]分省年度数据!$A$1:$T$32,8,FALSE),
$C213=2018,
VLOOKUP($B213,[7]分省年度数据!$A$1:$T$32,7,FALSE)
)</f>
        <v>2.17</v>
      </c>
      <c r="AO213" cm="1">
        <f t="array" ref="AO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12.5</v>
      </c>
    </row>
    <row r="214" spans="1:41">
      <c r="A214">
        <v>52</v>
      </c>
      <c r="B214" t="s">
        <v>24</v>
      </c>
      <c r="C214">
        <v>2015</v>
      </c>
      <c r="D214" t="str">
        <f>CONCATENATE(B214,C214)</f>
        <v>贵州省2015</v>
      </c>
      <c r="E214" t="s">
        <v>36</v>
      </c>
      <c r="F214" cm="1">
        <f t="array" ref="F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G214" cm="1">
        <f t="array" ref="G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H214" cm="1">
        <f t="array" ref="H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I214">
        <f>VLOOKUP($D214,[24]Sheet1!$C$1:$J$65536,2,FALSE)</f>
        <v>166.63290405273438</v>
      </c>
      <c r="J214">
        <f>VLOOKUP($D214,[24]Sheet1!$C$1:$J$65536,3,FALSE)</f>
        <v>127.04599761962891</v>
      </c>
      <c r="K214">
        <f>VLOOKUP($D214,[24]Sheet1!$C$1:$J$65536,4,FALSE)</f>
        <v>10136.6904296875</v>
      </c>
      <c r="L214">
        <f>VLOOKUP($D214,[24]Sheet1!$C$1:$J$65536,5,FALSE)</f>
        <v>138.82125854492188</v>
      </c>
      <c r="M214">
        <f>VLOOKUP($D214,[24]Sheet1!$C$1:$J$65536,6,FALSE)</f>
        <v>18.291984558105469</v>
      </c>
      <c r="N214">
        <f>VLOOKUP($D214,[24]Sheet1!$C$1:$J$65536,7,FALSE)</f>
        <v>7.1133599281311035</v>
      </c>
      <c r="O214">
        <f>VLOOKUP($D214,[24]Sheet1!$C$1:$J$65536,8,FALSE)</f>
        <v>27.268795013427734</v>
      </c>
      <c r="P214" cm="1">
        <f t="array" ref="P214">_xlfn.IFS(
$C214=2010,
VLOOKUP($B214,[25]各省年均房价!$A$1:$T$32,11,FALSE),
$C214=2011,
VLOOKUP($B214,[25]各省年均房价!$A$1:$T$32,12,FALSE),
$C214=2012,
VLOOKUP($B214,[25]各省年均房价!$A$1:$T$32,13,FALSE),
$C214=2013,
VLOOKUP($B214,[25]各省年均房价!$A$1:$T$32,14,FALSE),
$C214=2014,
VLOOKUP($B214,[25]各省年均房价!$A$1:$T$32,15,FALSE),
$C214=2015,
VLOOKUP($B214,[25]各省年均房价!$A$1:$T$32,16,FALSE),
$C214=2016,
VLOOKUP($B214,[25]各省年均房价!$A$1:$T$32,17,FALSE),
$C214=2017,
VLOOKUP($B214,[25]各省年均房价!$A$1:$T$32,18,FALSE),
$C214=2018,
VLOOKUP($B214,[25]各省年均房价!$A$1:$T$32,19,FALSE)
)</f>
        <v>4244.9375</v>
      </c>
      <c r="Q214">
        <f t="shared" si="3"/>
        <v>0.30991731766080166</v>
      </c>
      <c r="S214" t="str">
        <f>VLOOKUP(B214,方言分布!A:B,2,FALSE)</f>
        <v>西南官话</v>
      </c>
      <c r="T214" cm="1">
        <f t="array" ref="T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28712</v>
      </c>
      <c r="U214" cm="1">
        <f t="array" ref="U214">_xlfn.IFS(
$C214=2010,
VLOOKUP($B214,[20]分省年度数据!$A$1:$T$32,15,FALSE),
$C214=2011,
VLOOKUP($B214,[20]分省年度数据!$A$1:$T$32,14,FALSE),
$C214=2012,
VLOOKUP($B214,[20]分省年度数据!$A$1:$T$32,13,FALSE),
$C214=2013,
VLOOKUP($B214,[20]分省年度数据!$A$1:$T$32,12,FALSE),
$C214=2014,
VLOOKUP($B214,[20]分省年度数据!$A$1:$T$32,11,FALSE),
$C214=2015,
VLOOKUP($B214,[20]分省年度数据!$A$1:$T$32,10,FALSE),
$C214=2016,
VLOOKUP($B214,[20]分省年度数据!$A$1:$T$32,9,FALSE),
$C214=2017,
VLOOKUP($B214,[20]分省年度数据!$A$1:$T$32,8,FALSE),
$C214=2018,
VLOOKUP($B214,[20]分省年度数据!$A$1:$T$32,7,FALSE)
)</f>
        <v>19.64</v>
      </c>
      <c r="V214" cm="1">
        <f t="array" ref="V214">_xlfn.IFS(
$C214=2010,
VLOOKUP($B214,[21]分省年度数据!$A$1:$T$32,15,FALSE),
$C214=2011,
VLOOKUP($B214,[21]分省年度数据!$A$1:$T$32,14,FALSE),
$C214=2012,
VLOOKUP($B214,[21]分省年度数据!$A$1:$T$32,13,FALSE),
$C214=2013,
VLOOKUP($B214,[21]分省年度数据!$A$1:$T$32,12,FALSE),
$C214=2014,
VLOOKUP($B214,[21]分省年度数据!$A$1:$T$32,11,FALSE),
$C214=2015,
VLOOKUP($B214,[21]分省年度数据!$A$1:$T$32,10,FALSE),
$C214=2016,
VLOOKUP($B214,[21]分省年度数据!$A$1:$T$32,9,FALSE),
$C214=2017,
VLOOKUP($B214,[21]分省年度数据!$A$1:$T$32,8,FALSE),
$C214=2018,
VLOOKUP($B214,[21]分省年度数据!$A$1:$T$32,7,FALSE)
)</f>
        <v>53</v>
      </c>
      <c r="W214" cm="1">
        <f t="array" ref="W214">_xlfn.IFS(
$C214=2010,
VLOOKUP($B214,[22]分省年度数据!$A$1:$T$32,15,FALSE),
$C214=2011,
VLOOKUP($B214,[22]分省年度数据!$A$1:$T$32,14,FALSE),
$C214=2012,
VLOOKUP($B214,[22]分省年度数据!$A$1:$T$32,13,FALSE),
$C214=2013,
VLOOKUP($B214,[22]分省年度数据!$A$1:$T$32,12,FALSE),
$C214=2014,
VLOOKUP($B214,[22]分省年度数据!$A$1:$T$32,11,FALSE),
$C214=2015,
VLOOKUP($B214,[22]分省年度数据!$A$1:$T$32,10,FALSE),
$C214=2016,
VLOOKUP($B214,[22]分省年度数据!$A$1:$T$32,9,FALSE),
$C214=2017,
VLOOKUP($B214,[22]分省年度数据!$A$1:$T$32,8,FALSE),
$C214=2018,
VLOOKUP($B214,[22]分省年度数据!$A$1:$T$32,7,FALSE)
)</f>
        <v>8.3000000000000007</v>
      </c>
      <c r="X214" cm="1">
        <f t="array" ref="X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360.8</v>
      </c>
      <c r="Y214" cm="1">
        <f t="array" ref="Y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17.420000000000002</v>
      </c>
      <c r="Z214" cm="1">
        <f t="array" ref="Z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16.010000000000002</v>
      </c>
      <c r="AA214" cm="1">
        <f t="array" ref="AA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17.899999999999999</v>
      </c>
      <c r="AC214" cm="1">
        <f t="array" ref="AC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9277347</v>
      </c>
      <c r="AD214" cm="1">
        <f t="array" ref="AD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772.91</v>
      </c>
      <c r="AE214" cm="1">
        <f t="array" ref="AE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17</v>
      </c>
      <c r="AF214" cm="1">
        <f t="array" ref="AF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4925.2</v>
      </c>
      <c r="AI214" cm="1">
        <f t="array" ref="AI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1035</v>
      </c>
      <c r="AJ214" cm="1">
        <f t="array" ref="AJ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6990</v>
      </c>
      <c r="AK214" cm="1">
        <f t="array" ref="AK214">_xlfn.IFS(
$C214=2010,
VLOOKUP($B214,[4]分省年度数据!$A$1:$T$32,15,FALSE),
$C214=2011,
VLOOKUP($B214,[4]分省年度数据!$A$1:$T$32,14,FALSE),
$C214=2012,
VLOOKUP($B214,[4]分省年度数据!$A$1:$T$32,13,FALSE),
$C214=2013,
VLOOKUP($B214,[4]分省年度数据!$A$1:$T$32,12,FALSE),
$C214=2014,
VLOOKUP($B214,[4]分省年度数据!$A$1:$T$32,11,FALSE),
$C214=2015,
VLOOKUP($B214,[4]分省年度数据!$A$1:$T$32,10,FALSE),
$C214=2016,
VLOOKUP($B214,[4]分省年度数据!$A$1:$T$32,9,FALSE),
$C214=2017,
VLOOKUP($B214,[4]分省年度数据!$A$1:$T$32,8,FALSE),
$C214=2018,
VLOOKUP($B214,[4]分省年度数据!$A$1:$T$32,7,FALSE)
)</f>
        <v>95.43</v>
      </c>
      <c r="AL214" cm="1">
        <f t="array" ref="AL214">_xlfn.IFS(
$C214=2010,
VLOOKUP($B214,[5]分省年度数据!$A$1:$T$32,15,FALSE),
$C214=2011,
VLOOKUP($B214,[5]分省年度数据!$A$1:$T$32,14,FALSE),
$C214=2012,
VLOOKUP($B214,[5]分省年度数据!$A$1:$T$32,13,FALSE),
$C214=2013,
VLOOKUP($B214,[5]分省年度数据!$A$1:$T$32,12,FALSE),
$C214=2014,
VLOOKUP($B214,[5]分省年度数据!$A$1:$T$32,11,FALSE),
$C214=2015,
VLOOKUP($B214,[5]分省年度数据!$A$1:$T$32,10,FALSE),
$C214=2016,
VLOOKUP($B214,[5]分省年度数据!$A$1:$T$32,9,FALSE),
$C214=2017,
VLOOKUP($B214,[5]分省年度数据!$A$1:$T$32,8,FALSE),
$C214=2018,
VLOOKUP($B214,[5]分省年度数据!$A$1:$T$32,7,FALSE)
)</f>
        <v>84.06</v>
      </c>
      <c r="AM214" cm="1">
        <f t="array" ref="AM214">_xlfn.IFS(
$C214=2010,
VLOOKUP($B214,[6]分省年度数据!$A$1:$T$32,15,FALSE),
$C214=2011,
VLOOKUP($B214,[6]分省年度数据!$A$1:$T$32,14,FALSE),
$C214=2012,
VLOOKUP($B214,[6]分省年度数据!$A$1:$T$32,13,FALSE),
$C214=2013,
VLOOKUP($B214,[6]分省年度数据!$A$1:$T$32,12,FALSE),
$C214=2014,
VLOOKUP($B214,[6]分省年度数据!$A$1:$T$32,11,FALSE),
$C214=2015,
VLOOKUP($B214,[6]分省年度数据!$A$1:$T$32,10,FALSE),
$C214=2016,
VLOOKUP($B214,[6]分省年度数据!$A$1:$T$32,9,FALSE),
$C214=2017,
VLOOKUP($B214,[6]分省年度数据!$A$1:$T$32,8,FALSE),
$C214=2018,
VLOOKUP($B214,[6]分省年度数据!$A$1:$T$32,7,FALSE)
)</f>
        <v>11.27</v>
      </c>
      <c r="AN214" cm="1">
        <f t="array" ref="AN214">_xlfn.IFS(
$C214=2010,
VLOOKUP($B214,[7]分省年度数据!$A$1:$T$32,15,FALSE),
$C214=2011,
VLOOKUP($B214,[7]分省年度数据!$A$1:$T$32,14,FALSE),
$C214=2012,
VLOOKUP($B214,[7]分省年度数据!$A$1:$T$32,13,FALSE),
$C214=2013,
VLOOKUP($B214,[7]分省年度数据!$A$1:$T$32,12,FALSE),
$C214=2014,
VLOOKUP($B214,[7]分省年度数据!$A$1:$T$32,11,FALSE),
$C214=2015,
VLOOKUP($B214,[7]分省年度数据!$A$1:$T$32,10,FALSE),
$C214=2016,
VLOOKUP($B214,[7]分省年度数据!$A$1:$T$32,9,FALSE),
$C214=2017,
VLOOKUP($B214,[7]分省年度数据!$A$1:$T$32,8,FALSE),
$C214=2018,
VLOOKUP($B214,[7]分省年度数据!$A$1:$T$32,7,FALSE)
)</f>
        <v>2.2400000000000002</v>
      </c>
      <c r="AO214" cm="1">
        <f t="array" ref="AO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12.94</v>
      </c>
    </row>
    <row r="215" spans="1:41">
      <c r="A215">
        <v>52</v>
      </c>
      <c r="B215" t="s">
        <v>24</v>
      </c>
      <c r="C215">
        <v>2016</v>
      </c>
      <c r="D215" t="str">
        <f>CONCATENATE(B215,C215)</f>
        <v>贵州省2016</v>
      </c>
      <c r="E215" t="s">
        <v>36</v>
      </c>
      <c r="F215" cm="1">
        <f t="array" ref="F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G215" cm="1">
        <f t="array" ref="G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H215" cm="1">
        <f t="array" ref="H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I215">
        <f>VLOOKUP($D215,[24]Sheet1!$C$1:$J$65536,2,FALSE)</f>
        <v>165.94760131835938</v>
      </c>
      <c r="J215">
        <f>VLOOKUP($D215,[24]Sheet1!$C$1:$J$65536,3,FALSE)</f>
        <v>123.35897827148438</v>
      </c>
      <c r="K215">
        <f>VLOOKUP($D215,[24]Sheet1!$C$1:$J$65536,4,FALSE)</f>
        <v>10136.5224609375</v>
      </c>
      <c r="L215">
        <f>VLOOKUP($D215,[24]Sheet1!$C$1:$J$65536,5,FALSE)</f>
        <v>136.63816833496094</v>
      </c>
      <c r="M215">
        <f>VLOOKUP($D215,[24]Sheet1!$C$1:$J$65536,6,FALSE)</f>
        <v>18.33082389831543</v>
      </c>
      <c r="N215">
        <f>VLOOKUP($D215,[24]Sheet1!$C$1:$J$65536,7,FALSE)</f>
        <v>6.9504661560058594</v>
      </c>
      <c r="O215">
        <f>VLOOKUP($D215,[24]Sheet1!$C$1:$J$65536,8,FALSE)</f>
        <v>29.5672607421875</v>
      </c>
      <c r="P215" cm="1">
        <f t="array" ref="P215">_xlfn.IFS(
$C215=2010,
VLOOKUP($B215,[25]各省年均房价!$A$1:$T$32,11,FALSE),
$C215=2011,
VLOOKUP($B215,[25]各省年均房价!$A$1:$T$32,12,FALSE),
$C215=2012,
VLOOKUP($B215,[25]各省年均房价!$A$1:$T$32,13,FALSE),
$C215=2013,
VLOOKUP($B215,[25]各省年均房价!$A$1:$T$32,14,FALSE),
$C215=2014,
VLOOKUP($B215,[25]各省年均房价!$A$1:$T$32,15,FALSE),
$C215=2015,
VLOOKUP($B215,[25]各省年均房价!$A$1:$T$32,16,FALSE),
$C215=2016,
VLOOKUP($B215,[25]各省年均房价!$A$1:$T$32,17,FALSE),
$C215=2017,
VLOOKUP($B215,[25]各省年均房价!$A$1:$T$32,18,FALSE),
$C215=2018,
VLOOKUP($B215,[25]各省年均房价!$A$1:$T$32,19,FALSE)
)</f>
        <v>4735.2250000000004</v>
      </c>
      <c r="Q215">
        <f t="shared" si="3"/>
        <v>0.31315554526817013</v>
      </c>
      <c r="S215" t="str">
        <f>VLOOKUP(B215,方言分布!A:B,2,FALSE)</f>
        <v>西南官话</v>
      </c>
      <c r="T215" cm="1">
        <f t="array" ref="T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28017</v>
      </c>
      <c r="U215" cm="1">
        <f t="array" ref="U215">_xlfn.IFS(
$C215=2010,
VLOOKUP($B215,[20]分省年度数据!$A$1:$T$32,15,FALSE),
$C215=2011,
VLOOKUP($B215,[20]分省年度数据!$A$1:$T$32,14,FALSE),
$C215=2012,
VLOOKUP($B215,[20]分省年度数据!$A$1:$T$32,13,FALSE),
$C215=2013,
VLOOKUP($B215,[20]分省年度数据!$A$1:$T$32,12,FALSE),
$C215=2014,
VLOOKUP($B215,[20]分省年度数据!$A$1:$T$32,11,FALSE),
$C215=2015,
VLOOKUP($B215,[20]分省年度数据!$A$1:$T$32,10,FALSE),
$C215=2016,
VLOOKUP($B215,[20]分省年度数据!$A$1:$T$32,9,FALSE),
$C215=2017,
VLOOKUP($B215,[20]分省年度数据!$A$1:$T$32,8,FALSE),
$C215=2018,
VLOOKUP($B215,[20]分省年度数据!$A$1:$T$32,7,FALSE)
)</f>
        <v>21.03</v>
      </c>
      <c r="V215" cm="1">
        <f t="array" ref="V215">_xlfn.IFS(
$C215=2010,
VLOOKUP($B215,[21]分省年度数据!$A$1:$T$32,15,FALSE),
$C215=2011,
VLOOKUP($B215,[21]分省年度数据!$A$1:$T$32,14,FALSE),
$C215=2012,
VLOOKUP($B215,[21]分省年度数据!$A$1:$T$32,13,FALSE),
$C215=2013,
VLOOKUP($B215,[21]分省年度数据!$A$1:$T$32,12,FALSE),
$C215=2014,
VLOOKUP($B215,[21]分省年度数据!$A$1:$T$32,11,FALSE),
$C215=2015,
VLOOKUP($B215,[21]分省年度数据!$A$1:$T$32,10,FALSE),
$C215=2016,
VLOOKUP($B215,[21]分省年度数据!$A$1:$T$32,9,FALSE),
$C215=2017,
VLOOKUP($B215,[21]分省年度数据!$A$1:$T$32,8,FALSE),
$C215=2018,
VLOOKUP($B215,[21]分省年度数据!$A$1:$T$32,7,FALSE)
)</f>
        <v>58</v>
      </c>
      <c r="W215" cm="1">
        <f t="array" ref="W215">_xlfn.IFS(
$C215=2010,
VLOOKUP($B215,[22]分省年度数据!$A$1:$T$32,15,FALSE),
$C215=2011,
VLOOKUP($B215,[22]分省年度数据!$A$1:$T$32,14,FALSE),
$C215=2012,
VLOOKUP($B215,[22]分省年度数据!$A$1:$T$32,13,FALSE),
$C215=2013,
VLOOKUP($B215,[22]分省年度数据!$A$1:$T$32,12,FALSE),
$C215=2014,
VLOOKUP($B215,[22]分省年度数据!$A$1:$T$32,11,FALSE),
$C215=2015,
VLOOKUP($B215,[22]分省年度数据!$A$1:$T$32,10,FALSE),
$C215=2016,
VLOOKUP($B215,[22]分省年度数据!$A$1:$T$32,9,FALSE),
$C215=2017,
VLOOKUP($B215,[22]分省年度数据!$A$1:$T$32,8,FALSE),
$C215=2018,
VLOOKUP($B215,[22]分省年度数据!$A$1:$T$32,7,FALSE)
)</f>
        <v>8.5399999999999991</v>
      </c>
      <c r="X215" cm="1">
        <f t="array" ref="X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392.51</v>
      </c>
      <c r="Y215" cm="1">
        <f t="array" ref="Y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16.28</v>
      </c>
      <c r="Z215" cm="1">
        <f t="array" ref="Z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14.88</v>
      </c>
      <c r="AA215" cm="1">
        <f t="array" ref="AA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17.93</v>
      </c>
      <c r="AC215" cm="1">
        <f t="array" ref="AC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10335342</v>
      </c>
      <c r="AD215" cm="1">
        <f t="array" ref="AD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843.54</v>
      </c>
      <c r="AE215" cm="1">
        <f t="array" ref="AE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13</v>
      </c>
      <c r="AF215" cm="1">
        <f t="array" ref="AF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5651.9</v>
      </c>
      <c r="AI215" cm="1">
        <f t="array" ref="AI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12579</v>
      </c>
      <c r="AJ215" cm="1">
        <f t="array" ref="AJ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8656</v>
      </c>
      <c r="AK215" cm="1">
        <f t="array" ref="AK215">_xlfn.IFS(
$C215=2010,
VLOOKUP($B215,[4]分省年度数据!$A$1:$T$32,15,FALSE),
$C215=2011,
VLOOKUP($B215,[4]分省年度数据!$A$1:$T$32,14,FALSE),
$C215=2012,
VLOOKUP($B215,[4]分省年度数据!$A$1:$T$32,13,FALSE),
$C215=2013,
VLOOKUP($B215,[4]分省年度数据!$A$1:$T$32,12,FALSE),
$C215=2014,
VLOOKUP($B215,[4]分省年度数据!$A$1:$T$32,11,FALSE),
$C215=2015,
VLOOKUP($B215,[4]分省年度数据!$A$1:$T$32,10,FALSE),
$C215=2016,
VLOOKUP($B215,[4]分省年度数据!$A$1:$T$32,9,FALSE),
$C215=2017,
VLOOKUP($B215,[4]分省年度数据!$A$1:$T$32,8,FALSE),
$C215=2018,
VLOOKUP($B215,[4]分省年度数据!$A$1:$T$32,7,FALSE)
)</f>
        <v>96.03</v>
      </c>
      <c r="AL215" cm="1">
        <f t="array" ref="AL215">_xlfn.IFS(
$C215=2010,
VLOOKUP($B215,[5]分省年度数据!$A$1:$T$32,15,FALSE),
$C215=2011,
VLOOKUP($B215,[5]分省年度数据!$A$1:$T$32,14,FALSE),
$C215=2012,
VLOOKUP($B215,[5]分省年度数据!$A$1:$T$32,13,FALSE),
$C215=2013,
VLOOKUP($B215,[5]分省年度数据!$A$1:$T$32,12,FALSE),
$C215=2014,
VLOOKUP($B215,[5]分省年度数据!$A$1:$T$32,11,FALSE),
$C215=2015,
VLOOKUP($B215,[5]分省年度数据!$A$1:$T$32,10,FALSE),
$C215=2016,
VLOOKUP($B215,[5]分省年度数据!$A$1:$T$32,9,FALSE),
$C215=2017,
VLOOKUP($B215,[5]分省年度数据!$A$1:$T$32,8,FALSE),
$C215=2018,
VLOOKUP($B215,[5]分省年度数据!$A$1:$T$32,7,FALSE)
)</f>
        <v>85.66</v>
      </c>
      <c r="AM215" cm="1">
        <f t="array" ref="AM215">_xlfn.IFS(
$C215=2010,
VLOOKUP($B215,[6]分省年度数据!$A$1:$T$32,15,FALSE),
$C215=2011,
VLOOKUP($B215,[6]分省年度数据!$A$1:$T$32,14,FALSE),
$C215=2012,
VLOOKUP($B215,[6]分省年度数据!$A$1:$T$32,13,FALSE),
$C215=2013,
VLOOKUP($B215,[6]分省年度数据!$A$1:$T$32,12,FALSE),
$C215=2014,
VLOOKUP($B215,[6]分省年度数据!$A$1:$T$32,11,FALSE),
$C215=2015,
VLOOKUP($B215,[6]分省年度数据!$A$1:$T$32,10,FALSE),
$C215=2016,
VLOOKUP($B215,[6]分省年度数据!$A$1:$T$32,9,FALSE),
$C215=2017,
VLOOKUP($B215,[6]分省年度数据!$A$1:$T$32,8,FALSE),
$C215=2018,
VLOOKUP($B215,[6]分省年度数据!$A$1:$T$32,7,FALSE)
)</f>
        <v>11.36</v>
      </c>
      <c r="AN215" cm="1">
        <f t="array" ref="AN215">_xlfn.IFS(
$C215=2010,
VLOOKUP($B215,[7]分省年度数据!$A$1:$T$32,15,FALSE),
$C215=2011,
VLOOKUP($B215,[7]分省年度数据!$A$1:$T$32,14,FALSE),
$C215=2012,
VLOOKUP($B215,[7]分省年度数据!$A$1:$T$32,13,FALSE),
$C215=2013,
VLOOKUP($B215,[7]分省年度数据!$A$1:$T$32,12,FALSE),
$C215=2014,
VLOOKUP($B215,[7]分省年度数据!$A$1:$T$32,11,FALSE),
$C215=2015,
VLOOKUP($B215,[7]分省年度数据!$A$1:$T$32,10,FALSE),
$C215=2016,
VLOOKUP($B215,[7]分省年度数据!$A$1:$T$32,9,FALSE),
$C215=2017,
VLOOKUP($B215,[7]分省年度数据!$A$1:$T$32,8,FALSE),
$C215=2018,
VLOOKUP($B215,[7]分省年度数据!$A$1:$T$32,7,FALSE)
)</f>
        <v>2.0099999999999998</v>
      </c>
      <c r="AO215" cm="1">
        <f t="array" ref="AO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14.98</v>
      </c>
    </row>
    <row r="216" spans="1:41">
      <c r="A216">
        <v>52</v>
      </c>
      <c r="B216" t="s">
        <v>24</v>
      </c>
      <c r="C216">
        <v>2017</v>
      </c>
      <c r="D216" t="str">
        <f>CONCATENATE(B216,C216)</f>
        <v>贵州省2017</v>
      </c>
      <c r="E216" t="s">
        <v>36</v>
      </c>
      <c r="F216" cm="1">
        <f t="array" ref="F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G216" cm="1">
        <f t="array" ref="G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H216" cm="1">
        <f t="array" ref="H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I216">
        <f>VLOOKUP($D216,[24]Sheet1!$C$1:$J$65536,2,FALSE)</f>
        <v>165.51448059082031</v>
      </c>
      <c r="J216">
        <f>VLOOKUP($D216,[24]Sheet1!$C$1:$J$65536,3,FALSE)</f>
        <v>122.82743072509766</v>
      </c>
      <c r="K216">
        <f>VLOOKUP($D216,[24]Sheet1!$C$1:$J$65536,4,FALSE)</f>
        <v>10141.8408203125</v>
      </c>
      <c r="L216">
        <f>VLOOKUP($D216,[24]Sheet1!$C$1:$J$65536,5,FALSE)</f>
        <v>138.792724609375</v>
      </c>
      <c r="M216">
        <f>VLOOKUP($D216,[24]Sheet1!$C$1:$J$65536,6,FALSE)</f>
        <v>17.68773078918457</v>
      </c>
      <c r="N216">
        <f>VLOOKUP($D216,[24]Sheet1!$C$1:$J$65536,7,FALSE)</f>
        <v>6.9773635864257812</v>
      </c>
      <c r="O216">
        <f>VLOOKUP($D216,[24]Sheet1!$C$1:$J$65536,8,FALSE)</f>
        <v>24.835369110107422</v>
      </c>
      <c r="P216" cm="1">
        <f t="array" ref="P216">_xlfn.IFS(
$C216=2010,
VLOOKUP($B216,[25]各省年均房价!$A$1:$T$32,11,FALSE),
$C216=2011,
VLOOKUP($B216,[25]各省年均房价!$A$1:$T$32,12,FALSE),
$C216=2012,
VLOOKUP($B216,[25]各省年均房价!$A$1:$T$32,13,FALSE),
$C216=2013,
VLOOKUP($B216,[25]各省年均房价!$A$1:$T$32,14,FALSE),
$C216=2014,
VLOOKUP($B216,[25]各省年均房价!$A$1:$T$32,15,FALSE),
$C216=2015,
VLOOKUP($B216,[25]各省年均房价!$A$1:$T$32,16,FALSE),
$C216=2016,
VLOOKUP($B216,[25]各省年均房价!$A$1:$T$32,17,FALSE),
$C216=2017,
VLOOKUP($B216,[25]各省年均房价!$A$1:$T$32,18,FALSE),
$C216=2018,
VLOOKUP($B216,[25]各省年均房价!$A$1:$T$32,19,FALSE)
)</f>
        <v>4848.3611111111104</v>
      </c>
      <c r="Q216">
        <f t="shared" si="3"/>
        <v>0.29025150329927624</v>
      </c>
      <c r="S216" t="str">
        <f>VLOOKUP(B216,方言分布!A:B,2,FALSE)</f>
        <v>西南官话</v>
      </c>
      <c r="T216" cm="1">
        <f t="array" ref="T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28034</v>
      </c>
      <c r="U216" cm="1">
        <f t="array" ref="U216">_xlfn.IFS(
$C216=2010,
VLOOKUP($B216,[20]分省年度数据!$A$1:$T$32,15,FALSE),
$C216=2011,
VLOOKUP($B216,[20]分省年度数据!$A$1:$T$32,14,FALSE),
$C216=2012,
VLOOKUP($B216,[20]分省年度数据!$A$1:$T$32,13,FALSE),
$C216=2013,
VLOOKUP($B216,[20]分省年度数据!$A$1:$T$32,12,FALSE),
$C216=2014,
VLOOKUP($B216,[20]分省年度数据!$A$1:$T$32,11,FALSE),
$C216=2015,
VLOOKUP($B216,[20]分省年度数据!$A$1:$T$32,10,FALSE),
$C216=2016,
VLOOKUP($B216,[20]分省年度数据!$A$1:$T$32,9,FALSE),
$C216=2017,
VLOOKUP($B216,[20]分省年度数据!$A$1:$T$32,8,FALSE),
$C216=2018,
VLOOKUP($B216,[20]分省年度数据!$A$1:$T$32,7,FALSE)
)</f>
        <v>23.3</v>
      </c>
      <c r="V216" cm="1">
        <f t="array" ref="V216">_xlfn.IFS(
$C216=2010,
VLOOKUP($B216,[21]分省年度数据!$A$1:$T$32,15,FALSE),
$C216=2011,
VLOOKUP($B216,[21]分省年度数据!$A$1:$T$32,14,FALSE),
$C216=2012,
VLOOKUP($B216,[21]分省年度数据!$A$1:$T$32,13,FALSE),
$C216=2013,
VLOOKUP($B216,[21]分省年度数据!$A$1:$T$32,12,FALSE),
$C216=2014,
VLOOKUP($B216,[21]分省年度数据!$A$1:$T$32,11,FALSE),
$C216=2015,
VLOOKUP($B216,[21]分省年度数据!$A$1:$T$32,10,FALSE),
$C216=2016,
VLOOKUP($B216,[21]分省年度数据!$A$1:$T$32,9,FALSE),
$C216=2017,
VLOOKUP($B216,[21]分省年度数据!$A$1:$T$32,8,FALSE),
$C216=2018,
VLOOKUP($B216,[21]分省年度数据!$A$1:$T$32,7,FALSE)
)</f>
        <v>63</v>
      </c>
      <c r="W216" cm="1">
        <f t="array" ref="W216">_xlfn.IFS(
$C216=2010,
VLOOKUP($B216,[22]分省年度数据!$A$1:$T$32,15,FALSE),
$C216=2011,
VLOOKUP($B216,[22]分省年度数据!$A$1:$T$32,14,FALSE),
$C216=2012,
VLOOKUP($B216,[22]分省年度数据!$A$1:$T$32,13,FALSE),
$C216=2013,
VLOOKUP($B216,[22]分省年度数据!$A$1:$T$32,12,FALSE),
$C216=2014,
VLOOKUP($B216,[22]分省年度数据!$A$1:$T$32,11,FALSE),
$C216=2015,
VLOOKUP($B216,[22]分省年度数据!$A$1:$T$32,10,FALSE),
$C216=2016,
VLOOKUP($B216,[22]分省年度数据!$A$1:$T$32,9,FALSE),
$C216=2017,
VLOOKUP($B216,[22]分省年度数据!$A$1:$T$32,8,FALSE),
$C216=2018,
VLOOKUP($B216,[22]分省年度数据!$A$1:$T$32,7,FALSE)
)</f>
        <v>8.15</v>
      </c>
      <c r="X216" cm="1">
        <f t="array" ref="X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436.21</v>
      </c>
      <c r="Y216" cm="1">
        <f t="array" ref="Y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15.77</v>
      </c>
      <c r="Z216" cm="1">
        <f t="array" ref="Z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14.35</v>
      </c>
      <c r="AA216" cm="1">
        <f t="array" ref="AA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17.920000000000002</v>
      </c>
      <c r="AC216" cm="1">
        <f t="array" ref="AC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12488005</v>
      </c>
      <c r="AD216" cm="1">
        <f t="array" ref="AD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901.96</v>
      </c>
      <c r="AE216" cm="1">
        <f t="array" ref="AE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18</v>
      </c>
      <c r="AF216" cm="1">
        <f t="array" ref="AF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6449.4</v>
      </c>
      <c r="AI216" cm="1">
        <f t="array" ref="AI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14711</v>
      </c>
      <c r="AJ216" cm="1">
        <f t="array" ref="AJ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10277</v>
      </c>
      <c r="AK216" cm="1">
        <f t="array" ref="AK216">_xlfn.IFS(
$C216=2010,
VLOOKUP($B216,[4]分省年度数据!$A$1:$T$32,15,FALSE),
$C216=2011,
VLOOKUP($B216,[4]分省年度数据!$A$1:$T$32,14,FALSE),
$C216=2012,
VLOOKUP($B216,[4]分省年度数据!$A$1:$T$32,13,FALSE),
$C216=2013,
VLOOKUP($B216,[4]分省年度数据!$A$1:$T$32,12,FALSE),
$C216=2014,
VLOOKUP($B216,[4]分省年度数据!$A$1:$T$32,11,FALSE),
$C216=2015,
VLOOKUP($B216,[4]分省年度数据!$A$1:$T$32,10,FALSE),
$C216=2016,
VLOOKUP($B216,[4]分省年度数据!$A$1:$T$32,9,FALSE),
$C216=2017,
VLOOKUP($B216,[4]分省年度数据!$A$1:$T$32,8,FALSE),
$C216=2018,
VLOOKUP($B216,[4]分省年度数据!$A$1:$T$32,7,FALSE)
)</f>
        <v>96.54</v>
      </c>
      <c r="AL216" cm="1">
        <f t="array" ref="AL216">_xlfn.IFS(
$C216=2010,
VLOOKUP($B216,[5]分省年度数据!$A$1:$T$32,15,FALSE),
$C216=2011,
VLOOKUP($B216,[5]分省年度数据!$A$1:$T$32,14,FALSE),
$C216=2012,
VLOOKUP($B216,[5]分省年度数据!$A$1:$T$32,13,FALSE),
$C216=2013,
VLOOKUP($B216,[5]分省年度数据!$A$1:$T$32,12,FALSE),
$C216=2014,
VLOOKUP($B216,[5]分省年度数据!$A$1:$T$32,11,FALSE),
$C216=2015,
VLOOKUP($B216,[5]分省年度数据!$A$1:$T$32,10,FALSE),
$C216=2016,
VLOOKUP($B216,[5]分省年度数据!$A$1:$T$32,9,FALSE),
$C216=2017,
VLOOKUP($B216,[5]分省年度数据!$A$1:$T$32,8,FALSE),
$C216=2018,
VLOOKUP($B216,[5]分省年度数据!$A$1:$T$32,7,FALSE)
)</f>
        <v>87.74</v>
      </c>
      <c r="AM216" cm="1">
        <f t="array" ref="AM216">_xlfn.IFS(
$C216=2010,
VLOOKUP($B216,[6]分省年度数据!$A$1:$T$32,15,FALSE),
$C216=2011,
VLOOKUP($B216,[6]分省年度数据!$A$1:$T$32,14,FALSE),
$C216=2012,
VLOOKUP($B216,[6]分省年度数据!$A$1:$T$32,13,FALSE),
$C216=2013,
VLOOKUP($B216,[6]分省年度数据!$A$1:$T$32,12,FALSE),
$C216=2014,
VLOOKUP($B216,[6]分省年度数据!$A$1:$T$32,11,FALSE),
$C216=2015,
VLOOKUP($B216,[6]分省年度数据!$A$1:$T$32,10,FALSE),
$C216=2016,
VLOOKUP($B216,[6]分省年度数据!$A$1:$T$32,9,FALSE),
$C216=2017,
VLOOKUP($B216,[6]分省年度数据!$A$1:$T$32,8,FALSE),
$C216=2018,
VLOOKUP($B216,[6]分省年度数据!$A$1:$T$32,7,FALSE)
)</f>
        <v>11.02</v>
      </c>
      <c r="AN216" cm="1">
        <f t="array" ref="AN216">_xlfn.IFS(
$C216=2010,
VLOOKUP($B216,[7]分省年度数据!$A$1:$T$32,15,FALSE),
$C216=2011,
VLOOKUP($B216,[7]分省年度数据!$A$1:$T$32,14,FALSE),
$C216=2012,
VLOOKUP($B216,[7]分省年度数据!$A$1:$T$32,13,FALSE),
$C216=2013,
VLOOKUP($B216,[7]分省年度数据!$A$1:$T$32,12,FALSE),
$C216=2014,
VLOOKUP($B216,[7]分省年度数据!$A$1:$T$32,11,FALSE),
$C216=2015,
VLOOKUP($B216,[7]分省年度数据!$A$1:$T$32,10,FALSE),
$C216=2016,
VLOOKUP($B216,[7]分省年度数据!$A$1:$T$32,9,FALSE),
$C216=2017,
VLOOKUP($B216,[7]分省年度数据!$A$1:$T$32,8,FALSE),
$C216=2018,
VLOOKUP($B216,[7]分省年度数据!$A$1:$T$32,7,FALSE)
)</f>
        <v>2.88</v>
      </c>
      <c r="AO216" cm="1">
        <f t="array" ref="AO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15.25</v>
      </c>
    </row>
    <row r="217" spans="1:41">
      <c r="A217">
        <v>52</v>
      </c>
      <c r="B217" t="s">
        <v>24</v>
      </c>
      <c r="C217">
        <v>2018</v>
      </c>
      <c r="D217" t="str">
        <f>CONCATENATE(B217,C217)</f>
        <v>贵州省2018</v>
      </c>
      <c r="E217" t="s">
        <v>36</v>
      </c>
      <c r="F217" cm="1">
        <f t="array" ref="F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G217" cm="1">
        <f t="array" ref="G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H217" cm="1">
        <f t="array" ref="H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I217">
        <f>VLOOKUP($D217,[24]Sheet1!$C$1:$J$65536,2,FALSE)</f>
        <v>164.97148132324219</v>
      </c>
      <c r="J217">
        <f>VLOOKUP($D217,[24]Sheet1!$C$1:$J$65536,3,FALSE)</f>
        <v>123.045654296875</v>
      </c>
      <c r="K217">
        <f>VLOOKUP($D217,[24]Sheet1!$C$1:$J$65536,4,FALSE)</f>
        <v>10133.064453125</v>
      </c>
      <c r="L217">
        <f>VLOOKUP($D217,[24]Sheet1!$C$1:$J$65536,5,FALSE)</f>
        <v>147.77449035644531</v>
      </c>
      <c r="M217">
        <f>VLOOKUP($D217,[24]Sheet1!$C$1:$J$65536,6,FALSE)</f>
        <v>17.836433410644531</v>
      </c>
      <c r="N217">
        <f>VLOOKUP($D217,[24]Sheet1!$C$1:$J$65536,7,FALSE)</f>
        <v>7.0225958824157715</v>
      </c>
      <c r="O217">
        <f>VLOOKUP($D217,[24]Sheet1!$C$1:$J$65536,8,FALSE)</f>
        <v>26.178176879882812</v>
      </c>
      <c r="P217" cm="1">
        <f t="array" ref="P217">_xlfn.IFS(
$C217=2010,
VLOOKUP($B217,[25]各省年均房价!$A$1:$T$32,11,FALSE),
$C217=2011,
VLOOKUP($B217,[25]各省年均房价!$A$1:$T$32,12,FALSE),
$C217=2012,
VLOOKUP($B217,[25]各省年均房价!$A$1:$T$32,13,FALSE),
$C217=2013,
VLOOKUP($B217,[25]各省年均房价!$A$1:$T$32,14,FALSE),
$C217=2014,
VLOOKUP($B217,[25]各省年均房价!$A$1:$T$32,15,FALSE),
$C217=2015,
VLOOKUP($B217,[25]各省年均房价!$A$1:$T$32,16,FALSE),
$C217=2016,
VLOOKUP($B217,[25]各省年均房价!$A$1:$T$32,17,FALSE),
$C217=2017,
VLOOKUP($B217,[25]各省年均房价!$A$1:$T$32,18,FALSE),
$C217=2018,
VLOOKUP($B217,[25]各省年均房价!$A$1:$T$32,19,FALSE)
)</f>
        <v>5189.7222222222199</v>
      </c>
      <c r="Q217">
        <f t="shared" si="3"/>
        <v>0.28159100500391859</v>
      </c>
      <c r="S217" t="str">
        <f>VLOOKUP(B217,方言分布!A:B,2,FALSE)</f>
        <v>西南官话</v>
      </c>
      <c r="T217" cm="1">
        <f t="array" ref="T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28066</v>
      </c>
      <c r="U217" cm="1">
        <f t="array" ref="U217">_xlfn.IFS(
$C217=2010,
VLOOKUP($B217,[20]分省年度数据!$A$1:$T$32,15,FALSE),
$C217=2011,
VLOOKUP($B217,[20]分省年度数据!$A$1:$T$32,14,FALSE),
$C217=2012,
VLOOKUP($B217,[20]分省年度数据!$A$1:$T$32,13,FALSE),
$C217=2013,
VLOOKUP($B217,[20]分省年度数据!$A$1:$T$32,12,FALSE),
$C217=2014,
VLOOKUP($B217,[20]分省年度数据!$A$1:$T$32,11,FALSE),
$C217=2015,
VLOOKUP($B217,[20]分省年度数据!$A$1:$T$32,10,FALSE),
$C217=2016,
VLOOKUP($B217,[20]分省年度数据!$A$1:$T$32,9,FALSE),
$C217=2017,
VLOOKUP($B217,[20]分省年度数据!$A$1:$T$32,8,FALSE),
$C217=2018,
VLOOKUP($B217,[20]分省年度数据!$A$1:$T$32,7,FALSE)
)</f>
        <v>24.56</v>
      </c>
      <c r="V217" cm="1">
        <f t="array" ref="V217">_xlfn.IFS(
$C217=2010,
VLOOKUP($B217,[21]分省年度数据!$A$1:$T$32,15,FALSE),
$C217=2011,
VLOOKUP($B217,[21]分省年度数据!$A$1:$T$32,14,FALSE),
$C217=2012,
VLOOKUP($B217,[21]分省年度数据!$A$1:$T$32,13,FALSE),
$C217=2013,
VLOOKUP($B217,[21]分省年度数据!$A$1:$T$32,12,FALSE),
$C217=2014,
VLOOKUP($B217,[21]分省年度数据!$A$1:$T$32,11,FALSE),
$C217=2015,
VLOOKUP($B217,[21]分省年度数据!$A$1:$T$32,10,FALSE),
$C217=2016,
VLOOKUP($B217,[21]分省年度数据!$A$1:$T$32,9,FALSE),
$C217=2017,
VLOOKUP($B217,[21]分省年度数据!$A$1:$T$32,8,FALSE),
$C217=2018,
VLOOKUP($B217,[21]分省年度数据!$A$1:$T$32,7,FALSE)
)</f>
        <v>68</v>
      </c>
      <c r="W217" cm="1">
        <f t="array" ref="W217">_xlfn.IFS(
$C217=2010,
VLOOKUP($B217,[22]分省年度数据!$A$1:$T$32,15,FALSE),
$C217=2011,
VLOOKUP($B217,[22]分省年度数据!$A$1:$T$32,14,FALSE),
$C217=2012,
VLOOKUP($B217,[22]分省年度数据!$A$1:$T$32,13,FALSE),
$C217=2013,
VLOOKUP($B217,[22]分省年度数据!$A$1:$T$32,12,FALSE),
$C217=2014,
VLOOKUP($B217,[22]分省年度数据!$A$1:$T$32,11,FALSE),
$C217=2015,
VLOOKUP($B217,[22]分省年度数据!$A$1:$T$32,10,FALSE),
$C217=2016,
VLOOKUP($B217,[22]分省年度数据!$A$1:$T$32,9,FALSE),
$C217=2017,
VLOOKUP($B217,[22]分省年度数据!$A$1:$T$32,8,FALSE),
$C217=2018,
VLOOKUP($B217,[22]分省年度数据!$A$1:$T$32,7,FALSE)
)</f>
        <v>8.1</v>
      </c>
      <c r="X217" cm="1">
        <f t="array" ref="X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481.8</v>
      </c>
      <c r="Y217" cm="1">
        <f t="array" ref="Y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15.13</v>
      </c>
      <c r="Z217" cm="1">
        <f t="array" ref="Z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14.1</v>
      </c>
      <c r="AA217" cm="1">
        <f t="array" ref="AA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17.89</v>
      </c>
      <c r="AC217" cm="1">
        <f t="array" ref="AC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12732768</v>
      </c>
      <c r="AD217" cm="1">
        <f t="array" ref="AD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985.95</v>
      </c>
      <c r="AE217" cm="1">
        <f t="array" ref="AE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16</v>
      </c>
      <c r="AF217" cm="1">
        <f t="array" ref="AF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7105</v>
      </c>
      <c r="AI217" cm="1">
        <f t="array" ref="AI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12199</v>
      </c>
      <c r="AJ217" cm="1">
        <f t="array" ref="AJ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11767</v>
      </c>
      <c r="AK217" cm="1">
        <f t="array" ref="AK217">_xlfn.IFS(
$C217=2010,
VLOOKUP($B217,[4]分省年度数据!$A$1:$T$32,15,FALSE),
$C217=2011,
VLOOKUP($B217,[4]分省年度数据!$A$1:$T$32,14,FALSE),
$C217=2012,
VLOOKUP($B217,[4]分省年度数据!$A$1:$T$32,13,FALSE),
$C217=2013,
VLOOKUP($B217,[4]分省年度数据!$A$1:$T$32,12,FALSE),
$C217=2014,
VLOOKUP($B217,[4]分省年度数据!$A$1:$T$32,11,FALSE),
$C217=2015,
VLOOKUP($B217,[4]分省年度数据!$A$1:$T$32,10,FALSE),
$C217=2016,
VLOOKUP($B217,[4]分省年度数据!$A$1:$T$32,9,FALSE),
$C217=2017,
VLOOKUP($B217,[4]分省年度数据!$A$1:$T$32,8,FALSE),
$C217=2018,
VLOOKUP($B217,[4]分省年度数据!$A$1:$T$32,7,FALSE)
)</f>
        <v>96.68</v>
      </c>
      <c r="AL217" cm="1">
        <f t="array" ref="AL217">_xlfn.IFS(
$C217=2010,
VLOOKUP($B217,[5]分省年度数据!$A$1:$T$32,15,FALSE),
$C217=2011,
VLOOKUP($B217,[5]分省年度数据!$A$1:$T$32,14,FALSE),
$C217=2012,
VLOOKUP($B217,[5]分省年度数据!$A$1:$T$32,13,FALSE),
$C217=2013,
VLOOKUP($B217,[5]分省年度数据!$A$1:$T$32,12,FALSE),
$C217=2014,
VLOOKUP($B217,[5]分省年度数据!$A$1:$T$32,11,FALSE),
$C217=2015,
VLOOKUP($B217,[5]分省年度数据!$A$1:$T$32,10,FALSE),
$C217=2016,
VLOOKUP($B217,[5]分省年度数据!$A$1:$T$32,9,FALSE),
$C217=2017,
VLOOKUP($B217,[5]分省年度数据!$A$1:$T$32,8,FALSE),
$C217=2018,
VLOOKUP($B217,[5]分省年度数据!$A$1:$T$32,7,FALSE)
)</f>
        <v>87.25</v>
      </c>
      <c r="AM217" cm="1">
        <f t="array" ref="AM217">_xlfn.IFS(
$C217=2010,
VLOOKUP($B217,[6]分省年度数据!$A$1:$T$32,15,FALSE),
$C217=2011,
VLOOKUP($B217,[6]分省年度数据!$A$1:$T$32,14,FALSE),
$C217=2012,
VLOOKUP($B217,[6]分省年度数据!$A$1:$T$32,13,FALSE),
$C217=2013,
VLOOKUP($B217,[6]分省年度数据!$A$1:$T$32,12,FALSE),
$C217=2014,
VLOOKUP($B217,[6]分省年度数据!$A$1:$T$32,11,FALSE),
$C217=2015,
VLOOKUP($B217,[6]分省年度数据!$A$1:$T$32,10,FALSE),
$C217=2016,
VLOOKUP($B217,[6]分省年度数据!$A$1:$T$32,9,FALSE),
$C217=2017,
VLOOKUP($B217,[6]分省年度数据!$A$1:$T$32,8,FALSE),
$C217=2018,
VLOOKUP($B217,[6]分省年度数据!$A$1:$T$32,7,FALSE)
)</f>
        <v>10.96</v>
      </c>
      <c r="AN217" cm="1">
        <f t="array" ref="AN217">_xlfn.IFS(
$C217=2010,
VLOOKUP($B217,[7]分省年度数据!$A$1:$T$32,15,FALSE),
$C217=2011,
VLOOKUP($B217,[7]分省年度数据!$A$1:$T$32,14,FALSE),
$C217=2012,
VLOOKUP($B217,[7]分省年度数据!$A$1:$T$32,13,FALSE),
$C217=2013,
VLOOKUP($B217,[7]分省年度数据!$A$1:$T$32,12,FALSE),
$C217=2014,
VLOOKUP($B217,[7]分省年度数据!$A$1:$T$32,11,FALSE),
$C217=2015,
VLOOKUP($B217,[7]分省年度数据!$A$1:$T$32,10,FALSE),
$C217=2016,
VLOOKUP($B217,[7]分省年度数据!$A$1:$T$32,9,FALSE),
$C217=2017,
VLOOKUP($B217,[7]分省年度数据!$A$1:$T$32,8,FALSE),
$C217=2018,
VLOOKUP($B217,[7]分省年度数据!$A$1:$T$32,7,FALSE)
)</f>
        <v>2.86</v>
      </c>
      <c r="AO217" cm="1">
        <f t="array" ref="AO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15.51</v>
      </c>
    </row>
    <row r="218" spans="1:41">
      <c r="A218">
        <v>53</v>
      </c>
      <c r="B218" t="s">
        <v>25</v>
      </c>
      <c r="C218">
        <v>2010</v>
      </c>
      <c r="D218" t="str">
        <f>CONCATENATE(B218,C218)</f>
        <v>云南省2010</v>
      </c>
      <c r="E218" t="s">
        <v>36</v>
      </c>
      <c r="F218" cm="1">
        <f t="array" ref="F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G218" cm="1">
        <f t="array" ref="G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H218" cm="1">
        <f t="array" ref="H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I218">
        <f>VLOOKUP($D218,[24]Sheet1!$C$1:$J$65536,2,FALSE)</f>
        <v>176.25750732421875</v>
      </c>
      <c r="J218">
        <f>VLOOKUP($D218,[24]Sheet1!$C$1:$J$65536,3,FALSE)</f>
        <v>106.33895111083984</v>
      </c>
      <c r="K218">
        <f>VLOOKUP($D218,[24]Sheet1!$C$1:$J$65536,4,FALSE)</f>
        <v>10098.7412109375</v>
      </c>
      <c r="L218">
        <f>VLOOKUP($D218,[24]Sheet1!$C$1:$J$65536,5,FALSE)</f>
        <v>165.03971862792969</v>
      </c>
      <c r="M218">
        <f>VLOOKUP($D218,[24]Sheet1!$C$1:$J$65536,6,FALSE)</f>
        <v>19.306877136230469</v>
      </c>
      <c r="N218">
        <f>VLOOKUP($D218,[24]Sheet1!$C$1:$J$65536,7,FALSE)</f>
        <v>4.6741628646850586</v>
      </c>
      <c r="O218">
        <f>VLOOKUP($D218,[24]Sheet1!$C$1:$J$65536,8,FALSE)</f>
        <v>26.559047698974609</v>
      </c>
      <c r="P218" cm="1">
        <f t="array" ref="P218">_xlfn.IFS(
$C218=2010,
VLOOKUP($B218,[25]各省年均房价!$A$1:$T$32,11,FALSE),
$C218=2011,
VLOOKUP($B218,[25]各省年均房价!$A$1:$T$32,12,FALSE),
$C218=2012,
VLOOKUP($B218,[25]各省年均房价!$A$1:$T$32,13,FALSE),
$C218=2013,
VLOOKUP($B218,[25]各省年均房价!$A$1:$T$32,14,FALSE),
$C218=2014,
VLOOKUP($B218,[25]各省年均房价!$A$1:$T$32,15,FALSE),
$C218=2015,
VLOOKUP($B218,[25]各省年均房价!$A$1:$T$32,16,FALSE),
$C218=2016,
VLOOKUP($B218,[25]各省年均房价!$A$1:$T$32,17,FALSE),
$C218=2017,
VLOOKUP($B218,[25]各省年均房价!$A$1:$T$32,18,FALSE),
$C218=2018,
VLOOKUP($B218,[25]各省年均房价!$A$1:$T$32,19,FALSE)
)</f>
        <v>3180.6662500000002</v>
      </c>
      <c r="Q218">
        <f t="shared" si="3"/>
        <v>0.38864445869990227</v>
      </c>
      <c r="S218" t="str">
        <f>VLOOKUP(B218,方言分布!A:B,2,FALSE)</f>
        <v>西南官话</v>
      </c>
      <c r="T218" cm="1">
        <f t="array" ref="T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22888</v>
      </c>
      <c r="U218" cm="1">
        <f t="array" ref="U218">_xlfn.IFS(
$C218=2010,
VLOOKUP($B218,[20]分省年度数据!$A$1:$T$32,15,FALSE),
$C218=2011,
VLOOKUP($B218,[20]分省年度数据!$A$1:$T$32,14,FALSE),
$C218=2012,
VLOOKUP($B218,[20]分省年度数据!$A$1:$T$32,13,FALSE),
$C218=2013,
VLOOKUP($B218,[20]分省年度数据!$A$1:$T$32,12,FALSE),
$C218=2014,
VLOOKUP($B218,[20]分省年度数据!$A$1:$T$32,11,FALSE),
$C218=2015,
VLOOKUP($B218,[20]分省年度数据!$A$1:$T$32,10,FALSE),
$C218=2016,
VLOOKUP($B218,[20]分省年度数据!$A$1:$T$32,9,FALSE),
$C218=2017,
VLOOKUP($B218,[20]分省年度数据!$A$1:$T$32,8,FALSE),
$C218=2018,
VLOOKUP($B218,[20]分省年度数据!$A$1:$T$32,7,FALSE)
)</f>
        <v>15.71</v>
      </c>
      <c r="V218" cm="1">
        <f t="array" ref="V218">_xlfn.IFS(
$C218=2010,
VLOOKUP($B218,[21]分省年度数据!$A$1:$T$32,15,FALSE),
$C218=2011,
VLOOKUP($B218,[21]分省年度数据!$A$1:$T$32,14,FALSE),
$C218=2012,
VLOOKUP($B218,[21]分省年度数据!$A$1:$T$32,13,FALSE),
$C218=2013,
VLOOKUP($B218,[21]分省年度数据!$A$1:$T$32,12,FALSE),
$C218=2014,
VLOOKUP($B218,[21]分省年度数据!$A$1:$T$32,11,FALSE),
$C218=2015,
VLOOKUP($B218,[21]分省年度数据!$A$1:$T$32,10,FALSE),
$C218=2016,
VLOOKUP($B218,[21]分省年度数据!$A$1:$T$32,9,FALSE),
$C218=2017,
VLOOKUP($B218,[21]分省年度数据!$A$1:$T$32,8,FALSE),
$C218=2018,
VLOOKUP($B218,[21]分省年度数据!$A$1:$T$32,7,FALSE)
)</f>
        <v>32</v>
      </c>
      <c r="W218" cm="1">
        <f t="array" ref="W218">_xlfn.IFS(
$C218=2010,
VLOOKUP($B218,[22]分省年度数据!$A$1:$T$32,15,FALSE),
$C218=2011,
VLOOKUP($B218,[22]分省年度数据!$A$1:$T$32,14,FALSE),
$C218=2012,
VLOOKUP($B218,[22]分省年度数据!$A$1:$T$32,13,FALSE),
$C218=2013,
VLOOKUP($B218,[22]分省年度数据!$A$1:$T$32,12,FALSE),
$C218=2014,
VLOOKUP($B218,[22]分省年度数据!$A$1:$T$32,11,FALSE),
$C218=2015,
VLOOKUP($B218,[22]分省年度数据!$A$1:$T$32,10,FALSE),
$C218=2016,
VLOOKUP($B218,[22]分省年度数据!$A$1:$T$32,9,FALSE),
$C218=2017,
VLOOKUP($B218,[22]分省年度数据!$A$1:$T$32,8,FALSE),
$C218=2018,
VLOOKUP($B218,[22]分省年度数据!$A$1:$T$32,7,FALSE)
)</f>
        <v>10.02</v>
      </c>
      <c r="X218" cm="1">
        <f t="array" ref="X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183.7</v>
      </c>
      <c r="Y218" cm="1">
        <f t="array" ref="Y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15.37</v>
      </c>
      <c r="Z218" cm="1">
        <f t="array" ref="Z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17.32</v>
      </c>
      <c r="AA218" cm="1">
        <f t="array" ref="AA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18.32</v>
      </c>
      <c r="AC218" cm="1">
        <f t="array" ref="AC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5336317</v>
      </c>
      <c r="AD218" cm="1">
        <f t="array" ref="AD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374.79</v>
      </c>
      <c r="AE218" cm="1">
        <f t="array" ref="AE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213</v>
      </c>
      <c r="AF218" cm="1">
        <f t="array" ref="AF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2555.8000000000002</v>
      </c>
      <c r="AI218" cm="1">
        <f t="array" ref="AI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4739</v>
      </c>
      <c r="AJ218" cm="1">
        <f t="array" ref="AJ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13218</v>
      </c>
      <c r="AK218" cm="1">
        <f t="array" ref="AK218">_xlfn.IFS(
$C218=2010,
VLOOKUP($B218,[4]分省年度数据!$A$1:$T$32,15,FALSE),
$C218=2011,
VLOOKUP($B218,[4]分省年度数据!$A$1:$T$32,14,FALSE),
$C218=2012,
VLOOKUP($B218,[4]分省年度数据!$A$1:$T$32,13,FALSE),
$C218=2013,
VLOOKUP($B218,[4]分省年度数据!$A$1:$T$32,12,FALSE),
$C218=2014,
VLOOKUP($B218,[4]分省年度数据!$A$1:$T$32,11,FALSE),
$C218=2015,
VLOOKUP($B218,[4]分省年度数据!$A$1:$T$32,10,FALSE),
$C218=2016,
VLOOKUP($B218,[4]分省年度数据!$A$1:$T$32,9,FALSE),
$C218=2017,
VLOOKUP($B218,[4]分省年度数据!$A$1:$T$32,8,FALSE),
$C218=2018,
VLOOKUP($B218,[4]分省年度数据!$A$1:$T$32,7,FALSE)
)</f>
        <v>96.5</v>
      </c>
      <c r="AL218" cm="1">
        <f t="array" ref="AL218">_xlfn.IFS(
$C218=2010,
VLOOKUP($B218,[5]分省年度数据!$A$1:$T$32,15,FALSE),
$C218=2011,
VLOOKUP($B218,[5]分省年度数据!$A$1:$T$32,14,FALSE),
$C218=2012,
VLOOKUP($B218,[5]分省年度数据!$A$1:$T$32,13,FALSE),
$C218=2013,
VLOOKUP($B218,[5]分省年度数据!$A$1:$T$32,12,FALSE),
$C218=2014,
VLOOKUP($B218,[5]分省年度数据!$A$1:$T$32,11,FALSE),
$C218=2015,
VLOOKUP($B218,[5]分省年度数据!$A$1:$T$32,10,FALSE),
$C218=2016,
VLOOKUP($B218,[5]分省年度数据!$A$1:$T$32,9,FALSE),
$C218=2017,
VLOOKUP($B218,[5]分省年度数据!$A$1:$T$32,8,FALSE),
$C218=2018,
VLOOKUP($B218,[5]分省年度数据!$A$1:$T$32,7,FALSE)
)</f>
        <v>76.400000000000006</v>
      </c>
      <c r="AM218" cm="1">
        <f t="array" ref="AM218">_xlfn.IFS(
$C218=2010,
VLOOKUP($B218,[6]分省年度数据!$A$1:$T$32,15,FALSE),
$C218=2011,
VLOOKUP($B218,[6]分省年度数据!$A$1:$T$32,14,FALSE),
$C218=2012,
VLOOKUP($B218,[6]分省年度数据!$A$1:$T$32,13,FALSE),
$C218=2013,
VLOOKUP($B218,[6]分省年度数据!$A$1:$T$32,12,FALSE),
$C218=2014,
VLOOKUP($B218,[6]分省年度数据!$A$1:$T$32,11,FALSE),
$C218=2015,
VLOOKUP($B218,[6]分省年度数据!$A$1:$T$32,10,FALSE),
$C218=2016,
VLOOKUP($B218,[6]分省年度数据!$A$1:$T$32,9,FALSE),
$C218=2017,
VLOOKUP($B218,[6]分省年度数据!$A$1:$T$32,8,FALSE),
$C218=2018,
VLOOKUP($B218,[6]分省年度数据!$A$1:$T$32,7,FALSE)
)</f>
        <v>9.74</v>
      </c>
      <c r="AN218" cm="1">
        <f t="array" ref="AN218">_xlfn.IFS(
$C218=2010,
VLOOKUP($B218,[7]分省年度数据!$A$1:$T$32,15,FALSE),
$C218=2011,
VLOOKUP($B218,[7]分省年度数据!$A$1:$T$32,14,FALSE),
$C218=2012,
VLOOKUP($B218,[7]分省年度数据!$A$1:$T$32,13,FALSE),
$C218=2013,
VLOOKUP($B218,[7]分省年度数据!$A$1:$T$32,12,FALSE),
$C218=2014,
VLOOKUP($B218,[7]分省年度数据!$A$1:$T$32,11,FALSE),
$C218=2015,
VLOOKUP($B218,[7]分省年度数据!$A$1:$T$32,10,FALSE),
$C218=2016,
VLOOKUP($B218,[7]分省年度数据!$A$1:$T$32,9,FALSE),
$C218=2017,
VLOOKUP($B218,[7]分省年度数据!$A$1:$T$32,8,FALSE),
$C218=2018,
VLOOKUP($B218,[7]分省年度数据!$A$1:$T$32,7,FALSE)
)</f>
        <v>2.2599999999999998</v>
      </c>
      <c r="AO218" cm="1">
        <f t="array" ref="AO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9.3000000000000007</v>
      </c>
    </row>
    <row r="219" spans="1:41">
      <c r="A219">
        <v>53</v>
      </c>
      <c r="B219" t="s">
        <v>25</v>
      </c>
      <c r="C219">
        <v>2011</v>
      </c>
      <c r="D219" t="str">
        <f>CONCATENATE(B219,C219)</f>
        <v>云南省2011</v>
      </c>
      <c r="E219" t="s">
        <v>36</v>
      </c>
      <c r="F219" cm="1">
        <f t="array" ref="F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G219" cm="1">
        <f t="array" ref="G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H219" cm="1">
        <f t="array" ref="H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I219">
        <f>VLOOKUP($D219,[24]Sheet1!$C$1:$J$65536,2,FALSE)</f>
        <v>168.24089050292969</v>
      </c>
      <c r="J219">
        <f>VLOOKUP($D219,[24]Sheet1!$C$1:$J$65536,3,FALSE)</f>
        <v>107.54855346679688</v>
      </c>
      <c r="K219">
        <f>VLOOKUP($D219,[24]Sheet1!$C$1:$J$65536,4,FALSE)</f>
        <v>10103.16015625</v>
      </c>
      <c r="L219">
        <f>VLOOKUP($D219,[24]Sheet1!$C$1:$J$65536,5,FALSE)</f>
        <v>159.67500305175781</v>
      </c>
      <c r="M219">
        <f>VLOOKUP($D219,[24]Sheet1!$C$1:$J$65536,6,FALSE)</f>
        <v>18.54298210144043</v>
      </c>
      <c r="N219">
        <f>VLOOKUP($D219,[24]Sheet1!$C$1:$J$65536,7,FALSE)</f>
        <v>4.913236141204834</v>
      </c>
      <c r="O219">
        <f>VLOOKUP($D219,[24]Sheet1!$C$1:$J$65536,8,FALSE)</f>
        <v>22.947380065917969</v>
      </c>
      <c r="P219" cm="1">
        <f t="array" ref="P219">_xlfn.IFS(
$C219=2010,
VLOOKUP($B219,[25]各省年均房价!$A$1:$T$32,11,FALSE),
$C219=2011,
VLOOKUP($B219,[25]各省年均房价!$A$1:$T$32,12,FALSE),
$C219=2012,
VLOOKUP($B219,[25]各省年均房价!$A$1:$T$32,13,FALSE),
$C219=2013,
VLOOKUP($B219,[25]各省年均房价!$A$1:$T$32,14,FALSE),
$C219=2014,
VLOOKUP($B219,[25]各省年均房价!$A$1:$T$32,15,FALSE),
$C219=2015,
VLOOKUP($B219,[25]各省年均房价!$A$1:$T$32,16,FALSE),
$C219=2016,
VLOOKUP($B219,[25]各省年均房价!$A$1:$T$32,17,FALSE),
$C219=2017,
VLOOKUP($B219,[25]各省年均房价!$A$1:$T$32,18,FALSE),
$C219=2018,
VLOOKUP($B219,[25]各省年均房价!$A$1:$T$32,19,FALSE)
)</f>
        <v>3863.6025</v>
      </c>
      <c r="Q219">
        <f t="shared" si="3"/>
        <v>0.39671449840846085</v>
      </c>
      <c r="S219" t="str">
        <f>VLOOKUP(B219,方言分布!A:B,2,FALSE)</f>
        <v>西南官话</v>
      </c>
      <c r="T219" cm="1">
        <f t="array" ref="T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23248</v>
      </c>
      <c r="U219" cm="1">
        <f t="array" ref="U219">_xlfn.IFS(
$C219=2010,
VLOOKUP($B219,[20]分省年度数据!$A$1:$T$32,15,FALSE),
$C219=2011,
VLOOKUP($B219,[20]分省年度数据!$A$1:$T$32,14,FALSE),
$C219=2012,
VLOOKUP($B219,[20]分省年度数据!$A$1:$T$32,13,FALSE),
$C219=2013,
VLOOKUP($B219,[20]分省年度数据!$A$1:$T$32,12,FALSE),
$C219=2014,
VLOOKUP($B219,[20]分省年度数据!$A$1:$T$32,11,FALSE),
$C219=2015,
VLOOKUP($B219,[20]分省年度数据!$A$1:$T$32,10,FALSE),
$C219=2016,
VLOOKUP($B219,[20]分省年度数据!$A$1:$T$32,9,FALSE),
$C219=2017,
VLOOKUP($B219,[20]分省年度数据!$A$1:$T$32,8,FALSE),
$C219=2018,
VLOOKUP($B219,[20]分省年度数据!$A$1:$T$32,7,FALSE)
)</f>
        <v>17.34</v>
      </c>
      <c r="V219" cm="1">
        <f t="array" ref="V219">_xlfn.IFS(
$C219=2010,
VLOOKUP($B219,[21]分省年度数据!$A$1:$T$32,15,FALSE),
$C219=2011,
VLOOKUP($B219,[21]分省年度数据!$A$1:$T$32,14,FALSE),
$C219=2012,
VLOOKUP($B219,[21]分省年度数据!$A$1:$T$32,13,FALSE),
$C219=2013,
VLOOKUP($B219,[21]分省年度数据!$A$1:$T$32,12,FALSE),
$C219=2014,
VLOOKUP($B219,[21]分省年度数据!$A$1:$T$32,11,FALSE),
$C219=2015,
VLOOKUP($B219,[21]分省年度数据!$A$1:$T$32,10,FALSE),
$C219=2016,
VLOOKUP($B219,[21]分省年度数据!$A$1:$T$32,9,FALSE),
$C219=2017,
VLOOKUP($B219,[21]分省年度数据!$A$1:$T$32,8,FALSE),
$C219=2018,
VLOOKUP($B219,[21]分省年度数据!$A$1:$T$32,7,FALSE)
)</f>
        <v>33</v>
      </c>
      <c r="W219" cm="1">
        <f t="array" ref="W219">_xlfn.IFS(
$C219=2010,
VLOOKUP($B219,[22]分省年度数据!$A$1:$T$32,15,FALSE),
$C219=2011,
VLOOKUP($B219,[22]分省年度数据!$A$1:$T$32,14,FALSE),
$C219=2012,
VLOOKUP($B219,[22]分省年度数据!$A$1:$T$32,13,FALSE),
$C219=2013,
VLOOKUP($B219,[22]分省年度数据!$A$1:$T$32,12,FALSE),
$C219=2014,
VLOOKUP($B219,[22]分省年度数据!$A$1:$T$32,11,FALSE),
$C219=2015,
VLOOKUP($B219,[22]分省年度数据!$A$1:$T$32,10,FALSE),
$C219=2016,
VLOOKUP($B219,[22]分省年度数据!$A$1:$T$32,9,FALSE),
$C219=2017,
VLOOKUP($B219,[22]分省年度数据!$A$1:$T$32,8,FALSE),
$C219=2018,
VLOOKUP($B219,[22]分省年度数据!$A$1:$T$32,7,FALSE)
)</f>
        <v>9.92</v>
      </c>
      <c r="X219" cm="1">
        <f t="array" ref="X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236.98</v>
      </c>
      <c r="Y219" cm="1">
        <f t="array" ref="Y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15.38</v>
      </c>
      <c r="Z219" cm="1">
        <f t="array" ref="Z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17.21</v>
      </c>
      <c r="AA219" cm="1">
        <f t="array" ref="AA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18.059999999999999</v>
      </c>
      <c r="AC219" cm="1">
        <f t="array" ref="AC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6582935</v>
      </c>
      <c r="AD219" cm="1">
        <f t="array" ref="AD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483</v>
      </c>
      <c r="AE219" cm="1">
        <f t="array" ref="AE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212</v>
      </c>
      <c r="AF219" cm="1">
        <f t="array" ref="AF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3105.9</v>
      </c>
      <c r="AI219" cm="1">
        <f t="array" ref="AI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5022</v>
      </c>
      <c r="AJ219" cm="1">
        <f t="array" ref="AJ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16240</v>
      </c>
      <c r="AK219" cm="1">
        <f t="array" ref="AK219">_xlfn.IFS(
$C219=2010,
VLOOKUP($B219,[4]分省年度数据!$A$1:$T$32,15,FALSE),
$C219=2011,
VLOOKUP($B219,[4]分省年度数据!$A$1:$T$32,14,FALSE),
$C219=2012,
VLOOKUP($B219,[4]分省年度数据!$A$1:$T$32,13,FALSE),
$C219=2013,
VLOOKUP($B219,[4]分省年度数据!$A$1:$T$32,12,FALSE),
$C219=2014,
VLOOKUP($B219,[4]分省年度数据!$A$1:$T$32,11,FALSE),
$C219=2015,
VLOOKUP($B219,[4]分省年度数据!$A$1:$T$32,10,FALSE),
$C219=2016,
VLOOKUP($B219,[4]分省年度数据!$A$1:$T$32,9,FALSE),
$C219=2017,
VLOOKUP($B219,[4]分省年度数据!$A$1:$T$32,8,FALSE),
$C219=2018,
VLOOKUP($B219,[4]分省年度数据!$A$1:$T$32,7,FALSE)
)</f>
        <v>95.09</v>
      </c>
      <c r="AL219" cm="1">
        <f t="array" ref="AL219">_xlfn.IFS(
$C219=2010,
VLOOKUP($B219,[5]分省年度数据!$A$1:$T$32,15,FALSE),
$C219=2011,
VLOOKUP($B219,[5]分省年度数据!$A$1:$T$32,14,FALSE),
$C219=2012,
VLOOKUP($B219,[5]分省年度数据!$A$1:$T$32,13,FALSE),
$C219=2013,
VLOOKUP($B219,[5]分省年度数据!$A$1:$T$32,12,FALSE),
$C219=2014,
VLOOKUP($B219,[5]分省年度数据!$A$1:$T$32,11,FALSE),
$C219=2015,
VLOOKUP($B219,[5]分省年度数据!$A$1:$T$32,10,FALSE),
$C219=2016,
VLOOKUP($B219,[5]分省年度数据!$A$1:$T$32,9,FALSE),
$C219=2017,
VLOOKUP($B219,[5]分省年度数据!$A$1:$T$32,8,FALSE),
$C219=2018,
VLOOKUP($B219,[5]分省年度数据!$A$1:$T$32,7,FALSE)
)</f>
        <v>74.209999999999994</v>
      </c>
      <c r="AM219" cm="1">
        <f t="array" ref="AM219">_xlfn.IFS(
$C219=2010,
VLOOKUP($B219,[6]分省年度数据!$A$1:$T$32,15,FALSE),
$C219=2011,
VLOOKUP($B219,[6]分省年度数据!$A$1:$T$32,14,FALSE),
$C219=2012,
VLOOKUP($B219,[6]分省年度数据!$A$1:$T$32,13,FALSE),
$C219=2013,
VLOOKUP($B219,[6]分省年度数据!$A$1:$T$32,12,FALSE),
$C219=2014,
VLOOKUP($B219,[6]分省年度数据!$A$1:$T$32,11,FALSE),
$C219=2015,
VLOOKUP($B219,[6]分省年度数据!$A$1:$T$32,10,FALSE),
$C219=2016,
VLOOKUP($B219,[6]分省年度数据!$A$1:$T$32,9,FALSE),
$C219=2017,
VLOOKUP($B219,[6]分省年度数据!$A$1:$T$32,8,FALSE),
$C219=2018,
VLOOKUP($B219,[6]分省年度数据!$A$1:$T$32,7,FALSE)
)</f>
        <v>10.06</v>
      </c>
      <c r="AN219" cm="1">
        <f t="array" ref="AN219">_xlfn.IFS(
$C219=2010,
VLOOKUP($B219,[7]分省年度数据!$A$1:$T$32,15,FALSE),
$C219=2011,
VLOOKUP($B219,[7]分省年度数据!$A$1:$T$32,14,FALSE),
$C219=2012,
VLOOKUP($B219,[7]分省年度数据!$A$1:$T$32,13,FALSE),
$C219=2013,
VLOOKUP($B219,[7]分省年度数据!$A$1:$T$32,12,FALSE),
$C219=2014,
VLOOKUP($B219,[7]分省年度数据!$A$1:$T$32,11,FALSE),
$C219=2015,
VLOOKUP($B219,[7]分省年度数据!$A$1:$T$32,10,FALSE),
$C219=2016,
VLOOKUP($B219,[7]分省年度数据!$A$1:$T$32,9,FALSE),
$C219=2017,
VLOOKUP($B219,[7]分省年度数据!$A$1:$T$32,8,FALSE),
$C219=2018,
VLOOKUP($B219,[7]分省年度数据!$A$1:$T$32,7,FALSE)
)</f>
        <v>2.19</v>
      </c>
      <c r="AO219" cm="1">
        <f t="array" ref="AO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10.26</v>
      </c>
    </row>
    <row r="220" spans="1:41">
      <c r="A220">
        <v>53</v>
      </c>
      <c r="B220" t="s">
        <v>25</v>
      </c>
      <c r="C220">
        <v>2012</v>
      </c>
      <c r="D220" t="str">
        <f>CONCATENATE(B220,C220)</f>
        <v>云南省2012</v>
      </c>
      <c r="E220" t="s">
        <v>36</v>
      </c>
      <c r="F220" cm="1">
        <f t="array" ref="F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G220" cm="1">
        <f t="array" ref="G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H220" cm="1">
        <f t="array" ref="H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I220">
        <f>VLOOKUP($D220,[24]Sheet1!$C$1:$J$65536,2,FALSE)</f>
        <v>174.66764831542969</v>
      </c>
      <c r="J220">
        <f>VLOOKUP($D220,[24]Sheet1!$C$1:$J$65536,3,FALSE)</f>
        <v>105.15721893310547</v>
      </c>
      <c r="K220">
        <f>VLOOKUP($D220,[24]Sheet1!$C$1:$J$65536,4,FALSE)</f>
        <v>10088.12890625</v>
      </c>
      <c r="L220">
        <f>VLOOKUP($D220,[24]Sheet1!$C$1:$J$65536,5,FALSE)</f>
        <v>165.14775085449219</v>
      </c>
      <c r="M220">
        <f>VLOOKUP($D220,[24]Sheet1!$C$1:$J$65536,6,FALSE)</f>
        <v>19.736635208129883</v>
      </c>
      <c r="N220">
        <f>VLOOKUP($D220,[24]Sheet1!$C$1:$J$65536,7,FALSE)</f>
        <v>4.5225276947021484</v>
      </c>
      <c r="O220">
        <f>VLOOKUP($D220,[24]Sheet1!$C$1:$J$65536,8,FALSE)</f>
        <v>23.060937881469727</v>
      </c>
      <c r="P220" cm="1">
        <f t="array" ref="P220">_xlfn.IFS(
$C220=2010,
VLOOKUP($B220,[25]各省年均房价!$A$1:$T$32,11,FALSE),
$C220=2011,
VLOOKUP($B220,[25]各省年均房价!$A$1:$T$32,12,FALSE),
$C220=2012,
VLOOKUP($B220,[25]各省年均房价!$A$1:$T$32,13,FALSE),
$C220=2013,
VLOOKUP($B220,[25]各省年均房价!$A$1:$T$32,14,FALSE),
$C220=2014,
VLOOKUP($B220,[25]各省年均房价!$A$1:$T$32,15,FALSE),
$C220=2015,
VLOOKUP($B220,[25]各省年均房价!$A$1:$T$32,16,FALSE),
$C220=2016,
VLOOKUP($B220,[25]各省年均房价!$A$1:$T$32,17,FALSE),
$C220=2017,
VLOOKUP($B220,[25]各省年均房价!$A$1:$T$32,18,FALSE),
$C220=2018,
VLOOKUP($B220,[25]各省年均房价!$A$1:$T$32,19,FALSE)
)</f>
        <v>4167.93</v>
      </c>
      <c r="Q220">
        <f t="shared" si="3"/>
        <v>0.37104335440220781</v>
      </c>
      <c r="S220" t="str">
        <f>VLOOKUP(B220,方言分布!A:B,2,FALSE)</f>
        <v>西南官话</v>
      </c>
      <c r="T220" cm="1">
        <f t="array" ref="T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23395</v>
      </c>
      <c r="U220" cm="1">
        <f t="array" ref="U220">_xlfn.IFS(
$C220=2010,
VLOOKUP($B220,[20]分省年度数据!$A$1:$T$32,15,FALSE),
$C220=2011,
VLOOKUP($B220,[20]分省年度数据!$A$1:$T$32,14,FALSE),
$C220=2012,
VLOOKUP($B220,[20]分省年度数据!$A$1:$T$32,13,FALSE),
$C220=2013,
VLOOKUP($B220,[20]分省年度数据!$A$1:$T$32,12,FALSE),
$C220=2014,
VLOOKUP($B220,[20]分省年度数据!$A$1:$T$32,11,FALSE),
$C220=2015,
VLOOKUP($B220,[20]分省年度数据!$A$1:$T$32,10,FALSE),
$C220=2016,
VLOOKUP($B220,[20]分省年度数据!$A$1:$T$32,9,FALSE),
$C220=2017,
VLOOKUP($B220,[20]分省年度数据!$A$1:$T$32,8,FALSE),
$C220=2018,
VLOOKUP($B220,[20]分省年度数据!$A$1:$T$32,7,FALSE)
)</f>
        <v>19.47</v>
      </c>
      <c r="V220" cm="1">
        <f t="array" ref="V220">_xlfn.IFS(
$C220=2010,
VLOOKUP($B220,[21]分省年度数据!$A$1:$T$32,15,FALSE),
$C220=2011,
VLOOKUP($B220,[21]分省年度数据!$A$1:$T$32,14,FALSE),
$C220=2012,
VLOOKUP($B220,[21]分省年度数据!$A$1:$T$32,13,FALSE),
$C220=2013,
VLOOKUP($B220,[21]分省年度数据!$A$1:$T$32,12,FALSE),
$C220=2014,
VLOOKUP($B220,[21]分省年度数据!$A$1:$T$32,11,FALSE),
$C220=2015,
VLOOKUP($B220,[21]分省年度数据!$A$1:$T$32,10,FALSE),
$C220=2016,
VLOOKUP($B220,[21]分省年度数据!$A$1:$T$32,9,FALSE),
$C220=2017,
VLOOKUP($B220,[21]分省年度数据!$A$1:$T$32,8,FALSE),
$C220=2018,
VLOOKUP($B220,[21]分省年度数据!$A$1:$T$32,7,FALSE)
)</f>
        <v>36</v>
      </c>
      <c r="W220" cm="1">
        <f t="array" ref="W220">_xlfn.IFS(
$C220=2010,
VLOOKUP($B220,[22]分省年度数据!$A$1:$T$32,15,FALSE),
$C220=2011,
VLOOKUP($B220,[22]分省年度数据!$A$1:$T$32,14,FALSE),
$C220=2012,
VLOOKUP($B220,[22]分省年度数据!$A$1:$T$32,13,FALSE),
$C220=2013,
VLOOKUP($B220,[22]分省年度数据!$A$1:$T$32,12,FALSE),
$C220=2014,
VLOOKUP($B220,[22]分省年度数据!$A$1:$T$32,11,FALSE),
$C220=2015,
VLOOKUP($B220,[22]分省年度数据!$A$1:$T$32,10,FALSE),
$C220=2016,
VLOOKUP($B220,[22]分省年度数据!$A$1:$T$32,9,FALSE),
$C220=2017,
VLOOKUP($B220,[22]分省年度数据!$A$1:$T$32,8,FALSE),
$C220=2018,
VLOOKUP($B220,[22]分省年度数据!$A$1:$T$32,7,FALSE)
)</f>
        <v>9.66</v>
      </c>
      <c r="X220" cm="1">
        <f t="array" ref="X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266.94</v>
      </c>
      <c r="Y220" cm="1">
        <f t="array" ref="Y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>15.6</v>
      </c>
      <c r="Z220" cm="1">
        <f t="array" ref="Z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>16.18</v>
      </c>
      <c r="AA220" cm="1">
        <f t="array" ref="AA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>17.399999999999999</v>
      </c>
      <c r="AC220" t="str" cm="1">
        <f t="array" ref="AC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/>
      </c>
      <c r="AD220" cm="1">
        <f t="array" ref="AD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674.82</v>
      </c>
      <c r="AE220" cm="1">
        <f t="array" ref="AE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214</v>
      </c>
      <c r="AF220" cm="1">
        <f t="array" ref="AF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3597.9</v>
      </c>
      <c r="AI220" cm="1">
        <f t="array" ref="AI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3941</v>
      </c>
      <c r="AJ220" cm="1">
        <f t="array" ref="AJ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16329</v>
      </c>
      <c r="AK220" cm="1">
        <f t="array" ref="AK220">_xlfn.IFS(
$C220=2010,
VLOOKUP($B220,[4]分省年度数据!$A$1:$T$32,15,FALSE),
$C220=2011,
VLOOKUP($B220,[4]分省年度数据!$A$1:$T$32,14,FALSE),
$C220=2012,
VLOOKUP($B220,[4]分省年度数据!$A$1:$T$32,13,FALSE),
$C220=2013,
VLOOKUP($B220,[4]分省年度数据!$A$1:$T$32,12,FALSE),
$C220=2014,
VLOOKUP($B220,[4]分省年度数据!$A$1:$T$32,11,FALSE),
$C220=2015,
VLOOKUP($B220,[4]分省年度数据!$A$1:$T$32,10,FALSE),
$C220=2016,
VLOOKUP($B220,[4]分省年度数据!$A$1:$T$32,9,FALSE),
$C220=2017,
VLOOKUP($B220,[4]分省年度数据!$A$1:$T$32,8,FALSE),
$C220=2018,
VLOOKUP($B220,[4]分省年度数据!$A$1:$T$32,7,FALSE)
)</f>
        <v>94.32</v>
      </c>
      <c r="AL220" cm="1">
        <f t="array" ref="AL220">_xlfn.IFS(
$C220=2010,
VLOOKUP($B220,[5]分省年度数据!$A$1:$T$32,15,FALSE),
$C220=2011,
VLOOKUP($B220,[5]分省年度数据!$A$1:$T$32,14,FALSE),
$C220=2012,
VLOOKUP($B220,[5]分省年度数据!$A$1:$T$32,13,FALSE),
$C220=2013,
VLOOKUP($B220,[5]分省年度数据!$A$1:$T$32,12,FALSE),
$C220=2014,
VLOOKUP($B220,[5]分省年度数据!$A$1:$T$32,11,FALSE),
$C220=2015,
VLOOKUP($B220,[5]分省年度数据!$A$1:$T$32,10,FALSE),
$C220=2016,
VLOOKUP($B220,[5]分省年度数据!$A$1:$T$32,9,FALSE),
$C220=2017,
VLOOKUP($B220,[5]分省年度数据!$A$1:$T$32,8,FALSE),
$C220=2018,
VLOOKUP($B220,[5]分省年度数据!$A$1:$T$32,7,FALSE)
)</f>
        <v>66.459999999999994</v>
      </c>
      <c r="AM220" cm="1">
        <f t="array" ref="AM220">_xlfn.IFS(
$C220=2010,
VLOOKUP($B220,[6]分省年度数据!$A$1:$T$32,15,FALSE),
$C220=2011,
VLOOKUP($B220,[6]分省年度数据!$A$1:$T$32,14,FALSE),
$C220=2012,
VLOOKUP($B220,[6]分省年度数据!$A$1:$T$32,13,FALSE),
$C220=2013,
VLOOKUP($B220,[6]分省年度数据!$A$1:$T$32,12,FALSE),
$C220=2014,
VLOOKUP($B220,[6]分省年度数据!$A$1:$T$32,11,FALSE),
$C220=2015,
VLOOKUP($B220,[6]分省年度数据!$A$1:$T$32,10,FALSE),
$C220=2016,
VLOOKUP($B220,[6]分省年度数据!$A$1:$T$32,9,FALSE),
$C220=2017,
VLOOKUP($B220,[6]分省年度数据!$A$1:$T$32,8,FALSE),
$C220=2018,
VLOOKUP($B220,[6]分省年度数据!$A$1:$T$32,7,FALSE)
)</f>
        <v>10.25</v>
      </c>
      <c r="AN220" cm="1">
        <f t="array" ref="AN220">_xlfn.IFS(
$C220=2010,
VLOOKUP($B220,[7]分省年度数据!$A$1:$T$32,15,FALSE),
$C220=2011,
VLOOKUP($B220,[7]分省年度数据!$A$1:$T$32,14,FALSE),
$C220=2012,
VLOOKUP($B220,[7]分省年度数据!$A$1:$T$32,13,FALSE),
$C220=2013,
VLOOKUP($B220,[7]分省年度数据!$A$1:$T$32,12,FALSE),
$C220=2014,
VLOOKUP($B220,[7]分省年度数据!$A$1:$T$32,11,FALSE),
$C220=2015,
VLOOKUP($B220,[7]分省年度数据!$A$1:$T$32,10,FALSE),
$C220=2016,
VLOOKUP($B220,[7]分省年度数据!$A$1:$T$32,9,FALSE),
$C220=2017,
VLOOKUP($B220,[7]分省年度数据!$A$1:$T$32,8,FALSE),
$C220=2018,
VLOOKUP($B220,[7]分省年度数据!$A$1:$T$32,7,FALSE)
)</f>
        <v>2.79</v>
      </c>
      <c r="AO220" cm="1">
        <f t="array" ref="AO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10.43</v>
      </c>
    </row>
    <row r="221" spans="1:41">
      <c r="A221">
        <v>53</v>
      </c>
      <c r="B221" t="s">
        <v>25</v>
      </c>
      <c r="C221">
        <v>2013</v>
      </c>
      <c r="D221" t="str">
        <f>CONCATENATE(B221,C221)</f>
        <v>云南省2013</v>
      </c>
      <c r="E221" t="s">
        <v>36</v>
      </c>
      <c r="F221" cm="1">
        <f t="array" ref="F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G221" cm="1">
        <f t="array" ref="G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H221" cm="1">
        <f t="array" ref="H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I221">
        <f>VLOOKUP($D221,[24]Sheet1!$C$1:$J$65536,2,FALSE)</f>
        <v>172.98576354980469</v>
      </c>
      <c r="J221">
        <f>VLOOKUP($D221,[24]Sheet1!$C$1:$J$65536,3,FALSE)</f>
        <v>103.84642028808594</v>
      </c>
      <c r="K221">
        <f>VLOOKUP($D221,[24]Sheet1!$C$1:$J$65536,4,FALSE)</f>
        <v>10100.197265625</v>
      </c>
      <c r="L221">
        <f>VLOOKUP($D221,[24]Sheet1!$C$1:$J$65536,5,FALSE)</f>
        <v>167.66032409667969</v>
      </c>
      <c r="M221">
        <f>VLOOKUP($D221,[24]Sheet1!$C$1:$J$65536,6,FALSE)</f>
        <v>19.98835563659668</v>
      </c>
      <c r="N221">
        <f>VLOOKUP($D221,[24]Sheet1!$C$1:$J$65536,7,FALSE)</f>
        <v>4.6326565742492676</v>
      </c>
      <c r="O221">
        <f>VLOOKUP($D221,[24]Sheet1!$C$1:$J$65536,8,FALSE)</f>
        <v>27.66712760925293</v>
      </c>
      <c r="P221" cm="1">
        <f t="array" ref="P221">_xlfn.IFS(
$C221=2010,
VLOOKUP($B221,[25]各省年均房价!$A$1:$T$32,11,FALSE),
$C221=2011,
VLOOKUP($B221,[25]各省年均房价!$A$1:$T$32,12,FALSE),
$C221=2012,
VLOOKUP($B221,[25]各省年均房价!$A$1:$T$32,13,FALSE),
$C221=2013,
VLOOKUP($B221,[25]各省年均房价!$A$1:$T$32,14,FALSE),
$C221=2014,
VLOOKUP($B221,[25]各省年均房价!$A$1:$T$32,15,FALSE),
$C221=2015,
VLOOKUP($B221,[25]各省年均房价!$A$1:$T$32,16,FALSE),
$C221=2016,
VLOOKUP($B221,[25]各省年均房价!$A$1:$T$32,17,FALSE),
$C221=2017,
VLOOKUP($B221,[25]各省年均房价!$A$1:$T$32,18,FALSE),
$C221=2018,
VLOOKUP($B221,[25]各省年均房价!$A$1:$T$32,19,FALSE)
)</f>
        <v>4064.65</v>
      </c>
      <c r="Q221">
        <f t="shared" si="3"/>
        <v>0.32315550961997136</v>
      </c>
      <c r="S221" t="str">
        <f>VLOOKUP(B221,方言分布!A:B,2,FALSE)</f>
        <v>西南官话</v>
      </c>
      <c r="T221" cm="1">
        <f t="array" ref="T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24264</v>
      </c>
      <c r="U221" cm="1">
        <f t="array" ref="U221">_xlfn.IFS(
$C221=2010,
VLOOKUP($B221,[20]分省年度数据!$A$1:$T$32,15,FALSE),
$C221=2011,
VLOOKUP($B221,[20]分省年度数据!$A$1:$T$32,14,FALSE),
$C221=2012,
VLOOKUP($B221,[20]分省年度数据!$A$1:$T$32,13,FALSE),
$C221=2013,
VLOOKUP($B221,[20]分省年度数据!$A$1:$T$32,12,FALSE),
$C221=2014,
VLOOKUP($B221,[20]分省年度数据!$A$1:$T$32,11,FALSE),
$C221=2015,
VLOOKUP($B221,[20]分省年度数据!$A$1:$T$32,10,FALSE),
$C221=2016,
VLOOKUP($B221,[20]分省年度数据!$A$1:$T$32,9,FALSE),
$C221=2017,
VLOOKUP($B221,[20]分省年度数据!$A$1:$T$32,8,FALSE),
$C221=2018,
VLOOKUP($B221,[20]分省年度数据!$A$1:$T$32,7,FALSE)
)</f>
        <v>21.01</v>
      </c>
      <c r="V221" cm="1">
        <f t="array" ref="V221">_xlfn.IFS(
$C221=2010,
VLOOKUP($B221,[21]分省年度数据!$A$1:$T$32,15,FALSE),
$C221=2011,
VLOOKUP($B221,[21]分省年度数据!$A$1:$T$32,14,FALSE),
$C221=2012,
VLOOKUP($B221,[21]分省年度数据!$A$1:$T$32,13,FALSE),
$C221=2013,
VLOOKUP($B221,[21]分省年度数据!$A$1:$T$32,12,FALSE),
$C221=2014,
VLOOKUP($B221,[21]分省年度数据!$A$1:$T$32,11,FALSE),
$C221=2015,
VLOOKUP($B221,[21]分省年度数据!$A$1:$T$32,10,FALSE),
$C221=2016,
VLOOKUP($B221,[21]分省年度数据!$A$1:$T$32,9,FALSE),
$C221=2017,
VLOOKUP($B221,[21]分省年度数据!$A$1:$T$32,8,FALSE),
$C221=2018,
VLOOKUP($B221,[21]分省年度数据!$A$1:$T$32,7,FALSE)
)</f>
        <v>42</v>
      </c>
      <c r="W221" cm="1">
        <f t="array" ref="W221">_xlfn.IFS(
$C221=2010,
VLOOKUP($B221,[22]分省年度数据!$A$1:$T$32,15,FALSE),
$C221=2011,
VLOOKUP($B221,[22]分省年度数据!$A$1:$T$32,14,FALSE),
$C221=2012,
VLOOKUP($B221,[22]分省年度数据!$A$1:$T$32,13,FALSE),
$C221=2013,
VLOOKUP($B221,[22]分省年度数据!$A$1:$T$32,12,FALSE),
$C221=2014,
VLOOKUP($B221,[22]分省年度数据!$A$1:$T$32,11,FALSE),
$C221=2015,
VLOOKUP($B221,[22]分省年度数据!$A$1:$T$32,10,FALSE),
$C221=2016,
VLOOKUP($B221,[22]分省年度数据!$A$1:$T$32,9,FALSE),
$C221=2017,
VLOOKUP($B221,[22]分省年度数据!$A$1:$T$32,8,FALSE),
$C221=2018,
VLOOKUP($B221,[22]分省年度数据!$A$1:$T$32,7,FALSE)
)</f>
        <v>9.34</v>
      </c>
      <c r="X221" cm="1">
        <f t="array" ref="X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300.57</v>
      </c>
      <c r="Y221" cm="1">
        <f t="array" ref="Y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15.6</v>
      </c>
      <c r="Z221" cm="1">
        <f t="array" ref="Z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15.38</v>
      </c>
      <c r="AA221" cm="1">
        <f t="array" ref="AA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17.03</v>
      </c>
      <c r="AC221" cm="1">
        <f t="array" ref="AC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9006912</v>
      </c>
      <c r="AD221" cm="1">
        <f t="array" ref="AD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685.97</v>
      </c>
      <c r="AE221" cm="1">
        <f t="array" ref="AE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277</v>
      </c>
      <c r="AF221" cm="1">
        <f t="array" ref="AF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4112.6000000000004</v>
      </c>
      <c r="AI221" cm="1">
        <f t="array" ref="AI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3748</v>
      </c>
      <c r="AJ221" cm="1">
        <f t="array" ref="AJ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15086</v>
      </c>
      <c r="AK221" cm="1">
        <f t="array" ref="AK221">_xlfn.IFS(
$C221=2010,
VLOOKUP($B221,[4]分省年度数据!$A$1:$T$32,15,FALSE),
$C221=2011,
VLOOKUP($B221,[4]分省年度数据!$A$1:$T$32,14,FALSE),
$C221=2012,
VLOOKUP($B221,[4]分省年度数据!$A$1:$T$32,13,FALSE),
$C221=2013,
VLOOKUP($B221,[4]分省年度数据!$A$1:$T$32,12,FALSE),
$C221=2014,
VLOOKUP($B221,[4]分省年度数据!$A$1:$T$32,11,FALSE),
$C221=2015,
VLOOKUP($B221,[4]分省年度数据!$A$1:$T$32,10,FALSE),
$C221=2016,
VLOOKUP($B221,[4]分省年度数据!$A$1:$T$32,9,FALSE),
$C221=2017,
VLOOKUP($B221,[4]分省年度数据!$A$1:$T$32,8,FALSE),
$C221=2018,
VLOOKUP($B221,[4]分省年度数据!$A$1:$T$32,7,FALSE)
)</f>
        <v>97.92</v>
      </c>
      <c r="AL221" cm="1">
        <f t="array" ref="AL221">_xlfn.IFS(
$C221=2010,
VLOOKUP($B221,[5]分省年度数据!$A$1:$T$32,15,FALSE),
$C221=2011,
VLOOKUP($B221,[5]分省年度数据!$A$1:$T$32,14,FALSE),
$C221=2012,
VLOOKUP($B221,[5]分省年度数据!$A$1:$T$32,13,FALSE),
$C221=2013,
VLOOKUP($B221,[5]分省年度数据!$A$1:$T$32,12,FALSE),
$C221=2014,
VLOOKUP($B221,[5]分省年度数据!$A$1:$T$32,11,FALSE),
$C221=2015,
VLOOKUP($B221,[5]分省年度数据!$A$1:$T$32,10,FALSE),
$C221=2016,
VLOOKUP($B221,[5]分省年度数据!$A$1:$T$32,9,FALSE),
$C221=2017,
VLOOKUP($B221,[5]分省年度数据!$A$1:$T$32,8,FALSE),
$C221=2018,
VLOOKUP($B221,[5]分省年度数据!$A$1:$T$32,7,FALSE)
)</f>
        <v>71.53</v>
      </c>
      <c r="AM221" cm="1">
        <f t="array" ref="AM221">_xlfn.IFS(
$C221=2010,
VLOOKUP($B221,[6]分省年度数据!$A$1:$T$32,15,FALSE),
$C221=2011,
VLOOKUP($B221,[6]分省年度数据!$A$1:$T$32,14,FALSE),
$C221=2012,
VLOOKUP($B221,[6]分省年度数据!$A$1:$T$32,13,FALSE),
$C221=2013,
VLOOKUP($B221,[6]分省年度数据!$A$1:$T$32,12,FALSE),
$C221=2014,
VLOOKUP($B221,[6]分省年度数据!$A$1:$T$32,11,FALSE),
$C221=2015,
VLOOKUP($B221,[6]分省年度数据!$A$1:$T$32,10,FALSE),
$C221=2016,
VLOOKUP($B221,[6]分省年度数据!$A$1:$T$32,9,FALSE),
$C221=2017,
VLOOKUP($B221,[6]分省年度数据!$A$1:$T$32,8,FALSE),
$C221=2018,
VLOOKUP($B221,[6]分省年度数据!$A$1:$T$32,7,FALSE)
)</f>
        <v>11.61</v>
      </c>
      <c r="AN221" cm="1">
        <f t="array" ref="AN221">_xlfn.IFS(
$C221=2010,
VLOOKUP($B221,[7]分省年度数据!$A$1:$T$32,15,FALSE),
$C221=2011,
VLOOKUP($B221,[7]分省年度数据!$A$1:$T$32,14,FALSE),
$C221=2012,
VLOOKUP($B221,[7]分省年度数据!$A$1:$T$32,13,FALSE),
$C221=2013,
VLOOKUP($B221,[7]分省年度数据!$A$1:$T$32,12,FALSE),
$C221=2014,
VLOOKUP($B221,[7]分省年度数据!$A$1:$T$32,11,FALSE),
$C221=2015,
VLOOKUP($B221,[7]分省年度数据!$A$1:$T$32,10,FALSE),
$C221=2016,
VLOOKUP($B221,[7]分省年度数据!$A$1:$T$32,9,FALSE),
$C221=2017,
VLOOKUP($B221,[7]分省年度数据!$A$1:$T$32,8,FALSE),
$C221=2018,
VLOOKUP($B221,[7]分省年度数据!$A$1:$T$32,7,FALSE)
)</f>
        <v>3.14</v>
      </c>
      <c r="AO221" cm="1">
        <f t="array" ref="AO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10.56</v>
      </c>
    </row>
    <row r="222" spans="1:41">
      <c r="A222">
        <v>53</v>
      </c>
      <c r="B222" t="s">
        <v>25</v>
      </c>
      <c r="C222">
        <v>2014</v>
      </c>
      <c r="D222" t="str">
        <f>CONCATENATE(B222,C222)</f>
        <v>云南省2014</v>
      </c>
      <c r="E222" t="s">
        <v>36</v>
      </c>
      <c r="F222" cm="1">
        <f t="array" ref="F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G222" cm="1">
        <f t="array" ref="G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H222" cm="1">
        <f t="array" ref="H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I222">
        <f>VLOOKUP($D222,[24]Sheet1!$C$1:$J$65536,2,FALSE)</f>
        <v>174.19303894042969</v>
      </c>
      <c r="J222">
        <f>VLOOKUP($D222,[24]Sheet1!$C$1:$J$65536,3,FALSE)</f>
        <v>106.38851165771484</v>
      </c>
      <c r="K222">
        <f>VLOOKUP($D222,[24]Sheet1!$C$1:$J$65536,4,FALSE)</f>
        <v>10100.841796875</v>
      </c>
      <c r="L222">
        <f>VLOOKUP($D222,[24]Sheet1!$C$1:$J$65536,5,FALSE)</f>
        <v>169.40031433105469</v>
      </c>
      <c r="M222">
        <f>VLOOKUP($D222,[24]Sheet1!$C$1:$J$65536,6,FALSE)</f>
        <v>22.734706878662109</v>
      </c>
      <c r="N222">
        <f>VLOOKUP($D222,[24]Sheet1!$C$1:$J$65536,7,FALSE)</f>
        <v>6.0174202919006348</v>
      </c>
      <c r="O222">
        <f>VLOOKUP($D222,[24]Sheet1!$C$1:$J$65536,8,FALSE)</f>
        <v>31.769268035888672</v>
      </c>
      <c r="P222" cm="1">
        <f t="array" ref="P222">_xlfn.IFS(
$C222=2010,
VLOOKUP($B222,[25]各省年均房价!$A$1:$T$32,11,FALSE),
$C222=2011,
VLOOKUP($B222,[25]各省年均房价!$A$1:$T$32,12,FALSE),
$C222=2012,
VLOOKUP($B222,[25]各省年均房价!$A$1:$T$32,13,FALSE),
$C222=2013,
VLOOKUP($B222,[25]各省年均房价!$A$1:$T$32,14,FALSE),
$C222=2014,
VLOOKUP($B222,[25]各省年均房价!$A$1:$T$32,15,FALSE),
$C222=2015,
VLOOKUP($B222,[25]各省年均房价!$A$1:$T$32,16,FALSE),
$C222=2016,
VLOOKUP($B222,[25]各省年均房价!$A$1:$T$32,17,FALSE),
$C222=2017,
VLOOKUP($B222,[25]各省年均房价!$A$1:$T$32,18,FALSE),
$C222=2018,
VLOOKUP($B222,[25]各省年均房价!$A$1:$T$32,19,FALSE)
)</f>
        <v>4425.3137500000003</v>
      </c>
      <c r="Q222">
        <f t="shared" si="3"/>
        <v>0.32132687699680512</v>
      </c>
      <c r="S222" t="str">
        <f>VLOOKUP(B222,方言分布!A:B,2,FALSE)</f>
        <v>西南官话</v>
      </c>
      <c r="T222" cm="1">
        <f t="array" ref="T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24281</v>
      </c>
      <c r="U222" cm="1">
        <f t="array" ref="U222">_xlfn.IFS(
$C222=2010,
VLOOKUP($B222,[20]分省年度数据!$A$1:$T$32,15,FALSE),
$C222=2011,
VLOOKUP($B222,[20]分省年度数据!$A$1:$T$32,14,FALSE),
$C222=2012,
VLOOKUP($B222,[20]分省年度数据!$A$1:$T$32,13,FALSE),
$C222=2013,
VLOOKUP($B222,[20]分省年度数据!$A$1:$T$32,12,FALSE),
$C222=2014,
VLOOKUP($B222,[20]分省年度数据!$A$1:$T$32,11,FALSE),
$C222=2015,
VLOOKUP($B222,[20]分省年度数据!$A$1:$T$32,10,FALSE),
$C222=2016,
VLOOKUP($B222,[20]分省年度数据!$A$1:$T$32,9,FALSE),
$C222=2017,
VLOOKUP($B222,[20]分省年度数据!$A$1:$T$32,8,FALSE),
$C222=2018,
VLOOKUP($B222,[20]分省年度数据!$A$1:$T$32,7,FALSE)
)</f>
        <v>22.49</v>
      </c>
      <c r="V222" cm="1">
        <f t="array" ref="V222">_xlfn.IFS(
$C222=2010,
VLOOKUP($B222,[21]分省年度数据!$A$1:$T$32,15,FALSE),
$C222=2011,
VLOOKUP($B222,[21]分省年度数据!$A$1:$T$32,14,FALSE),
$C222=2012,
VLOOKUP($B222,[21]分省年度数据!$A$1:$T$32,13,FALSE),
$C222=2013,
VLOOKUP($B222,[21]分省年度数据!$A$1:$T$32,12,FALSE),
$C222=2014,
VLOOKUP($B222,[21]分省年度数据!$A$1:$T$32,11,FALSE),
$C222=2015,
VLOOKUP($B222,[21]分省年度数据!$A$1:$T$32,10,FALSE),
$C222=2016,
VLOOKUP($B222,[21]分省年度数据!$A$1:$T$32,9,FALSE),
$C222=2017,
VLOOKUP($B222,[21]分省年度数据!$A$1:$T$32,8,FALSE),
$C222=2018,
VLOOKUP($B222,[21]分省年度数据!$A$1:$T$32,7,FALSE)
)</f>
        <v>44</v>
      </c>
      <c r="W222" cm="1">
        <f t="array" ref="W222">_xlfn.IFS(
$C222=2010,
VLOOKUP($B222,[22]分省年度数据!$A$1:$T$32,15,FALSE),
$C222=2011,
VLOOKUP($B222,[22]分省年度数据!$A$1:$T$32,14,FALSE),
$C222=2012,
VLOOKUP($B222,[22]分省年度数据!$A$1:$T$32,13,FALSE),
$C222=2013,
VLOOKUP($B222,[22]分省年度数据!$A$1:$T$32,12,FALSE),
$C222=2014,
VLOOKUP($B222,[22]分省年度数据!$A$1:$T$32,11,FALSE),
$C222=2015,
VLOOKUP($B222,[22]分省年度数据!$A$1:$T$32,10,FALSE),
$C222=2016,
VLOOKUP($B222,[22]分省年度数据!$A$1:$T$32,9,FALSE),
$C222=2017,
VLOOKUP($B222,[22]分省年度数据!$A$1:$T$32,8,FALSE),
$C222=2018,
VLOOKUP($B222,[22]分省年度数据!$A$1:$T$32,7,FALSE)
)</f>
        <v>9.01</v>
      </c>
      <c r="X222" cm="1">
        <f t="array" ref="X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352.41</v>
      </c>
      <c r="Y222" cm="1">
        <f t="array" ref="Y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15.53</v>
      </c>
      <c r="Z222" cm="1">
        <f t="array" ref="Z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15.49</v>
      </c>
      <c r="AA222" cm="1">
        <f t="array" ref="AA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16.940000000000001</v>
      </c>
      <c r="AC222" cm="1">
        <f t="array" ref="AC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9199396</v>
      </c>
      <c r="AD222" cm="1">
        <f t="array" ref="AD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674.94</v>
      </c>
      <c r="AE222" cm="1">
        <f t="array" ref="AE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295</v>
      </c>
      <c r="AF222" cm="1">
        <f t="array" ref="AF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4632.8999999999996</v>
      </c>
      <c r="AI222" cm="1">
        <f t="array" ref="AI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5725</v>
      </c>
      <c r="AJ222" cm="1">
        <f t="array" ref="AJ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16620</v>
      </c>
      <c r="AK222" cm="1">
        <f t="array" ref="AK222">_xlfn.IFS(
$C222=2010,
VLOOKUP($B222,[4]分省年度数据!$A$1:$T$32,15,FALSE),
$C222=2011,
VLOOKUP($B222,[4]分省年度数据!$A$1:$T$32,14,FALSE),
$C222=2012,
VLOOKUP($B222,[4]分省年度数据!$A$1:$T$32,13,FALSE),
$C222=2013,
VLOOKUP($B222,[4]分省年度数据!$A$1:$T$32,12,FALSE),
$C222=2014,
VLOOKUP($B222,[4]分省年度数据!$A$1:$T$32,11,FALSE),
$C222=2015,
VLOOKUP($B222,[4]分省年度数据!$A$1:$T$32,10,FALSE),
$C222=2016,
VLOOKUP($B222,[4]分省年度数据!$A$1:$T$32,9,FALSE),
$C222=2017,
VLOOKUP($B222,[4]分省年度数据!$A$1:$T$32,8,FALSE),
$C222=2018,
VLOOKUP($B222,[4]分省年度数据!$A$1:$T$32,7,FALSE)
)</f>
        <v>97.85</v>
      </c>
      <c r="AL222" cm="1">
        <f t="array" ref="AL222">_xlfn.IFS(
$C222=2010,
VLOOKUP($B222,[5]分省年度数据!$A$1:$T$32,15,FALSE),
$C222=2011,
VLOOKUP($B222,[5]分省年度数据!$A$1:$T$32,14,FALSE),
$C222=2012,
VLOOKUP($B222,[5]分省年度数据!$A$1:$T$32,13,FALSE),
$C222=2013,
VLOOKUP($B222,[5]分省年度数据!$A$1:$T$32,12,FALSE),
$C222=2014,
VLOOKUP($B222,[5]分省年度数据!$A$1:$T$32,11,FALSE),
$C222=2015,
VLOOKUP($B222,[5]分省年度数据!$A$1:$T$32,10,FALSE),
$C222=2016,
VLOOKUP($B222,[5]分省年度数据!$A$1:$T$32,9,FALSE),
$C222=2017,
VLOOKUP($B222,[5]分省年度数据!$A$1:$T$32,8,FALSE),
$C222=2018,
VLOOKUP($B222,[5]分省年度数据!$A$1:$T$32,7,FALSE)
)</f>
        <v>76.180000000000007</v>
      </c>
      <c r="AM222" cm="1">
        <f t="array" ref="AM222">_xlfn.IFS(
$C222=2010,
VLOOKUP($B222,[6]分省年度数据!$A$1:$T$32,15,FALSE),
$C222=2011,
VLOOKUP($B222,[6]分省年度数据!$A$1:$T$32,14,FALSE),
$C222=2012,
VLOOKUP($B222,[6]分省年度数据!$A$1:$T$32,13,FALSE),
$C222=2013,
VLOOKUP($B222,[6]分省年度数据!$A$1:$T$32,12,FALSE),
$C222=2014,
VLOOKUP($B222,[6]分省年度数据!$A$1:$T$32,11,FALSE),
$C222=2015,
VLOOKUP($B222,[6]分省年度数据!$A$1:$T$32,10,FALSE),
$C222=2016,
VLOOKUP($B222,[6]分省年度数据!$A$1:$T$32,9,FALSE),
$C222=2017,
VLOOKUP($B222,[6]分省年度数据!$A$1:$T$32,8,FALSE),
$C222=2018,
VLOOKUP($B222,[6]分省年度数据!$A$1:$T$32,7,FALSE)
)</f>
        <v>12.36</v>
      </c>
      <c r="AN222" cm="1">
        <f t="array" ref="AN222">_xlfn.IFS(
$C222=2010,
VLOOKUP($B222,[7]分省年度数据!$A$1:$T$32,15,FALSE),
$C222=2011,
VLOOKUP($B222,[7]分省年度数据!$A$1:$T$32,14,FALSE),
$C222=2012,
VLOOKUP($B222,[7]分省年度数据!$A$1:$T$32,13,FALSE),
$C222=2013,
VLOOKUP($B222,[7]分省年度数据!$A$1:$T$32,12,FALSE),
$C222=2014,
VLOOKUP($B222,[7]分省年度数据!$A$1:$T$32,11,FALSE),
$C222=2015,
VLOOKUP($B222,[7]分省年度数据!$A$1:$T$32,10,FALSE),
$C222=2016,
VLOOKUP($B222,[7]分省年度数据!$A$1:$T$32,9,FALSE),
$C222=2017,
VLOOKUP($B222,[7]分省年度数据!$A$1:$T$32,8,FALSE),
$C222=2018,
VLOOKUP($B222,[7]分省年度数据!$A$1:$T$32,7,FALSE)
)</f>
        <v>2.87</v>
      </c>
      <c r="AO222" cm="1">
        <f t="array" ref="AO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11</v>
      </c>
    </row>
    <row r="223" spans="1:41">
      <c r="A223">
        <v>53</v>
      </c>
      <c r="B223" t="s">
        <v>25</v>
      </c>
      <c r="C223">
        <v>2015</v>
      </c>
      <c r="D223" t="str">
        <f>CONCATENATE(B223,C223)</f>
        <v>云南省2015</v>
      </c>
      <c r="E223" t="s">
        <v>36</v>
      </c>
      <c r="F223" cm="1">
        <f t="array" ref="F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G223" cm="1">
        <f t="array" ref="G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H223" cm="1">
        <f t="array" ref="H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I223">
        <f>VLOOKUP($D223,[24]Sheet1!$C$1:$J$65536,2,FALSE)</f>
        <v>173.48371887207031</v>
      </c>
      <c r="J223">
        <f>VLOOKUP($D223,[24]Sheet1!$C$1:$J$65536,3,FALSE)</f>
        <v>111.45016479492188</v>
      </c>
      <c r="K223">
        <f>VLOOKUP($D223,[24]Sheet1!$C$1:$J$65536,4,FALSE)</f>
        <v>10108.9482421875</v>
      </c>
      <c r="L223">
        <f>VLOOKUP($D223,[24]Sheet1!$C$1:$J$65536,5,FALSE)</f>
        <v>169.9737548828125</v>
      </c>
      <c r="M223">
        <f>VLOOKUP($D223,[24]Sheet1!$C$1:$J$65536,6,FALSE)</f>
        <v>21.912075042724609</v>
      </c>
      <c r="N223">
        <f>VLOOKUP($D223,[24]Sheet1!$C$1:$J$65536,7,FALSE)</f>
        <v>6.0887503623962402</v>
      </c>
      <c r="O223">
        <f>VLOOKUP($D223,[24]Sheet1!$C$1:$J$65536,8,FALSE)</f>
        <v>31.595905303955078</v>
      </c>
      <c r="P223" cm="1">
        <f t="array" ref="P223">_xlfn.IFS(
$C223=2010,
VLOOKUP($B223,[25]各省年均房价!$A$1:$T$32,11,FALSE),
$C223=2011,
VLOOKUP($B223,[25]各省年均房价!$A$1:$T$32,12,FALSE),
$C223=2012,
VLOOKUP($B223,[25]各省年均房价!$A$1:$T$32,13,FALSE),
$C223=2013,
VLOOKUP($B223,[25]各省年均房价!$A$1:$T$32,14,FALSE),
$C223=2014,
VLOOKUP($B223,[25]各省年均房价!$A$1:$T$32,15,FALSE),
$C223=2015,
VLOOKUP($B223,[25]各省年均房价!$A$1:$T$32,16,FALSE),
$C223=2016,
VLOOKUP($B223,[25]各省年均房价!$A$1:$T$32,17,FALSE),
$C223=2017,
VLOOKUP($B223,[25]各省年均房价!$A$1:$T$32,18,FALSE),
$C223=2018,
VLOOKUP($B223,[25]各省年均房价!$A$1:$T$32,19,FALSE)
)</f>
        <v>4763.3824999999997</v>
      </c>
      <c r="Q223">
        <f t="shared" si="3"/>
        <v>0.31290695000985347</v>
      </c>
      <c r="S223" t="str">
        <f>VLOOKUP(B223,方言分布!A:B,2,FALSE)</f>
        <v>西南官话</v>
      </c>
      <c r="T223" cm="1">
        <f t="array" ref="T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24181</v>
      </c>
      <c r="U223" cm="1">
        <f t="array" ref="U223">_xlfn.IFS(
$C223=2010,
VLOOKUP($B223,[20]分省年度数据!$A$1:$T$32,15,FALSE),
$C223=2011,
VLOOKUP($B223,[20]分省年度数据!$A$1:$T$32,14,FALSE),
$C223=2012,
VLOOKUP($B223,[20]分省年度数据!$A$1:$T$32,13,FALSE),
$C223=2013,
VLOOKUP($B223,[20]分省年度数据!$A$1:$T$32,12,FALSE),
$C223=2014,
VLOOKUP($B223,[20]分省年度数据!$A$1:$T$32,11,FALSE),
$C223=2015,
VLOOKUP($B223,[20]分省年度数据!$A$1:$T$32,10,FALSE),
$C223=2016,
VLOOKUP($B223,[20]分省年度数据!$A$1:$T$32,9,FALSE),
$C223=2017,
VLOOKUP($B223,[20]分省年度数据!$A$1:$T$32,8,FALSE),
$C223=2018,
VLOOKUP($B223,[20]分省年度数据!$A$1:$T$32,7,FALSE)
)</f>
        <v>23.76</v>
      </c>
      <c r="V223" cm="1">
        <f t="array" ref="V223">_xlfn.IFS(
$C223=2010,
VLOOKUP($B223,[21]分省年度数据!$A$1:$T$32,15,FALSE),
$C223=2011,
VLOOKUP($B223,[21]分省年度数据!$A$1:$T$32,14,FALSE),
$C223=2012,
VLOOKUP($B223,[21]分省年度数据!$A$1:$T$32,13,FALSE),
$C223=2013,
VLOOKUP($B223,[21]分省年度数据!$A$1:$T$32,12,FALSE),
$C223=2014,
VLOOKUP($B223,[21]分省年度数据!$A$1:$T$32,11,FALSE),
$C223=2015,
VLOOKUP($B223,[21]分省年度数据!$A$1:$T$32,10,FALSE),
$C223=2016,
VLOOKUP($B223,[21]分省年度数据!$A$1:$T$32,9,FALSE),
$C223=2017,
VLOOKUP($B223,[21]分省年度数据!$A$1:$T$32,8,FALSE),
$C223=2018,
VLOOKUP($B223,[21]分省年度数据!$A$1:$T$32,7,FALSE)
)</f>
        <v>48</v>
      </c>
      <c r="W223" cm="1">
        <f t="array" ref="W223">_xlfn.IFS(
$C223=2010,
VLOOKUP($B223,[22]分省年度数据!$A$1:$T$32,15,FALSE),
$C223=2011,
VLOOKUP($B223,[22]分省年度数据!$A$1:$T$32,14,FALSE),
$C223=2012,
VLOOKUP($B223,[22]分省年度数据!$A$1:$T$32,13,FALSE),
$C223=2013,
VLOOKUP($B223,[22]分省年度数据!$A$1:$T$32,12,FALSE),
$C223=2014,
VLOOKUP($B223,[22]分省年度数据!$A$1:$T$32,11,FALSE),
$C223=2015,
VLOOKUP($B223,[22]分省年度数据!$A$1:$T$32,10,FALSE),
$C223=2016,
VLOOKUP($B223,[22]分省年度数据!$A$1:$T$32,9,FALSE),
$C223=2017,
VLOOKUP($B223,[22]分省年度数据!$A$1:$T$32,8,FALSE),
$C223=2018,
VLOOKUP($B223,[22]分省年度数据!$A$1:$T$32,7,FALSE)
)</f>
        <v>8.8000000000000007</v>
      </c>
      <c r="X223" cm="1">
        <f t="array" ref="X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422.66</v>
      </c>
      <c r="Y223" cm="1">
        <f t="array" ref="Y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15.2</v>
      </c>
      <c r="Z223" cm="1">
        <f t="array" ref="Z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15.29</v>
      </c>
      <c r="AA223" cm="1">
        <f t="array" ref="AA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16.8</v>
      </c>
      <c r="AC223" cm="1">
        <f t="array" ref="AC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10455388</v>
      </c>
      <c r="AD223" cm="1">
        <f t="array" ref="AD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767.46</v>
      </c>
      <c r="AE223" cm="1">
        <f t="array" ref="AE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319</v>
      </c>
      <c r="AF223" cm="1">
        <f t="array" ref="AF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6390.8</v>
      </c>
      <c r="AI223" cm="1">
        <f t="array" ref="AI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5375</v>
      </c>
      <c r="AJ223" cm="1">
        <f t="array" ref="AJ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19824</v>
      </c>
      <c r="AK223" cm="1">
        <f t="array" ref="AK223">_xlfn.IFS(
$C223=2010,
VLOOKUP($B223,[4]分省年度数据!$A$1:$T$32,15,FALSE),
$C223=2011,
VLOOKUP($B223,[4]分省年度数据!$A$1:$T$32,14,FALSE),
$C223=2012,
VLOOKUP($B223,[4]分省年度数据!$A$1:$T$32,13,FALSE),
$C223=2013,
VLOOKUP($B223,[4]分省年度数据!$A$1:$T$32,12,FALSE),
$C223=2014,
VLOOKUP($B223,[4]分省年度数据!$A$1:$T$32,11,FALSE),
$C223=2015,
VLOOKUP($B223,[4]分省年度数据!$A$1:$T$32,10,FALSE),
$C223=2016,
VLOOKUP($B223,[4]分省年度数据!$A$1:$T$32,9,FALSE),
$C223=2017,
VLOOKUP($B223,[4]分省年度数据!$A$1:$T$32,8,FALSE),
$C223=2018,
VLOOKUP($B223,[4]分省年度数据!$A$1:$T$32,7,FALSE)
)</f>
        <v>97.33</v>
      </c>
      <c r="AL223" cm="1">
        <f t="array" ref="AL223">_xlfn.IFS(
$C223=2010,
VLOOKUP($B223,[5]分省年度数据!$A$1:$T$32,15,FALSE),
$C223=2011,
VLOOKUP($B223,[5]分省年度数据!$A$1:$T$32,14,FALSE),
$C223=2012,
VLOOKUP($B223,[5]分省年度数据!$A$1:$T$32,13,FALSE),
$C223=2013,
VLOOKUP($B223,[5]分省年度数据!$A$1:$T$32,12,FALSE),
$C223=2014,
VLOOKUP($B223,[5]分省年度数据!$A$1:$T$32,11,FALSE),
$C223=2015,
VLOOKUP($B223,[5]分省年度数据!$A$1:$T$32,10,FALSE),
$C223=2016,
VLOOKUP($B223,[5]分省年度数据!$A$1:$T$32,9,FALSE),
$C223=2017,
VLOOKUP($B223,[5]分省年度数据!$A$1:$T$32,8,FALSE),
$C223=2018,
VLOOKUP($B223,[5]分省年度数据!$A$1:$T$32,7,FALSE)
)</f>
        <v>76.790000000000006</v>
      </c>
      <c r="AM223" cm="1">
        <f t="array" ref="AM223">_xlfn.IFS(
$C223=2010,
VLOOKUP($B223,[6]分省年度数据!$A$1:$T$32,15,FALSE),
$C223=2011,
VLOOKUP($B223,[6]分省年度数据!$A$1:$T$32,14,FALSE),
$C223=2012,
VLOOKUP($B223,[6]分省年度数据!$A$1:$T$32,13,FALSE),
$C223=2013,
VLOOKUP($B223,[6]分省年度数据!$A$1:$T$32,12,FALSE),
$C223=2014,
VLOOKUP($B223,[6]分省年度数据!$A$1:$T$32,11,FALSE),
$C223=2015,
VLOOKUP($B223,[6]分省年度数据!$A$1:$T$32,10,FALSE),
$C223=2016,
VLOOKUP($B223,[6]分省年度数据!$A$1:$T$32,9,FALSE),
$C223=2017,
VLOOKUP($B223,[6]分省年度数据!$A$1:$T$32,8,FALSE),
$C223=2018,
VLOOKUP($B223,[6]分省年度数据!$A$1:$T$32,7,FALSE)
)</f>
        <v>12.62</v>
      </c>
      <c r="AN223" cm="1">
        <f t="array" ref="AN223">_xlfn.IFS(
$C223=2010,
VLOOKUP($B223,[7]分省年度数据!$A$1:$T$32,15,FALSE),
$C223=2011,
VLOOKUP($B223,[7]分省年度数据!$A$1:$T$32,14,FALSE),
$C223=2012,
VLOOKUP($B223,[7]分省年度数据!$A$1:$T$32,13,FALSE),
$C223=2013,
VLOOKUP($B223,[7]分省年度数据!$A$1:$T$32,12,FALSE),
$C223=2014,
VLOOKUP($B223,[7]分省年度数据!$A$1:$T$32,11,FALSE),
$C223=2015,
VLOOKUP($B223,[7]分省年度数据!$A$1:$T$32,10,FALSE),
$C223=2016,
VLOOKUP($B223,[7]分省年度数据!$A$1:$T$32,9,FALSE),
$C223=2017,
VLOOKUP($B223,[7]分省年度数据!$A$1:$T$32,8,FALSE),
$C223=2018,
VLOOKUP($B223,[7]分省年度数据!$A$1:$T$32,7,FALSE)
)</f>
        <v>2.94</v>
      </c>
      <c r="AO223" cm="1">
        <f t="array" ref="AO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10.57</v>
      </c>
    </row>
    <row r="224" spans="1:41">
      <c r="A224">
        <v>53</v>
      </c>
      <c r="B224" t="s">
        <v>25</v>
      </c>
      <c r="C224">
        <v>2016</v>
      </c>
      <c r="D224" t="str">
        <f>CONCATENATE(B224,C224)</f>
        <v>云南省2016</v>
      </c>
      <c r="E224" t="s">
        <v>36</v>
      </c>
      <c r="F224" cm="1">
        <f t="array" ref="F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G224" cm="1">
        <f t="array" ref="G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H224" cm="1">
        <f t="array" ref="H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I224">
        <f>VLOOKUP($D224,[24]Sheet1!$C$1:$J$65536,2,FALSE)</f>
        <v>172.34388732910156</v>
      </c>
      <c r="J224">
        <f>VLOOKUP($D224,[24]Sheet1!$C$1:$J$65536,3,FALSE)</f>
        <v>115.95454406738281</v>
      </c>
      <c r="K224">
        <f>VLOOKUP($D224,[24]Sheet1!$C$1:$J$65536,4,FALSE)</f>
        <v>10106.201171875</v>
      </c>
      <c r="L224">
        <f>VLOOKUP($D224,[24]Sheet1!$C$1:$J$65536,5,FALSE)</f>
        <v>164.88760375976562</v>
      </c>
      <c r="M224">
        <f>VLOOKUP($D224,[24]Sheet1!$C$1:$J$65536,6,FALSE)</f>
        <v>21.398292541503906</v>
      </c>
      <c r="N224">
        <f>VLOOKUP($D224,[24]Sheet1!$C$1:$J$65536,7,FALSE)</f>
        <v>6.2059240341186523</v>
      </c>
      <c r="O224">
        <f>VLOOKUP($D224,[24]Sheet1!$C$1:$J$65536,8,FALSE)</f>
        <v>30.61390495300293</v>
      </c>
      <c r="P224" cm="1">
        <f t="array" ref="P224">_xlfn.IFS(
$C224=2010,
VLOOKUP($B224,[25]各省年均房价!$A$1:$T$32,11,FALSE),
$C224=2011,
VLOOKUP($B224,[25]各省年均房价!$A$1:$T$32,12,FALSE),
$C224=2012,
VLOOKUP($B224,[25]各省年均房价!$A$1:$T$32,13,FALSE),
$C224=2013,
VLOOKUP($B224,[25]各省年均房价!$A$1:$T$32,14,FALSE),
$C224=2014,
VLOOKUP($B224,[25]各省年均房价!$A$1:$T$32,15,FALSE),
$C224=2015,
VLOOKUP($B224,[25]各省年均房价!$A$1:$T$32,16,FALSE),
$C224=2016,
VLOOKUP($B224,[25]各省年均房价!$A$1:$T$32,17,FALSE),
$C224=2017,
VLOOKUP($B224,[25]各省年均房价!$A$1:$T$32,18,FALSE),
$C224=2018,
VLOOKUP($B224,[25]各省年均房价!$A$1:$T$32,19,FALSE)
)</f>
        <v>4724.6949999999997</v>
      </c>
      <c r="Q224">
        <f t="shared" si="3"/>
        <v>0.28257745215311003</v>
      </c>
      <c r="S224" t="str">
        <f>VLOOKUP(B224,方言分布!A:B,2,FALSE)</f>
        <v>西南官话</v>
      </c>
      <c r="T224" cm="1">
        <f t="array" ref="T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24234</v>
      </c>
      <c r="U224" cm="1">
        <f t="array" ref="U224">_xlfn.IFS(
$C224=2010,
VLOOKUP($B224,[20]分省年度数据!$A$1:$T$32,15,FALSE),
$C224=2011,
VLOOKUP($B224,[20]分省年度数据!$A$1:$T$32,14,FALSE),
$C224=2012,
VLOOKUP($B224,[20]分省年度数据!$A$1:$T$32,13,FALSE),
$C224=2013,
VLOOKUP($B224,[20]分省年度数据!$A$1:$T$32,12,FALSE),
$C224=2014,
VLOOKUP($B224,[20]分省年度数据!$A$1:$T$32,11,FALSE),
$C224=2015,
VLOOKUP($B224,[20]分省年度数据!$A$1:$T$32,10,FALSE),
$C224=2016,
VLOOKUP($B224,[20]分省年度数据!$A$1:$T$32,9,FALSE),
$C224=2017,
VLOOKUP($B224,[20]分省年度数据!$A$1:$T$32,8,FALSE),
$C224=2018,
VLOOKUP($B224,[20]分省年度数据!$A$1:$T$32,7,FALSE)
)</f>
        <v>25.36</v>
      </c>
      <c r="V224" cm="1">
        <f t="array" ref="V224">_xlfn.IFS(
$C224=2010,
VLOOKUP($B224,[21]分省年度数据!$A$1:$T$32,15,FALSE),
$C224=2011,
VLOOKUP($B224,[21]分省年度数据!$A$1:$T$32,14,FALSE),
$C224=2012,
VLOOKUP($B224,[21]分省年度数据!$A$1:$T$32,13,FALSE),
$C224=2013,
VLOOKUP($B224,[21]分省年度数据!$A$1:$T$32,12,FALSE),
$C224=2014,
VLOOKUP($B224,[21]分省年度数据!$A$1:$T$32,11,FALSE),
$C224=2015,
VLOOKUP($B224,[21]分省年度数据!$A$1:$T$32,10,FALSE),
$C224=2016,
VLOOKUP($B224,[21]分省年度数据!$A$1:$T$32,9,FALSE),
$C224=2017,
VLOOKUP($B224,[21]分省年度数据!$A$1:$T$32,8,FALSE),
$C224=2018,
VLOOKUP($B224,[21]分省年度数据!$A$1:$T$32,7,FALSE)
)</f>
        <v>52</v>
      </c>
      <c r="W224" cm="1">
        <f t="array" ref="W224">_xlfn.IFS(
$C224=2010,
VLOOKUP($B224,[22]分省年度数据!$A$1:$T$32,15,FALSE),
$C224=2011,
VLOOKUP($B224,[22]分省年度数据!$A$1:$T$32,14,FALSE),
$C224=2012,
VLOOKUP($B224,[22]分省年度数据!$A$1:$T$32,13,FALSE),
$C224=2013,
VLOOKUP($B224,[22]分省年度数据!$A$1:$T$32,12,FALSE),
$C224=2014,
VLOOKUP($B224,[22]分省年度数据!$A$1:$T$32,11,FALSE),
$C224=2015,
VLOOKUP($B224,[22]分省年度数据!$A$1:$T$32,10,FALSE),
$C224=2016,
VLOOKUP($B224,[22]分省年度数据!$A$1:$T$32,9,FALSE),
$C224=2017,
VLOOKUP($B224,[22]分省年度数据!$A$1:$T$32,8,FALSE),
$C224=2018,
VLOOKUP($B224,[22]分省年度数据!$A$1:$T$32,7,FALSE)
)</f>
        <v>8.5500000000000007</v>
      </c>
      <c r="X224" cm="1">
        <f t="array" ref="X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466.98</v>
      </c>
      <c r="Y224" cm="1">
        <f t="array" ref="Y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14.96</v>
      </c>
      <c r="Z224" cm="1">
        <f t="array" ref="Z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14.81</v>
      </c>
      <c r="AA224" cm="1">
        <f t="array" ref="AA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16.59</v>
      </c>
      <c r="AC224" cm="1">
        <f t="array" ref="AC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11886446</v>
      </c>
      <c r="AD224" cm="1">
        <f t="array" ref="AD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871.14</v>
      </c>
      <c r="AE224" cm="1">
        <f t="array" ref="AE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319</v>
      </c>
      <c r="AF224" cm="1">
        <f t="array" ref="AF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7222.7</v>
      </c>
      <c r="AI224" cm="1">
        <f t="array" ref="AI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5375</v>
      </c>
      <c r="AJ224" cm="1">
        <f t="array" ref="AJ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20775</v>
      </c>
      <c r="AK224" cm="1">
        <f t="array" ref="AK224">_xlfn.IFS(
$C224=2010,
VLOOKUP($B224,[4]分省年度数据!$A$1:$T$32,15,FALSE),
$C224=2011,
VLOOKUP($B224,[4]分省年度数据!$A$1:$T$32,14,FALSE),
$C224=2012,
VLOOKUP($B224,[4]分省年度数据!$A$1:$T$32,13,FALSE),
$C224=2013,
VLOOKUP($B224,[4]分省年度数据!$A$1:$T$32,12,FALSE),
$C224=2014,
VLOOKUP($B224,[4]分省年度数据!$A$1:$T$32,11,FALSE),
$C224=2015,
VLOOKUP($B224,[4]分省年度数据!$A$1:$T$32,10,FALSE),
$C224=2016,
VLOOKUP($B224,[4]分省年度数据!$A$1:$T$32,9,FALSE),
$C224=2017,
VLOOKUP($B224,[4]分省年度数据!$A$1:$T$32,8,FALSE),
$C224=2018,
VLOOKUP($B224,[4]分省年度数据!$A$1:$T$32,7,FALSE)
)</f>
        <v>96.66</v>
      </c>
      <c r="AL224" cm="1">
        <f t="array" ref="AL224">_xlfn.IFS(
$C224=2010,
VLOOKUP($B224,[5]分省年度数据!$A$1:$T$32,15,FALSE),
$C224=2011,
VLOOKUP($B224,[5]分省年度数据!$A$1:$T$32,14,FALSE),
$C224=2012,
VLOOKUP($B224,[5]分省年度数据!$A$1:$T$32,13,FALSE),
$C224=2013,
VLOOKUP($B224,[5]分省年度数据!$A$1:$T$32,12,FALSE),
$C224=2014,
VLOOKUP($B224,[5]分省年度数据!$A$1:$T$32,11,FALSE),
$C224=2015,
VLOOKUP($B224,[5]分省年度数据!$A$1:$T$32,10,FALSE),
$C224=2016,
VLOOKUP($B224,[5]分省年度数据!$A$1:$T$32,9,FALSE),
$C224=2017,
VLOOKUP($B224,[5]分省年度数据!$A$1:$T$32,8,FALSE),
$C224=2018,
VLOOKUP($B224,[5]分省年度数据!$A$1:$T$32,7,FALSE)
)</f>
        <v>78.78</v>
      </c>
      <c r="AM224" cm="1">
        <f t="array" ref="AM224">_xlfn.IFS(
$C224=2010,
VLOOKUP($B224,[6]分省年度数据!$A$1:$T$32,15,FALSE),
$C224=2011,
VLOOKUP($B224,[6]分省年度数据!$A$1:$T$32,14,FALSE),
$C224=2012,
VLOOKUP($B224,[6]分省年度数据!$A$1:$T$32,13,FALSE),
$C224=2013,
VLOOKUP($B224,[6]分省年度数据!$A$1:$T$32,12,FALSE),
$C224=2014,
VLOOKUP($B224,[6]分省年度数据!$A$1:$T$32,11,FALSE),
$C224=2015,
VLOOKUP($B224,[6]分省年度数据!$A$1:$T$32,10,FALSE),
$C224=2016,
VLOOKUP($B224,[6]分省年度数据!$A$1:$T$32,9,FALSE),
$C224=2017,
VLOOKUP($B224,[6]分省年度数据!$A$1:$T$32,8,FALSE),
$C224=2018,
VLOOKUP($B224,[6]分省年度数据!$A$1:$T$32,7,FALSE)
)</f>
        <v>13.17</v>
      </c>
      <c r="AN224" cm="1">
        <f t="array" ref="AN224">_xlfn.IFS(
$C224=2010,
VLOOKUP($B224,[7]分省年度数据!$A$1:$T$32,15,FALSE),
$C224=2011,
VLOOKUP($B224,[7]分省年度数据!$A$1:$T$32,14,FALSE),
$C224=2012,
VLOOKUP($B224,[7]分省年度数据!$A$1:$T$32,13,FALSE),
$C224=2013,
VLOOKUP($B224,[7]分省年度数据!$A$1:$T$32,12,FALSE),
$C224=2014,
VLOOKUP($B224,[7]分省年度数据!$A$1:$T$32,11,FALSE),
$C224=2015,
VLOOKUP($B224,[7]分省年度数据!$A$1:$T$32,10,FALSE),
$C224=2016,
VLOOKUP($B224,[7]分省年度数据!$A$1:$T$32,9,FALSE),
$C224=2017,
VLOOKUP($B224,[7]分省年度数据!$A$1:$T$32,8,FALSE),
$C224=2018,
VLOOKUP($B224,[7]分省年度数据!$A$1:$T$32,7,FALSE)
)</f>
        <v>3.46</v>
      </c>
      <c r="AO224" cm="1">
        <f t="array" ref="AO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11.33</v>
      </c>
    </row>
    <row r="225" spans="1:41">
      <c r="A225">
        <v>53</v>
      </c>
      <c r="B225" t="s">
        <v>25</v>
      </c>
      <c r="C225">
        <v>2017</v>
      </c>
      <c r="D225" t="str">
        <f>CONCATENATE(B225,C225)</f>
        <v>云南省2017</v>
      </c>
      <c r="E225" t="s">
        <v>36</v>
      </c>
      <c r="F225" cm="1">
        <f t="array" ref="F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G225" cm="1">
        <f t="array" ref="G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H225" cm="1">
        <f t="array" ref="H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I225">
        <f>VLOOKUP($D225,[24]Sheet1!$C$1:$J$65536,2,FALSE)</f>
        <v>172.67446899414062</v>
      </c>
      <c r="J225">
        <f>VLOOKUP($D225,[24]Sheet1!$C$1:$J$65536,3,FALSE)</f>
        <v>115.37581634521484</v>
      </c>
      <c r="K225">
        <f>VLOOKUP($D225,[24]Sheet1!$C$1:$J$65536,4,FALSE)</f>
        <v>10108.3388671875</v>
      </c>
      <c r="L225">
        <f>VLOOKUP($D225,[24]Sheet1!$C$1:$J$65536,5,FALSE)</f>
        <v>168.18435668945312</v>
      </c>
      <c r="M225">
        <f>VLOOKUP($D225,[24]Sheet1!$C$1:$J$65536,6,FALSE)</f>
        <v>20.734163284301758</v>
      </c>
      <c r="N225">
        <f>VLOOKUP($D225,[24]Sheet1!$C$1:$J$65536,7,FALSE)</f>
        <v>6.0000672340393066</v>
      </c>
      <c r="O225">
        <f>VLOOKUP($D225,[24]Sheet1!$C$1:$J$65536,8,FALSE)</f>
        <v>30.880573272705078</v>
      </c>
      <c r="P225" cm="1">
        <f t="array" ref="P225">_xlfn.IFS(
$C225=2010,
VLOOKUP($B225,[25]各省年均房价!$A$1:$T$32,11,FALSE),
$C225=2011,
VLOOKUP($B225,[25]各省年均房价!$A$1:$T$32,12,FALSE),
$C225=2012,
VLOOKUP($B225,[25]各省年均房价!$A$1:$T$32,13,FALSE),
$C225=2013,
VLOOKUP($B225,[25]各省年均房价!$A$1:$T$32,14,FALSE),
$C225=2014,
VLOOKUP($B225,[25]各省年均房价!$A$1:$T$32,15,FALSE),
$C225=2015,
VLOOKUP($B225,[25]各省年均房价!$A$1:$T$32,16,FALSE),
$C225=2016,
VLOOKUP($B225,[25]各省年均房价!$A$1:$T$32,17,FALSE),
$C225=2017,
VLOOKUP($B225,[25]各省年均房价!$A$1:$T$32,18,FALSE),
$C225=2018,
VLOOKUP($B225,[25]各省年均房价!$A$1:$T$32,19,FALSE)
)</f>
        <v>6063.8095238095248</v>
      </c>
      <c r="Q225">
        <f t="shared" si="3"/>
        <v>0.33048885566871183</v>
      </c>
      <c r="S225" t="str">
        <f>VLOOKUP(B225,方言分布!A:B,2,FALSE)</f>
        <v>西南官话</v>
      </c>
      <c r="T225" cm="1">
        <f t="array" ref="T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24684</v>
      </c>
      <c r="U225" cm="1">
        <f t="array" ref="U225">_xlfn.IFS(
$C225=2010,
VLOOKUP($B225,[20]分省年度数据!$A$1:$T$32,15,FALSE),
$C225=2011,
VLOOKUP($B225,[20]分省年度数据!$A$1:$T$32,14,FALSE),
$C225=2012,
VLOOKUP($B225,[20]分省年度数据!$A$1:$T$32,13,FALSE),
$C225=2013,
VLOOKUP($B225,[20]分省年度数据!$A$1:$T$32,12,FALSE),
$C225=2014,
VLOOKUP($B225,[20]分省年度数据!$A$1:$T$32,11,FALSE),
$C225=2015,
VLOOKUP($B225,[20]分省年度数据!$A$1:$T$32,10,FALSE),
$C225=2016,
VLOOKUP($B225,[20]分省年度数据!$A$1:$T$32,9,FALSE),
$C225=2017,
VLOOKUP($B225,[20]分省年度数据!$A$1:$T$32,8,FALSE),
$C225=2018,
VLOOKUP($B225,[20]分省年度数据!$A$1:$T$32,7,FALSE)
)</f>
        <v>27.48</v>
      </c>
      <c r="V225" cm="1">
        <f t="array" ref="V225">_xlfn.IFS(
$C225=2010,
VLOOKUP($B225,[21]分省年度数据!$A$1:$T$32,15,FALSE),
$C225=2011,
VLOOKUP($B225,[21]分省年度数据!$A$1:$T$32,14,FALSE),
$C225=2012,
VLOOKUP($B225,[21]分省年度数据!$A$1:$T$32,13,FALSE),
$C225=2013,
VLOOKUP($B225,[21]分省年度数据!$A$1:$T$32,12,FALSE),
$C225=2014,
VLOOKUP($B225,[21]分省年度数据!$A$1:$T$32,11,FALSE),
$C225=2015,
VLOOKUP($B225,[21]分省年度数据!$A$1:$T$32,10,FALSE),
$C225=2016,
VLOOKUP($B225,[21]分省年度数据!$A$1:$T$32,9,FALSE),
$C225=2017,
VLOOKUP($B225,[21]分省年度数据!$A$1:$T$32,8,FALSE),
$C225=2018,
VLOOKUP($B225,[21]分省年度数据!$A$1:$T$32,7,FALSE)
)</f>
        <v>59</v>
      </c>
      <c r="W225" cm="1">
        <f t="array" ref="W225">_xlfn.IFS(
$C225=2010,
VLOOKUP($B225,[22]分省年度数据!$A$1:$T$32,15,FALSE),
$C225=2011,
VLOOKUP($B225,[22]分省年度数据!$A$1:$T$32,14,FALSE),
$C225=2012,
VLOOKUP($B225,[22]分省年度数据!$A$1:$T$32,13,FALSE),
$C225=2013,
VLOOKUP($B225,[22]分省年度数据!$A$1:$T$32,12,FALSE),
$C225=2014,
VLOOKUP($B225,[22]分省年度数据!$A$1:$T$32,11,FALSE),
$C225=2015,
VLOOKUP($B225,[22]分省年度数据!$A$1:$T$32,10,FALSE),
$C225=2016,
VLOOKUP($B225,[22]分省年度数据!$A$1:$T$32,9,FALSE),
$C225=2017,
VLOOKUP($B225,[22]分省年度数据!$A$1:$T$32,8,FALSE),
$C225=2018,
VLOOKUP($B225,[22]分省年度数据!$A$1:$T$32,7,FALSE)
)</f>
        <v>8.51</v>
      </c>
      <c r="X225" cm="1">
        <f t="array" ref="X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546.99</v>
      </c>
      <c r="Y225" cm="1">
        <f t="array" ref="Y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14.74</v>
      </c>
      <c r="Z225" cm="1">
        <f t="array" ref="Z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14.52</v>
      </c>
      <c r="AA225" cm="1">
        <f t="array" ref="AA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16.510000000000002</v>
      </c>
      <c r="AC225" cm="1">
        <f t="array" ref="AC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13292088</v>
      </c>
      <c r="AD225" cm="1">
        <f t="array" ref="AD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998.33</v>
      </c>
      <c r="AE225" cm="1">
        <f t="array" ref="AE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249</v>
      </c>
      <c r="AF225" cm="1">
        <f t="array" ref="AF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8194.7999999999993</v>
      </c>
      <c r="AI225" cm="1">
        <f t="array" ref="AI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5371</v>
      </c>
      <c r="AJ225" cm="1">
        <f t="array" ref="AJ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21373</v>
      </c>
      <c r="AK225" cm="1">
        <f t="array" ref="AK225">_xlfn.IFS(
$C225=2010,
VLOOKUP($B225,[4]分省年度数据!$A$1:$T$32,15,FALSE),
$C225=2011,
VLOOKUP($B225,[4]分省年度数据!$A$1:$T$32,14,FALSE),
$C225=2012,
VLOOKUP($B225,[4]分省年度数据!$A$1:$T$32,13,FALSE),
$C225=2013,
VLOOKUP($B225,[4]分省年度数据!$A$1:$T$32,12,FALSE),
$C225=2014,
VLOOKUP($B225,[4]分省年度数据!$A$1:$T$32,11,FALSE),
$C225=2015,
VLOOKUP($B225,[4]分省年度数据!$A$1:$T$32,10,FALSE),
$C225=2016,
VLOOKUP($B225,[4]分省年度数据!$A$1:$T$32,9,FALSE),
$C225=2017,
VLOOKUP($B225,[4]分省年度数据!$A$1:$T$32,8,FALSE),
$C225=2018,
VLOOKUP($B225,[4]分省年度数据!$A$1:$T$32,7,FALSE)
)</f>
        <v>96.71</v>
      </c>
      <c r="AL225" cm="1">
        <f t="array" ref="AL225">_xlfn.IFS(
$C225=2010,
VLOOKUP($B225,[5]分省年度数据!$A$1:$T$32,15,FALSE),
$C225=2011,
VLOOKUP($B225,[5]分省年度数据!$A$1:$T$32,14,FALSE),
$C225=2012,
VLOOKUP($B225,[5]分省年度数据!$A$1:$T$32,13,FALSE),
$C225=2013,
VLOOKUP($B225,[5]分省年度数据!$A$1:$T$32,12,FALSE),
$C225=2014,
VLOOKUP($B225,[5]分省年度数据!$A$1:$T$32,11,FALSE),
$C225=2015,
VLOOKUP($B225,[5]分省年度数据!$A$1:$T$32,10,FALSE),
$C225=2016,
VLOOKUP($B225,[5]分省年度数据!$A$1:$T$32,9,FALSE),
$C225=2017,
VLOOKUP($B225,[5]分省年度数据!$A$1:$T$32,8,FALSE),
$C225=2018,
VLOOKUP($B225,[5]分省年度数据!$A$1:$T$32,7,FALSE)
)</f>
        <v>75.930000000000007</v>
      </c>
      <c r="AM225" cm="1">
        <f t="array" ref="AM225">_xlfn.IFS(
$C225=2010,
VLOOKUP($B225,[6]分省年度数据!$A$1:$T$32,15,FALSE),
$C225=2011,
VLOOKUP($B225,[6]分省年度数据!$A$1:$T$32,14,FALSE),
$C225=2012,
VLOOKUP($B225,[6]分省年度数据!$A$1:$T$32,13,FALSE),
$C225=2013,
VLOOKUP($B225,[6]分省年度数据!$A$1:$T$32,12,FALSE),
$C225=2014,
VLOOKUP($B225,[6]分省年度数据!$A$1:$T$32,11,FALSE),
$C225=2015,
VLOOKUP($B225,[6]分省年度数据!$A$1:$T$32,10,FALSE),
$C225=2016,
VLOOKUP($B225,[6]分省年度数据!$A$1:$T$32,9,FALSE),
$C225=2017,
VLOOKUP($B225,[6]分省年度数据!$A$1:$T$32,8,FALSE),
$C225=2018,
VLOOKUP($B225,[6]分省年度数据!$A$1:$T$32,7,FALSE)
)</f>
        <v>13.6</v>
      </c>
      <c r="AN225" cm="1">
        <f t="array" ref="AN225">_xlfn.IFS(
$C225=2010,
VLOOKUP($B225,[7]分省年度数据!$A$1:$T$32,15,FALSE),
$C225=2011,
VLOOKUP($B225,[7]分省年度数据!$A$1:$T$32,14,FALSE),
$C225=2012,
VLOOKUP($B225,[7]分省年度数据!$A$1:$T$32,13,FALSE),
$C225=2013,
VLOOKUP($B225,[7]分省年度数据!$A$1:$T$32,12,FALSE),
$C225=2014,
VLOOKUP($B225,[7]分省年度数据!$A$1:$T$32,11,FALSE),
$C225=2015,
VLOOKUP($B225,[7]分省年度数据!$A$1:$T$32,10,FALSE),
$C225=2016,
VLOOKUP($B225,[7]分省年度数据!$A$1:$T$32,9,FALSE),
$C225=2017,
VLOOKUP($B225,[7]分省年度数据!$A$1:$T$32,8,FALSE),
$C225=2018,
VLOOKUP($B225,[7]分省年度数据!$A$1:$T$32,7,FALSE)
)</f>
        <v>5.38</v>
      </c>
      <c r="AO225" cm="1">
        <f t="array" ref="AO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11.5</v>
      </c>
    </row>
    <row r="226" spans="1:41">
      <c r="A226">
        <v>53</v>
      </c>
      <c r="B226" t="s">
        <v>25</v>
      </c>
      <c r="C226">
        <v>2018</v>
      </c>
      <c r="D226" t="str">
        <f>CONCATENATE(B226,C226)</f>
        <v>云南省2018</v>
      </c>
      <c r="E226" t="s">
        <v>36</v>
      </c>
      <c r="F226" cm="1">
        <f t="array" ref="F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G226" cm="1">
        <f t="array" ref="G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H226" cm="1">
        <f t="array" ref="H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I226">
        <f>VLOOKUP($D226,[24]Sheet1!$C$1:$J$65536,2,FALSE)</f>
        <v>170.59779357910156</v>
      </c>
      <c r="J226">
        <f>VLOOKUP($D226,[24]Sheet1!$C$1:$J$65536,3,FALSE)</f>
        <v>111.68335723876953</v>
      </c>
      <c r="K226">
        <f>VLOOKUP($D226,[24]Sheet1!$C$1:$J$65536,4,FALSE)</f>
        <v>10103.4677734375</v>
      </c>
      <c r="L226">
        <f>VLOOKUP($D226,[24]Sheet1!$C$1:$J$65536,5,FALSE)</f>
        <v>180.18447875976562</v>
      </c>
      <c r="M226">
        <f>VLOOKUP($D226,[24]Sheet1!$C$1:$J$65536,6,FALSE)</f>
        <v>20.921051025390625</v>
      </c>
      <c r="N226">
        <f>VLOOKUP($D226,[24]Sheet1!$C$1:$J$65536,7,FALSE)</f>
        <v>6.1659116744995117</v>
      </c>
      <c r="O226">
        <f>VLOOKUP($D226,[24]Sheet1!$C$1:$J$65536,8,FALSE)</f>
        <v>30.542268753051758</v>
      </c>
      <c r="P226" cm="1">
        <f t="array" ref="P226">_xlfn.IFS(
$C226=2010,
VLOOKUP($B226,[25]各省年均房价!$A$1:$T$32,11,FALSE),
$C226=2011,
VLOOKUP($B226,[25]各省年均房价!$A$1:$T$32,12,FALSE),
$C226=2012,
VLOOKUP($B226,[25]各省年均房价!$A$1:$T$32,13,FALSE),
$C226=2013,
VLOOKUP($B226,[25]各省年均房价!$A$1:$T$32,14,FALSE),
$C226=2014,
VLOOKUP($B226,[25]各省年均房价!$A$1:$T$32,15,FALSE),
$C226=2015,
VLOOKUP($B226,[25]各省年均房价!$A$1:$T$32,16,FALSE),
$C226=2016,
VLOOKUP($B226,[25]各省年均房价!$A$1:$T$32,17,FALSE),
$C226=2017,
VLOOKUP($B226,[25]各省年均房价!$A$1:$T$32,18,FALSE),
$C226=2018,
VLOOKUP($B226,[25]各省年均房价!$A$1:$T$32,19,FALSE)
)</f>
        <v>5673.8928571428569</v>
      </c>
      <c r="Q226">
        <f t="shared" si="3"/>
        <v>0.28250810880018207</v>
      </c>
      <c r="S226" t="str">
        <f>VLOOKUP(B226,方言分布!A:B,2,FALSE)</f>
        <v>西南官话</v>
      </c>
      <c r="T226" cm="1">
        <f t="array" ref="T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24954</v>
      </c>
      <c r="U226" cm="1">
        <f t="array" ref="U226">_xlfn.IFS(
$C226=2010,
VLOOKUP($B226,[20]分省年度数据!$A$1:$T$32,15,FALSE),
$C226=2011,
VLOOKUP($B226,[20]分省年度数据!$A$1:$T$32,14,FALSE),
$C226=2012,
VLOOKUP($B226,[20]分省年度数据!$A$1:$T$32,13,FALSE),
$C226=2013,
VLOOKUP($B226,[20]分省年度数据!$A$1:$T$32,12,FALSE),
$C226=2014,
VLOOKUP($B226,[20]分省年度数据!$A$1:$T$32,11,FALSE),
$C226=2015,
VLOOKUP($B226,[20]分省年度数据!$A$1:$T$32,10,FALSE),
$C226=2016,
VLOOKUP($B226,[20]分省年度数据!$A$1:$T$32,9,FALSE),
$C226=2017,
VLOOKUP($B226,[20]分省年度数据!$A$1:$T$32,8,FALSE),
$C226=2018,
VLOOKUP($B226,[20]分省年度数据!$A$1:$T$32,7,FALSE)
)</f>
        <v>29.12</v>
      </c>
      <c r="V226" cm="1">
        <f t="array" ref="V226">_xlfn.IFS(
$C226=2010,
VLOOKUP($B226,[21]分省年度数据!$A$1:$T$32,15,FALSE),
$C226=2011,
VLOOKUP($B226,[21]分省年度数据!$A$1:$T$32,14,FALSE),
$C226=2012,
VLOOKUP($B226,[21]分省年度数据!$A$1:$T$32,13,FALSE),
$C226=2013,
VLOOKUP($B226,[21]分省年度数据!$A$1:$T$32,12,FALSE),
$C226=2014,
VLOOKUP($B226,[21]分省年度数据!$A$1:$T$32,11,FALSE),
$C226=2015,
VLOOKUP($B226,[21]分省年度数据!$A$1:$T$32,10,FALSE),
$C226=2016,
VLOOKUP($B226,[21]分省年度数据!$A$1:$T$32,9,FALSE),
$C226=2017,
VLOOKUP($B226,[21]分省年度数据!$A$1:$T$32,8,FALSE),
$C226=2018,
VLOOKUP($B226,[21]分省年度数据!$A$1:$T$32,7,FALSE)
)</f>
        <v>62</v>
      </c>
      <c r="W226" cm="1">
        <f t="array" ref="W226">_xlfn.IFS(
$C226=2010,
VLOOKUP($B226,[22]分省年度数据!$A$1:$T$32,15,FALSE),
$C226=2011,
VLOOKUP($B226,[22]分省年度数据!$A$1:$T$32,14,FALSE),
$C226=2012,
VLOOKUP($B226,[22]分省年度数据!$A$1:$T$32,13,FALSE),
$C226=2013,
VLOOKUP($B226,[22]分省年度数据!$A$1:$T$32,12,FALSE),
$C226=2014,
VLOOKUP($B226,[22]分省年度数据!$A$1:$T$32,11,FALSE),
$C226=2015,
VLOOKUP($B226,[22]分省年度数据!$A$1:$T$32,10,FALSE),
$C226=2016,
VLOOKUP($B226,[22]分省年度数据!$A$1:$T$32,9,FALSE),
$C226=2017,
VLOOKUP($B226,[22]分省年度数据!$A$1:$T$32,8,FALSE),
$C226=2018,
VLOOKUP($B226,[22]分省年度数据!$A$1:$T$32,7,FALSE)
)</f>
        <v>8.6</v>
      </c>
      <c r="X226" cm="1">
        <f t="array" ref="X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575.41999999999996</v>
      </c>
      <c r="Y226" cm="1">
        <f t="array" ref="Y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14.62</v>
      </c>
      <c r="Z226" cm="1">
        <f t="array" ref="Z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14.07</v>
      </c>
      <c r="AA226" cm="1">
        <f t="array" ref="AA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16.62</v>
      </c>
      <c r="AC226" cm="1">
        <f t="array" ref="AC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14543783</v>
      </c>
      <c r="AD226" cm="1">
        <f t="array" ref="AD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1077.43</v>
      </c>
      <c r="AE226" cm="1">
        <f t="array" ref="AE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243</v>
      </c>
      <c r="AF226" cm="1">
        <f t="array" ref="AF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9197.2999999999993</v>
      </c>
      <c r="AI226" cm="1">
        <f t="array" ref="AI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6067</v>
      </c>
      <c r="AJ226" cm="1">
        <f t="array" ref="AJ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20532</v>
      </c>
      <c r="AK226" cm="1">
        <f t="array" ref="AK226">_xlfn.IFS(
$C226=2010,
VLOOKUP($B226,[4]分省年度数据!$A$1:$T$32,15,FALSE),
$C226=2011,
VLOOKUP($B226,[4]分省年度数据!$A$1:$T$32,14,FALSE),
$C226=2012,
VLOOKUP($B226,[4]分省年度数据!$A$1:$T$32,13,FALSE),
$C226=2013,
VLOOKUP($B226,[4]分省年度数据!$A$1:$T$32,12,FALSE),
$C226=2014,
VLOOKUP($B226,[4]分省年度数据!$A$1:$T$32,11,FALSE),
$C226=2015,
VLOOKUP($B226,[4]分省年度数据!$A$1:$T$32,10,FALSE),
$C226=2016,
VLOOKUP($B226,[4]分省年度数据!$A$1:$T$32,9,FALSE),
$C226=2017,
VLOOKUP($B226,[4]分省年度数据!$A$1:$T$32,8,FALSE),
$C226=2018,
VLOOKUP($B226,[4]分省年度数据!$A$1:$T$32,7,FALSE)
)</f>
        <v>96.6</v>
      </c>
      <c r="AL226" cm="1">
        <f t="array" ref="AL226">_xlfn.IFS(
$C226=2010,
VLOOKUP($B226,[5]分省年度数据!$A$1:$T$32,15,FALSE),
$C226=2011,
VLOOKUP($B226,[5]分省年度数据!$A$1:$T$32,14,FALSE),
$C226=2012,
VLOOKUP($B226,[5]分省年度数据!$A$1:$T$32,13,FALSE),
$C226=2013,
VLOOKUP($B226,[5]分省年度数据!$A$1:$T$32,12,FALSE),
$C226=2014,
VLOOKUP($B226,[5]分省年度数据!$A$1:$T$32,11,FALSE),
$C226=2015,
VLOOKUP($B226,[5]分省年度数据!$A$1:$T$32,10,FALSE),
$C226=2016,
VLOOKUP($B226,[5]分省年度数据!$A$1:$T$32,9,FALSE),
$C226=2017,
VLOOKUP($B226,[5]分省年度数据!$A$1:$T$32,8,FALSE),
$C226=2018,
VLOOKUP($B226,[5]分省年度数据!$A$1:$T$32,7,FALSE)
)</f>
        <v>77.31</v>
      </c>
      <c r="AM226" cm="1">
        <f t="array" ref="AM226">_xlfn.IFS(
$C226=2010,
VLOOKUP($B226,[6]分省年度数据!$A$1:$T$32,15,FALSE),
$C226=2011,
VLOOKUP($B226,[6]分省年度数据!$A$1:$T$32,14,FALSE),
$C226=2012,
VLOOKUP($B226,[6]分省年度数据!$A$1:$T$32,13,FALSE),
$C226=2013,
VLOOKUP($B226,[6]分省年度数据!$A$1:$T$32,12,FALSE),
$C226=2014,
VLOOKUP($B226,[6]分省年度数据!$A$1:$T$32,11,FALSE),
$C226=2015,
VLOOKUP($B226,[6]分省年度数据!$A$1:$T$32,10,FALSE),
$C226=2016,
VLOOKUP($B226,[6]分省年度数据!$A$1:$T$32,9,FALSE),
$C226=2017,
VLOOKUP($B226,[6]分省年度数据!$A$1:$T$32,8,FALSE),
$C226=2018,
VLOOKUP($B226,[6]分省年度数据!$A$1:$T$32,7,FALSE)
)</f>
        <v>12.97</v>
      </c>
      <c r="AN226" cm="1">
        <f t="array" ref="AN226">_xlfn.IFS(
$C226=2010,
VLOOKUP($B226,[7]分省年度数据!$A$1:$T$32,15,FALSE),
$C226=2011,
VLOOKUP($B226,[7]分省年度数据!$A$1:$T$32,14,FALSE),
$C226=2012,
VLOOKUP($B226,[7]分省年度数据!$A$1:$T$32,13,FALSE),
$C226=2013,
VLOOKUP($B226,[7]分省年度数据!$A$1:$T$32,12,FALSE),
$C226=2014,
VLOOKUP($B226,[7]分省年度数据!$A$1:$T$32,11,FALSE),
$C226=2015,
VLOOKUP($B226,[7]分省年度数据!$A$1:$T$32,10,FALSE),
$C226=2016,
VLOOKUP($B226,[7]分省年度数据!$A$1:$T$32,9,FALSE),
$C226=2017,
VLOOKUP($B226,[7]分省年度数据!$A$1:$T$32,8,FALSE),
$C226=2018,
VLOOKUP($B226,[7]分省年度数据!$A$1:$T$32,7,FALSE)
)</f>
        <v>6.4</v>
      </c>
      <c r="AO226" cm="1">
        <f t="array" ref="AO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11.85</v>
      </c>
    </row>
    <row r="227" spans="1:41">
      <c r="A227">
        <v>54</v>
      </c>
      <c r="B227" t="s">
        <v>26</v>
      </c>
      <c r="C227">
        <v>2010</v>
      </c>
      <c r="D227" t="str">
        <f>CONCATENATE(B227,C227)</f>
        <v>西藏自治区2010</v>
      </c>
      <c r="E227" t="s">
        <v>36</v>
      </c>
      <c r="F227" cm="1">
        <f t="array" ref="F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G227" cm="1">
        <f t="array" ref="G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H227" cm="1">
        <f t="array" ref="H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I227">
        <f>VLOOKUP($D227,[24]Sheet1!$C$1:$J$65536,2,FALSE)</f>
        <v>51.508197784423828</v>
      </c>
      <c r="J227">
        <f>VLOOKUP($D227,[24]Sheet1!$C$1:$J$65536,3,FALSE)</f>
        <v>-84.925880432128906</v>
      </c>
      <c r="K227">
        <f>VLOOKUP($D227,[24]Sheet1!$C$1:$J$65536,4,FALSE)</f>
        <v>10097</v>
      </c>
      <c r="L227">
        <f>VLOOKUP($D227,[24]Sheet1!$C$1:$J$65536,5,FALSE)</f>
        <v>128.89837646484375</v>
      </c>
      <c r="M227">
        <f>VLOOKUP($D227,[24]Sheet1!$C$1:$J$65536,6,FALSE)</f>
        <v>16.316509246826172</v>
      </c>
      <c r="N227">
        <f>VLOOKUP($D227,[24]Sheet1!$C$1:$J$65536,7,FALSE)</f>
        <v>3.9819769859313965</v>
      </c>
      <c r="O227">
        <f>VLOOKUP($D227,[24]Sheet1!$C$1:$J$65536,8,FALSE)</f>
        <v>13.153458595275879</v>
      </c>
      <c r="P227" cm="1">
        <f t="array" ref="P227">_xlfn.IFS(
$C227=2010,
VLOOKUP($B227,[25]各省年均房价!$A$1:$T$32,11,FALSE),
$C227=2011,
VLOOKUP($B227,[25]各省年均房价!$A$1:$T$32,12,FALSE),
$C227=2012,
VLOOKUP($B227,[25]各省年均房价!$A$1:$T$32,13,FALSE),
$C227=2013,
VLOOKUP($B227,[25]各省年均房价!$A$1:$T$32,14,FALSE),
$C227=2014,
VLOOKUP($B227,[25]各省年均房价!$A$1:$T$32,15,FALSE),
$C227=2015,
VLOOKUP($B227,[25]各省年均房价!$A$1:$T$32,16,FALSE),
$C227=2016,
VLOOKUP($B227,[25]各省年均房价!$A$1:$T$32,17,FALSE),
$C227=2017,
VLOOKUP($B227,[25]各省年均房价!$A$1:$T$32,18,FALSE),
$C227=2018,
VLOOKUP($B227,[25]各省年均房价!$A$1:$T$32,19,FALSE)
)</f>
        <v>3566.88</v>
      </c>
      <c r="Q227">
        <f t="shared" si="3"/>
        <v>0.5381532890766445</v>
      </c>
      <c r="S227" t="str">
        <f>VLOOKUP(B227,方言分布!A:B,2,FALSE)</f>
        <v>其他</v>
      </c>
      <c r="T227" cm="1">
        <f t="array" ref="T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4960</v>
      </c>
      <c r="U227" cm="1">
        <f t="array" ref="U227">_xlfn.IFS(
$C227=2010,
VLOOKUP($B227,[20]分省年度数据!$A$1:$T$32,15,FALSE),
$C227=2011,
VLOOKUP($B227,[20]分省年度数据!$A$1:$T$32,14,FALSE),
$C227=2012,
VLOOKUP($B227,[20]分省年度数据!$A$1:$T$32,13,FALSE),
$C227=2013,
VLOOKUP($B227,[20]分省年度数据!$A$1:$T$32,12,FALSE),
$C227=2014,
VLOOKUP($B227,[20]分省年度数据!$A$1:$T$32,11,FALSE),
$C227=2015,
VLOOKUP($B227,[20]分省年度数据!$A$1:$T$32,10,FALSE),
$C227=2016,
VLOOKUP($B227,[20]分省年度数据!$A$1:$T$32,9,FALSE),
$C227=2017,
VLOOKUP($B227,[20]分省年度数据!$A$1:$T$32,8,FALSE),
$C227=2018,
VLOOKUP($B227,[20]分省年度数据!$A$1:$T$32,7,FALSE)
)</f>
        <v>0.88</v>
      </c>
      <c r="V227" cm="1">
        <f t="array" ref="V227">_xlfn.IFS(
$C227=2010,
VLOOKUP($B227,[21]分省年度数据!$A$1:$T$32,15,FALSE),
$C227=2011,
VLOOKUP($B227,[21]分省年度数据!$A$1:$T$32,14,FALSE),
$C227=2012,
VLOOKUP($B227,[21]分省年度数据!$A$1:$T$32,13,FALSE),
$C227=2013,
VLOOKUP($B227,[21]分省年度数据!$A$1:$T$32,12,FALSE),
$C227=2014,
VLOOKUP($B227,[21]分省年度数据!$A$1:$T$32,11,FALSE),
$C227=2015,
VLOOKUP($B227,[21]分省年度数据!$A$1:$T$32,10,FALSE),
$C227=2016,
VLOOKUP($B227,[21]分省年度数据!$A$1:$T$32,9,FALSE),
$C227=2017,
VLOOKUP($B227,[21]分省年度数据!$A$1:$T$32,8,FALSE),
$C227=2018,
VLOOKUP($B227,[21]分省年度数据!$A$1:$T$32,7,FALSE)
)</f>
        <v>34</v>
      </c>
      <c r="W227" cm="1">
        <f t="array" ref="W227">_xlfn.IFS(
$C227=2010,
VLOOKUP($B227,[22]分省年度数据!$A$1:$T$32,15,FALSE),
$C227=2011,
VLOOKUP($B227,[22]分省年度数据!$A$1:$T$32,14,FALSE),
$C227=2012,
VLOOKUP($B227,[22]分省年度数据!$A$1:$T$32,13,FALSE),
$C227=2013,
VLOOKUP($B227,[22]分省年度数据!$A$1:$T$32,12,FALSE),
$C227=2014,
VLOOKUP($B227,[22]分省年度数据!$A$1:$T$32,11,FALSE),
$C227=2015,
VLOOKUP($B227,[22]分省年度数据!$A$1:$T$32,10,FALSE),
$C227=2016,
VLOOKUP($B227,[22]分省年度数据!$A$1:$T$32,9,FALSE),
$C227=2017,
VLOOKUP($B227,[22]分省年度数据!$A$1:$T$32,8,FALSE),
$C227=2018,
VLOOKUP($B227,[22]分省年度数据!$A$1:$T$32,7,FALSE)
)</f>
        <v>11.33</v>
      </c>
      <c r="X227" cm="1">
        <f t="array" ref="X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32.04</v>
      </c>
      <c r="Y227" cm="1">
        <f t="array" ref="Y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12.84</v>
      </c>
      <c r="Z227" cm="1">
        <f t="array" ref="Z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15.66</v>
      </c>
      <c r="AA227" cm="1">
        <f t="array" ref="AA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15.84</v>
      </c>
      <c r="AC227" cm="1">
        <f t="array" ref="AC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662293</v>
      </c>
      <c r="AD227" cm="1">
        <f t="array" ref="AD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60.8</v>
      </c>
      <c r="AE227" cm="1">
        <f t="array" ref="AE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3</v>
      </c>
      <c r="AF227" cm="1">
        <f t="array" ref="AF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192.4</v>
      </c>
      <c r="AI227" cm="1">
        <f t="array" ref="AI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781</v>
      </c>
      <c r="AJ227" cm="1">
        <f t="array" ref="AJ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949</v>
      </c>
      <c r="AK227" cm="1">
        <f t="array" ref="AK227">_xlfn.IFS(
$C227=2010,
VLOOKUP($B227,[4]分省年度数据!$A$1:$T$32,15,FALSE),
$C227=2011,
VLOOKUP($B227,[4]分省年度数据!$A$1:$T$32,14,FALSE),
$C227=2012,
VLOOKUP($B227,[4]分省年度数据!$A$1:$T$32,13,FALSE),
$C227=2013,
VLOOKUP($B227,[4]分省年度数据!$A$1:$T$32,12,FALSE),
$C227=2014,
VLOOKUP($B227,[4]分省年度数据!$A$1:$T$32,11,FALSE),
$C227=2015,
VLOOKUP($B227,[4]分省年度数据!$A$1:$T$32,10,FALSE),
$C227=2016,
VLOOKUP($B227,[4]分省年度数据!$A$1:$T$32,9,FALSE),
$C227=2017,
VLOOKUP($B227,[4]分省年度数据!$A$1:$T$32,8,FALSE),
$C227=2018,
VLOOKUP($B227,[4]分省年度数据!$A$1:$T$32,7,FALSE)
)</f>
        <v>97.42</v>
      </c>
      <c r="AL227" cm="1">
        <f t="array" ref="AL227">_xlfn.IFS(
$C227=2010,
VLOOKUP($B227,[5]分省年度数据!$A$1:$T$32,15,FALSE),
$C227=2011,
VLOOKUP($B227,[5]分省年度数据!$A$1:$T$32,14,FALSE),
$C227=2012,
VLOOKUP($B227,[5]分省年度数据!$A$1:$T$32,13,FALSE),
$C227=2013,
VLOOKUP($B227,[5]分省年度数据!$A$1:$T$32,12,FALSE),
$C227=2014,
VLOOKUP($B227,[5]分省年度数据!$A$1:$T$32,11,FALSE),
$C227=2015,
VLOOKUP($B227,[5]分省年度数据!$A$1:$T$32,10,FALSE),
$C227=2016,
VLOOKUP($B227,[5]分省年度数据!$A$1:$T$32,9,FALSE),
$C227=2017,
VLOOKUP($B227,[5]分省年度数据!$A$1:$T$32,8,FALSE),
$C227=2018,
VLOOKUP($B227,[5]分省年度数据!$A$1:$T$32,7,FALSE)
)</f>
        <v>79.83</v>
      </c>
      <c r="AM227" cm="1">
        <f t="array" ref="AM227">_xlfn.IFS(
$C227=2010,
VLOOKUP($B227,[6]分省年度数据!$A$1:$T$32,15,FALSE),
$C227=2011,
VLOOKUP($B227,[6]分省年度数据!$A$1:$T$32,14,FALSE),
$C227=2012,
VLOOKUP($B227,[6]分省年度数据!$A$1:$T$32,13,FALSE),
$C227=2013,
VLOOKUP($B227,[6]分省年度数据!$A$1:$T$32,12,FALSE),
$C227=2014,
VLOOKUP($B227,[6]分省年度数据!$A$1:$T$32,11,FALSE),
$C227=2015,
VLOOKUP($B227,[6]分省年度数据!$A$1:$T$32,10,FALSE),
$C227=2016,
VLOOKUP($B227,[6]分省年度数据!$A$1:$T$32,9,FALSE),
$C227=2017,
VLOOKUP($B227,[6]分省年度数据!$A$1:$T$32,8,FALSE),
$C227=2018,
VLOOKUP($B227,[6]分省年度数据!$A$1:$T$32,7,FALSE)
)</f>
        <v>20.91</v>
      </c>
      <c r="AN227" cm="1">
        <f t="array" ref="AN227">_xlfn.IFS(
$C227=2010,
VLOOKUP($B227,[7]分省年度数据!$A$1:$T$32,15,FALSE),
$C227=2011,
VLOOKUP($B227,[7]分省年度数据!$A$1:$T$32,14,FALSE),
$C227=2012,
VLOOKUP($B227,[7]分省年度数据!$A$1:$T$32,13,FALSE),
$C227=2013,
VLOOKUP($B227,[7]分省年度数据!$A$1:$T$32,12,FALSE),
$C227=2014,
VLOOKUP($B227,[7]分省年度数据!$A$1:$T$32,11,FALSE),
$C227=2015,
VLOOKUP($B227,[7]分省年度数据!$A$1:$T$32,10,FALSE),
$C227=2016,
VLOOKUP($B227,[7]分省年度数据!$A$1:$T$32,9,FALSE),
$C227=2017,
VLOOKUP($B227,[7]分省年度数据!$A$1:$T$32,8,FALSE),
$C227=2018,
VLOOKUP($B227,[7]分省年度数据!$A$1:$T$32,7,FALSE)
)</f>
        <v>4.16</v>
      </c>
      <c r="AO227" cm="1">
        <f t="array" ref="AO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5.78</v>
      </c>
    </row>
    <row r="228" spans="1:41">
      <c r="A228">
        <v>54</v>
      </c>
      <c r="B228" t="s">
        <v>26</v>
      </c>
      <c r="C228">
        <v>2011</v>
      </c>
      <c r="D228" t="str">
        <f>CONCATENATE(B228,C228)</f>
        <v>西藏自治区2011</v>
      </c>
      <c r="E228" t="s">
        <v>36</v>
      </c>
      <c r="F228" cm="1">
        <f t="array" ref="F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G228" cm="1">
        <f t="array" ref="G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H228" cm="1">
        <f t="array" ref="H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I228">
        <f>VLOOKUP($D228,[24]Sheet1!$C$1:$J$65536,2,FALSE)</f>
        <v>47.314010620117188</v>
      </c>
      <c r="J228">
        <f>VLOOKUP($D228,[24]Sheet1!$C$1:$J$65536,3,FALSE)</f>
        <v>-84.790367126464844</v>
      </c>
      <c r="K228">
        <f>VLOOKUP($D228,[24]Sheet1!$C$1:$J$65536,4,FALSE)</f>
        <v>10154</v>
      </c>
      <c r="L228">
        <f>VLOOKUP($D228,[24]Sheet1!$C$1:$J$65536,5,FALSE)</f>
        <v>143.09327697753906</v>
      </c>
      <c r="M228">
        <f>VLOOKUP($D228,[24]Sheet1!$C$1:$J$65536,6,FALSE)</f>
        <v>18.536724090576172</v>
      </c>
      <c r="N228">
        <f>VLOOKUP($D228,[24]Sheet1!$C$1:$J$65536,7,FALSE)</f>
        <v>3.8824784755706787</v>
      </c>
      <c r="O228">
        <f>VLOOKUP($D228,[24]Sheet1!$C$1:$J$65536,8,FALSE)</f>
        <v>11.667647361755371</v>
      </c>
      <c r="P228" cm="1">
        <f t="array" ref="P228">_xlfn.IFS(
$C228=2010,
VLOOKUP($B228,[25]各省年均房价!$A$1:$T$32,11,FALSE),
$C228=2011,
VLOOKUP($B228,[25]各省年均房价!$A$1:$T$32,12,FALSE),
$C228=2012,
VLOOKUP($B228,[25]各省年均房价!$A$1:$T$32,13,FALSE),
$C228=2013,
VLOOKUP($B228,[25]各省年均房价!$A$1:$T$32,14,FALSE),
$C228=2014,
VLOOKUP($B228,[25]各省年均房价!$A$1:$T$32,15,FALSE),
$C228=2015,
VLOOKUP($B228,[25]各省年均房价!$A$1:$T$32,16,FALSE),
$C228=2016,
VLOOKUP($B228,[25]各省年均房价!$A$1:$T$32,17,FALSE),
$C228=2017,
VLOOKUP($B228,[25]各省年均房价!$A$1:$T$32,18,FALSE),
$C228=2018,
VLOOKUP($B228,[25]各省年均房价!$A$1:$T$32,19,FALSE)
)</f>
        <v>3311.88</v>
      </c>
      <c r="Q228">
        <f t="shared" si="3"/>
        <v>0.44099600532623173</v>
      </c>
      <c r="S228" t="str">
        <f>VLOOKUP(B228,方言分布!A:B,2,FALSE)</f>
        <v>其他</v>
      </c>
      <c r="T228" cm="1">
        <f t="array" ref="T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6602</v>
      </c>
      <c r="U228" cm="1">
        <f t="array" ref="U228">_xlfn.IFS(
$C228=2010,
VLOOKUP($B228,[20]分省年度数据!$A$1:$T$32,15,FALSE),
$C228=2011,
VLOOKUP($B228,[20]分省年度数据!$A$1:$T$32,14,FALSE),
$C228=2012,
VLOOKUP($B228,[20]分省年度数据!$A$1:$T$32,13,FALSE),
$C228=2013,
VLOOKUP($B228,[20]分省年度数据!$A$1:$T$32,12,FALSE),
$C228=2014,
VLOOKUP($B228,[20]分省年度数据!$A$1:$T$32,11,FALSE),
$C228=2015,
VLOOKUP($B228,[20]分省年度数据!$A$1:$T$32,10,FALSE),
$C228=2016,
VLOOKUP($B228,[20]分省年度数据!$A$1:$T$32,9,FALSE),
$C228=2017,
VLOOKUP($B228,[20]分省年度数据!$A$1:$T$32,8,FALSE),
$C228=2018,
VLOOKUP($B228,[20]分省年度数据!$A$1:$T$32,7,FALSE)
)</f>
        <v>0.96</v>
      </c>
      <c r="V228" cm="1">
        <f t="array" ref="V228">_xlfn.IFS(
$C228=2010,
VLOOKUP($B228,[21]分省年度数据!$A$1:$T$32,15,FALSE),
$C228=2011,
VLOOKUP($B228,[21]分省年度数据!$A$1:$T$32,14,FALSE),
$C228=2012,
VLOOKUP($B228,[21]分省年度数据!$A$1:$T$32,13,FALSE),
$C228=2013,
VLOOKUP($B228,[21]分省年度数据!$A$1:$T$32,12,FALSE),
$C228=2014,
VLOOKUP($B228,[21]分省年度数据!$A$1:$T$32,11,FALSE),
$C228=2015,
VLOOKUP($B228,[21]分省年度数据!$A$1:$T$32,10,FALSE),
$C228=2016,
VLOOKUP($B228,[21]分省年度数据!$A$1:$T$32,9,FALSE),
$C228=2017,
VLOOKUP($B228,[21]分省年度数据!$A$1:$T$32,8,FALSE),
$C228=2018,
VLOOKUP($B228,[21]分省年度数据!$A$1:$T$32,7,FALSE)
)</f>
        <v>36</v>
      </c>
      <c r="W228" cm="1">
        <f t="array" ref="W228">_xlfn.IFS(
$C228=2010,
VLOOKUP($B228,[22]分省年度数据!$A$1:$T$32,15,FALSE),
$C228=2011,
VLOOKUP($B228,[22]分省年度数据!$A$1:$T$32,14,FALSE),
$C228=2012,
VLOOKUP($B228,[22]分省年度数据!$A$1:$T$32,13,FALSE),
$C228=2013,
VLOOKUP($B228,[22]分省年度数据!$A$1:$T$32,12,FALSE),
$C228=2014,
VLOOKUP($B228,[22]分省年度数据!$A$1:$T$32,11,FALSE),
$C228=2015,
VLOOKUP($B228,[22]分省年度数据!$A$1:$T$32,10,FALSE),
$C228=2016,
VLOOKUP($B228,[22]分省年度数据!$A$1:$T$32,9,FALSE),
$C228=2017,
VLOOKUP($B228,[22]分省年度数据!$A$1:$T$32,8,FALSE),
$C228=2018,
VLOOKUP($B228,[22]分省年度数据!$A$1:$T$32,7,FALSE)
)</f>
        <v>10.71</v>
      </c>
      <c r="X228" cm="1">
        <f t="array" ref="X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35.299999999999997</v>
      </c>
      <c r="Y228" cm="1">
        <f t="array" ref="Y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13.15</v>
      </c>
      <c r="Z228" cm="1">
        <f t="array" ref="Z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14.95</v>
      </c>
      <c r="AA228" cm="1">
        <f t="array" ref="AA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15.45</v>
      </c>
      <c r="AC228" cm="1">
        <f t="array" ref="AC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826102</v>
      </c>
      <c r="AD228" cm="1">
        <f t="array" ref="AD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77.81</v>
      </c>
      <c r="AE228" cm="1">
        <f t="array" ref="AE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3</v>
      </c>
      <c r="AF228" cm="1">
        <f t="array" ref="AF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237.5</v>
      </c>
      <c r="AI228" cm="1">
        <f t="array" ref="AI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943</v>
      </c>
      <c r="AJ228" cm="1">
        <f t="array" ref="AJ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790</v>
      </c>
      <c r="AK228" cm="1">
        <f t="array" ref="AK228">_xlfn.IFS(
$C228=2010,
VLOOKUP($B228,[4]分省年度数据!$A$1:$T$32,15,FALSE),
$C228=2011,
VLOOKUP($B228,[4]分省年度数据!$A$1:$T$32,14,FALSE),
$C228=2012,
VLOOKUP($B228,[4]分省年度数据!$A$1:$T$32,13,FALSE),
$C228=2013,
VLOOKUP($B228,[4]分省年度数据!$A$1:$T$32,12,FALSE),
$C228=2014,
VLOOKUP($B228,[4]分省年度数据!$A$1:$T$32,11,FALSE),
$C228=2015,
VLOOKUP($B228,[4]分省年度数据!$A$1:$T$32,10,FALSE),
$C228=2016,
VLOOKUP($B228,[4]分省年度数据!$A$1:$T$32,9,FALSE),
$C228=2017,
VLOOKUP($B228,[4]分省年度数据!$A$1:$T$32,8,FALSE),
$C228=2018,
VLOOKUP($B228,[4]分省年度数据!$A$1:$T$32,7,FALSE)
)</f>
        <v>91.93</v>
      </c>
      <c r="AL228" cm="1">
        <f t="array" ref="AL228">_xlfn.IFS(
$C228=2010,
VLOOKUP($B228,[5]分省年度数据!$A$1:$T$32,15,FALSE),
$C228=2011,
VLOOKUP($B228,[5]分省年度数据!$A$1:$T$32,14,FALSE),
$C228=2012,
VLOOKUP($B228,[5]分省年度数据!$A$1:$T$32,13,FALSE),
$C228=2013,
VLOOKUP($B228,[5]分省年度数据!$A$1:$T$32,12,FALSE),
$C228=2014,
VLOOKUP($B228,[5]分省年度数据!$A$1:$T$32,11,FALSE),
$C228=2015,
VLOOKUP($B228,[5]分省年度数据!$A$1:$T$32,10,FALSE),
$C228=2016,
VLOOKUP($B228,[5]分省年度数据!$A$1:$T$32,9,FALSE),
$C228=2017,
VLOOKUP($B228,[5]分省年度数据!$A$1:$T$32,8,FALSE),
$C228=2018,
VLOOKUP($B228,[5]分省年度数据!$A$1:$T$32,7,FALSE)
)</f>
        <v>83.44</v>
      </c>
      <c r="AM228" cm="1">
        <f t="array" ref="AM228">_xlfn.IFS(
$C228=2010,
VLOOKUP($B228,[6]分省年度数据!$A$1:$T$32,15,FALSE),
$C228=2011,
VLOOKUP($B228,[6]分省年度数据!$A$1:$T$32,14,FALSE),
$C228=2012,
VLOOKUP($B228,[6]分省年度数据!$A$1:$T$32,13,FALSE),
$C228=2013,
VLOOKUP($B228,[6]分省年度数据!$A$1:$T$32,12,FALSE),
$C228=2014,
VLOOKUP($B228,[6]分省年度数据!$A$1:$T$32,11,FALSE),
$C228=2015,
VLOOKUP($B228,[6]分省年度数据!$A$1:$T$32,10,FALSE),
$C228=2016,
VLOOKUP($B228,[6]分省年度数据!$A$1:$T$32,9,FALSE),
$C228=2017,
VLOOKUP($B228,[6]分省年度数据!$A$1:$T$32,8,FALSE),
$C228=2018,
VLOOKUP($B228,[6]分省年度数据!$A$1:$T$32,7,FALSE)
)</f>
        <v>9.02</v>
      </c>
      <c r="AN228" cm="1">
        <f t="array" ref="AN228">_xlfn.IFS(
$C228=2010,
VLOOKUP($B228,[7]分省年度数据!$A$1:$T$32,15,FALSE),
$C228=2011,
VLOOKUP($B228,[7]分省年度数据!$A$1:$T$32,14,FALSE),
$C228=2012,
VLOOKUP($B228,[7]分省年度数据!$A$1:$T$32,13,FALSE),
$C228=2013,
VLOOKUP($B228,[7]分省年度数据!$A$1:$T$32,12,FALSE),
$C228=2014,
VLOOKUP($B228,[7]分省年度数据!$A$1:$T$32,11,FALSE),
$C228=2015,
VLOOKUP($B228,[7]分省年度数据!$A$1:$T$32,10,FALSE),
$C228=2016,
VLOOKUP($B228,[7]分省年度数据!$A$1:$T$32,9,FALSE),
$C228=2017,
VLOOKUP($B228,[7]分省年度数据!$A$1:$T$32,8,FALSE),
$C228=2018,
VLOOKUP($B228,[7]分省年度数据!$A$1:$T$32,7,FALSE)
)</f>
        <v>3.38</v>
      </c>
      <c r="AO228" cm="1">
        <f t="array" ref="AO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10.73</v>
      </c>
    </row>
    <row r="229" spans="1:41">
      <c r="A229">
        <v>54</v>
      </c>
      <c r="B229" t="s">
        <v>26</v>
      </c>
      <c r="C229">
        <v>2012</v>
      </c>
      <c r="D229" t="str">
        <f>CONCATENATE(B229,C229)</f>
        <v>西藏自治区2012</v>
      </c>
      <c r="E229" t="s">
        <v>36</v>
      </c>
      <c r="F229" cm="1">
        <f t="array" ref="F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G229" cm="1">
        <f t="array" ref="G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H229" cm="1">
        <f t="array" ref="H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I229">
        <f>VLOOKUP($D229,[24]Sheet1!$C$1:$J$65536,2,FALSE)</f>
        <v>45.893539428710938</v>
      </c>
      <c r="J229">
        <f>VLOOKUP($D229,[24]Sheet1!$C$1:$J$65536,3,FALSE)</f>
        <v>-84.741874694824219</v>
      </c>
      <c r="K229">
        <f>VLOOKUP($D229,[24]Sheet1!$C$1:$J$65536,4,FALSE)</f>
        <v>10154</v>
      </c>
      <c r="L229">
        <f>VLOOKUP($D229,[24]Sheet1!$C$1:$J$65536,5,FALSE)</f>
        <v>136.94444274902344</v>
      </c>
      <c r="M229">
        <f>VLOOKUP($D229,[24]Sheet1!$C$1:$J$65536,6,FALSE)</f>
        <v>18.345584869384766</v>
      </c>
      <c r="N229">
        <f>VLOOKUP($D229,[24]Sheet1!$C$1:$J$65536,7,FALSE)</f>
        <v>4.0341935157775879</v>
      </c>
      <c r="O229">
        <f>VLOOKUP($D229,[24]Sheet1!$C$1:$J$65536,8,FALSE)</f>
        <v>10.583697319030762</v>
      </c>
      <c r="P229" cm="1">
        <f t="array" ref="P229">_xlfn.IFS(
$C229=2010,
VLOOKUP($B229,[25]各省年均房价!$A$1:$T$32,11,FALSE),
$C229=2011,
VLOOKUP($B229,[25]各省年均房价!$A$1:$T$32,12,FALSE),
$C229=2012,
VLOOKUP($B229,[25]各省年均房价!$A$1:$T$32,13,FALSE),
$C229=2013,
VLOOKUP($B229,[25]各省年均房价!$A$1:$T$32,14,FALSE),
$C229=2014,
VLOOKUP($B229,[25]各省年均房价!$A$1:$T$32,15,FALSE),
$C229=2015,
VLOOKUP($B229,[25]各省年均房价!$A$1:$T$32,16,FALSE),
$C229=2016,
VLOOKUP($B229,[25]各省年均房价!$A$1:$T$32,17,FALSE),
$C229=2017,
VLOOKUP($B229,[25]各省年均房价!$A$1:$T$32,18,FALSE),
$C229=2018,
VLOOKUP($B229,[25]各省年均房价!$A$1:$T$32,19,FALSE)
)</f>
        <v>4247.2700000000004</v>
      </c>
      <c r="Q229">
        <f t="shared" si="3"/>
        <v>0.49571311858076567</v>
      </c>
      <c r="S229" t="str">
        <f>VLOOKUP(B229,方言分布!A:B,2,FALSE)</f>
        <v>其他</v>
      </c>
      <c r="T229" cm="1">
        <f t="array" ref="T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6660</v>
      </c>
      <c r="U229" cm="1">
        <f t="array" ref="U229">_xlfn.IFS(
$C229=2010,
VLOOKUP($B229,[20]分省年度数据!$A$1:$T$32,15,FALSE),
$C229=2011,
VLOOKUP($B229,[20]分省年度数据!$A$1:$T$32,14,FALSE),
$C229=2012,
VLOOKUP($B229,[20]分省年度数据!$A$1:$T$32,13,FALSE),
$C229=2013,
VLOOKUP($B229,[20]分省年度数据!$A$1:$T$32,12,FALSE),
$C229=2014,
VLOOKUP($B229,[20]分省年度数据!$A$1:$T$32,11,FALSE),
$C229=2015,
VLOOKUP($B229,[20]分省年度数据!$A$1:$T$32,10,FALSE),
$C229=2016,
VLOOKUP($B229,[20]分省年度数据!$A$1:$T$32,9,FALSE),
$C229=2017,
VLOOKUP($B229,[20]分省年度数据!$A$1:$T$32,8,FALSE),
$C229=2018,
VLOOKUP($B229,[20]分省年度数据!$A$1:$T$32,7,FALSE)
)</f>
        <v>0.84</v>
      </c>
      <c r="V229" cm="1">
        <f t="array" ref="V229">_xlfn.IFS(
$C229=2010,
VLOOKUP($B229,[21]分省年度数据!$A$1:$T$32,15,FALSE),
$C229=2011,
VLOOKUP($B229,[21]分省年度数据!$A$1:$T$32,14,FALSE),
$C229=2012,
VLOOKUP($B229,[21]分省年度数据!$A$1:$T$32,13,FALSE),
$C229=2013,
VLOOKUP($B229,[21]分省年度数据!$A$1:$T$32,12,FALSE),
$C229=2014,
VLOOKUP($B229,[21]分省年度数据!$A$1:$T$32,11,FALSE),
$C229=2015,
VLOOKUP($B229,[21]分省年度数据!$A$1:$T$32,10,FALSE),
$C229=2016,
VLOOKUP($B229,[21]分省年度数据!$A$1:$T$32,9,FALSE),
$C229=2017,
VLOOKUP($B229,[21]分省年度数据!$A$1:$T$32,8,FALSE),
$C229=2018,
VLOOKUP($B229,[21]分省年度数据!$A$1:$T$32,7,FALSE)
)</f>
        <v>30</v>
      </c>
      <c r="W229" cm="1">
        <f t="array" ref="W229">_xlfn.IFS(
$C229=2010,
VLOOKUP($B229,[22]分省年度数据!$A$1:$T$32,15,FALSE),
$C229=2011,
VLOOKUP($B229,[22]分省年度数据!$A$1:$T$32,14,FALSE),
$C229=2012,
VLOOKUP($B229,[22]分省年度数据!$A$1:$T$32,13,FALSE),
$C229=2013,
VLOOKUP($B229,[22]分省年度数据!$A$1:$T$32,12,FALSE),
$C229=2014,
VLOOKUP($B229,[22]分省年度数据!$A$1:$T$32,11,FALSE),
$C229=2015,
VLOOKUP($B229,[22]分省年度数据!$A$1:$T$32,10,FALSE),
$C229=2016,
VLOOKUP($B229,[22]分省年度数据!$A$1:$T$32,9,FALSE),
$C229=2017,
VLOOKUP($B229,[22]分省年度数据!$A$1:$T$32,8,FALSE),
$C229=2018,
VLOOKUP($B229,[22]分省年度数据!$A$1:$T$32,7,FALSE)
)</f>
        <v>11.06</v>
      </c>
      <c r="X229" cm="1">
        <f t="array" ref="X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36.119999999999997</v>
      </c>
      <c r="Y229" cm="1">
        <f t="array" ref="Y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>13.07</v>
      </c>
      <c r="Z229" cm="1">
        <f t="array" ref="Z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>14.5</v>
      </c>
      <c r="AA229" cm="1">
        <f t="array" ref="AA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>15.49</v>
      </c>
      <c r="AC229" t="str" cm="1">
        <f t="array" ref="AC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/>
      </c>
      <c r="AD229" cm="1">
        <f t="array" ref="AD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94.48</v>
      </c>
      <c r="AE229" cm="1">
        <f t="array" ref="AE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3</v>
      </c>
      <c r="AF229" cm="1">
        <f t="array" ref="AF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277.89999999999998</v>
      </c>
      <c r="AI229" cm="1">
        <f t="array" ref="AI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725</v>
      </c>
      <c r="AJ229" cm="1">
        <f t="array" ref="AJ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834</v>
      </c>
      <c r="AK229" cm="1">
        <f t="array" ref="AK229">_xlfn.IFS(
$C229=2010,
VLOOKUP($B229,[4]分省年度数据!$A$1:$T$32,15,FALSE),
$C229=2011,
VLOOKUP($B229,[4]分省年度数据!$A$1:$T$32,14,FALSE),
$C229=2012,
VLOOKUP($B229,[4]分省年度数据!$A$1:$T$32,13,FALSE),
$C229=2013,
VLOOKUP($B229,[4]分省年度数据!$A$1:$T$32,12,FALSE),
$C229=2014,
VLOOKUP($B229,[4]分省年度数据!$A$1:$T$32,11,FALSE),
$C229=2015,
VLOOKUP($B229,[4]分省年度数据!$A$1:$T$32,10,FALSE),
$C229=2016,
VLOOKUP($B229,[4]分省年度数据!$A$1:$T$32,9,FALSE),
$C229=2017,
VLOOKUP($B229,[4]分省年度数据!$A$1:$T$32,8,FALSE),
$C229=2018,
VLOOKUP($B229,[4]分省年度数据!$A$1:$T$32,7,FALSE)
)</f>
        <v>75.39</v>
      </c>
      <c r="AL229" cm="1">
        <f t="array" ref="AL229">_xlfn.IFS(
$C229=2010,
VLOOKUP($B229,[5]分省年度数据!$A$1:$T$32,15,FALSE),
$C229=2011,
VLOOKUP($B229,[5]分省年度数据!$A$1:$T$32,14,FALSE),
$C229=2012,
VLOOKUP($B229,[5]分省年度数据!$A$1:$T$32,13,FALSE),
$C229=2013,
VLOOKUP($B229,[5]分省年度数据!$A$1:$T$32,12,FALSE),
$C229=2014,
VLOOKUP($B229,[5]分省年度数据!$A$1:$T$32,11,FALSE),
$C229=2015,
VLOOKUP($B229,[5]分省年度数据!$A$1:$T$32,10,FALSE),
$C229=2016,
VLOOKUP($B229,[5]分省年度数据!$A$1:$T$32,9,FALSE),
$C229=2017,
VLOOKUP($B229,[5]分省年度数据!$A$1:$T$32,8,FALSE),
$C229=2018,
VLOOKUP($B229,[5]分省年度数据!$A$1:$T$32,7,FALSE)
)</f>
        <v>29.79</v>
      </c>
      <c r="AM229" cm="1">
        <f t="array" ref="AM229">_xlfn.IFS(
$C229=2010,
VLOOKUP($B229,[6]分省年度数据!$A$1:$T$32,15,FALSE),
$C229=2011,
VLOOKUP($B229,[6]分省年度数据!$A$1:$T$32,14,FALSE),
$C229=2012,
VLOOKUP($B229,[6]分省年度数据!$A$1:$T$32,13,FALSE),
$C229=2013,
VLOOKUP($B229,[6]分省年度数据!$A$1:$T$32,12,FALSE),
$C229=2014,
VLOOKUP($B229,[6]分省年度数据!$A$1:$T$32,11,FALSE),
$C229=2015,
VLOOKUP($B229,[6]分省年度数据!$A$1:$T$32,10,FALSE),
$C229=2016,
VLOOKUP($B229,[6]分省年度数据!$A$1:$T$32,9,FALSE),
$C229=2017,
VLOOKUP($B229,[6]分省年度数据!$A$1:$T$32,8,FALSE),
$C229=2018,
VLOOKUP($B229,[6]分省年度数据!$A$1:$T$32,7,FALSE)
)</f>
        <v>8.59</v>
      </c>
      <c r="AN229" cm="1">
        <f t="array" ref="AN229">_xlfn.IFS(
$C229=2010,
VLOOKUP($B229,[7]分省年度数据!$A$1:$T$32,15,FALSE),
$C229=2011,
VLOOKUP($B229,[7]分省年度数据!$A$1:$T$32,14,FALSE),
$C229=2012,
VLOOKUP($B229,[7]分省年度数据!$A$1:$T$32,13,FALSE),
$C229=2013,
VLOOKUP($B229,[7]分省年度数据!$A$1:$T$32,12,FALSE),
$C229=2014,
VLOOKUP($B229,[7]分省年度数据!$A$1:$T$32,11,FALSE),
$C229=2015,
VLOOKUP($B229,[7]分省年度数据!$A$1:$T$32,10,FALSE),
$C229=2016,
VLOOKUP($B229,[7]分省年度数据!$A$1:$T$32,9,FALSE),
$C229=2017,
VLOOKUP($B229,[7]分省年度数据!$A$1:$T$32,8,FALSE),
$C229=2018,
VLOOKUP($B229,[7]分省年度数据!$A$1:$T$32,7,FALSE)
)</f>
        <v>0.77</v>
      </c>
      <c r="AO229" cm="1">
        <f t="array" ref="AO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9.4</v>
      </c>
    </row>
    <row r="230" spans="1:41">
      <c r="A230">
        <v>54</v>
      </c>
      <c r="B230" t="s">
        <v>26</v>
      </c>
      <c r="C230">
        <v>2013</v>
      </c>
      <c r="D230" t="str">
        <f>CONCATENATE(B230,C230)</f>
        <v>西藏自治区2013</v>
      </c>
      <c r="E230" t="s">
        <v>36</v>
      </c>
      <c r="F230" cm="1">
        <f t="array" ref="F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G230" cm="1">
        <f t="array" ref="G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H230" cm="1">
        <f t="array" ref="H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I230">
        <f>VLOOKUP($D230,[24]Sheet1!$C$1:$J$65536,2,FALSE)</f>
        <v>45.168659210205078</v>
      </c>
      <c r="J230">
        <f>VLOOKUP($D230,[24]Sheet1!$C$1:$J$65536,3,FALSE)</f>
        <v>-80.395210266113281</v>
      </c>
      <c r="K230">
        <f>VLOOKUP($D230,[24]Sheet1!$C$1:$J$65536,4,FALSE)</f>
        <v>10143</v>
      </c>
      <c r="L230">
        <f>VLOOKUP($D230,[24]Sheet1!$C$1:$J$65536,5,FALSE)</f>
        <v>168.27383422851562</v>
      </c>
      <c r="M230">
        <f>VLOOKUP($D230,[24]Sheet1!$C$1:$J$65536,6,FALSE)</f>
        <v>19.936618804931641</v>
      </c>
      <c r="N230">
        <f>VLOOKUP($D230,[24]Sheet1!$C$1:$J$65536,7,FALSE)</f>
        <v>4.0397567749023438</v>
      </c>
      <c r="O230">
        <f>VLOOKUP($D230,[24]Sheet1!$C$1:$J$65536,8,FALSE)</f>
        <v>14.621234893798828</v>
      </c>
      <c r="P230" cm="1">
        <f t="array" ref="P230">_xlfn.IFS(
$C230=2010,
VLOOKUP($B230,[25]各省年均房价!$A$1:$T$32,11,FALSE),
$C230=2011,
VLOOKUP($B230,[25]各省年均房价!$A$1:$T$32,12,FALSE),
$C230=2012,
VLOOKUP($B230,[25]各省年均房价!$A$1:$T$32,13,FALSE),
$C230=2013,
VLOOKUP($B230,[25]各省年均房价!$A$1:$T$32,14,FALSE),
$C230=2014,
VLOOKUP($B230,[25]各省年均房价!$A$1:$T$32,15,FALSE),
$C230=2015,
VLOOKUP($B230,[25]各省年均房价!$A$1:$T$32,16,FALSE),
$C230=2016,
VLOOKUP($B230,[25]各省年均房价!$A$1:$T$32,17,FALSE),
$C230=2017,
VLOOKUP($B230,[25]各省年均房价!$A$1:$T$32,18,FALSE),
$C230=2018,
VLOOKUP($B230,[25]各省年均房价!$A$1:$T$32,19,FALSE)
)</f>
        <v>3779.57</v>
      </c>
      <c r="Q230">
        <f t="shared" si="3"/>
        <v>0.38804620123203287</v>
      </c>
      <c r="S230" t="str">
        <f>VLOOKUP(B230,方言分布!A:B,2,FALSE)</f>
        <v>其他</v>
      </c>
      <c r="T230" cm="1">
        <f t="array" ref="T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6725</v>
      </c>
      <c r="U230" cm="1">
        <f t="array" ref="U230">_xlfn.IFS(
$C230=2010,
VLOOKUP($B230,[20]分省年度数据!$A$1:$T$32,15,FALSE),
$C230=2011,
VLOOKUP($B230,[20]分省年度数据!$A$1:$T$32,14,FALSE),
$C230=2012,
VLOOKUP($B230,[20]分省年度数据!$A$1:$T$32,13,FALSE),
$C230=2013,
VLOOKUP($B230,[20]分省年度数据!$A$1:$T$32,12,FALSE),
$C230=2014,
VLOOKUP($B230,[20]分省年度数据!$A$1:$T$32,11,FALSE),
$C230=2015,
VLOOKUP($B230,[20]分省年度数据!$A$1:$T$32,10,FALSE),
$C230=2016,
VLOOKUP($B230,[20]分省年度数据!$A$1:$T$32,9,FALSE),
$C230=2017,
VLOOKUP($B230,[20]分省年度数据!$A$1:$T$32,8,FALSE),
$C230=2018,
VLOOKUP($B230,[20]分省年度数据!$A$1:$T$32,7,FALSE)
)</f>
        <v>1.1000000000000001</v>
      </c>
      <c r="V230" cm="1">
        <f t="array" ref="V230">_xlfn.IFS(
$C230=2010,
VLOOKUP($B230,[21]分省年度数据!$A$1:$T$32,15,FALSE),
$C230=2011,
VLOOKUP($B230,[21]分省年度数据!$A$1:$T$32,14,FALSE),
$C230=2012,
VLOOKUP($B230,[21]分省年度数据!$A$1:$T$32,13,FALSE),
$C230=2013,
VLOOKUP($B230,[21]分省年度数据!$A$1:$T$32,12,FALSE),
$C230=2014,
VLOOKUP($B230,[21]分省年度数据!$A$1:$T$32,11,FALSE),
$C230=2015,
VLOOKUP($B230,[21]分省年度数据!$A$1:$T$32,10,FALSE),
$C230=2016,
VLOOKUP($B230,[21]分省年度数据!$A$1:$T$32,9,FALSE),
$C230=2017,
VLOOKUP($B230,[21]分省年度数据!$A$1:$T$32,8,FALSE),
$C230=2018,
VLOOKUP($B230,[21]分省年度数据!$A$1:$T$32,7,FALSE)
)</f>
        <v>37</v>
      </c>
      <c r="W230" cm="1">
        <f t="array" ref="W230">_xlfn.IFS(
$C230=2010,
VLOOKUP($B230,[22]分省年度数据!$A$1:$T$32,15,FALSE),
$C230=2011,
VLOOKUP($B230,[22]分省年度数据!$A$1:$T$32,14,FALSE),
$C230=2012,
VLOOKUP($B230,[22]分省年度数据!$A$1:$T$32,13,FALSE),
$C230=2013,
VLOOKUP($B230,[22]分省年度数据!$A$1:$T$32,12,FALSE),
$C230=2014,
VLOOKUP($B230,[22]分省年度数据!$A$1:$T$32,11,FALSE),
$C230=2015,
VLOOKUP($B230,[22]分省年度数据!$A$1:$T$32,10,FALSE),
$C230=2016,
VLOOKUP($B230,[22]分省年度数据!$A$1:$T$32,9,FALSE),
$C230=2017,
VLOOKUP($B230,[22]分省年度数据!$A$1:$T$32,8,FALSE),
$C230=2018,
VLOOKUP($B230,[22]分省年度数据!$A$1:$T$32,7,FALSE)
)</f>
        <v>10.5</v>
      </c>
      <c r="X230" cm="1">
        <f t="array" ref="X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40.29</v>
      </c>
      <c r="Y230" cm="1">
        <f t="array" ref="Y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13.72</v>
      </c>
      <c r="Z230" cm="1">
        <f t="array" ref="Z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13.92</v>
      </c>
      <c r="AA230" cm="1">
        <f t="array" ref="AA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15.65</v>
      </c>
      <c r="AC230" cm="1">
        <f t="array" ref="AC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1206744</v>
      </c>
      <c r="AD230" cm="1">
        <f t="array" ref="AD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107.18</v>
      </c>
      <c r="AE230" cm="1">
        <f t="array" ref="AE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3</v>
      </c>
      <c r="AF230" cm="1">
        <f t="array" ref="AF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322.2</v>
      </c>
      <c r="AI230" cm="1">
        <f t="array" ref="AI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717</v>
      </c>
      <c r="AJ230" cm="1">
        <f t="array" ref="AJ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963</v>
      </c>
      <c r="AK230" cm="1">
        <f t="array" ref="AK230">_xlfn.IFS(
$C230=2010,
VLOOKUP($B230,[4]分省年度数据!$A$1:$T$32,15,FALSE),
$C230=2011,
VLOOKUP($B230,[4]分省年度数据!$A$1:$T$32,14,FALSE),
$C230=2012,
VLOOKUP($B230,[4]分省年度数据!$A$1:$T$32,13,FALSE),
$C230=2013,
VLOOKUP($B230,[4]分省年度数据!$A$1:$T$32,12,FALSE),
$C230=2014,
VLOOKUP($B230,[4]分省年度数据!$A$1:$T$32,11,FALSE),
$C230=2015,
VLOOKUP($B230,[4]分省年度数据!$A$1:$T$32,10,FALSE),
$C230=2016,
VLOOKUP($B230,[4]分省年度数据!$A$1:$T$32,9,FALSE),
$C230=2017,
VLOOKUP($B230,[4]分省年度数据!$A$1:$T$32,8,FALSE),
$C230=2018,
VLOOKUP($B230,[4]分省年度数据!$A$1:$T$32,7,FALSE)
)</f>
        <v>96.95</v>
      </c>
      <c r="AL230" cm="1">
        <f t="array" ref="AL230">_xlfn.IFS(
$C230=2010,
VLOOKUP($B230,[5]分省年度数据!$A$1:$T$32,15,FALSE),
$C230=2011,
VLOOKUP($B230,[5]分省年度数据!$A$1:$T$32,14,FALSE),
$C230=2012,
VLOOKUP($B230,[5]分省年度数据!$A$1:$T$32,13,FALSE),
$C230=2013,
VLOOKUP($B230,[5]分省年度数据!$A$1:$T$32,12,FALSE),
$C230=2014,
VLOOKUP($B230,[5]分省年度数据!$A$1:$T$32,11,FALSE),
$C230=2015,
VLOOKUP($B230,[5]分省年度数据!$A$1:$T$32,10,FALSE),
$C230=2016,
VLOOKUP($B230,[5]分省年度数据!$A$1:$T$32,9,FALSE),
$C230=2017,
VLOOKUP($B230,[5]分省年度数据!$A$1:$T$32,8,FALSE),
$C230=2018,
VLOOKUP($B230,[5]分省年度数据!$A$1:$T$32,7,FALSE)
)</f>
        <v>38.619999999999997</v>
      </c>
      <c r="AM230" cm="1">
        <f t="array" ref="AM230">_xlfn.IFS(
$C230=2010,
VLOOKUP($B230,[6]分省年度数据!$A$1:$T$32,15,FALSE),
$C230=2011,
VLOOKUP($B230,[6]分省年度数据!$A$1:$T$32,14,FALSE),
$C230=2012,
VLOOKUP($B230,[6]分省年度数据!$A$1:$T$32,13,FALSE),
$C230=2013,
VLOOKUP($B230,[6]分省年度数据!$A$1:$T$32,12,FALSE),
$C230=2014,
VLOOKUP($B230,[6]分省年度数据!$A$1:$T$32,11,FALSE),
$C230=2015,
VLOOKUP($B230,[6]分省年度数据!$A$1:$T$32,10,FALSE),
$C230=2016,
VLOOKUP($B230,[6]分省年度数据!$A$1:$T$32,9,FALSE),
$C230=2017,
VLOOKUP($B230,[6]分省年度数据!$A$1:$T$32,8,FALSE),
$C230=2018,
VLOOKUP($B230,[6]分省年度数据!$A$1:$T$32,7,FALSE)
)</f>
        <v>7.7</v>
      </c>
      <c r="AN230" cm="1">
        <f t="array" ref="AN230">_xlfn.IFS(
$C230=2010,
VLOOKUP($B230,[7]分省年度数据!$A$1:$T$32,15,FALSE),
$C230=2011,
VLOOKUP($B230,[7]分省年度数据!$A$1:$T$32,14,FALSE),
$C230=2012,
VLOOKUP($B230,[7]分省年度数据!$A$1:$T$32,13,FALSE),
$C230=2013,
VLOOKUP($B230,[7]分省年度数据!$A$1:$T$32,12,FALSE),
$C230=2014,
VLOOKUP($B230,[7]分省年度数据!$A$1:$T$32,11,FALSE),
$C230=2015,
VLOOKUP($B230,[7]分省年度数据!$A$1:$T$32,10,FALSE),
$C230=2016,
VLOOKUP($B230,[7]分省年度数据!$A$1:$T$32,9,FALSE),
$C230=2017,
VLOOKUP($B230,[7]分省年度数据!$A$1:$T$32,8,FALSE),
$C230=2018,
VLOOKUP($B230,[7]分省年度数据!$A$1:$T$32,7,FALSE)
)</f>
        <v>4.62</v>
      </c>
      <c r="AO230" cm="1">
        <f t="array" ref="AO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9.0399999999999991</v>
      </c>
    </row>
    <row r="231" spans="1:41">
      <c r="A231">
        <v>54</v>
      </c>
      <c r="B231" t="s">
        <v>26</v>
      </c>
      <c r="C231">
        <v>2014</v>
      </c>
      <c r="D231" t="str">
        <f>CONCATENATE(B231,C231)</f>
        <v>西藏自治区2014</v>
      </c>
      <c r="E231" t="s">
        <v>36</v>
      </c>
      <c r="F231" cm="1">
        <f t="array" ref="F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G231" cm="1">
        <f t="array" ref="G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H231" cm="1">
        <f t="array" ref="H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I231">
        <f>VLOOKUP($D231,[24]Sheet1!$C$1:$J$65536,2,FALSE)</f>
        <v>48.480434417724609</v>
      </c>
      <c r="J231">
        <f>VLOOKUP($D231,[24]Sheet1!$C$1:$J$65536,3,FALSE)</f>
        <v>-81.884330749511719</v>
      </c>
      <c r="K231">
        <f>VLOOKUP($D231,[24]Sheet1!$C$1:$J$65536,4,FALSE)</f>
        <v>10154</v>
      </c>
      <c r="L231">
        <f>VLOOKUP($D231,[24]Sheet1!$C$1:$J$65536,5,FALSE)</f>
        <v>199.8404541015625</v>
      </c>
      <c r="M231">
        <f>VLOOKUP($D231,[24]Sheet1!$C$1:$J$65536,6,FALSE)</f>
        <v>24.476163864135742</v>
      </c>
      <c r="N231">
        <f>VLOOKUP($D231,[24]Sheet1!$C$1:$J$65536,7,FALSE)</f>
        <v>6.0059494972229004</v>
      </c>
      <c r="O231">
        <f>VLOOKUP($D231,[24]Sheet1!$C$1:$J$65536,8,FALSE)</f>
        <v>12.864609718322754</v>
      </c>
      <c r="P231" cm="1">
        <f t="array" ref="P231">_xlfn.IFS(
$C231=2010,
VLOOKUP($B231,[25]各省年均房价!$A$1:$T$32,11,FALSE),
$C231=2011,
VLOOKUP($B231,[25]各省年均房价!$A$1:$T$32,12,FALSE),
$C231=2012,
VLOOKUP($B231,[25]各省年均房价!$A$1:$T$32,13,FALSE),
$C231=2013,
VLOOKUP($B231,[25]各省年均房价!$A$1:$T$32,14,FALSE),
$C231=2014,
VLOOKUP($B231,[25]各省年均房价!$A$1:$T$32,15,FALSE),
$C231=2015,
VLOOKUP($B231,[25]各省年均房价!$A$1:$T$32,16,FALSE),
$C231=2016,
VLOOKUP($B231,[25]各省年均房价!$A$1:$T$32,17,FALSE),
$C231=2017,
VLOOKUP($B231,[25]各省年均房价!$A$1:$T$32,18,FALSE),
$C231=2018,
VLOOKUP($B231,[25]各省年均房价!$A$1:$T$32,19,FALSE)
)</f>
        <v>4013.42</v>
      </c>
      <c r="Q231">
        <f t="shared" si="3"/>
        <v>0.37403727865796832</v>
      </c>
      <c r="S231" t="str">
        <f>VLOOKUP(B231,方言分布!A:B,2,FALSE)</f>
        <v>其他</v>
      </c>
      <c r="T231" cm="1">
        <f t="array" ref="T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6795</v>
      </c>
      <c r="U231" cm="1">
        <f t="array" ref="U231">_xlfn.IFS(
$C231=2010,
VLOOKUP($B231,[20]分省年度数据!$A$1:$T$32,15,FALSE),
$C231=2011,
VLOOKUP($B231,[20]分省年度数据!$A$1:$T$32,14,FALSE),
$C231=2012,
VLOOKUP($B231,[20]分省年度数据!$A$1:$T$32,13,FALSE),
$C231=2013,
VLOOKUP($B231,[20]分省年度数据!$A$1:$T$32,12,FALSE),
$C231=2014,
VLOOKUP($B231,[20]分省年度数据!$A$1:$T$32,11,FALSE),
$C231=2015,
VLOOKUP($B231,[20]分省年度数据!$A$1:$T$32,10,FALSE),
$C231=2016,
VLOOKUP($B231,[20]分省年度数据!$A$1:$T$32,9,FALSE),
$C231=2017,
VLOOKUP($B231,[20]分省年度数据!$A$1:$T$32,8,FALSE),
$C231=2018,
VLOOKUP($B231,[20]分省年度数据!$A$1:$T$32,7,FALSE)
)</f>
        <v>1.19</v>
      </c>
      <c r="V231" cm="1">
        <f t="array" ref="V231">_xlfn.IFS(
$C231=2010,
VLOOKUP($B231,[21]分省年度数据!$A$1:$T$32,15,FALSE),
$C231=2011,
VLOOKUP($B231,[21]分省年度数据!$A$1:$T$32,14,FALSE),
$C231=2012,
VLOOKUP($B231,[21]分省年度数据!$A$1:$T$32,13,FALSE),
$C231=2013,
VLOOKUP($B231,[21]分省年度数据!$A$1:$T$32,12,FALSE),
$C231=2014,
VLOOKUP($B231,[21]分省年度数据!$A$1:$T$32,11,FALSE),
$C231=2015,
VLOOKUP($B231,[21]分省年度数据!$A$1:$T$32,10,FALSE),
$C231=2016,
VLOOKUP($B231,[21]分省年度数据!$A$1:$T$32,9,FALSE),
$C231=2017,
VLOOKUP($B231,[21]分省年度数据!$A$1:$T$32,8,FALSE),
$C231=2018,
VLOOKUP($B231,[21]分省年度数据!$A$1:$T$32,7,FALSE)
)</f>
        <v>41</v>
      </c>
      <c r="W231" cm="1">
        <f t="array" ref="W231">_xlfn.IFS(
$C231=2010,
VLOOKUP($B231,[22]分省年度数据!$A$1:$T$32,15,FALSE),
$C231=2011,
VLOOKUP($B231,[22]分省年度数据!$A$1:$T$32,14,FALSE),
$C231=2012,
VLOOKUP($B231,[22]分省年度数据!$A$1:$T$32,13,FALSE),
$C231=2013,
VLOOKUP($B231,[22]分省年度数据!$A$1:$T$32,12,FALSE),
$C231=2014,
VLOOKUP($B231,[22]分省年度数据!$A$1:$T$32,11,FALSE),
$C231=2015,
VLOOKUP($B231,[22]分省年度数据!$A$1:$T$32,10,FALSE),
$C231=2016,
VLOOKUP($B231,[22]分省年度数据!$A$1:$T$32,9,FALSE),
$C231=2017,
VLOOKUP($B231,[22]分省年度数据!$A$1:$T$32,8,FALSE),
$C231=2018,
VLOOKUP($B231,[22]分省年度数据!$A$1:$T$32,7,FALSE)
)</f>
        <v>9.84</v>
      </c>
      <c r="X231" cm="1">
        <f t="array" ref="X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48.86</v>
      </c>
      <c r="Y231" cm="1">
        <f t="array" ref="Y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12.64</v>
      </c>
      <c r="Z231" cm="1">
        <f t="array" ref="Z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13.08</v>
      </c>
      <c r="AA231" cm="1">
        <f t="array" ref="AA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14.56</v>
      </c>
      <c r="AC231" cm="1">
        <f t="array" ref="AC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1529504</v>
      </c>
      <c r="AD231" cm="1">
        <f t="array" ref="AD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142.08000000000001</v>
      </c>
      <c r="AE231" cm="1">
        <f t="array" ref="AE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3</v>
      </c>
      <c r="AF231" cm="1">
        <f t="array" ref="AF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364.5</v>
      </c>
      <c r="AI231" cm="1">
        <f t="array" ref="AI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388</v>
      </c>
      <c r="AJ231" cm="1">
        <f t="array" ref="AJ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997</v>
      </c>
      <c r="AK231" cm="1">
        <f t="array" ref="AK231">_xlfn.IFS(
$C231=2010,
VLOOKUP($B231,[4]分省年度数据!$A$1:$T$32,15,FALSE),
$C231=2011,
VLOOKUP($B231,[4]分省年度数据!$A$1:$T$32,14,FALSE),
$C231=2012,
VLOOKUP($B231,[4]分省年度数据!$A$1:$T$32,13,FALSE),
$C231=2013,
VLOOKUP($B231,[4]分省年度数据!$A$1:$T$32,12,FALSE),
$C231=2014,
VLOOKUP($B231,[4]分省年度数据!$A$1:$T$32,11,FALSE),
$C231=2015,
VLOOKUP($B231,[4]分省年度数据!$A$1:$T$32,10,FALSE),
$C231=2016,
VLOOKUP($B231,[4]分省年度数据!$A$1:$T$32,9,FALSE),
$C231=2017,
VLOOKUP($B231,[4]分省年度数据!$A$1:$T$32,8,FALSE),
$C231=2018,
VLOOKUP($B231,[4]分省年度数据!$A$1:$T$32,7,FALSE)
)</f>
        <v>89.07</v>
      </c>
      <c r="AL231" cm="1">
        <f t="array" ref="AL231">_xlfn.IFS(
$C231=2010,
VLOOKUP($B231,[5]分省年度数据!$A$1:$T$32,15,FALSE),
$C231=2011,
VLOOKUP($B231,[5]分省年度数据!$A$1:$T$32,14,FALSE),
$C231=2012,
VLOOKUP($B231,[5]分省年度数据!$A$1:$T$32,13,FALSE),
$C231=2013,
VLOOKUP($B231,[5]分省年度数据!$A$1:$T$32,12,FALSE),
$C231=2014,
VLOOKUP($B231,[5]分省年度数据!$A$1:$T$32,11,FALSE),
$C231=2015,
VLOOKUP($B231,[5]分省年度数据!$A$1:$T$32,10,FALSE),
$C231=2016,
VLOOKUP($B231,[5]分省年度数据!$A$1:$T$32,9,FALSE),
$C231=2017,
VLOOKUP($B231,[5]分省年度数据!$A$1:$T$32,8,FALSE),
$C231=2018,
VLOOKUP($B231,[5]分省年度数据!$A$1:$T$32,7,FALSE)
)</f>
        <v>57.13</v>
      </c>
      <c r="AM231" cm="1">
        <f t="array" ref="AM231">_xlfn.IFS(
$C231=2010,
VLOOKUP($B231,[6]分省年度数据!$A$1:$T$32,15,FALSE),
$C231=2011,
VLOOKUP($B231,[6]分省年度数据!$A$1:$T$32,14,FALSE),
$C231=2012,
VLOOKUP($B231,[6]分省年度数据!$A$1:$T$32,13,FALSE),
$C231=2013,
VLOOKUP($B231,[6]分省年度数据!$A$1:$T$32,12,FALSE),
$C231=2014,
VLOOKUP($B231,[6]分省年度数据!$A$1:$T$32,11,FALSE),
$C231=2015,
VLOOKUP($B231,[6]分省年度数据!$A$1:$T$32,10,FALSE),
$C231=2016,
VLOOKUP($B231,[6]分省年度数据!$A$1:$T$32,9,FALSE),
$C231=2017,
VLOOKUP($B231,[6]分省年度数据!$A$1:$T$32,8,FALSE),
$C231=2018,
VLOOKUP($B231,[6]分省年度数据!$A$1:$T$32,7,FALSE)
)</f>
        <v>8.43</v>
      </c>
      <c r="AN231" cm="1">
        <f t="array" ref="AN231">_xlfn.IFS(
$C231=2010,
VLOOKUP($B231,[7]分省年度数据!$A$1:$T$32,15,FALSE),
$C231=2011,
VLOOKUP($B231,[7]分省年度数据!$A$1:$T$32,14,FALSE),
$C231=2012,
VLOOKUP($B231,[7]分省年度数据!$A$1:$T$32,13,FALSE),
$C231=2013,
VLOOKUP($B231,[7]分省年度数据!$A$1:$T$32,12,FALSE),
$C231=2014,
VLOOKUP($B231,[7]分省年度数据!$A$1:$T$32,11,FALSE),
$C231=2015,
VLOOKUP($B231,[7]分省年度数据!$A$1:$T$32,10,FALSE),
$C231=2016,
VLOOKUP($B231,[7]分省年度数据!$A$1:$T$32,9,FALSE),
$C231=2017,
VLOOKUP($B231,[7]分省年度数据!$A$1:$T$32,8,FALSE),
$C231=2018,
VLOOKUP($B231,[7]分省年度数据!$A$1:$T$32,7,FALSE)
)</f>
        <v>4.51</v>
      </c>
      <c r="AO231" cm="1">
        <f t="array" ref="AO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10.8</v>
      </c>
    </row>
    <row r="232" spans="1:41">
      <c r="A232">
        <v>54</v>
      </c>
      <c r="B232" t="s">
        <v>26</v>
      </c>
      <c r="C232">
        <v>2015</v>
      </c>
      <c r="D232" t="str">
        <f>CONCATENATE(B232,C232)</f>
        <v>西藏自治区2015</v>
      </c>
      <c r="E232" t="s">
        <v>36</v>
      </c>
      <c r="F232" cm="1">
        <f t="array" ref="F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G232" cm="1">
        <f t="array" ref="G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H232" cm="1">
        <f t="array" ref="H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I232">
        <f>VLOOKUP($D232,[24]Sheet1!$C$1:$J$65536,2,FALSE)</f>
        <v>48.417171478271484</v>
      </c>
      <c r="J232">
        <f>VLOOKUP($D232,[24]Sheet1!$C$1:$J$65536,3,FALSE)</f>
        <v>-86.363243103027344</v>
      </c>
      <c r="K232">
        <f>VLOOKUP($D232,[24]Sheet1!$C$1:$J$65536,4,FALSE)</f>
        <v>10154</v>
      </c>
      <c r="L232">
        <f>VLOOKUP($D232,[24]Sheet1!$C$1:$J$65536,5,FALSE)</f>
        <v>205.42594909667969</v>
      </c>
      <c r="M232">
        <f>VLOOKUP($D232,[24]Sheet1!$C$1:$J$65536,6,FALSE)</f>
        <v>23.375381469726602</v>
      </c>
      <c r="N232">
        <f>VLOOKUP($D232,[24]Sheet1!$C$1:$J$65536,7,FALSE)</f>
        <v>5.7631998062133789</v>
      </c>
      <c r="O232">
        <f>VLOOKUP($D232,[24]Sheet1!$C$1:$J$65536,8,FALSE)</f>
        <v>17.174064636230469</v>
      </c>
      <c r="P232" cm="1">
        <f t="array" ref="P232">_xlfn.IFS(
$C232=2010,
VLOOKUP($B232,[25]各省年均房价!$A$1:$T$32,11,FALSE),
$C232=2011,
VLOOKUP($B232,[25]各省年均房价!$A$1:$T$32,12,FALSE),
$C232=2012,
VLOOKUP($B232,[25]各省年均房价!$A$1:$T$32,13,FALSE),
$C232=2013,
VLOOKUP($B232,[25]各省年均房价!$A$1:$T$32,14,FALSE),
$C232=2014,
VLOOKUP($B232,[25]各省年均房价!$A$1:$T$32,15,FALSE),
$C232=2015,
VLOOKUP($B232,[25]各省年均房价!$A$1:$T$32,16,FALSE),
$C232=2016,
VLOOKUP($B232,[25]各省年均房价!$A$1:$T$32,17,FALSE),
$C232=2017,
VLOOKUP($B232,[25]各省年均房价!$A$1:$T$32,18,FALSE),
$C232=2018,
VLOOKUP($B232,[25]各省年均房价!$A$1:$T$32,19,FALSE)
)</f>
        <v>3896.5</v>
      </c>
      <c r="Q232">
        <f t="shared" si="3"/>
        <v>0.31797780316631302</v>
      </c>
      <c r="S232" t="str">
        <f>VLOOKUP(B232,方言分布!A:B,2,FALSE)</f>
        <v>其他</v>
      </c>
      <c r="T232" cm="1">
        <f t="array" ref="T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6814</v>
      </c>
      <c r="U232" cm="1">
        <f t="array" ref="U232">_xlfn.IFS(
$C232=2010,
VLOOKUP($B232,[20]分省年度数据!$A$1:$T$32,15,FALSE),
$C232=2011,
VLOOKUP($B232,[20]分省年度数据!$A$1:$T$32,14,FALSE),
$C232=2012,
VLOOKUP($B232,[20]分省年度数据!$A$1:$T$32,13,FALSE),
$C232=2013,
VLOOKUP($B232,[20]分省年度数据!$A$1:$T$32,12,FALSE),
$C232=2014,
VLOOKUP($B232,[20]分省年度数据!$A$1:$T$32,11,FALSE),
$C232=2015,
VLOOKUP($B232,[20]分省年度数据!$A$1:$T$32,10,FALSE),
$C232=2016,
VLOOKUP($B232,[20]分省年度数据!$A$1:$T$32,9,FALSE),
$C232=2017,
VLOOKUP($B232,[20]分省年度数据!$A$1:$T$32,8,FALSE),
$C232=2018,
VLOOKUP($B232,[20]分省年度数据!$A$1:$T$32,7,FALSE)
)</f>
        <v>1.4</v>
      </c>
      <c r="V232" cm="1">
        <f t="array" ref="V232">_xlfn.IFS(
$C232=2010,
VLOOKUP($B232,[21]分省年度数据!$A$1:$T$32,15,FALSE),
$C232=2011,
VLOOKUP($B232,[21]分省年度数据!$A$1:$T$32,14,FALSE),
$C232=2012,
VLOOKUP($B232,[21]分省年度数据!$A$1:$T$32,13,FALSE),
$C232=2013,
VLOOKUP($B232,[21]分省年度数据!$A$1:$T$32,12,FALSE),
$C232=2014,
VLOOKUP($B232,[21]分省年度数据!$A$1:$T$32,11,FALSE),
$C232=2015,
VLOOKUP($B232,[21]分省年度数据!$A$1:$T$32,10,FALSE),
$C232=2016,
VLOOKUP($B232,[21]分省年度数据!$A$1:$T$32,9,FALSE),
$C232=2017,
VLOOKUP($B232,[21]分省年度数据!$A$1:$T$32,8,FALSE),
$C232=2018,
VLOOKUP($B232,[21]分省年度数据!$A$1:$T$32,7,FALSE)
)</f>
        <v>44</v>
      </c>
      <c r="W232" cm="1">
        <f t="array" ref="W232">_xlfn.IFS(
$C232=2010,
VLOOKUP($B232,[22]分省年度数据!$A$1:$T$32,15,FALSE),
$C232=2011,
VLOOKUP($B232,[22]分省年度数据!$A$1:$T$32,14,FALSE),
$C232=2012,
VLOOKUP($B232,[22]分省年度数据!$A$1:$T$32,13,FALSE),
$C232=2013,
VLOOKUP($B232,[22]分省年度数据!$A$1:$T$32,12,FALSE),
$C232=2014,
VLOOKUP($B232,[22]分省年度数据!$A$1:$T$32,11,FALSE),
$C232=2015,
VLOOKUP($B232,[22]分省年度数据!$A$1:$T$32,10,FALSE),
$C232=2016,
VLOOKUP($B232,[22]分省年度数据!$A$1:$T$32,9,FALSE),
$C232=2017,
VLOOKUP($B232,[22]分省年度数据!$A$1:$T$32,8,FALSE),
$C232=2018,
VLOOKUP($B232,[22]分省年度数据!$A$1:$T$32,7,FALSE)
)</f>
        <v>8.8000000000000007</v>
      </c>
      <c r="X232" cm="1">
        <f t="array" ref="X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62.8</v>
      </c>
      <c r="Y232" cm="1">
        <f t="array" ref="Y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12.39</v>
      </c>
      <c r="Z232" cm="1">
        <f t="array" ref="Z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12.1</v>
      </c>
      <c r="AA232" cm="1">
        <f t="array" ref="AA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13.99</v>
      </c>
      <c r="AC232" cm="1">
        <f t="array" ref="AC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1919434</v>
      </c>
      <c r="AD232" cm="1">
        <f t="array" ref="AD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167.27</v>
      </c>
      <c r="AE232" cm="1">
        <f t="array" ref="AE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3</v>
      </c>
      <c r="AF232" cm="1">
        <f t="array" ref="AF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477.1</v>
      </c>
      <c r="AI232" cm="1">
        <f t="array" ref="AI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334</v>
      </c>
      <c r="AJ232" cm="1">
        <f t="array" ref="AJ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1035</v>
      </c>
      <c r="AK232" cm="1">
        <f t="array" ref="AK232">_xlfn.IFS(
$C232=2010,
VLOOKUP($B232,[4]分省年度数据!$A$1:$T$32,15,FALSE),
$C232=2011,
VLOOKUP($B232,[4]分省年度数据!$A$1:$T$32,14,FALSE),
$C232=2012,
VLOOKUP($B232,[4]分省年度数据!$A$1:$T$32,13,FALSE),
$C232=2013,
VLOOKUP($B232,[4]分省年度数据!$A$1:$T$32,12,FALSE),
$C232=2014,
VLOOKUP($B232,[4]分省年度数据!$A$1:$T$32,11,FALSE),
$C232=2015,
VLOOKUP($B232,[4]分省年度数据!$A$1:$T$32,10,FALSE),
$C232=2016,
VLOOKUP($B232,[4]分省年度数据!$A$1:$T$32,9,FALSE),
$C232=2017,
VLOOKUP($B232,[4]分省年度数据!$A$1:$T$32,8,FALSE),
$C232=2018,
VLOOKUP($B232,[4]分省年度数据!$A$1:$T$32,7,FALSE)
)</f>
        <v>88.06</v>
      </c>
      <c r="AL232" cm="1">
        <f t="array" ref="AL232">_xlfn.IFS(
$C232=2010,
VLOOKUP($B232,[5]分省年度数据!$A$1:$T$32,15,FALSE),
$C232=2011,
VLOOKUP($B232,[5]分省年度数据!$A$1:$T$32,14,FALSE),
$C232=2012,
VLOOKUP($B232,[5]分省年度数据!$A$1:$T$32,13,FALSE),
$C232=2013,
VLOOKUP($B232,[5]分省年度数据!$A$1:$T$32,12,FALSE),
$C232=2014,
VLOOKUP($B232,[5]分省年度数据!$A$1:$T$32,11,FALSE),
$C232=2015,
VLOOKUP($B232,[5]分省年度数据!$A$1:$T$32,10,FALSE),
$C232=2016,
VLOOKUP($B232,[5]分省年度数据!$A$1:$T$32,9,FALSE),
$C232=2017,
VLOOKUP($B232,[5]分省年度数据!$A$1:$T$32,8,FALSE),
$C232=2018,
VLOOKUP($B232,[5]分省年度数据!$A$1:$T$32,7,FALSE)
)</f>
        <v>79.98</v>
      </c>
      <c r="AM232" cm="1">
        <f t="array" ref="AM232">_xlfn.IFS(
$C232=2010,
VLOOKUP($B232,[6]分省年度数据!$A$1:$T$32,15,FALSE),
$C232=2011,
VLOOKUP($B232,[6]分省年度数据!$A$1:$T$32,14,FALSE),
$C232=2012,
VLOOKUP($B232,[6]分省年度数据!$A$1:$T$32,13,FALSE),
$C232=2013,
VLOOKUP($B232,[6]分省年度数据!$A$1:$T$32,12,FALSE),
$C232=2014,
VLOOKUP($B232,[6]分省年度数据!$A$1:$T$32,11,FALSE),
$C232=2015,
VLOOKUP($B232,[6]分省年度数据!$A$1:$T$32,10,FALSE),
$C232=2016,
VLOOKUP($B232,[6]分省年度数据!$A$1:$T$32,9,FALSE),
$C232=2017,
VLOOKUP($B232,[6]分省年度数据!$A$1:$T$32,8,FALSE),
$C232=2018,
VLOOKUP($B232,[6]分省年度数据!$A$1:$T$32,7,FALSE)
)</f>
        <v>9.0500000000000007</v>
      </c>
      <c r="AN232" cm="1">
        <f t="array" ref="AN232">_xlfn.IFS(
$C232=2010,
VLOOKUP($B232,[7]分省年度数据!$A$1:$T$32,15,FALSE),
$C232=2011,
VLOOKUP($B232,[7]分省年度数据!$A$1:$T$32,14,FALSE),
$C232=2012,
VLOOKUP($B232,[7]分省年度数据!$A$1:$T$32,13,FALSE),
$C232=2013,
VLOOKUP($B232,[7]分省年度数据!$A$1:$T$32,12,FALSE),
$C232=2014,
VLOOKUP($B232,[7]分省年度数据!$A$1:$T$32,11,FALSE),
$C232=2015,
VLOOKUP($B232,[7]分省年度数据!$A$1:$T$32,10,FALSE),
$C232=2016,
VLOOKUP($B232,[7]分省年度数据!$A$1:$T$32,9,FALSE),
$C232=2017,
VLOOKUP($B232,[7]分省年度数据!$A$1:$T$32,8,FALSE),
$C232=2018,
VLOOKUP($B232,[7]分省年度数据!$A$1:$T$32,7,FALSE)
)</f>
        <v>4.1900000000000004</v>
      </c>
      <c r="AO232" cm="1">
        <f t="array" ref="AO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11.65</v>
      </c>
    </row>
    <row r="233" spans="1:41">
      <c r="A233">
        <v>54</v>
      </c>
      <c r="B233" t="s">
        <v>26</v>
      </c>
      <c r="C233">
        <v>2016</v>
      </c>
      <c r="D233" t="str">
        <f>CONCATENATE(B233,C233)</f>
        <v>西藏自治区2016</v>
      </c>
      <c r="E233" t="s">
        <v>36</v>
      </c>
      <c r="F233" cm="1">
        <f t="array" ref="F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G233" cm="1">
        <f t="array" ref="G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H233" cm="1">
        <f t="array" ref="H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I233">
        <f>VLOOKUP($D233,[24]Sheet1!$C$1:$J$65536,2,FALSE)</f>
        <v>55.218868255615234</v>
      </c>
      <c r="J233">
        <f>VLOOKUP($D233,[24]Sheet1!$C$1:$J$65536,3,FALSE)</f>
        <v>-82.148239135742188</v>
      </c>
      <c r="K233">
        <f>VLOOKUP($D233,[24]Sheet1!$C$1:$J$65536,4,FALSE)</f>
        <v>10154</v>
      </c>
      <c r="L233">
        <f>VLOOKUP($D233,[24]Sheet1!$C$1:$J$65536,5,FALSE)</f>
        <v>206.67500305175781</v>
      </c>
      <c r="M233">
        <f>VLOOKUP($D233,[24]Sheet1!$C$1:$J$65536,6,FALSE)</f>
        <v>23.186643600463867</v>
      </c>
      <c r="N233">
        <f>VLOOKUP($D233,[24]Sheet1!$C$1:$J$65536,7,FALSE)</f>
        <v>5.8107280731201172</v>
      </c>
      <c r="O233">
        <f>VLOOKUP($D233,[24]Sheet1!$C$1:$J$65536,8,FALSE)</f>
        <v>18.34825325012207</v>
      </c>
      <c r="P233" cm="1">
        <f t="array" ref="P233">_xlfn.IFS(
$C233=2010,
VLOOKUP($B233,[25]各省年均房价!$A$1:$T$32,11,FALSE),
$C233=2011,
VLOOKUP($B233,[25]各省年均房价!$A$1:$T$32,12,FALSE),
$C233=2012,
VLOOKUP($B233,[25]各省年均房价!$A$1:$T$32,13,FALSE),
$C233=2013,
VLOOKUP($B233,[25]各省年均房价!$A$1:$T$32,14,FALSE),
$C233=2014,
VLOOKUP($B233,[25]各省年均房价!$A$1:$T$32,15,FALSE),
$C233=2015,
VLOOKUP($B233,[25]各省年均房价!$A$1:$T$32,16,FALSE),
$C233=2016,
VLOOKUP($B233,[25]各省年均房价!$A$1:$T$32,17,FALSE),
$C233=2017,
VLOOKUP($B233,[25]各省年均房价!$A$1:$T$32,18,FALSE),
$C233=2018,
VLOOKUP($B233,[25]各省年均房价!$A$1:$T$32,19,FALSE)
)</f>
        <v>3954.96</v>
      </c>
      <c r="Q233">
        <f t="shared" si="3"/>
        <v>0.2899743382945964</v>
      </c>
      <c r="S233" t="str">
        <f>VLOOKUP(B233,方言分布!A:B,2,FALSE)</f>
        <v>其他</v>
      </c>
      <c r="T233" cm="1">
        <f t="array" ref="T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6835</v>
      </c>
      <c r="U233" cm="1">
        <f t="array" ref="U233">_xlfn.IFS(
$C233=2010,
VLOOKUP($B233,[20]分省年度数据!$A$1:$T$32,15,FALSE),
$C233=2011,
VLOOKUP($B233,[20]分省年度数据!$A$1:$T$32,14,FALSE),
$C233=2012,
VLOOKUP($B233,[20]分省年度数据!$A$1:$T$32,13,FALSE),
$C233=2013,
VLOOKUP($B233,[20]分省年度数据!$A$1:$T$32,12,FALSE),
$C233=2014,
VLOOKUP($B233,[20]分省年度数据!$A$1:$T$32,11,FALSE),
$C233=2015,
VLOOKUP($B233,[20]分省年度数据!$A$1:$T$32,10,FALSE),
$C233=2016,
VLOOKUP($B233,[20]分省年度数据!$A$1:$T$32,9,FALSE),
$C233=2017,
VLOOKUP($B233,[20]分省年度数据!$A$1:$T$32,8,FALSE),
$C233=2018,
VLOOKUP($B233,[20]分省年度数据!$A$1:$T$32,7,FALSE)
)</f>
        <v>1.45</v>
      </c>
      <c r="V233" cm="1">
        <f t="array" ref="V233">_xlfn.IFS(
$C233=2010,
VLOOKUP($B233,[21]分省年度数据!$A$1:$T$32,15,FALSE),
$C233=2011,
VLOOKUP($B233,[21]分省年度数据!$A$1:$T$32,14,FALSE),
$C233=2012,
VLOOKUP($B233,[21]分省年度数据!$A$1:$T$32,13,FALSE),
$C233=2013,
VLOOKUP($B233,[21]分省年度数据!$A$1:$T$32,12,FALSE),
$C233=2014,
VLOOKUP($B233,[21]分省年度数据!$A$1:$T$32,11,FALSE),
$C233=2015,
VLOOKUP($B233,[21]分省年度数据!$A$1:$T$32,10,FALSE),
$C233=2016,
VLOOKUP($B233,[21]分省年度数据!$A$1:$T$32,9,FALSE),
$C233=2017,
VLOOKUP($B233,[21]分省年度数据!$A$1:$T$32,8,FALSE),
$C233=2018,
VLOOKUP($B233,[21]分省年度数据!$A$1:$T$32,7,FALSE)
)</f>
        <v>45</v>
      </c>
      <c r="W233" cm="1">
        <f t="array" ref="W233">_xlfn.IFS(
$C233=2010,
VLOOKUP($B233,[22]分省年度数据!$A$1:$T$32,15,FALSE),
$C233=2011,
VLOOKUP($B233,[22]分省年度数据!$A$1:$T$32,14,FALSE),
$C233=2012,
VLOOKUP($B233,[22]分省年度数据!$A$1:$T$32,13,FALSE),
$C233=2013,
VLOOKUP($B233,[22]分省年度数据!$A$1:$T$32,12,FALSE),
$C233=2014,
VLOOKUP($B233,[22]分省年度数据!$A$1:$T$32,11,FALSE),
$C233=2015,
VLOOKUP($B233,[22]分省年度数据!$A$1:$T$32,10,FALSE),
$C233=2016,
VLOOKUP($B233,[22]分省年度数据!$A$1:$T$32,9,FALSE),
$C233=2017,
VLOOKUP($B233,[22]分省年度数据!$A$1:$T$32,8,FALSE),
$C233=2018,
VLOOKUP($B233,[22]分省年度数据!$A$1:$T$32,7,FALSE)
)</f>
        <v>9.18</v>
      </c>
      <c r="X233" cm="1">
        <f t="array" ref="X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69.97</v>
      </c>
      <c r="Y233" cm="1">
        <f t="array" ref="Y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11.41</v>
      </c>
      <c r="Z233" cm="1">
        <f t="array" ref="Z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11.96</v>
      </c>
      <c r="AA233" cm="1">
        <f t="array" ref="AA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14.37</v>
      </c>
      <c r="AC233" cm="1">
        <f t="array" ref="AC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1857714</v>
      </c>
      <c r="AD233" cm="1">
        <f t="array" ref="AD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169.64</v>
      </c>
      <c r="AE233" cm="1">
        <f t="array" ref="AE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3</v>
      </c>
      <c r="AF233" cm="1">
        <f t="array" ref="AF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539.1</v>
      </c>
      <c r="AI233" cm="1">
        <f t="array" ref="AI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308</v>
      </c>
      <c r="AJ233" cm="1">
        <f t="array" ref="AJ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1035</v>
      </c>
      <c r="AK233" cm="1">
        <f t="array" ref="AK233">_xlfn.IFS(
$C233=2010,
VLOOKUP($B233,[4]分省年度数据!$A$1:$T$32,15,FALSE),
$C233=2011,
VLOOKUP($B233,[4]分省年度数据!$A$1:$T$32,14,FALSE),
$C233=2012,
VLOOKUP($B233,[4]分省年度数据!$A$1:$T$32,13,FALSE),
$C233=2013,
VLOOKUP($B233,[4]分省年度数据!$A$1:$T$32,12,FALSE),
$C233=2014,
VLOOKUP($B233,[4]分省年度数据!$A$1:$T$32,11,FALSE),
$C233=2015,
VLOOKUP($B233,[4]分省年度数据!$A$1:$T$32,10,FALSE),
$C233=2016,
VLOOKUP($B233,[4]分省年度数据!$A$1:$T$32,9,FALSE),
$C233=2017,
VLOOKUP($B233,[4]分省年度数据!$A$1:$T$32,8,FALSE),
$C233=2018,
VLOOKUP($B233,[4]分省年度数据!$A$1:$T$32,7,FALSE)
)</f>
        <v>67.569999999999993</v>
      </c>
      <c r="AL233" cm="1">
        <f t="array" ref="AL233">_xlfn.IFS(
$C233=2010,
VLOOKUP($B233,[5]分省年度数据!$A$1:$T$32,15,FALSE),
$C233=2011,
VLOOKUP($B233,[5]分省年度数据!$A$1:$T$32,14,FALSE),
$C233=2012,
VLOOKUP($B233,[5]分省年度数据!$A$1:$T$32,13,FALSE),
$C233=2013,
VLOOKUP($B233,[5]分省年度数据!$A$1:$T$32,12,FALSE),
$C233=2014,
VLOOKUP($B233,[5]分省年度数据!$A$1:$T$32,11,FALSE),
$C233=2015,
VLOOKUP($B233,[5]分省年度数据!$A$1:$T$32,10,FALSE),
$C233=2016,
VLOOKUP($B233,[5]分省年度数据!$A$1:$T$32,9,FALSE),
$C233=2017,
VLOOKUP($B233,[5]分省年度数据!$A$1:$T$32,8,FALSE),
$C233=2018,
VLOOKUP($B233,[5]分省年度数据!$A$1:$T$32,7,FALSE)
)</f>
        <v>52.99</v>
      </c>
      <c r="AM233" cm="1">
        <f t="array" ref="AM233">_xlfn.IFS(
$C233=2010,
VLOOKUP($B233,[6]分省年度数据!$A$1:$T$32,15,FALSE),
$C233=2011,
VLOOKUP($B233,[6]分省年度数据!$A$1:$T$32,14,FALSE),
$C233=2012,
VLOOKUP($B233,[6]分省年度数据!$A$1:$T$32,13,FALSE),
$C233=2013,
VLOOKUP($B233,[6]分省年度数据!$A$1:$T$32,12,FALSE),
$C233=2014,
VLOOKUP($B233,[6]分省年度数据!$A$1:$T$32,11,FALSE),
$C233=2015,
VLOOKUP($B233,[6]分省年度数据!$A$1:$T$32,10,FALSE),
$C233=2016,
VLOOKUP($B233,[6]分省年度数据!$A$1:$T$32,9,FALSE),
$C233=2017,
VLOOKUP($B233,[6]分省年度数据!$A$1:$T$32,8,FALSE),
$C233=2018,
VLOOKUP($B233,[6]分省年度数据!$A$1:$T$32,7,FALSE)
)</f>
        <v>6.2</v>
      </c>
      <c r="AN233" cm="1">
        <f t="array" ref="AN233">_xlfn.IFS(
$C233=2010,
VLOOKUP($B233,[7]分省年度数据!$A$1:$T$32,15,FALSE),
$C233=2011,
VLOOKUP($B233,[7]分省年度数据!$A$1:$T$32,14,FALSE),
$C233=2012,
VLOOKUP($B233,[7]分省年度数据!$A$1:$T$32,13,FALSE),
$C233=2013,
VLOOKUP($B233,[7]分省年度数据!$A$1:$T$32,12,FALSE),
$C233=2014,
VLOOKUP($B233,[7]分省年度数据!$A$1:$T$32,11,FALSE),
$C233=2015,
VLOOKUP($B233,[7]分省年度数据!$A$1:$T$32,10,FALSE),
$C233=2016,
VLOOKUP($B233,[7]分省年度数据!$A$1:$T$32,9,FALSE),
$C233=2017,
VLOOKUP($B233,[7]分省年度数据!$A$1:$T$32,8,FALSE),
$C233=2018,
VLOOKUP($B233,[7]分省年度数据!$A$1:$T$32,7,FALSE)
)</f>
        <v>2.69</v>
      </c>
      <c r="AO233" cm="1">
        <f t="array" ref="AO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7.84</v>
      </c>
    </row>
    <row r="234" spans="1:41">
      <c r="A234">
        <v>54</v>
      </c>
      <c r="B234" t="s">
        <v>26</v>
      </c>
      <c r="C234">
        <v>2017</v>
      </c>
      <c r="D234" t="str">
        <f>CONCATENATE(B234,C234)</f>
        <v>西藏自治区2017</v>
      </c>
      <c r="E234" t="s">
        <v>36</v>
      </c>
      <c r="F234" cm="1">
        <f t="array" ref="F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G234" cm="1">
        <f t="array" ref="G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H234" cm="1">
        <f t="array" ref="H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I234">
        <f>VLOOKUP($D234,[24]Sheet1!$C$1:$J$65536,2,FALSE)</f>
        <v>54.090953826904297</v>
      </c>
      <c r="J234">
        <f>VLOOKUP($D234,[24]Sheet1!$C$1:$J$65536,3,FALSE)</f>
        <v>-78.150459289550781</v>
      </c>
      <c r="K234">
        <f>VLOOKUP($D234,[24]Sheet1!$C$1:$J$65536,4,FALSE)</f>
        <v>10154</v>
      </c>
      <c r="L234">
        <f>VLOOKUP($D234,[24]Sheet1!$C$1:$J$65536,5,FALSE)</f>
        <v>207.27149963378906</v>
      </c>
      <c r="M234">
        <f>VLOOKUP($D234,[24]Sheet1!$C$1:$J$65536,6,FALSE)</f>
        <v>22.817790985107422</v>
      </c>
      <c r="N234">
        <f>VLOOKUP($D234,[24]Sheet1!$C$1:$J$65536,7,FALSE)</f>
        <v>5.5791010856628418</v>
      </c>
      <c r="O234">
        <f>VLOOKUP($D234,[24]Sheet1!$C$1:$J$65536,8,FALSE)</f>
        <v>16.847955703735352</v>
      </c>
      <c r="P234" cm="1">
        <f t="array" ref="P234">_xlfn.IFS(
$C234=2010,
VLOOKUP($B234,[25]各省年均房价!$A$1:$T$32,11,FALSE),
$C234=2011,
VLOOKUP($B234,[25]各省年均房价!$A$1:$T$32,12,FALSE),
$C234=2012,
VLOOKUP($B234,[25]各省年均房价!$A$1:$T$32,13,FALSE),
$C234=2013,
VLOOKUP($B234,[25]各省年均房价!$A$1:$T$32,14,FALSE),
$C234=2014,
VLOOKUP($B234,[25]各省年均房价!$A$1:$T$32,15,FALSE),
$C234=2015,
VLOOKUP($B234,[25]各省年均房价!$A$1:$T$32,16,FALSE),
$C234=2016,
VLOOKUP($B234,[25]各省年均房价!$A$1:$T$32,17,FALSE),
$C234=2017,
VLOOKUP($B234,[25]各省年均房价!$A$1:$T$32,18,FALSE),
$C234=2018,
VLOOKUP($B234,[25]各省年均房价!$A$1:$T$32,19,FALSE)
)</f>
        <v>7261.8333333333303</v>
      </c>
      <c r="Q234">
        <f t="shared" si="3"/>
        <v>0.46980871665480561</v>
      </c>
      <c r="S234" t="str">
        <f>VLOOKUP(B234,方言分布!A:B,2,FALSE)</f>
        <v>其他</v>
      </c>
      <c r="T234" cm="1">
        <f t="array" ref="T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6826</v>
      </c>
      <c r="U234" cm="1">
        <f t="array" ref="U234">_xlfn.IFS(
$C234=2010,
VLOOKUP($B234,[20]分省年度数据!$A$1:$T$32,15,FALSE),
$C234=2011,
VLOOKUP($B234,[20]分省年度数据!$A$1:$T$32,14,FALSE),
$C234=2012,
VLOOKUP($B234,[20]分省年度数据!$A$1:$T$32,13,FALSE),
$C234=2013,
VLOOKUP($B234,[20]分省年度数据!$A$1:$T$32,12,FALSE),
$C234=2014,
VLOOKUP($B234,[20]分省年度数据!$A$1:$T$32,11,FALSE),
$C234=2015,
VLOOKUP($B234,[20]分省年度数据!$A$1:$T$32,10,FALSE),
$C234=2016,
VLOOKUP($B234,[20]分省年度数据!$A$1:$T$32,9,FALSE),
$C234=2017,
VLOOKUP($B234,[20]分省年度数据!$A$1:$T$32,8,FALSE),
$C234=2018,
VLOOKUP($B234,[20]分省年度数据!$A$1:$T$32,7,FALSE)
)</f>
        <v>1.61</v>
      </c>
      <c r="V234" cm="1">
        <f t="array" ref="V234">_xlfn.IFS(
$C234=2010,
VLOOKUP($B234,[21]分省年度数据!$A$1:$T$32,15,FALSE),
$C234=2011,
VLOOKUP($B234,[21]分省年度数据!$A$1:$T$32,14,FALSE),
$C234=2012,
VLOOKUP($B234,[21]分省年度数据!$A$1:$T$32,13,FALSE),
$C234=2013,
VLOOKUP($B234,[21]分省年度数据!$A$1:$T$32,12,FALSE),
$C234=2014,
VLOOKUP($B234,[21]分省年度数据!$A$1:$T$32,11,FALSE),
$C234=2015,
VLOOKUP($B234,[21]分省年度数据!$A$1:$T$32,10,FALSE),
$C234=2016,
VLOOKUP($B234,[21]分省年度数据!$A$1:$T$32,9,FALSE),
$C234=2017,
VLOOKUP($B234,[21]分省年度数据!$A$1:$T$32,8,FALSE),
$C234=2018,
VLOOKUP($B234,[21]分省年度数据!$A$1:$T$32,7,FALSE)
)</f>
        <v>49</v>
      </c>
      <c r="W234" cm="1">
        <f t="array" ref="W234">_xlfn.IFS(
$C234=2010,
VLOOKUP($B234,[22]分省年度数据!$A$1:$T$32,15,FALSE),
$C234=2011,
VLOOKUP($B234,[22]分省年度数据!$A$1:$T$32,14,FALSE),
$C234=2012,
VLOOKUP($B234,[22]分省年度数据!$A$1:$T$32,13,FALSE),
$C234=2013,
VLOOKUP($B234,[22]分省年度数据!$A$1:$T$32,12,FALSE),
$C234=2014,
VLOOKUP($B234,[22]分省年度数据!$A$1:$T$32,11,FALSE),
$C234=2015,
VLOOKUP($B234,[22]分省年度数据!$A$1:$T$32,10,FALSE),
$C234=2016,
VLOOKUP($B234,[22]分省年度数据!$A$1:$T$32,9,FALSE),
$C234=2017,
VLOOKUP($B234,[22]分省年度数据!$A$1:$T$32,8,FALSE),
$C234=2018,
VLOOKUP($B234,[22]分省年度数据!$A$1:$T$32,7,FALSE)
)</f>
        <v>8.7200000000000006</v>
      </c>
      <c r="X234" cm="1">
        <f t="array" ref="X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93.8</v>
      </c>
      <c r="Y234" cm="1">
        <f t="array" ref="Y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11.33</v>
      </c>
      <c r="Z234" cm="1">
        <f t="array" ref="Z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12.4</v>
      </c>
      <c r="AA234" cm="1">
        <f t="array" ref="AA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15.43</v>
      </c>
      <c r="AC234" cm="1">
        <f t="array" ref="AC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2387658</v>
      </c>
      <c r="AD234" cm="1">
        <f t="array" ref="AD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227.2</v>
      </c>
      <c r="AE234" cm="1">
        <f t="array" ref="AE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3</v>
      </c>
      <c r="AF234" cm="1">
        <f t="array" ref="AF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618.79999999999995</v>
      </c>
      <c r="AI234" cm="1">
        <f t="array" ref="AI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329</v>
      </c>
      <c r="AJ234" cm="1">
        <f t="array" ref="AJ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1538</v>
      </c>
      <c r="AK234" cm="1">
        <f t="array" ref="AK234">_xlfn.IFS(
$C234=2010,
VLOOKUP($B234,[4]分省年度数据!$A$1:$T$32,15,FALSE),
$C234=2011,
VLOOKUP($B234,[4]分省年度数据!$A$1:$T$32,14,FALSE),
$C234=2012,
VLOOKUP($B234,[4]分省年度数据!$A$1:$T$32,13,FALSE),
$C234=2013,
VLOOKUP($B234,[4]分省年度数据!$A$1:$T$32,12,FALSE),
$C234=2014,
VLOOKUP($B234,[4]分省年度数据!$A$1:$T$32,11,FALSE),
$C234=2015,
VLOOKUP($B234,[4]分省年度数据!$A$1:$T$32,10,FALSE),
$C234=2016,
VLOOKUP($B234,[4]分省年度数据!$A$1:$T$32,9,FALSE),
$C234=2017,
VLOOKUP($B234,[4]分省年度数据!$A$1:$T$32,8,FALSE),
$C234=2018,
VLOOKUP($B234,[4]分省年度数据!$A$1:$T$32,7,FALSE)
)</f>
        <v>92.8</v>
      </c>
      <c r="AL234" cm="1">
        <f t="array" ref="AL234">_xlfn.IFS(
$C234=2010,
VLOOKUP($B234,[5]分省年度数据!$A$1:$T$32,15,FALSE),
$C234=2011,
VLOOKUP($B234,[5]分省年度数据!$A$1:$T$32,14,FALSE),
$C234=2012,
VLOOKUP($B234,[5]分省年度数据!$A$1:$T$32,13,FALSE),
$C234=2013,
VLOOKUP($B234,[5]分省年度数据!$A$1:$T$32,12,FALSE),
$C234=2014,
VLOOKUP($B234,[5]分省年度数据!$A$1:$T$32,11,FALSE),
$C234=2015,
VLOOKUP($B234,[5]分省年度数据!$A$1:$T$32,10,FALSE),
$C234=2016,
VLOOKUP($B234,[5]分省年度数据!$A$1:$T$32,9,FALSE),
$C234=2017,
VLOOKUP($B234,[5]分省年度数据!$A$1:$T$32,8,FALSE),
$C234=2018,
VLOOKUP($B234,[5]分省年度数据!$A$1:$T$32,7,FALSE)
)</f>
        <v>56.77</v>
      </c>
      <c r="AM234" cm="1">
        <f t="array" ref="AM234">_xlfn.IFS(
$C234=2010,
VLOOKUP($B234,[6]分省年度数据!$A$1:$T$32,15,FALSE),
$C234=2011,
VLOOKUP($B234,[6]分省年度数据!$A$1:$T$32,14,FALSE),
$C234=2012,
VLOOKUP($B234,[6]分省年度数据!$A$1:$T$32,13,FALSE),
$C234=2013,
VLOOKUP($B234,[6]分省年度数据!$A$1:$T$32,12,FALSE),
$C234=2014,
VLOOKUP($B234,[6]分省年度数据!$A$1:$T$32,11,FALSE),
$C234=2015,
VLOOKUP($B234,[6]分省年度数据!$A$1:$T$32,10,FALSE),
$C234=2016,
VLOOKUP($B234,[6]分省年度数据!$A$1:$T$32,9,FALSE),
$C234=2017,
VLOOKUP($B234,[6]分省年度数据!$A$1:$T$32,8,FALSE),
$C234=2018,
VLOOKUP($B234,[6]分省年度数据!$A$1:$T$32,7,FALSE)
)</f>
        <v>10.43</v>
      </c>
      <c r="AN234" cm="1">
        <f t="array" ref="AN234">_xlfn.IFS(
$C234=2010,
VLOOKUP($B234,[7]分省年度数据!$A$1:$T$32,15,FALSE),
$C234=2011,
VLOOKUP($B234,[7]分省年度数据!$A$1:$T$32,14,FALSE),
$C234=2012,
VLOOKUP($B234,[7]分省年度数据!$A$1:$T$32,13,FALSE),
$C234=2013,
VLOOKUP($B234,[7]分省年度数据!$A$1:$T$32,12,FALSE),
$C234=2014,
VLOOKUP($B234,[7]分省年度数据!$A$1:$T$32,11,FALSE),
$C234=2015,
VLOOKUP($B234,[7]分省年度数据!$A$1:$T$32,10,FALSE),
$C234=2016,
VLOOKUP($B234,[7]分省年度数据!$A$1:$T$32,9,FALSE),
$C234=2017,
VLOOKUP($B234,[7]分省年度数据!$A$1:$T$32,8,FALSE),
$C234=2018,
VLOOKUP($B234,[7]分省年度数据!$A$1:$T$32,7,FALSE)
)</f>
        <v>4.84</v>
      </c>
      <c r="AO234" cm="1">
        <f t="array" ref="AO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5.85</v>
      </c>
    </row>
    <row r="235" spans="1:41">
      <c r="A235">
        <v>54</v>
      </c>
      <c r="B235" t="s">
        <v>26</v>
      </c>
      <c r="C235">
        <v>2018</v>
      </c>
      <c r="D235" t="str">
        <f>CONCATENATE(B235,C235)</f>
        <v>西藏自治区2018</v>
      </c>
      <c r="E235" t="s">
        <v>36</v>
      </c>
      <c r="F235" cm="1">
        <f t="array" ref="F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G235" cm="1">
        <f t="array" ref="G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H235" cm="1">
        <f t="array" ref="H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I235">
        <f>VLOOKUP($D235,[24]Sheet1!$C$1:$J$65536,2,FALSE)</f>
        <v>51.87030029296875</v>
      </c>
      <c r="J235">
        <f>VLOOKUP($D235,[24]Sheet1!$C$1:$J$65536,3,FALSE)</f>
        <v>-81.942596435546875</v>
      </c>
      <c r="K235">
        <f>VLOOKUP($D235,[24]Sheet1!$C$1:$J$65536,4,FALSE)</f>
        <v>10154</v>
      </c>
      <c r="L235">
        <f>VLOOKUP($D235,[24]Sheet1!$C$1:$J$65536,5,FALSE)</f>
        <v>209.02821350097656</v>
      </c>
      <c r="M235">
        <f>VLOOKUP($D235,[24]Sheet1!$C$1:$J$65536,6,FALSE)</f>
        <v>22.879877090454102</v>
      </c>
      <c r="N235">
        <f>VLOOKUP($D235,[24]Sheet1!$C$1:$J$65536,7,FALSE)</f>
        <v>5.843869686126709</v>
      </c>
      <c r="O235">
        <f>VLOOKUP($D235,[24]Sheet1!$C$1:$J$65536,8,FALSE)</f>
        <v>16.427755355834961</v>
      </c>
      <c r="P235" cm="1">
        <f t="array" ref="P235">_xlfn.IFS(
$C235=2010,
VLOOKUP($B235,[25]各省年均房价!$A$1:$T$32,11,FALSE),
$C235=2011,
VLOOKUP($B235,[25]各省年均房价!$A$1:$T$32,12,FALSE),
$C235=2012,
VLOOKUP($B235,[25]各省年均房价!$A$1:$T$32,13,FALSE),
$C235=2013,
VLOOKUP($B235,[25]各省年均房价!$A$1:$T$32,14,FALSE),
$C235=2014,
VLOOKUP($B235,[25]各省年均房价!$A$1:$T$32,15,FALSE),
$C235=2015,
VLOOKUP($B235,[25]各省年均房价!$A$1:$T$32,16,FALSE),
$C235=2016,
VLOOKUP($B235,[25]各省年均房价!$A$1:$T$32,17,FALSE),
$C235=2017,
VLOOKUP($B235,[25]各省年均房价!$A$1:$T$32,18,FALSE),
$C235=2018,
VLOOKUP($B235,[25]各省年均房价!$A$1:$T$32,19,FALSE)
)</f>
        <v>8497.4166666666697</v>
      </c>
      <c r="Q235">
        <f t="shared" si="3"/>
        <v>0.49157796289868505</v>
      </c>
      <c r="S235" t="str">
        <f>VLOOKUP(B235,方言分布!A:B,2,FALSE)</f>
        <v>其他</v>
      </c>
      <c r="T235" cm="1">
        <f t="array" ref="T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6844</v>
      </c>
      <c r="U235" cm="1">
        <f t="array" ref="U235">_xlfn.IFS(
$C235=2010,
VLOOKUP($B235,[20]分省年度数据!$A$1:$T$32,15,FALSE),
$C235=2011,
VLOOKUP($B235,[20]分省年度数据!$A$1:$T$32,14,FALSE),
$C235=2012,
VLOOKUP($B235,[20]分省年度数据!$A$1:$T$32,13,FALSE),
$C235=2013,
VLOOKUP($B235,[20]分省年度数据!$A$1:$T$32,12,FALSE),
$C235=2014,
VLOOKUP($B235,[20]分省年度数据!$A$1:$T$32,11,FALSE),
$C235=2015,
VLOOKUP($B235,[20]分省年度数据!$A$1:$T$32,10,FALSE),
$C235=2016,
VLOOKUP($B235,[20]分省年度数据!$A$1:$T$32,9,FALSE),
$C235=2017,
VLOOKUP($B235,[20]分省年度数据!$A$1:$T$32,8,FALSE),
$C235=2018,
VLOOKUP($B235,[20]分省年度数据!$A$1:$T$32,7,FALSE)
)</f>
        <v>1.68</v>
      </c>
      <c r="V235" cm="1">
        <f t="array" ref="V235">_xlfn.IFS(
$C235=2010,
VLOOKUP($B235,[21]分省年度数据!$A$1:$T$32,15,FALSE),
$C235=2011,
VLOOKUP($B235,[21]分省年度数据!$A$1:$T$32,14,FALSE),
$C235=2012,
VLOOKUP($B235,[21]分省年度数据!$A$1:$T$32,13,FALSE),
$C235=2013,
VLOOKUP($B235,[21]分省年度数据!$A$1:$T$32,12,FALSE),
$C235=2014,
VLOOKUP($B235,[21]分省年度数据!$A$1:$T$32,11,FALSE),
$C235=2015,
VLOOKUP($B235,[21]分省年度数据!$A$1:$T$32,10,FALSE),
$C235=2016,
VLOOKUP($B235,[21]分省年度数据!$A$1:$T$32,9,FALSE),
$C235=2017,
VLOOKUP($B235,[21]分省年度数据!$A$1:$T$32,8,FALSE),
$C235=2018,
VLOOKUP($B235,[21]分省年度数据!$A$1:$T$32,7,FALSE)
)</f>
        <v>55</v>
      </c>
      <c r="W235" cm="1">
        <f t="array" ref="W235">_xlfn.IFS(
$C235=2010,
VLOOKUP($B235,[22]分省年度数据!$A$1:$T$32,15,FALSE),
$C235=2011,
VLOOKUP($B235,[22]分省年度数据!$A$1:$T$32,14,FALSE),
$C235=2012,
VLOOKUP($B235,[22]分省年度数据!$A$1:$T$32,13,FALSE),
$C235=2013,
VLOOKUP($B235,[22]分省年度数据!$A$1:$T$32,12,FALSE),
$C235=2014,
VLOOKUP($B235,[22]分省年度数据!$A$1:$T$32,11,FALSE),
$C235=2015,
VLOOKUP($B235,[22]分省年度数据!$A$1:$T$32,10,FALSE),
$C235=2016,
VLOOKUP($B235,[22]分省年度数据!$A$1:$T$32,9,FALSE),
$C235=2017,
VLOOKUP($B235,[22]分省年度数据!$A$1:$T$32,8,FALSE),
$C235=2018,
VLOOKUP($B235,[22]分省年度数据!$A$1:$T$32,7,FALSE)
)</f>
        <v>8.9</v>
      </c>
      <c r="X235" cm="1">
        <f t="array" ref="X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106.93</v>
      </c>
      <c r="Y235" cm="1">
        <f t="array" ref="Y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10.75</v>
      </c>
      <c r="Z235" cm="1">
        <f t="array" ref="Z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12.01</v>
      </c>
      <c r="AA235" cm="1">
        <f t="array" ref="AA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14.54</v>
      </c>
      <c r="AC235" cm="1">
        <f t="array" ref="AC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2562958</v>
      </c>
      <c r="AD235" cm="1">
        <f t="array" ref="AD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232.15</v>
      </c>
      <c r="AE235" cm="1">
        <f t="array" ref="AE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2</v>
      </c>
      <c r="AF235" cm="1">
        <f t="array" ref="AF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711.8</v>
      </c>
      <c r="AI235" cm="1">
        <f t="array" ref="AI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363</v>
      </c>
      <c r="AJ235" cm="1">
        <f t="array" ref="AJ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1848</v>
      </c>
      <c r="AK235" cm="1">
        <f t="array" ref="AK235">_xlfn.IFS(
$C235=2010,
VLOOKUP($B235,[4]分省年度数据!$A$1:$T$32,15,FALSE),
$C235=2011,
VLOOKUP($B235,[4]分省年度数据!$A$1:$T$32,14,FALSE),
$C235=2012,
VLOOKUP($B235,[4]分省年度数据!$A$1:$T$32,13,FALSE),
$C235=2013,
VLOOKUP($B235,[4]分省年度数据!$A$1:$T$32,12,FALSE),
$C235=2014,
VLOOKUP($B235,[4]分省年度数据!$A$1:$T$32,11,FALSE),
$C235=2015,
VLOOKUP($B235,[4]分省年度数据!$A$1:$T$32,10,FALSE),
$C235=2016,
VLOOKUP($B235,[4]分省年度数据!$A$1:$T$32,9,FALSE),
$C235=2017,
VLOOKUP($B235,[4]分省年度数据!$A$1:$T$32,8,FALSE),
$C235=2018,
VLOOKUP($B235,[4]分省年度数据!$A$1:$T$32,7,FALSE)
)</f>
        <v>85.9</v>
      </c>
      <c r="AL235" cm="1">
        <f t="array" ref="AL235">_xlfn.IFS(
$C235=2010,
VLOOKUP($B235,[5]分省年度数据!$A$1:$T$32,15,FALSE),
$C235=2011,
VLOOKUP($B235,[5]分省年度数据!$A$1:$T$32,14,FALSE),
$C235=2012,
VLOOKUP($B235,[5]分省年度数据!$A$1:$T$32,13,FALSE),
$C235=2013,
VLOOKUP($B235,[5]分省年度数据!$A$1:$T$32,12,FALSE),
$C235=2014,
VLOOKUP($B235,[5]分省年度数据!$A$1:$T$32,11,FALSE),
$C235=2015,
VLOOKUP($B235,[5]分省年度数据!$A$1:$T$32,10,FALSE),
$C235=2016,
VLOOKUP($B235,[5]分省年度数据!$A$1:$T$32,9,FALSE),
$C235=2017,
VLOOKUP($B235,[5]分省年度数据!$A$1:$T$32,8,FALSE),
$C235=2018,
VLOOKUP($B235,[5]分省年度数据!$A$1:$T$32,7,FALSE)
)</f>
        <v>55.05</v>
      </c>
      <c r="AM235" cm="1">
        <f t="array" ref="AM235">_xlfn.IFS(
$C235=2010,
VLOOKUP($B235,[6]分省年度数据!$A$1:$T$32,15,FALSE),
$C235=2011,
VLOOKUP($B235,[6]分省年度数据!$A$1:$T$32,14,FALSE),
$C235=2012,
VLOOKUP($B235,[6]分省年度数据!$A$1:$T$32,13,FALSE),
$C235=2013,
VLOOKUP($B235,[6]分省年度数据!$A$1:$T$32,12,FALSE),
$C235=2014,
VLOOKUP($B235,[6]分省年度数据!$A$1:$T$32,11,FALSE),
$C235=2015,
VLOOKUP($B235,[6]分省年度数据!$A$1:$T$32,10,FALSE),
$C235=2016,
VLOOKUP($B235,[6]分省年度数据!$A$1:$T$32,9,FALSE),
$C235=2017,
VLOOKUP($B235,[6]分省年度数据!$A$1:$T$32,8,FALSE),
$C235=2018,
VLOOKUP($B235,[6]分省年度数据!$A$1:$T$32,7,FALSE)
)</f>
        <v>7.72</v>
      </c>
      <c r="AN235" cm="1">
        <f t="array" ref="AN235">_xlfn.IFS(
$C235=2010,
VLOOKUP($B235,[7]分省年度数据!$A$1:$T$32,15,FALSE),
$C235=2011,
VLOOKUP($B235,[7]分省年度数据!$A$1:$T$32,14,FALSE),
$C235=2012,
VLOOKUP($B235,[7]分省年度数据!$A$1:$T$32,13,FALSE),
$C235=2013,
VLOOKUP($B235,[7]分省年度数据!$A$1:$T$32,12,FALSE),
$C235=2014,
VLOOKUP($B235,[7]分省年度数据!$A$1:$T$32,11,FALSE),
$C235=2015,
VLOOKUP($B235,[7]分省年度数据!$A$1:$T$32,10,FALSE),
$C235=2016,
VLOOKUP($B235,[7]分省年度数据!$A$1:$T$32,9,FALSE),
$C235=2017,
VLOOKUP($B235,[7]分省年度数据!$A$1:$T$32,8,FALSE),
$C235=2018,
VLOOKUP($B235,[7]分省年度数据!$A$1:$T$32,7,FALSE)
)</f>
        <v>3.94</v>
      </c>
      <c r="AO235" cm="1">
        <f t="array" ref="AO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8.7100000000000009</v>
      </c>
    </row>
    <row r="236" spans="1:41">
      <c r="A236">
        <v>61</v>
      </c>
      <c r="B236" t="s">
        <v>27</v>
      </c>
      <c r="C236">
        <v>2010</v>
      </c>
      <c r="D236" t="str">
        <f>CONCATENATE(B236,C236)</f>
        <v>陕西省2010</v>
      </c>
      <c r="E236" t="s">
        <v>37</v>
      </c>
      <c r="F236" cm="1">
        <f t="array" ref="F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G236" cm="1">
        <f t="array" ref="G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H236" cm="1">
        <f t="array" ref="H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I236">
        <f>VLOOKUP($D236,[24]Sheet1!$C$1:$J$65536,2,FALSE)</f>
        <v>126.56867980957031</v>
      </c>
      <c r="J236">
        <f>VLOOKUP($D236,[24]Sheet1!$C$1:$J$65536,3,FALSE)</f>
        <v>54.208183288574219</v>
      </c>
      <c r="K236">
        <f>VLOOKUP($D236,[24]Sheet1!$C$1:$J$65536,4,FALSE)</f>
        <v>10162.9267578125</v>
      </c>
      <c r="L236">
        <f>VLOOKUP($D236,[24]Sheet1!$C$1:$J$65536,5,FALSE)</f>
        <v>170.95542907714844</v>
      </c>
      <c r="M236">
        <f>VLOOKUP($D236,[24]Sheet1!$C$1:$J$65536,6,FALSE)</f>
        <v>24.675151824951172</v>
      </c>
      <c r="N236">
        <f>VLOOKUP($D236,[24]Sheet1!$C$1:$J$65536,7,FALSE)</f>
        <v>4.5820636749267578</v>
      </c>
      <c r="O236">
        <f>VLOOKUP($D236,[24]Sheet1!$C$1:$J$65536,8,FALSE)</f>
        <v>27.296636581420898</v>
      </c>
      <c r="P236" cm="1">
        <f t="array" ref="P236">_xlfn.IFS(
$C236=2010,
VLOOKUP($B236,[25]各省年均房价!$A$1:$T$32,11,FALSE),
$C236=2011,
VLOOKUP($B236,[25]各省年均房价!$A$1:$T$32,12,FALSE),
$C236=2012,
VLOOKUP($B236,[25]各省年均房价!$A$1:$T$32,13,FALSE),
$C236=2013,
VLOOKUP($B236,[25]各省年均房价!$A$1:$T$32,14,FALSE),
$C236=2014,
VLOOKUP($B236,[25]各省年均房价!$A$1:$T$32,15,FALSE),
$C236=2015,
VLOOKUP($B236,[25]各省年均房价!$A$1:$T$32,16,FALSE),
$C236=2016,
VLOOKUP($B236,[25]各省年均房价!$A$1:$T$32,17,FALSE),
$C236=2017,
VLOOKUP($B236,[25]各省年均房价!$A$1:$T$32,18,FALSE),
$C236=2018,
VLOOKUP($B236,[25]各省年均房价!$A$1:$T$32,19,FALSE)
)</f>
        <v>3666.4690000000001</v>
      </c>
      <c r="Q236">
        <f t="shared" si="3"/>
        <v>0.38955259243518914</v>
      </c>
      <c r="S236" t="str">
        <f>VLOOKUP(B236,方言分布!A:B,2,FALSE)</f>
        <v>中原官话</v>
      </c>
      <c r="T236" cm="1">
        <f t="array" ref="T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35696</v>
      </c>
      <c r="U236" cm="1">
        <f t="array" ref="U236">_xlfn.IFS(
$C236=2010,
VLOOKUP($B236,[20]分省年度数据!$A$1:$T$32,15,FALSE),
$C236=2011,
VLOOKUP($B236,[20]分省年度数据!$A$1:$T$32,14,FALSE),
$C236=2012,
VLOOKUP($B236,[20]分省年度数据!$A$1:$T$32,13,FALSE),
$C236=2013,
VLOOKUP($B236,[20]分省年度数据!$A$1:$T$32,12,FALSE),
$C236=2014,
VLOOKUP($B236,[20]分省年度数据!$A$1:$T$32,11,FALSE),
$C236=2015,
VLOOKUP($B236,[20]分省年度数据!$A$1:$T$32,10,FALSE),
$C236=2016,
VLOOKUP($B236,[20]分省年度数据!$A$1:$T$32,9,FALSE),
$C236=2017,
VLOOKUP($B236,[20]分省年度数据!$A$1:$T$32,8,FALSE),
$C236=2018,
VLOOKUP($B236,[20]分省年度数据!$A$1:$T$32,7,FALSE)
)</f>
        <v>14.23</v>
      </c>
      <c r="V236" cm="1">
        <f t="array" ref="V236">_xlfn.IFS(
$C236=2010,
VLOOKUP($B236,[21]分省年度数据!$A$1:$T$32,15,FALSE),
$C236=2011,
VLOOKUP($B236,[21]分省年度数据!$A$1:$T$32,14,FALSE),
$C236=2012,
VLOOKUP($B236,[21]分省年度数据!$A$1:$T$32,13,FALSE),
$C236=2013,
VLOOKUP($B236,[21]分省年度数据!$A$1:$T$32,12,FALSE),
$C236=2014,
VLOOKUP($B236,[21]分省年度数据!$A$1:$T$32,11,FALSE),
$C236=2015,
VLOOKUP($B236,[21]分省年度数据!$A$1:$T$32,10,FALSE),
$C236=2016,
VLOOKUP($B236,[21]分省年度数据!$A$1:$T$32,9,FALSE),
$C236=2017,
VLOOKUP($B236,[21]分省年度数据!$A$1:$T$32,8,FALSE),
$C236=2018,
VLOOKUP($B236,[21]分省年度数据!$A$1:$T$32,7,FALSE)
)</f>
        <v>47</v>
      </c>
      <c r="W236" cm="1">
        <f t="array" ref="W236">_xlfn.IFS(
$C236=2010,
VLOOKUP($B236,[22]分省年度数据!$A$1:$T$32,15,FALSE),
$C236=2011,
VLOOKUP($B236,[22]分省年度数据!$A$1:$T$32,14,FALSE),
$C236=2012,
VLOOKUP($B236,[22]分省年度数据!$A$1:$T$32,13,FALSE),
$C236=2013,
VLOOKUP($B236,[22]分省年度数据!$A$1:$T$32,12,FALSE),
$C236=2014,
VLOOKUP($B236,[22]分省年度数据!$A$1:$T$32,11,FALSE),
$C236=2015,
VLOOKUP($B236,[22]分省年度数据!$A$1:$T$32,10,FALSE),
$C236=2016,
VLOOKUP($B236,[22]分省年度数据!$A$1:$T$32,9,FALSE),
$C236=2017,
VLOOKUP($B236,[22]分省年度数据!$A$1:$T$32,8,FALSE),
$C236=2018,
VLOOKUP($B236,[22]分省年度数据!$A$1:$T$32,7,FALSE)
)</f>
        <v>10.51</v>
      </c>
      <c r="X236" cm="1">
        <f t="array" ref="X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156.66</v>
      </c>
      <c r="Y236" cm="1">
        <f t="array" ref="Y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17.72</v>
      </c>
      <c r="Z236" cm="1">
        <f t="array" ref="Z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14.1</v>
      </c>
      <c r="AA236" cm="1">
        <f t="array" ref="AA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14.9</v>
      </c>
      <c r="AC236" cm="1">
        <f t="array" ref="AC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5143635</v>
      </c>
      <c r="AD236" cm="1">
        <f t="array" ref="AD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377.79</v>
      </c>
      <c r="AE236" cm="1">
        <f t="array" ref="AE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77</v>
      </c>
      <c r="AF236" cm="1">
        <f t="array" ref="AF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3257.5</v>
      </c>
      <c r="AI236" cm="1">
        <f t="array" ref="AI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6004</v>
      </c>
      <c r="AJ236" cm="1">
        <f t="array" ref="AJ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8697</v>
      </c>
      <c r="AK236" cm="1">
        <f t="array" ref="AK236">_xlfn.IFS(
$C236=2010,
VLOOKUP($B236,[4]分省年度数据!$A$1:$T$32,15,FALSE),
$C236=2011,
VLOOKUP($B236,[4]分省年度数据!$A$1:$T$32,14,FALSE),
$C236=2012,
VLOOKUP($B236,[4]分省年度数据!$A$1:$T$32,13,FALSE),
$C236=2013,
VLOOKUP($B236,[4]分省年度数据!$A$1:$T$32,12,FALSE),
$C236=2014,
VLOOKUP($B236,[4]分省年度数据!$A$1:$T$32,11,FALSE),
$C236=2015,
VLOOKUP($B236,[4]分省年度数据!$A$1:$T$32,10,FALSE),
$C236=2016,
VLOOKUP($B236,[4]分省年度数据!$A$1:$T$32,9,FALSE),
$C236=2017,
VLOOKUP($B236,[4]分省年度数据!$A$1:$T$32,8,FALSE),
$C236=2018,
VLOOKUP($B236,[4]分省年度数据!$A$1:$T$32,7,FALSE)
)</f>
        <v>99.39</v>
      </c>
      <c r="AL236" cm="1">
        <f t="array" ref="AL236">_xlfn.IFS(
$C236=2010,
VLOOKUP($B236,[5]分省年度数据!$A$1:$T$32,15,FALSE),
$C236=2011,
VLOOKUP($B236,[5]分省年度数据!$A$1:$T$32,14,FALSE),
$C236=2012,
VLOOKUP($B236,[5]分省年度数据!$A$1:$T$32,13,FALSE),
$C236=2013,
VLOOKUP($B236,[5]分省年度数据!$A$1:$T$32,12,FALSE),
$C236=2014,
VLOOKUP($B236,[5]分省年度数据!$A$1:$T$32,11,FALSE),
$C236=2015,
VLOOKUP($B236,[5]分省年度数据!$A$1:$T$32,10,FALSE),
$C236=2016,
VLOOKUP($B236,[5]分省年度数据!$A$1:$T$32,9,FALSE),
$C236=2017,
VLOOKUP($B236,[5]分省年度数据!$A$1:$T$32,8,FALSE),
$C236=2018,
VLOOKUP($B236,[5]分省年度数据!$A$1:$T$32,7,FALSE)
)</f>
        <v>90.39</v>
      </c>
      <c r="AM236" cm="1">
        <f t="array" ref="AM236">_xlfn.IFS(
$C236=2010,
VLOOKUP($B236,[6]分省年度数据!$A$1:$T$32,15,FALSE),
$C236=2011,
VLOOKUP($B236,[6]分省年度数据!$A$1:$T$32,14,FALSE),
$C236=2012,
VLOOKUP($B236,[6]分省年度数据!$A$1:$T$32,13,FALSE),
$C236=2013,
VLOOKUP($B236,[6]分省年度数据!$A$1:$T$32,12,FALSE),
$C236=2014,
VLOOKUP($B236,[6]分省年度数据!$A$1:$T$32,11,FALSE),
$C236=2015,
VLOOKUP($B236,[6]分省年度数据!$A$1:$T$32,10,FALSE),
$C236=2016,
VLOOKUP($B236,[6]分省年度数据!$A$1:$T$32,9,FALSE),
$C236=2017,
VLOOKUP($B236,[6]分省年度数据!$A$1:$T$32,8,FALSE),
$C236=2018,
VLOOKUP($B236,[6]分省年度数据!$A$1:$T$32,7,FALSE)
)</f>
        <v>12.64</v>
      </c>
      <c r="AN236" cm="1">
        <f t="array" ref="AN236">_xlfn.IFS(
$C236=2010,
VLOOKUP($B236,[7]分省年度数据!$A$1:$T$32,15,FALSE),
$C236=2011,
VLOOKUP($B236,[7]分省年度数据!$A$1:$T$32,14,FALSE),
$C236=2012,
VLOOKUP($B236,[7]分省年度数据!$A$1:$T$32,13,FALSE),
$C236=2013,
VLOOKUP($B236,[7]分省年度数据!$A$1:$T$32,12,FALSE),
$C236=2014,
VLOOKUP($B236,[7]分省年度数据!$A$1:$T$32,11,FALSE),
$C236=2015,
VLOOKUP($B236,[7]分省年度数据!$A$1:$T$32,10,FALSE),
$C236=2016,
VLOOKUP($B236,[7]分省年度数据!$A$1:$T$32,9,FALSE),
$C236=2017,
VLOOKUP($B236,[7]分省年度数据!$A$1:$T$32,8,FALSE),
$C236=2018,
VLOOKUP($B236,[7]分省年度数据!$A$1:$T$32,7,FALSE)
)</f>
        <v>3.13</v>
      </c>
      <c r="AO236" cm="1">
        <f t="array" ref="AO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10.67</v>
      </c>
    </row>
    <row r="237" spans="1:41">
      <c r="A237">
        <v>61</v>
      </c>
      <c r="B237" t="s">
        <v>27</v>
      </c>
      <c r="C237">
        <v>2011</v>
      </c>
      <c r="D237" t="str">
        <f>CONCATENATE(B237,C237)</f>
        <v>陕西省2011</v>
      </c>
      <c r="E237" t="s">
        <v>37</v>
      </c>
      <c r="F237" cm="1">
        <f t="array" ref="F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G237" cm="1">
        <f t="array" ref="G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H237" cm="1">
        <f t="array" ref="H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I237">
        <f>VLOOKUP($D237,[24]Sheet1!$C$1:$J$65536,2,FALSE)</f>
        <v>121.18529510498047</v>
      </c>
      <c r="J237">
        <f>VLOOKUP($D237,[24]Sheet1!$C$1:$J$65536,3,FALSE)</f>
        <v>50.230316162109375</v>
      </c>
      <c r="K237">
        <f>VLOOKUP($D237,[24]Sheet1!$C$1:$J$65536,4,FALSE)</f>
        <v>10175.1611328125</v>
      </c>
      <c r="L237">
        <f>VLOOKUP($D237,[24]Sheet1!$C$1:$J$65536,5,FALSE)</f>
        <v>165.47413635253906</v>
      </c>
      <c r="M237">
        <f>VLOOKUP($D237,[24]Sheet1!$C$1:$J$65536,6,FALSE)</f>
        <v>22.632604598999023</v>
      </c>
      <c r="N237">
        <f>VLOOKUP($D237,[24]Sheet1!$C$1:$J$65536,7,FALSE)</f>
        <v>4.8073515892028809</v>
      </c>
      <c r="O237">
        <f>VLOOKUP($D237,[24]Sheet1!$C$1:$J$65536,8,FALSE)</f>
        <v>27.680614471435547</v>
      </c>
      <c r="P237" cm="1">
        <f t="array" ref="P237">_xlfn.IFS(
$C237=2010,
VLOOKUP($B237,[25]各省年均房价!$A$1:$T$32,11,FALSE),
$C237=2011,
VLOOKUP($B237,[25]各省年均房价!$A$1:$T$32,12,FALSE),
$C237=2012,
VLOOKUP($B237,[25]各省年均房价!$A$1:$T$32,13,FALSE),
$C237=2013,
VLOOKUP($B237,[25]各省年均房价!$A$1:$T$32,14,FALSE),
$C237=2014,
VLOOKUP($B237,[25]各省年均房价!$A$1:$T$32,15,FALSE),
$C237=2015,
VLOOKUP($B237,[25]各省年均房价!$A$1:$T$32,16,FALSE),
$C237=2016,
VLOOKUP($B237,[25]各省年均房价!$A$1:$T$32,17,FALSE),
$C237=2017,
VLOOKUP($B237,[25]各省年均房价!$A$1:$T$32,18,FALSE),
$C237=2018,
VLOOKUP($B237,[25]各省年均房价!$A$1:$T$32,19,FALSE)
)</f>
        <v>3655.3760000000002</v>
      </c>
      <c r="Q237">
        <f t="shared" si="3"/>
        <v>0.32552996704960374</v>
      </c>
      <c r="S237" t="str">
        <f>VLOOKUP(B237,方言分布!A:B,2,FALSE)</f>
        <v>中原官话</v>
      </c>
      <c r="T237" cm="1">
        <f t="array" ref="T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36396</v>
      </c>
      <c r="U237" cm="1">
        <f t="array" ref="U237">_xlfn.IFS(
$C237=2010,
VLOOKUP($B237,[20]分省年度数据!$A$1:$T$32,15,FALSE),
$C237=2011,
VLOOKUP($B237,[20]分省年度数据!$A$1:$T$32,14,FALSE),
$C237=2012,
VLOOKUP($B237,[20]分省年度数据!$A$1:$T$32,13,FALSE),
$C237=2013,
VLOOKUP($B237,[20]分省年度数据!$A$1:$T$32,12,FALSE),
$C237=2014,
VLOOKUP($B237,[20]分省年度数据!$A$1:$T$32,11,FALSE),
$C237=2015,
VLOOKUP($B237,[20]分省年度数据!$A$1:$T$32,10,FALSE),
$C237=2016,
VLOOKUP($B237,[20]分省年度数据!$A$1:$T$32,9,FALSE),
$C237=2017,
VLOOKUP($B237,[20]分省年度数据!$A$1:$T$32,8,FALSE),
$C237=2018,
VLOOKUP($B237,[20]分省年度数据!$A$1:$T$32,7,FALSE)
)</f>
        <v>15.38</v>
      </c>
      <c r="V237" cm="1">
        <f t="array" ref="V237">_xlfn.IFS(
$C237=2010,
VLOOKUP($B237,[21]分省年度数据!$A$1:$T$32,15,FALSE),
$C237=2011,
VLOOKUP($B237,[21]分省年度数据!$A$1:$T$32,14,FALSE),
$C237=2012,
VLOOKUP($B237,[21]分省年度数据!$A$1:$T$32,13,FALSE),
$C237=2013,
VLOOKUP($B237,[21]分省年度数据!$A$1:$T$32,12,FALSE),
$C237=2014,
VLOOKUP($B237,[21]分省年度数据!$A$1:$T$32,11,FALSE),
$C237=2015,
VLOOKUP($B237,[21]分省年度数据!$A$1:$T$32,10,FALSE),
$C237=2016,
VLOOKUP($B237,[21]分省年度数据!$A$1:$T$32,9,FALSE),
$C237=2017,
VLOOKUP($B237,[21]分省年度数据!$A$1:$T$32,8,FALSE),
$C237=2018,
VLOOKUP($B237,[21]分省年度数据!$A$1:$T$32,7,FALSE)
)</f>
        <v>50</v>
      </c>
      <c r="W237" cm="1">
        <f t="array" ref="W237">_xlfn.IFS(
$C237=2010,
VLOOKUP($B237,[22]分省年度数据!$A$1:$T$32,15,FALSE),
$C237=2011,
VLOOKUP($B237,[22]分省年度数据!$A$1:$T$32,14,FALSE),
$C237=2012,
VLOOKUP($B237,[22]分省年度数据!$A$1:$T$32,13,FALSE),
$C237=2013,
VLOOKUP($B237,[22]分省年度数据!$A$1:$T$32,12,FALSE),
$C237=2014,
VLOOKUP($B237,[22]分省年度数据!$A$1:$T$32,11,FALSE),
$C237=2015,
VLOOKUP($B237,[22]分省年度数据!$A$1:$T$32,10,FALSE),
$C237=2016,
VLOOKUP($B237,[22]分省年度数据!$A$1:$T$32,9,FALSE),
$C237=2017,
VLOOKUP($B237,[22]分省年度数据!$A$1:$T$32,8,FALSE),
$C237=2018,
VLOOKUP($B237,[22]分省年度数据!$A$1:$T$32,7,FALSE)
)</f>
        <v>10.48</v>
      </c>
      <c r="X237" cm="1">
        <f t="array" ref="X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197.61</v>
      </c>
      <c r="Y237" cm="1">
        <f t="array" ref="Y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17.48</v>
      </c>
      <c r="Z237" cm="1">
        <f t="array" ref="Z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12.98</v>
      </c>
      <c r="AA237" cm="1">
        <f t="array" ref="AA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14.83</v>
      </c>
      <c r="AC237" cm="1">
        <f t="array" ref="AC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6838342</v>
      </c>
      <c r="AD237" cm="1">
        <f t="array" ref="AD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529.46</v>
      </c>
      <c r="AE237" cm="1">
        <f t="array" ref="AE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109</v>
      </c>
      <c r="AF237" cm="1">
        <f t="array" ref="AF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3900.6</v>
      </c>
      <c r="AI237" cm="1">
        <f t="array" ref="AI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6362</v>
      </c>
      <c r="AJ237" cm="1">
        <f t="array" ref="AJ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8837</v>
      </c>
      <c r="AK237" cm="1">
        <f t="array" ref="AK237">_xlfn.IFS(
$C237=2010,
VLOOKUP($B237,[4]分省年度数据!$A$1:$T$32,15,FALSE),
$C237=2011,
VLOOKUP($B237,[4]分省年度数据!$A$1:$T$32,14,FALSE),
$C237=2012,
VLOOKUP($B237,[4]分省年度数据!$A$1:$T$32,13,FALSE),
$C237=2013,
VLOOKUP($B237,[4]分省年度数据!$A$1:$T$32,12,FALSE),
$C237=2014,
VLOOKUP($B237,[4]分省年度数据!$A$1:$T$32,11,FALSE),
$C237=2015,
VLOOKUP($B237,[4]分省年度数据!$A$1:$T$32,10,FALSE),
$C237=2016,
VLOOKUP($B237,[4]分省年度数据!$A$1:$T$32,9,FALSE),
$C237=2017,
VLOOKUP($B237,[4]分省年度数据!$A$1:$T$32,8,FALSE),
$C237=2018,
VLOOKUP($B237,[4]分省年度数据!$A$1:$T$32,7,FALSE)
)</f>
        <v>95.72</v>
      </c>
      <c r="AL237" cm="1">
        <f t="array" ref="AL237">_xlfn.IFS(
$C237=2010,
VLOOKUP($B237,[5]分省年度数据!$A$1:$T$32,15,FALSE),
$C237=2011,
VLOOKUP($B237,[5]分省年度数据!$A$1:$T$32,14,FALSE),
$C237=2012,
VLOOKUP($B237,[5]分省年度数据!$A$1:$T$32,13,FALSE),
$C237=2013,
VLOOKUP($B237,[5]分省年度数据!$A$1:$T$32,12,FALSE),
$C237=2014,
VLOOKUP($B237,[5]分省年度数据!$A$1:$T$32,11,FALSE),
$C237=2015,
VLOOKUP($B237,[5]分省年度数据!$A$1:$T$32,10,FALSE),
$C237=2016,
VLOOKUP($B237,[5]分省年度数据!$A$1:$T$32,9,FALSE),
$C237=2017,
VLOOKUP($B237,[5]分省年度数据!$A$1:$T$32,8,FALSE),
$C237=2018,
VLOOKUP($B237,[5]分省年度数据!$A$1:$T$32,7,FALSE)
)</f>
        <v>92.09</v>
      </c>
      <c r="AM237" cm="1">
        <f t="array" ref="AM237">_xlfn.IFS(
$C237=2010,
VLOOKUP($B237,[6]分省年度数据!$A$1:$T$32,15,FALSE),
$C237=2011,
VLOOKUP($B237,[6]分省年度数据!$A$1:$T$32,14,FALSE),
$C237=2012,
VLOOKUP($B237,[6]分省年度数据!$A$1:$T$32,13,FALSE),
$C237=2013,
VLOOKUP($B237,[6]分省年度数据!$A$1:$T$32,12,FALSE),
$C237=2014,
VLOOKUP($B237,[6]分省年度数据!$A$1:$T$32,11,FALSE),
$C237=2015,
VLOOKUP($B237,[6]分省年度数据!$A$1:$T$32,10,FALSE),
$C237=2016,
VLOOKUP($B237,[6]分省年度数据!$A$1:$T$32,9,FALSE),
$C237=2017,
VLOOKUP($B237,[6]分省年度数据!$A$1:$T$32,8,FALSE),
$C237=2018,
VLOOKUP($B237,[6]分省年度数据!$A$1:$T$32,7,FALSE)
)</f>
        <v>15.59</v>
      </c>
      <c r="AN237" cm="1">
        <f t="array" ref="AN237">_xlfn.IFS(
$C237=2010,
VLOOKUP($B237,[7]分省年度数据!$A$1:$T$32,15,FALSE),
$C237=2011,
VLOOKUP($B237,[7]分省年度数据!$A$1:$T$32,14,FALSE),
$C237=2012,
VLOOKUP($B237,[7]分省年度数据!$A$1:$T$32,13,FALSE),
$C237=2013,
VLOOKUP($B237,[7]分省年度数据!$A$1:$T$32,12,FALSE),
$C237=2014,
VLOOKUP($B237,[7]分省年度数据!$A$1:$T$32,11,FALSE),
$C237=2015,
VLOOKUP($B237,[7]分省年度数据!$A$1:$T$32,10,FALSE),
$C237=2016,
VLOOKUP($B237,[7]分省年度数据!$A$1:$T$32,9,FALSE),
$C237=2017,
VLOOKUP($B237,[7]分省年度数据!$A$1:$T$32,8,FALSE),
$C237=2018,
VLOOKUP($B237,[7]分省年度数据!$A$1:$T$32,7,FALSE)
)</f>
        <v>3.52</v>
      </c>
      <c r="AO237" cm="1">
        <f t="array" ref="AO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11.41</v>
      </c>
    </row>
    <row r="238" spans="1:41">
      <c r="A238">
        <v>61</v>
      </c>
      <c r="B238" t="s">
        <v>27</v>
      </c>
      <c r="C238">
        <v>2012</v>
      </c>
      <c r="D238" t="str">
        <f>CONCATENATE(B238,C238)</f>
        <v>陕西省2012</v>
      </c>
      <c r="E238" t="s">
        <v>37</v>
      </c>
      <c r="F238" cm="1">
        <f t="array" ref="F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G238" cm="1">
        <f t="array" ref="G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H238" cm="1">
        <f t="array" ref="H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I238">
        <f>VLOOKUP($D238,[24]Sheet1!$C$1:$J$65536,2,FALSE)</f>
        <v>121.51242828369141</v>
      </c>
      <c r="J238">
        <f>VLOOKUP($D238,[24]Sheet1!$C$1:$J$65536,3,FALSE)</f>
        <v>48.649139404296875</v>
      </c>
      <c r="K238">
        <f>VLOOKUP($D238,[24]Sheet1!$C$1:$J$65536,4,FALSE)</f>
        <v>10162.3271484375</v>
      </c>
      <c r="L238">
        <f>VLOOKUP($D238,[24]Sheet1!$C$1:$J$65536,5,FALSE)</f>
        <v>167.40643310546875</v>
      </c>
      <c r="M238">
        <f>VLOOKUP($D238,[24]Sheet1!$C$1:$J$65536,6,FALSE)</f>
        <v>23.121665954589844</v>
      </c>
      <c r="N238">
        <f>VLOOKUP($D238,[24]Sheet1!$C$1:$J$65536,7,FALSE)</f>
        <v>4.8786592483520508</v>
      </c>
      <c r="O238">
        <f>VLOOKUP($D238,[24]Sheet1!$C$1:$J$65536,8,FALSE)</f>
        <v>20.992710113525391</v>
      </c>
      <c r="P238" cm="1">
        <f t="array" ref="P238">_xlfn.IFS(
$C238=2010,
VLOOKUP($B238,[25]各省年均房价!$A$1:$T$32,11,FALSE),
$C238=2011,
VLOOKUP($B238,[25]各省年均房价!$A$1:$T$32,12,FALSE),
$C238=2012,
VLOOKUP($B238,[25]各省年均房价!$A$1:$T$32,13,FALSE),
$C238=2013,
VLOOKUP($B238,[25]各省年均房价!$A$1:$T$32,14,FALSE),
$C238=2014,
VLOOKUP($B238,[25]各省年均房价!$A$1:$T$32,15,FALSE),
$C238=2015,
VLOOKUP($B238,[25]各省年均房价!$A$1:$T$32,16,FALSE),
$C238=2016,
VLOOKUP($B238,[25]各省年均房价!$A$1:$T$32,17,FALSE),
$C238=2017,
VLOOKUP($B238,[25]各省年均房价!$A$1:$T$32,18,FALSE),
$C238=2018,
VLOOKUP($B238,[25]各省年均房价!$A$1:$T$32,19,FALSE)
)</f>
        <v>3818.4920000000002</v>
      </c>
      <c r="Q238">
        <f t="shared" si="3"/>
        <v>0.29635172681412497</v>
      </c>
      <c r="S238" t="str">
        <f>VLOOKUP(B238,方言分布!A:B,2,FALSE)</f>
        <v>中原官话</v>
      </c>
      <c r="T238" cm="1">
        <f t="array" ref="T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36271</v>
      </c>
      <c r="U238" cm="1">
        <f t="array" ref="U238">_xlfn.IFS(
$C238=2010,
VLOOKUP($B238,[20]分省年度数据!$A$1:$T$32,15,FALSE),
$C238=2011,
VLOOKUP($B238,[20]分省年度数据!$A$1:$T$32,14,FALSE),
$C238=2012,
VLOOKUP($B238,[20]分省年度数据!$A$1:$T$32,13,FALSE),
$C238=2013,
VLOOKUP($B238,[20]分省年度数据!$A$1:$T$32,12,FALSE),
$C238=2014,
VLOOKUP($B238,[20]分省年度数据!$A$1:$T$32,11,FALSE),
$C238=2015,
VLOOKUP($B238,[20]分省年度数据!$A$1:$T$32,10,FALSE),
$C238=2016,
VLOOKUP($B238,[20]分省年度数据!$A$1:$T$32,9,FALSE),
$C238=2017,
VLOOKUP($B238,[20]分省年度数据!$A$1:$T$32,8,FALSE),
$C238=2018,
VLOOKUP($B238,[20]分省年度数据!$A$1:$T$32,7,FALSE)
)</f>
        <v>16.920000000000002</v>
      </c>
      <c r="V238" cm="1">
        <f t="array" ref="V238">_xlfn.IFS(
$C238=2010,
VLOOKUP($B238,[21]分省年度数据!$A$1:$T$32,15,FALSE),
$C238=2011,
VLOOKUP($B238,[21]分省年度数据!$A$1:$T$32,14,FALSE),
$C238=2012,
VLOOKUP($B238,[21]分省年度数据!$A$1:$T$32,13,FALSE),
$C238=2013,
VLOOKUP($B238,[21]分省年度数据!$A$1:$T$32,12,FALSE),
$C238=2014,
VLOOKUP($B238,[21]分省年度数据!$A$1:$T$32,11,FALSE),
$C238=2015,
VLOOKUP($B238,[21]分省年度数据!$A$1:$T$32,10,FALSE),
$C238=2016,
VLOOKUP($B238,[21]分省年度数据!$A$1:$T$32,9,FALSE),
$C238=2017,
VLOOKUP($B238,[21]分省年度数据!$A$1:$T$32,8,FALSE),
$C238=2018,
VLOOKUP($B238,[21]分省年度数据!$A$1:$T$32,7,FALSE)
)</f>
        <v>58</v>
      </c>
      <c r="W238" cm="1">
        <f t="array" ref="W238">_xlfn.IFS(
$C238=2010,
VLOOKUP($B238,[22]分省年度数据!$A$1:$T$32,15,FALSE),
$C238=2011,
VLOOKUP($B238,[22]分省年度数据!$A$1:$T$32,14,FALSE),
$C238=2012,
VLOOKUP($B238,[22]分省年度数据!$A$1:$T$32,13,FALSE),
$C238=2013,
VLOOKUP($B238,[22]分省年度数据!$A$1:$T$32,12,FALSE),
$C238=2014,
VLOOKUP($B238,[22]分省年度数据!$A$1:$T$32,11,FALSE),
$C238=2015,
VLOOKUP($B238,[22]分省年度数据!$A$1:$T$32,10,FALSE),
$C238=2016,
VLOOKUP($B238,[22]分省年度数据!$A$1:$T$32,9,FALSE),
$C238=2017,
VLOOKUP($B238,[22]分省年度数据!$A$1:$T$32,8,FALSE),
$C238=2018,
VLOOKUP($B238,[22]分省年度数据!$A$1:$T$32,7,FALSE)
)</f>
        <v>10.15</v>
      </c>
      <c r="X238" cm="1">
        <f t="array" ref="X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222.3</v>
      </c>
      <c r="Y238" cm="1">
        <f t="array" ref="Y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>16.75</v>
      </c>
      <c r="Z238" cm="1">
        <f t="array" ref="Z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>11.68</v>
      </c>
      <c r="AA238" cm="1">
        <f t="array" ref="AA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>14.06</v>
      </c>
      <c r="AC238" t="str" cm="1">
        <f t="array" ref="AC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/>
      </c>
      <c r="AD238" cm="1">
        <f t="array" ref="AD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703.34</v>
      </c>
      <c r="AE238" cm="1">
        <f t="array" ref="AE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162</v>
      </c>
      <c r="AF238" cm="1">
        <f t="array" ref="AF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4581.6000000000004</v>
      </c>
      <c r="AI238" cm="1">
        <f t="array" ref="AI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5996</v>
      </c>
      <c r="AJ238" cm="1">
        <f t="array" ref="AJ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9187</v>
      </c>
      <c r="AK238" cm="1">
        <f t="array" ref="AK238">_xlfn.IFS(
$C238=2010,
VLOOKUP($B238,[4]分省年度数据!$A$1:$T$32,15,FALSE),
$C238=2011,
VLOOKUP($B238,[4]分省年度数据!$A$1:$T$32,14,FALSE),
$C238=2012,
VLOOKUP($B238,[4]分省年度数据!$A$1:$T$32,13,FALSE),
$C238=2013,
VLOOKUP($B238,[4]分省年度数据!$A$1:$T$32,12,FALSE),
$C238=2014,
VLOOKUP($B238,[4]分省年度数据!$A$1:$T$32,11,FALSE),
$C238=2015,
VLOOKUP($B238,[4]分省年度数据!$A$1:$T$32,10,FALSE),
$C238=2016,
VLOOKUP($B238,[4]分省年度数据!$A$1:$T$32,9,FALSE),
$C238=2017,
VLOOKUP($B238,[4]分省年度数据!$A$1:$T$32,8,FALSE),
$C238=2018,
VLOOKUP($B238,[4]分省年度数据!$A$1:$T$32,7,FALSE)
)</f>
        <v>96.15</v>
      </c>
      <c r="AL238" cm="1">
        <f t="array" ref="AL238">_xlfn.IFS(
$C238=2010,
VLOOKUP($B238,[5]分省年度数据!$A$1:$T$32,15,FALSE),
$C238=2011,
VLOOKUP($B238,[5]分省年度数据!$A$1:$T$32,14,FALSE),
$C238=2012,
VLOOKUP($B238,[5]分省年度数据!$A$1:$T$32,13,FALSE),
$C238=2013,
VLOOKUP($B238,[5]分省年度数据!$A$1:$T$32,12,FALSE),
$C238=2014,
VLOOKUP($B238,[5]分省年度数据!$A$1:$T$32,11,FALSE),
$C238=2015,
VLOOKUP($B238,[5]分省年度数据!$A$1:$T$32,10,FALSE),
$C238=2016,
VLOOKUP($B238,[5]分省年度数据!$A$1:$T$32,9,FALSE),
$C238=2017,
VLOOKUP($B238,[5]分省年度数据!$A$1:$T$32,8,FALSE),
$C238=2018,
VLOOKUP($B238,[5]分省年度数据!$A$1:$T$32,7,FALSE)
)</f>
        <v>94.11</v>
      </c>
      <c r="AM238" cm="1">
        <f t="array" ref="AM238">_xlfn.IFS(
$C238=2010,
VLOOKUP($B238,[6]分省年度数据!$A$1:$T$32,15,FALSE),
$C238=2011,
VLOOKUP($B238,[6]分省年度数据!$A$1:$T$32,14,FALSE),
$C238=2012,
VLOOKUP($B238,[6]分省年度数据!$A$1:$T$32,13,FALSE),
$C238=2013,
VLOOKUP($B238,[6]分省年度数据!$A$1:$T$32,12,FALSE),
$C238=2014,
VLOOKUP($B238,[6]分省年度数据!$A$1:$T$32,11,FALSE),
$C238=2015,
VLOOKUP($B238,[6]分省年度数据!$A$1:$T$32,10,FALSE),
$C238=2016,
VLOOKUP($B238,[6]分省年度数据!$A$1:$T$32,9,FALSE),
$C238=2017,
VLOOKUP($B238,[6]分省年度数据!$A$1:$T$32,8,FALSE),
$C238=2018,
VLOOKUP($B238,[6]分省年度数据!$A$1:$T$32,7,FALSE)
)</f>
        <v>15.58</v>
      </c>
      <c r="AN238" cm="1">
        <f t="array" ref="AN238">_xlfn.IFS(
$C238=2010,
VLOOKUP($B238,[7]分省年度数据!$A$1:$T$32,15,FALSE),
$C238=2011,
VLOOKUP($B238,[7]分省年度数据!$A$1:$T$32,14,FALSE),
$C238=2012,
VLOOKUP($B238,[7]分省年度数据!$A$1:$T$32,13,FALSE),
$C238=2013,
VLOOKUP($B238,[7]分省年度数据!$A$1:$T$32,12,FALSE),
$C238=2014,
VLOOKUP($B238,[7]分省年度数据!$A$1:$T$32,11,FALSE),
$C238=2015,
VLOOKUP($B238,[7]分省年度数据!$A$1:$T$32,10,FALSE),
$C238=2016,
VLOOKUP($B238,[7]分省年度数据!$A$1:$T$32,9,FALSE),
$C238=2017,
VLOOKUP($B238,[7]分省年度数据!$A$1:$T$32,8,FALSE),
$C238=2018,
VLOOKUP($B238,[7]分省年度数据!$A$1:$T$32,7,FALSE)
)</f>
        <v>3.48</v>
      </c>
      <c r="AO238" cm="1">
        <f t="array" ref="AO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11.58</v>
      </c>
    </row>
    <row r="239" spans="1:41">
      <c r="A239">
        <v>61</v>
      </c>
      <c r="B239" t="s">
        <v>27</v>
      </c>
      <c r="C239">
        <v>2013</v>
      </c>
      <c r="D239" t="str">
        <f>CONCATENATE(B239,C239)</f>
        <v>陕西省2013</v>
      </c>
      <c r="E239" t="s">
        <v>37</v>
      </c>
      <c r="F239" cm="1">
        <f t="array" ref="F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G239" cm="1">
        <f t="array" ref="G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H239" cm="1">
        <f t="array" ref="H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I239">
        <f>VLOOKUP($D239,[24]Sheet1!$C$1:$J$65536,2,FALSE)</f>
        <v>135.53288269042969</v>
      </c>
      <c r="J239">
        <f>VLOOKUP($D239,[24]Sheet1!$C$1:$J$65536,3,FALSE)</f>
        <v>49.71142578125</v>
      </c>
      <c r="K239">
        <f>VLOOKUP($D239,[24]Sheet1!$C$1:$J$65536,4,FALSE)</f>
        <v>10156.9169921875</v>
      </c>
      <c r="L239">
        <f>VLOOKUP($D239,[24]Sheet1!$C$1:$J$65536,5,FALSE)</f>
        <v>175.32186889648438</v>
      </c>
      <c r="M239">
        <f>VLOOKUP($D239,[24]Sheet1!$C$1:$J$65536,6,FALSE)</f>
        <v>24.202602386474609</v>
      </c>
      <c r="N239">
        <f>VLOOKUP($D239,[24]Sheet1!$C$1:$J$65536,7,FALSE)</f>
        <v>4.4836177825927734</v>
      </c>
      <c r="O239">
        <f>VLOOKUP($D239,[24]Sheet1!$C$1:$J$65536,8,FALSE)</f>
        <v>30.126886367797852</v>
      </c>
      <c r="P239" cm="1">
        <f t="array" ref="P239">_xlfn.IFS(
$C239=2010,
VLOOKUP($B239,[25]各省年均房价!$A$1:$T$32,11,FALSE),
$C239=2011,
VLOOKUP($B239,[25]各省年均房价!$A$1:$T$32,12,FALSE),
$C239=2012,
VLOOKUP($B239,[25]各省年均房价!$A$1:$T$32,13,FALSE),
$C239=2013,
VLOOKUP($B239,[25]各省年均房价!$A$1:$T$32,14,FALSE),
$C239=2014,
VLOOKUP($B239,[25]各省年均房价!$A$1:$T$32,15,FALSE),
$C239=2015,
VLOOKUP($B239,[25]各省年均房价!$A$1:$T$32,16,FALSE),
$C239=2016,
VLOOKUP($B239,[25]各省年均房价!$A$1:$T$32,17,FALSE),
$C239=2017,
VLOOKUP($B239,[25]各省年均房价!$A$1:$T$32,18,FALSE),
$C239=2018,
VLOOKUP($B239,[25]各省年均房价!$A$1:$T$32,19,FALSE)
)</f>
        <v>3786.9180000000001</v>
      </c>
      <c r="Q239">
        <f t="shared" si="3"/>
        <v>0.26349276370720848</v>
      </c>
      <c r="S239" t="str">
        <f>VLOOKUP(B239,方言分布!A:B,2,FALSE)</f>
        <v>中原官话</v>
      </c>
      <c r="T239" cm="1">
        <f t="array" ref="T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37137</v>
      </c>
      <c r="U239" cm="1">
        <f t="array" ref="U239">_xlfn.IFS(
$C239=2010,
VLOOKUP($B239,[20]分省年度数据!$A$1:$T$32,15,FALSE),
$C239=2011,
VLOOKUP($B239,[20]分省年度数据!$A$1:$T$32,14,FALSE),
$C239=2012,
VLOOKUP($B239,[20]分省年度数据!$A$1:$T$32,13,FALSE),
$C239=2013,
VLOOKUP($B239,[20]分省年度数据!$A$1:$T$32,12,FALSE),
$C239=2014,
VLOOKUP($B239,[20]分省年度数据!$A$1:$T$32,11,FALSE),
$C239=2015,
VLOOKUP($B239,[20]分省年度数据!$A$1:$T$32,10,FALSE),
$C239=2016,
VLOOKUP($B239,[20]分省年度数据!$A$1:$T$32,9,FALSE),
$C239=2017,
VLOOKUP($B239,[20]分省年度数据!$A$1:$T$32,8,FALSE),
$C239=2018,
VLOOKUP($B239,[20]分省年度数据!$A$1:$T$32,7,FALSE)
)</f>
        <v>18.510000000000002</v>
      </c>
      <c r="V239" cm="1">
        <f t="array" ref="V239">_xlfn.IFS(
$C239=2010,
VLOOKUP($B239,[21]分省年度数据!$A$1:$T$32,15,FALSE),
$C239=2011,
VLOOKUP($B239,[21]分省年度数据!$A$1:$T$32,14,FALSE),
$C239=2012,
VLOOKUP($B239,[21]分省年度数据!$A$1:$T$32,13,FALSE),
$C239=2013,
VLOOKUP($B239,[21]分省年度数据!$A$1:$T$32,12,FALSE),
$C239=2014,
VLOOKUP($B239,[21]分省年度数据!$A$1:$T$32,11,FALSE),
$C239=2015,
VLOOKUP($B239,[21]分省年度数据!$A$1:$T$32,10,FALSE),
$C239=2016,
VLOOKUP($B239,[21]分省年度数据!$A$1:$T$32,9,FALSE),
$C239=2017,
VLOOKUP($B239,[21]分省年度数据!$A$1:$T$32,8,FALSE),
$C239=2018,
VLOOKUP($B239,[21]分省年度数据!$A$1:$T$32,7,FALSE)
)</f>
        <v>60</v>
      </c>
      <c r="W239" cm="1">
        <f t="array" ref="W239">_xlfn.IFS(
$C239=2010,
VLOOKUP($B239,[22]分省年度数据!$A$1:$T$32,15,FALSE),
$C239=2011,
VLOOKUP($B239,[22]分省年度数据!$A$1:$T$32,14,FALSE),
$C239=2012,
VLOOKUP($B239,[22]分省年度数据!$A$1:$T$32,13,FALSE),
$C239=2013,
VLOOKUP($B239,[22]分省年度数据!$A$1:$T$32,12,FALSE),
$C239=2014,
VLOOKUP($B239,[22]分省年度数据!$A$1:$T$32,11,FALSE),
$C239=2015,
VLOOKUP($B239,[22]分省年度数据!$A$1:$T$32,10,FALSE),
$C239=2016,
VLOOKUP($B239,[22]分省年度数据!$A$1:$T$32,9,FALSE),
$C239=2017,
VLOOKUP($B239,[22]分省年度数据!$A$1:$T$32,8,FALSE),
$C239=2018,
VLOOKUP($B239,[22]分省年度数据!$A$1:$T$32,7,FALSE)
)</f>
        <v>9.8000000000000007</v>
      </c>
      <c r="X239" cm="1">
        <f t="array" ref="X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257.14</v>
      </c>
      <c r="Y239" cm="1">
        <f t="array" ref="Y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15.79</v>
      </c>
      <c r="Z239" cm="1">
        <f t="array" ref="Z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10.88</v>
      </c>
      <c r="AA239" cm="1">
        <f t="array" ref="AA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13.96</v>
      </c>
      <c r="AC239" cm="1">
        <f t="array" ref="AC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8926920</v>
      </c>
      <c r="AD239" cm="1">
        <f t="array" ref="AD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710.11</v>
      </c>
      <c r="AE239" cm="1">
        <f t="array" ref="AE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174</v>
      </c>
      <c r="AF239" cm="1">
        <f t="array" ref="AF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5245</v>
      </c>
      <c r="AI239" cm="1">
        <f t="array" ref="AI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5952</v>
      </c>
      <c r="AJ239" cm="1">
        <f t="array" ref="AJ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8738</v>
      </c>
      <c r="AK239" cm="1">
        <f t="array" ref="AK239">_xlfn.IFS(
$C239=2010,
VLOOKUP($B239,[4]分省年度数据!$A$1:$T$32,15,FALSE),
$C239=2011,
VLOOKUP($B239,[4]分省年度数据!$A$1:$T$32,14,FALSE),
$C239=2012,
VLOOKUP($B239,[4]分省年度数据!$A$1:$T$32,13,FALSE),
$C239=2013,
VLOOKUP($B239,[4]分省年度数据!$A$1:$T$32,12,FALSE),
$C239=2014,
VLOOKUP($B239,[4]分省年度数据!$A$1:$T$32,11,FALSE),
$C239=2015,
VLOOKUP($B239,[4]分省年度数据!$A$1:$T$32,10,FALSE),
$C239=2016,
VLOOKUP($B239,[4]分省年度数据!$A$1:$T$32,9,FALSE),
$C239=2017,
VLOOKUP($B239,[4]分省年度数据!$A$1:$T$32,8,FALSE),
$C239=2018,
VLOOKUP($B239,[4]分省年度数据!$A$1:$T$32,7,FALSE)
)</f>
        <v>96.52</v>
      </c>
      <c r="AL239" cm="1">
        <f t="array" ref="AL239">_xlfn.IFS(
$C239=2010,
VLOOKUP($B239,[5]分省年度数据!$A$1:$T$32,15,FALSE),
$C239=2011,
VLOOKUP($B239,[5]分省年度数据!$A$1:$T$32,14,FALSE),
$C239=2012,
VLOOKUP($B239,[5]分省年度数据!$A$1:$T$32,13,FALSE),
$C239=2013,
VLOOKUP($B239,[5]分省年度数据!$A$1:$T$32,12,FALSE),
$C239=2014,
VLOOKUP($B239,[5]分省年度数据!$A$1:$T$32,11,FALSE),
$C239=2015,
VLOOKUP($B239,[5]分省年度数据!$A$1:$T$32,10,FALSE),
$C239=2016,
VLOOKUP($B239,[5]分省年度数据!$A$1:$T$32,9,FALSE),
$C239=2017,
VLOOKUP($B239,[5]分省年度数据!$A$1:$T$32,8,FALSE),
$C239=2018,
VLOOKUP($B239,[5]分省年度数据!$A$1:$T$32,7,FALSE)
)</f>
        <v>93.75</v>
      </c>
      <c r="AM239" cm="1">
        <f t="array" ref="AM239">_xlfn.IFS(
$C239=2010,
VLOOKUP($B239,[6]分省年度数据!$A$1:$T$32,15,FALSE),
$C239=2011,
VLOOKUP($B239,[6]分省年度数据!$A$1:$T$32,14,FALSE),
$C239=2012,
VLOOKUP($B239,[6]分省年度数据!$A$1:$T$32,13,FALSE),
$C239=2013,
VLOOKUP($B239,[6]分省年度数据!$A$1:$T$32,12,FALSE),
$C239=2014,
VLOOKUP($B239,[6]分省年度数据!$A$1:$T$32,11,FALSE),
$C239=2015,
VLOOKUP($B239,[6]分省年度数据!$A$1:$T$32,10,FALSE),
$C239=2016,
VLOOKUP($B239,[6]分省年度数据!$A$1:$T$32,9,FALSE),
$C239=2017,
VLOOKUP($B239,[6]分省年度数据!$A$1:$T$32,8,FALSE),
$C239=2018,
VLOOKUP($B239,[6]分省年度数据!$A$1:$T$32,7,FALSE)
)</f>
        <v>16.27</v>
      </c>
      <c r="AN239" cm="1">
        <f t="array" ref="AN239">_xlfn.IFS(
$C239=2010,
VLOOKUP($B239,[7]分省年度数据!$A$1:$T$32,15,FALSE),
$C239=2011,
VLOOKUP($B239,[7]分省年度数据!$A$1:$T$32,14,FALSE),
$C239=2012,
VLOOKUP($B239,[7]分省年度数据!$A$1:$T$32,13,FALSE),
$C239=2013,
VLOOKUP($B239,[7]分省年度数据!$A$1:$T$32,12,FALSE),
$C239=2014,
VLOOKUP($B239,[7]分省年度数据!$A$1:$T$32,11,FALSE),
$C239=2015,
VLOOKUP($B239,[7]分省年度数据!$A$1:$T$32,10,FALSE),
$C239=2016,
VLOOKUP($B239,[7]分省年度数据!$A$1:$T$32,9,FALSE),
$C239=2017,
VLOOKUP($B239,[7]分省年度数据!$A$1:$T$32,8,FALSE),
$C239=2018,
VLOOKUP($B239,[7]分省年度数据!$A$1:$T$32,7,FALSE)
)</f>
        <v>3.81</v>
      </c>
      <c r="AO239" cm="1">
        <f t="array" ref="AO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11.77</v>
      </c>
    </row>
    <row r="240" spans="1:41">
      <c r="A240">
        <v>61</v>
      </c>
      <c r="B240" t="s">
        <v>27</v>
      </c>
      <c r="C240">
        <v>2014</v>
      </c>
      <c r="D240" t="str">
        <f>CONCATENATE(B240,C240)</f>
        <v>陕西省2014</v>
      </c>
      <c r="E240" t="s">
        <v>37</v>
      </c>
      <c r="F240" cm="1">
        <f t="array" ref="F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G240" cm="1">
        <f t="array" ref="G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H240" cm="1">
        <f t="array" ref="H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I240">
        <f>VLOOKUP($D240,[24]Sheet1!$C$1:$J$65536,2,FALSE)</f>
        <v>129.59466552734375</v>
      </c>
      <c r="J240">
        <f>VLOOKUP($D240,[24]Sheet1!$C$1:$J$65536,3,FALSE)</f>
        <v>49.765613555908203</v>
      </c>
      <c r="K240">
        <f>VLOOKUP($D240,[24]Sheet1!$C$1:$J$65536,4,FALSE)</f>
        <v>10168.0390625</v>
      </c>
      <c r="L240">
        <f>VLOOKUP($D240,[24]Sheet1!$C$1:$J$65536,5,FALSE)</f>
        <v>174.02267456054688</v>
      </c>
      <c r="M240">
        <f>VLOOKUP($D240,[24]Sheet1!$C$1:$J$65536,6,FALSE)</f>
        <v>23.580951690673828</v>
      </c>
      <c r="N240">
        <f>VLOOKUP($D240,[24]Sheet1!$C$1:$J$65536,7,FALSE)</f>
        <v>6.4779624938964844</v>
      </c>
      <c r="O240">
        <f>VLOOKUP($D240,[24]Sheet1!$C$1:$J$65536,8,FALSE)</f>
        <v>23.456874847412109</v>
      </c>
      <c r="P240" cm="1">
        <f t="array" ref="P240">_xlfn.IFS(
$C240=2010,
VLOOKUP($B240,[25]各省年均房价!$A$1:$T$32,11,FALSE),
$C240=2011,
VLOOKUP($B240,[25]各省年均房价!$A$1:$T$32,12,FALSE),
$C240=2012,
VLOOKUP($B240,[25]各省年均房价!$A$1:$T$32,13,FALSE),
$C240=2013,
VLOOKUP($B240,[25]各省年均房价!$A$1:$T$32,14,FALSE),
$C240=2014,
VLOOKUP($B240,[25]各省年均房价!$A$1:$T$32,15,FALSE),
$C240=2015,
VLOOKUP($B240,[25]各省年均房价!$A$1:$T$32,16,FALSE),
$C240=2016,
VLOOKUP($B240,[25]各省年均房价!$A$1:$T$32,17,FALSE),
$C240=2017,
VLOOKUP($B240,[25]各省年均房价!$A$1:$T$32,18,FALSE),
$C240=2018,
VLOOKUP($B240,[25]各省年均房价!$A$1:$T$32,19,FALSE)
)</f>
        <v>3937.0010000000002</v>
      </c>
      <c r="Q240">
        <f t="shared" si="3"/>
        <v>0.2485951253393951</v>
      </c>
      <c r="S240" t="str">
        <f>VLOOKUP(B240,方言分布!A:B,2,FALSE)</f>
        <v>中原官话</v>
      </c>
      <c r="T240" cm="1">
        <f t="array" ref="T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37247</v>
      </c>
      <c r="U240" cm="1">
        <f t="array" ref="U240">_xlfn.IFS(
$C240=2010,
VLOOKUP($B240,[20]分省年度数据!$A$1:$T$32,15,FALSE),
$C240=2011,
VLOOKUP($B240,[20]分省年度数据!$A$1:$T$32,14,FALSE),
$C240=2012,
VLOOKUP($B240,[20]分省年度数据!$A$1:$T$32,13,FALSE),
$C240=2013,
VLOOKUP($B240,[20]分省年度数据!$A$1:$T$32,12,FALSE),
$C240=2014,
VLOOKUP($B240,[20]分省年度数据!$A$1:$T$32,11,FALSE),
$C240=2015,
VLOOKUP($B240,[20]分省年度数据!$A$1:$T$32,10,FALSE),
$C240=2016,
VLOOKUP($B240,[20]分省年度数据!$A$1:$T$32,9,FALSE),
$C240=2017,
VLOOKUP($B240,[20]分省年度数据!$A$1:$T$32,8,FALSE),
$C240=2018,
VLOOKUP($B240,[20]分省年度数据!$A$1:$T$32,7,FALSE)
)</f>
        <v>19.940000000000001</v>
      </c>
      <c r="V240" cm="1">
        <f t="array" ref="V240">_xlfn.IFS(
$C240=2010,
VLOOKUP($B240,[21]分省年度数据!$A$1:$T$32,15,FALSE),
$C240=2011,
VLOOKUP($B240,[21]分省年度数据!$A$1:$T$32,14,FALSE),
$C240=2012,
VLOOKUP($B240,[21]分省年度数据!$A$1:$T$32,13,FALSE),
$C240=2013,
VLOOKUP($B240,[21]分省年度数据!$A$1:$T$32,12,FALSE),
$C240=2014,
VLOOKUP($B240,[21]分省年度数据!$A$1:$T$32,11,FALSE),
$C240=2015,
VLOOKUP($B240,[21]分省年度数据!$A$1:$T$32,10,FALSE),
$C240=2016,
VLOOKUP($B240,[21]分省年度数据!$A$1:$T$32,9,FALSE),
$C240=2017,
VLOOKUP($B240,[21]分省年度数据!$A$1:$T$32,8,FALSE),
$C240=2018,
VLOOKUP($B240,[21]分省年度数据!$A$1:$T$32,7,FALSE)
)</f>
        <v>67</v>
      </c>
      <c r="W240" cm="1">
        <f t="array" ref="W240">_xlfn.IFS(
$C240=2010,
VLOOKUP($B240,[22]分省年度数据!$A$1:$T$32,15,FALSE),
$C240=2011,
VLOOKUP($B240,[22]分省年度数据!$A$1:$T$32,14,FALSE),
$C240=2012,
VLOOKUP($B240,[22]分省年度数据!$A$1:$T$32,13,FALSE),
$C240=2013,
VLOOKUP($B240,[22]分省年度数据!$A$1:$T$32,12,FALSE),
$C240=2014,
VLOOKUP($B240,[22]分省年度数据!$A$1:$T$32,11,FALSE),
$C240=2015,
VLOOKUP($B240,[22]分省年度数据!$A$1:$T$32,10,FALSE),
$C240=2016,
VLOOKUP($B240,[22]分省年度数据!$A$1:$T$32,9,FALSE),
$C240=2017,
VLOOKUP($B240,[22]分省年度数据!$A$1:$T$32,8,FALSE),
$C240=2018,
VLOOKUP($B240,[22]分省年度数据!$A$1:$T$32,7,FALSE)
)</f>
        <v>9.57</v>
      </c>
      <c r="X240" cm="1">
        <f t="array" ref="X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313.45</v>
      </c>
      <c r="Y240" cm="1">
        <f t="array" ref="Y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14.95</v>
      </c>
      <c r="Z240" cm="1">
        <f t="array" ref="Z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10.4</v>
      </c>
      <c r="AA240" cm="1">
        <f t="array" ref="AA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14.21</v>
      </c>
      <c r="AC240" cm="1">
        <f t="array" ref="AC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9101672</v>
      </c>
      <c r="AD240" cm="1">
        <f t="array" ref="AD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693.83</v>
      </c>
      <c r="AE240" cm="1">
        <f t="array" ref="AE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181</v>
      </c>
      <c r="AF240" cm="1">
        <f t="array" ref="AF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5918.7</v>
      </c>
      <c r="AI240" cm="1">
        <f t="array" ref="AI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5055</v>
      </c>
      <c r="AJ240" cm="1">
        <f t="array" ref="AJ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9419</v>
      </c>
      <c r="AK240" cm="1">
        <f t="array" ref="AK240">_xlfn.IFS(
$C240=2010,
VLOOKUP($B240,[4]分省年度数据!$A$1:$T$32,15,FALSE),
$C240=2011,
VLOOKUP($B240,[4]分省年度数据!$A$1:$T$32,14,FALSE),
$C240=2012,
VLOOKUP($B240,[4]分省年度数据!$A$1:$T$32,13,FALSE),
$C240=2013,
VLOOKUP($B240,[4]分省年度数据!$A$1:$T$32,12,FALSE),
$C240=2014,
VLOOKUP($B240,[4]分省年度数据!$A$1:$T$32,11,FALSE),
$C240=2015,
VLOOKUP($B240,[4]分省年度数据!$A$1:$T$32,10,FALSE),
$C240=2016,
VLOOKUP($B240,[4]分省年度数据!$A$1:$T$32,9,FALSE),
$C240=2017,
VLOOKUP($B240,[4]分省年度数据!$A$1:$T$32,8,FALSE),
$C240=2018,
VLOOKUP($B240,[4]分省年度数据!$A$1:$T$32,7,FALSE)
)</f>
        <v>96.31</v>
      </c>
      <c r="AL240" cm="1">
        <f t="array" ref="AL240">_xlfn.IFS(
$C240=2010,
VLOOKUP($B240,[5]分省年度数据!$A$1:$T$32,15,FALSE),
$C240=2011,
VLOOKUP($B240,[5]分省年度数据!$A$1:$T$32,14,FALSE),
$C240=2012,
VLOOKUP($B240,[5]分省年度数据!$A$1:$T$32,13,FALSE),
$C240=2013,
VLOOKUP($B240,[5]分省年度数据!$A$1:$T$32,12,FALSE),
$C240=2014,
VLOOKUP($B240,[5]分省年度数据!$A$1:$T$32,11,FALSE),
$C240=2015,
VLOOKUP($B240,[5]分省年度数据!$A$1:$T$32,10,FALSE),
$C240=2016,
VLOOKUP($B240,[5]分省年度数据!$A$1:$T$32,9,FALSE),
$C240=2017,
VLOOKUP($B240,[5]分省年度数据!$A$1:$T$32,8,FALSE),
$C240=2018,
VLOOKUP($B240,[5]分省年度数据!$A$1:$T$32,7,FALSE)
)</f>
        <v>95.08</v>
      </c>
      <c r="AM240" cm="1">
        <f t="array" ref="AM240">_xlfn.IFS(
$C240=2010,
VLOOKUP($B240,[6]分省年度数据!$A$1:$T$32,15,FALSE),
$C240=2011,
VLOOKUP($B240,[6]分省年度数据!$A$1:$T$32,14,FALSE),
$C240=2012,
VLOOKUP($B240,[6]分省年度数据!$A$1:$T$32,13,FALSE),
$C240=2013,
VLOOKUP($B240,[6]分省年度数据!$A$1:$T$32,12,FALSE),
$C240=2014,
VLOOKUP($B240,[6]分省年度数据!$A$1:$T$32,11,FALSE),
$C240=2015,
VLOOKUP($B240,[6]分省年度数据!$A$1:$T$32,10,FALSE),
$C240=2016,
VLOOKUP($B240,[6]分省年度数据!$A$1:$T$32,9,FALSE),
$C240=2017,
VLOOKUP($B240,[6]分省年度数据!$A$1:$T$32,8,FALSE),
$C240=2018,
VLOOKUP($B240,[6]分省年度数据!$A$1:$T$32,7,FALSE)
)</f>
        <v>15.85</v>
      </c>
      <c r="AN240" cm="1">
        <f t="array" ref="AN240">_xlfn.IFS(
$C240=2010,
VLOOKUP($B240,[7]分省年度数据!$A$1:$T$32,15,FALSE),
$C240=2011,
VLOOKUP($B240,[7]分省年度数据!$A$1:$T$32,14,FALSE),
$C240=2012,
VLOOKUP($B240,[7]分省年度数据!$A$1:$T$32,13,FALSE),
$C240=2013,
VLOOKUP($B240,[7]分省年度数据!$A$1:$T$32,12,FALSE),
$C240=2014,
VLOOKUP($B240,[7]分省年度数据!$A$1:$T$32,11,FALSE),
$C240=2015,
VLOOKUP($B240,[7]分省年度数据!$A$1:$T$32,10,FALSE),
$C240=2016,
VLOOKUP($B240,[7]分省年度数据!$A$1:$T$32,9,FALSE),
$C240=2017,
VLOOKUP($B240,[7]分省年度数据!$A$1:$T$32,8,FALSE),
$C240=2018,
VLOOKUP($B240,[7]分省年度数据!$A$1:$T$32,7,FALSE)
)</f>
        <v>4.3</v>
      </c>
      <c r="AO240" cm="1">
        <f t="array" ref="AO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12.48</v>
      </c>
    </row>
    <row r="241" spans="1:41">
      <c r="A241">
        <v>61</v>
      </c>
      <c r="B241" t="s">
        <v>27</v>
      </c>
      <c r="C241">
        <v>2015</v>
      </c>
      <c r="D241" t="str">
        <f>CONCATENATE(B241,C241)</f>
        <v>陕西省2015</v>
      </c>
      <c r="E241" t="s">
        <v>37</v>
      </c>
      <c r="F241" cm="1">
        <f t="array" ref="F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G241" cm="1">
        <f t="array" ref="G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H241" cm="1">
        <f t="array" ref="H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I241">
        <f>VLOOKUP($D241,[24]Sheet1!$C$1:$J$65536,2,FALSE)</f>
        <v>129.95170593261719</v>
      </c>
      <c r="J241">
        <f>VLOOKUP($D241,[24]Sheet1!$C$1:$J$65536,3,FALSE)</f>
        <v>56.70831298828125</v>
      </c>
      <c r="K241">
        <f>VLOOKUP($D241,[24]Sheet1!$C$1:$J$65536,4,FALSE)</f>
        <v>10168.60546875</v>
      </c>
      <c r="L241">
        <f>VLOOKUP($D241,[24]Sheet1!$C$1:$J$65536,5,FALSE)</f>
        <v>172.56442260742188</v>
      </c>
      <c r="M241">
        <f>VLOOKUP($D241,[24]Sheet1!$C$1:$J$65536,6,FALSE)</f>
        <v>24.153388977050781</v>
      </c>
      <c r="N241">
        <f>VLOOKUP($D241,[24]Sheet1!$C$1:$J$65536,7,FALSE)</f>
        <v>6.3976702690124512</v>
      </c>
      <c r="O241">
        <f>VLOOKUP($D241,[24]Sheet1!$C$1:$J$65536,8,FALSE)</f>
        <v>25.863086700439453</v>
      </c>
      <c r="P241" cm="1">
        <f t="array" ref="P241">_xlfn.IFS(
$C241=2010,
VLOOKUP($B241,[25]各省年均房价!$A$1:$T$32,11,FALSE),
$C241=2011,
VLOOKUP($B241,[25]各省年均房价!$A$1:$T$32,12,FALSE),
$C241=2012,
VLOOKUP($B241,[25]各省年均房价!$A$1:$T$32,13,FALSE),
$C241=2013,
VLOOKUP($B241,[25]各省年均房价!$A$1:$T$32,14,FALSE),
$C241=2014,
VLOOKUP($B241,[25]各省年均房价!$A$1:$T$32,15,FALSE),
$C241=2015,
VLOOKUP($B241,[25]各省年均房价!$A$1:$T$32,16,FALSE),
$C241=2016,
VLOOKUP($B241,[25]各省年均房价!$A$1:$T$32,17,FALSE),
$C241=2017,
VLOOKUP($B241,[25]各省年均房价!$A$1:$T$32,18,FALSE),
$C241=2018,
VLOOKUP($B241,[25]各省年均房价!$A$1:$T$32,19,FALSE)
)</f>
        <v>3943.5729999999999</v>
      </c>
      <c r="Q241">
        <f t="shared" si="3"/>
        <v>0.2267072722046565</v>
      </c>
      <c r="S241" t="str">
        <f>VLOOKUP(B241,方言分布!A:B,2,FALSE)</f>
        <v>中原官话</v>
      </c>
      <c r="T241" cm="1">
        <f t="array" ref="T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37030</v>
      </c>
      <c r="U241" cm="1">
        <f t="array" ref="U241">_xlfn.IFS(
$C241=2010,
VLOOKUP($B241,[20]分省年度数据!$A$1:$T$32,15,FALSE),
$C241=2011,
VLOOKUP($B241,[20]分省年度数据!$A$1:$T$32,14,FALSE),
$C241=2012,
VLOOKUP($B241,[20]分省年度数据!$A$1:$T$32,13,FALSE),
$C241=2013,
VLOOKUP($B241,[20]分省年度数据!$A$1:$T$32,12,FALSE),
$C241=2014,
VLOOKUP($B241,[20]分省年度数据!$A$1:$T$32,11,FALSE),
$C241=2015,
VLOOKUP($B241,[20]分省年度数据!$A$1:$T$32,10,FALSE),
$C241=2016,
VLOOKUP($B241,[20]分省年度数据!$A$1:$T$32,9,FALSE),
$C241=2017,
VLOOKUP($B241,[20]分省年度数据!$A$1:$T$32,8,FALSE),
$C241=2018,
VLOOKUP($B241,[20]分省年度数据!$A$1:$T$32,7,FALSE)
)</f>
        <v>21.19</v>
      </c>
      <c r="V241" cm="1">
        <f t="array" ref="V241">_xlfn.IFS(
$C241=2010,
VLOOKUP($B241,[21]分省年度数据!$A$1:$T$32,15,FALSE),
$C241=2011,
VLOOKUP($B241,[21]分省年度数据!$A$1:$T$32,14,FALSE),
$C241=2012,
VLOOKUP($B241,[21]分省年度数据!$A$1:$T$32,13,FALSE),
$C241=2013,
VLOOKUP($B241,[21]分省年度数据!$A$1:$T$32,12,FALSE),
$C241=2014,
VLOOKUP($B241,[21]分省年度数据!$A$1:$T$32,11,FALSE),
$C241=2015,
VLOOKUP($B241,[21]分省年度数据!$A$1:$T$32,10,FALSE),
$C241=2016,
VLOOKUP($B241,[21]分省年度数据!$A$1:$T$32,9,FALSE),
$C241=2017,
VLOOKUP($B241,[21]分省年度数据!$A$1:$T$32,8,FALSE),
$C241=2018,
VLOOKUP($B241,[21]分省年度数据!$A$1:$T$32,7,FALSE)
)</f>
        <v>70</v>
      </c>
      <c r="W241" cm="1">
        <f t="array" ref="W241">_xlfn.IFS(
$C241=2010,
VLOOKUP($B241,[22]分省年度数据!$A$1:$T$32,15,FALSE),
$C241=2011,
VLOOKUP($B241,[22]分省年度数据!$A$1:$T$32,14,FALSE),
$C241=2012,
VLOOKUP($B241,[22]分省年度数据!$A$1:$T$32,13,FALSE),
$C241=2013,
VLOOKUP($B241,[22]分省年度数据!$A$1:$T$32,12,FALSE),
$C241=2014,
VLOOKUP($B241,[22]分省年度数据!$A$1:$T$32,11,FALSE),
$C241=2015,
VLOOKUP($B241,[22]分省年度数据!$A$1:$T$32,10,FALSE),
$C241=2016,
VLOOKUP($B241,[22]分省年度数据!$A$1:$T$32,9,FALSE),
$C241=2017,
VLOOKUP($B241,[22]分省年度数据!$A$1:$T$32,8,FALSE),
$C241=2018,
VLOOKUP($B241,[22]分省年度数据!$A$1:$T$32,7,FALSE)
)</f>
        <v>9.4</v>
      </c>
      <c r="X241" cm="1">
        <f t="array" ref="X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369.38</v>
      </c>
      <c r="Y241" cm="1">
        <f t="array" ref="Y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14.1</v>
      </c>
      <c r="Z241" cm="1">
        <f t="array" ref="Z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10.23</v>
      </c>
      <c r="AA241" cm="1">
        <f t="array" ref="AA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14.93</v>
      </c>
      <c r="AC241" cm="1">
        <f t="array" ref="AC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9674438</v>
      </c>
      <c r="AD241" cm="1">
        <f t="array" ref="AD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758.07</v>
      </c>
      <c r="AE241" cm="1">
        <f t="array" ref="AE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199</v>
      </c>
      <c r="AF241" cm="1">
        <f t="array" ref="AF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6859.1</v>
      </c>
      <c r="AI241" cm="1">
        <f t="array" ref="AI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5406</v>
      </c>
      <c r="AJ241" cm="1">
        <f t="array" ref="AJ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9832</v>
      </c>
      <c r="AK241" cm="1">
        <f t="array" ref="AK241">_xlfn.IFS(
$C241=2010,
VLOOKUP($B241,[4]分省年度数据!$A$1:$T$32,15,FALSE),
$C241=2011,
VLOOKUP($B241,[4]分省年度数据!$A$1:$T$32,14,FALSE),
$C241=2012,
VLOOKUP($B241,[4]分省年度数据!$A$1:$T$32,13,FALSE),
$C241=2013,
VLOOKUP($B241,[4]分省年度数据!$A$1:$T$32,12,FALSE),
$C241=2014,
VLOOKUP($B241,[4]分省年度数据!$A$1:$T$32,11,FALSE),
$C241=2015,
VLOOKUP($B241,[4]分省年度数据!$A$1:$T$32,10,FALSE),
$C241=2016,
VLOOKUP($B241,[4]分省年度数据!$A$1:$T$32,9,FALSE),
$C241=2017,
VLOOKUP($B241,[4]分省年度数据!$A$1:$T$32,8,FALSE),
$C241=2018,
VLOOKUP($B241,[4]分省年度数据!$A$1:$T$32,7,FALSE)
)</f>
        <v>97.12</v>
      </c>
      <c r="AL241" cm="1">
        <f t="array" ref="AL241">_xlfn.IFS(
$C241=2010,
VLOOKUP($B241,[5]分省年度数据!$A$1:$T$32,15,FALSE),
$C241=2011,
VLOOKUP($B241,[5]分省年度数据!$A$1:$T$32,14,FALSE),
$C241=2012,
VLOOKUP($B241,[5]分省年度数据!$A$1:$T$32,13,FALSE),
$C241=2013,
VLOOKUP($B241,[5]分省年度数据!$A$1:$T$32,12,FALSE),
$C241=2014,
VLOOKUP($B241,[5]分省年度数据!$A$1:$T$32,11,FALSE),
$C241=2015,
VLOOKUP($B241,[5]分省年度数据!$A$1:$T$32,10,FALSE),
$C241=2016,
VLOOKUP($B241,[5]分省年度数据!$A$1:$T$32,9,FALSE),
$C241=2017,
VLOOKUP($B241,[5]分省年度数据!$A$1:$T$32,8,FALSE),
$C241=2018,
VLOOKUP($B241,[5]分省年度数据!$A$1:$T$32,7,FALSE)
)</f>
        <v>94.73</v>
      </c>
      <c r="AM241" cm="1">
        <f t="array" ref="AM241">_xlfn.IFS(
$C241=2010,
VLOOKUP($B241,[6]分省年度数据!$A$1:$T$32,15,FALSE),
$C241=2011,
VLOOKUP($B241,[6]分省年度数据!$A$1:$T$32,14,FALSE),
$C241=2012,
VLOOKUP($B241,[6]分省年度数据!$A$1:$T$32,13,FALSE),
$C241=2013,
VLOOKUP($B241,[6]分省年度数据!$A$1:$T$32,12,FALSE),
$C241=2014,
VLOOKUP($B241,[6]分省年度数据!$A$1:$T$32,11,FALSE),
$C241=2015,
VLOOKUP($B241,[6]分省年度数据!$A$1:$T$32,10,FALSE),
$C241=2016,
VLOOKUP($B241,[6]分省年度数据!$A$1:$T$32,9,FALSE),
$C241=2017,
VLOOKUP($B241,[6]分省年度数据!$A$1:$T$32,8,FALSE),
$C241=2018,
VLOOKUP($B241,[6]分省年度数据!$A$1:$T$32,7,FALSE)
)</f>
        <v>15.51</v>
      </c>
      <c r="AN241" cm="1">
        <f t="array" ref="AN241">_xlfn.IFS(
$C241=2010,
VLOOKUP($B241,[7]分省年度数据!$A$1:$T$32,15,FALSE),
$C241=2011,
VLOOKUP($B241,[7]分省年度数据!$A$1:$T$32,14,FALSE),
$C241=2012,
VLOOKUP($B241,[7]分省年度数据!$A$1:$T$32,13,FALSE),
$C241=2013,
VLOOKUP($B241,[7]分省年度数据!$A$1:$T$32,12,FALSE),
$C241=2014,
VLOOKUP($B241,[7]分省年度数据!$A$1:$T$32,11,FALSE),
$C241=2015,
VLOOKUP($B241,[7]分省年度数据!$A$1:$T$32,10,FALSE),
$C241=2016,
VLOOKUP($B241,[7]分省年度数据!$A$1:$T$32,9,FALSE),
$C241=2017,
VLOOKUP($B241,[7]分省年度数据!$A$1:$T$32,8,FALSE),
$C241=2018,
VLOOKUP($B241,[7]分省年度数据!$A$1:$T$32,7,FALSE)
)</f>
        <v>4.58</v>
      </c>
      <c r="AO241" cm="1">
        <f t="array" ref="AO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12.57</v>
      </c>
    </row>
    <row r="242" spans="1:41">
      <c r="A242">
        <v>61</v>
      </c>
      <c r="B242" t="s">
        <v>27</v>
      </c>
      <c r="C242">
        <v>2016</v>
      </c>
      <c r="D242" t="str">
        <f>CONCATENATE(B242,C242)</f>
        <v>陕西省2016</v>
      </c>
      <c r="E242" t="s">
        <v>37</v>
      </c>
      <c r="F242" cm="1">
        <f t="array" ref="F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G242" cm="1">
        <f t="array" ref="G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H242" cm="1">
        <f t="array" ref="H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I242">
        <f>VLOOKUP($D242,[24]Sheet1!$C$1:$J$65536,2,FALSE)</f>
        <v>134.23129272460938</v>
      </c>
      <c r="J242">
        <f>VLOOKUP($D242,[24]Sheet1!$C$1:$J$65536,3,FALSE)</f>
        <v>54.58221435546875</v>
      </c>
      <c r="K242">
        <f>VLOOKUP($D242,[24]Sheet1!$C$1:$J$65536,4,FALSE)</f>
        <v>10166.6787109375</v>
      </c>
      <c r="L242">
        <f>VLOOKUP($D242,[24]Sheet1!$C$1:$J$65536,5,FALSE)</f>
        <v>178.32611083984375</v>
      </c>
      <c r="M242">
        <f>VLOOKUP($D242,[24]Sheet1!$C$1:$J$65536,6,FALSE)</f>
        <v>24.458013534545898</v>
      </c>
      <c r="N242">
        <f>VLOOKUP($D242,[24]Sheet1!$C$1:$J$65536,7,FALSE)</f>
        <v>6.2465100288391113</v>
      </c>
      <c r="O242">
        <f>VLOOKUP($D242,[24]Sheet1!$C$1:$J$65536,8,FALSE)</f>
        <v>30.31646728515625</v>
      </c>
      <c r="P242" cm="1">
        <f t="array" ref="P242">_xlfn.IFS(
$C242=2010,
VLOOKUP($B242,[25]各省年均房价!$A$1:$T$32,11,FALSE),
$C242=2011,
VLOOKUP($B242,[25]各省年均房价!$A$1:$T$32,12,FALSE),
$C242=2012,
VLOOKUP($B242,[25]各省年均房价!$A$1:$T$32,13,FALSE),
$C242=2013,
VLOOKUP($B242,[25]各省年均房价!$A$1:$T$32,14,FALSE),
$C242=2014,
VLOOKUP($B242,[25]各省年均房价!$A$1:$T$32,15,FALSE),
$C242=2015,
VLOOKUP($B242,[25]各省年均房价!$A$1:$T$32,16,FALSE),
$C242=2016,
VLOOKUP($B242,[25]各省年均房价!$A$1:$T$32,17,FALSE),
$C242=2017,
VLOOKUP($B242,[25]各省年均房价!$A$1:$T$32,18,FALSE),
$C242=2018,
VLOOKUP($B242,[25]各省年均房价!$A$1:$T$32,19,FALSE)
)</f>
        <v>4366.3850000000002</v>
      </c>
      <c r="Q242">
        <f t="shared" si="3"/>
        <v>0.23134391226025222</v>
      </c>
      <c r="S242" t="str">
        <f>VLOOKUP(B242,方言分布!A:B,2,FALSE)</f>
        <v>中原官话</v>
      </c>
      <c r="T242" cm="1">
        <f t="array" ref="T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36598</v>
      </c>
      <c r="U242" cm="1">
        <f t="array" ref="U242">_xlfn.IFS(
$C242=2010,
VLOOKUP($B242,[20]分省年度数据!$A$1:$T$32,15,FALSE),
$C242=2011,
VLOOKUP($B242,[20]分省年度数据!$A$1:$T$32,14,FALSE),
$C242=2012,
VLOOKUP($B242,[20]分省年度数据!$A$1:$T$32,13,FALSE),
$C242=2013,
VLOOKUP($B242,[20]分省年度数据!$A$1:$T$32,12,FALSE),
$C242=2014,
VLOOKUP($B242,[20]分省年度数据!$A$1:$T$32,11,FALSE),
$C242=2015,
VLOOKUP($B242,[20]分省年度数据!$A$1:$T$32,10,FALSE),
$C242=2016,
VLOOKUP($B242,[20]分省年度数据!$A$1:$T$32,9,FALSE),
$C242=2017,
VLOOKUP($B242,[20]分省年度数据!$A$1:$T$32,8,FALSE),
$C242=2018,
VLOOKUP($B242,[20]分省年度数据!$A$1:$T$32,7,FALSE)
)</f>
        <v>22.54</v>
      </c>
      <c r="V242" cm="1">
        <f t="array" ref="V242">_xlfn.IFS(
$C242=2010,
VLOOKUP($B242,[21]分省年度数据!$A$1:$T$32,15,FALSE),
$C242=2011,
VLOOKUP($B242,[21]分省年度数据!$A$1:$T$32,14,FALSE),
$C242=2012,
VLOOKUP($B242,[21]分省年度数据!$A$1:$T$32,13,FALSE),
$C242=2013,
VLOOKUP($B242,[21]分省年度数据!$A$1:$T$32,12,FALSE),
$C242=2014,
VLOOKUP($B242,[21]分省年度数据!$A$1:$T$32,11,FALSE),
$C242=2015,
VLOOKUP($B242,[21]分省年度数据!$A$1:$T$32,10,FALSE),
$C242=2016,
VLOOKUP($B242,[21]分省年度数据!$A$1:$T$32,9,FALSE),
$C242=2017,
VLOOKUP($B242,[21]分省年度数据!$A$1:$T$32,8,FALSE),
$C242=2018,
VLOOKUP($B242,[21]分省年度数据!$A$1:$T$32,7,FALSE)
)</f>
        <v>76</v>
      </c>
      <c r="W242" cm="1">
        <f t="array" ref="W242">_xlfn.IFS(
$C242=2010,
VLOOKUP($B242,[22]分省年度数据!$A$1:$T$32,15,FALSE),
$C242=2011,
VLOOKUP($B242,[22]分省年度数据!$A$1:$T$32,14,FALSE),
$C242=2012,
VLOOKUP($B242,[22]分省年度数据!$A$1:$T$32,13,FALSE),
$C242=2013,
VLOOKUP($B242,[22]分省年度数据!$A$1:$T$32,12,FALSE),
$C242=2014,
VLOOKUP($B242,[22]分省年度数据!$A$1:$T$32,11,FALSE),
$C242=2015,
VLOOKUP($B242,[22]分省年度数据!$A$1:$T$32,10,FALSE),
$C242=2016,
VLOOKUP($B242,[22]分省年度数据!$A$1:$T$32,9,FALSE),
$C242=2017,
VLOOKUP($B242,[22]分省年度数据!$A$1:$T$32,8,FALSE),
$C242=2018,
VLOOKUP($B242,[22]分省年度数据!$A$1:$T$32,7,FALSE)
)</f>
        <v>9.16</v>
      </c>
      <c r="X242" cm="1">
        <f t="array" ref="X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381.66</v>
      </c>
      <c r="Y242" cm="1">
        <f t="array" ref="Y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13.63</v>
      </c>
      <c r="Z242" cm="1">
        <f t="array" ref="Z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10.31</v>
      </c>
      <c r="AA242" cm="1">
        <f t="array" ref="AA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15.48</v>
      </c>
      <c r="AC242" cm="1">
        <f t="array" ref="AC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10049114</v>
      </c>
      <c r="AD242" cm="1">
        <f t="array" ref="AD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777.53</v>
      </c>
      <c r="AE242" cm="1">
        <f t="array" ref="AE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202</v>
      </c>
      <c r="AF242" cm="1">
        <f t="array" ref="AF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7680.7</v>
      </c>
      <c r="AI242" cm="1">
        <f t="array" ref="AI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5914</v>
      </c>
      <c r="AJ242" cm="1">
        <f t="array" ref="AJ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10453</v>
      </c>
      <c r="AK242" cm="1">
        <f t="array" ref="AK242">_xlfn.IFS(
$C242=2010,
VLOOKUP($B242,[4]分省年度数据!$A$1:$T$32,15,FALSE),
$C242=2011,
VLOOKUP($B242,[4]分省年度数据!$A$1:$T$32,14,FALSE),
$C242=2012,
VLOOKUP($B242,[4]分省年度数据!$A$1:$T$32,13,FALSE),
$C242=2013,
VLOOKUP($B242,[4]分省年度数据!$A$1:$T$32,12,FALSE),
$C242=2014,
VLOOKUP($B242,[4]分省年度数据!$A$1:$T$32,11,FALSE),
$C242=2015,
VLOOKUP($B242,[4]分省年度数据!$A$1:$T$32,10,FALSE),
$C242=2016,
VLOOKUP($B242,[4]分省年度数据!$A$1:$T$32,9,FALSE),
$C242=2017,
VLOOKUP($B242,[4]分省年度数据!$A$1:$T$32,8,FALSE),
$C242=2018,
VLOOKUP($B242,[4]分省年度数据!$A$1:$T$32,7,FALSE)
)</f>
        <v>95.61</v>
      </c>
      <c r="AL242" cm="1">
        <f t="array" ref="AL242">_xlfn.IFS(
$C242=2010,
VLOOKUP($B242,[5]分省年度数据!$A$1:$T$32,15,FALSE),
$C242=2011,
VLOOKUP($B242,[5]分省年度数据!$A$1:$T$32,14,FALSE),
$C242=2012,
VLOOKUP($B242,[5]分省年度数据!$A$1:$T$32,13,FALSE),
$C242=2013,
VLOOKUP($B242,[5]分省年度数据!$A$1:$T$32,12,FALSE),
$C242=2014,
VLOOKUP($B242,[5]分省年度数据!$A$1:$T$32,11,FALSE),
$C242=2015,
VLOOKUP($B242,[5]分省年度数据!$A$1:$T$32,10,FALSE),
$C242=2016,
VLOOKUP($B242,[5]分省年度数据!$A$1:$T$32,9,FALSE),
$C242=2017,
VLOOKUP($B242,[5]分省年度数据!$A$1:$T$32,8,FALSE),
$C242=2018,
VLOOKUP($B242,[5]分省年度数据!$A$1:$T$32,7,FALSE)
)</f>
        <v>94.66</v>
      </c>
      <c r="AM242" cm="1">
        <f t="array" ref="AM242">_xlfn.IFS(
$C242=2010,
VLOOKUP($B242,[6]分省年度数据!$A$1:$T$32,15,FALSE),
$C242=2011,
VLOOKUP($B242,[6]分省年度数据!$A$1:$T$32,14,FALSE),
$C242=2012,
VLOOKUP($B242,[6]分省年度数据!$A$1:$T$32,13,FALSE),
$C242=2013,
VLOOKUP($B242,[6]分省年度数据!$A$1:$T$32,12,FALSE),
$C242=2014,
VLOOKUP($B242,[6]分省年度数据!$A$1:$T$32,11,FALSE),
$C242=2015,
VLOOKUP($B242,[6]分省年度数据!$A$1:$T$32,10,FALSE),
$C242=2016,
VLOOKUP($B242,[6]分省年度数据!$A$1:$T$32,9,FALSE),
$C242=2017,
VLOOKUP($B242,[6]分省年度数据!$A$1:$T$32,8,FALSE),
$C242=2018,
VLOOKUP($B242,[6]分省年度数据!$A$1:$T$32,7,FALSE)
)</f>
        <v>16.010000000000002</v>
      </c>
      <c r="AN242" cm="1">
        <f t="array" ref="AN242">_xlfn.IFS(
$C242=2010,
VLOOKUP($B242,[7]分省年度数据!$A$1:$T$32,15,FALSE),
$C242=2011,
VLOOKUP($B242,[7]分省年度数据!$A$1:$T$32,14,FALSE),
$C242=2012,
VLOOKUP($B242,[7]分省年度数据!$A$1:$T$32,13,FALSE),
$C242=2013,
VLOOKUP($B242,[7]分省年度数据!$A$1:$T$32,12,FALSE),
$C242=2014,
VLOOKUP($B242,[7]分省年度数据!$A$1:$T$32,11,FALSE),
$C242=2015,
VLOOKUP($B242,[7]分省年度数据!$A$1:$T$32,10,FALSE),
$C242=2016,
VLOOKUP($B242,[7]分省年度数据!$A$1:$T$32,9,FALSE),
$C242=2017,
VLOOKUP($B242,[7]分省年度数据!$A$1:$T$32,8,FALSE),
$C242=2018,
VLOOKUP($B242,[7]分省年度数据!$A$1:$T$32,7,FALSE)
)</f>
        <v>4.47</v>
      </c>
      <c r="AO242" cm="1">
        <f t="array" ref="AO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12.3</v>
      </c>
    </row>
    <row r="243" spans="1:41">
      <c r="A243">
        <v>61</v>
      </c>
      <c r="B243" t="s">
        <v>27</v>
      </c>
      <c r="C243">
        <v>2017</v>
      </c>
      <c r="D243" t="str">
        <f>CONCATENATE(B243,C243)</f>
        <v>陕西省2017</v>
      </c>
      <c r="E243" t="s">
        <v>37</v>
      </c>
      <c r="F243" cm="1">
        <f t="array" ref="F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G243" cm="1">
        <f t="array" ref="G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H243" cm="1">
        <f t="array" ref="H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I243">
        <f>VLOOKUP($D243,[24]Sheet1!$C$1:$J$65536,2,FALSE)</f>
        <v>132.438720703125</v>
      </c>
      <c r="J243">
        <f>VLOOKUP($D243,[24]Sheet1!$C$1:$J$65536,3,FALSE)</f>
        <v>51.820518493652344</v>
      </c>
      <c r="K243">
        <f>VLOOKUP($D243,[24]Sheet1!$C$1:$J$65536,4,FALSE)</f>
        <v>10172.2724609375</v>
      </c>
      <c r="L243">
        <f>VLOOKUP($D243,[24]Sheet1!$C$1:$J$65536,5,FALSE)</f>
        <v>182.71841430664062</v>
      </c>
      <c r="M243">
        <f>VLOOKUP($D243,[24]Sheet1!$C$1:$J$65536,6,FALSE)</f>
        <v>23.192058563232422</v>
      </c>
      <c r="N243">
        <f>VLOOKUP($D243,[24]Sheet1!$C$1:$J$65536,7,FALSE)</f>
        <v>6.0670685768127441</v>
      </c>
      <c r="O243">
        <f>VLOOKUP($D243,[24]Sheet1!$C$1:$J$65536,8,FALSE)</f>
        <v>32.368549346923828</v>
      </c>
      <c r="P243" cm="1">
        <f t="array" ref="P243">_xlfn.IFS(
$C243=2010,
VLOOKUP($B243,[25]各省年均房价!$A$1:$T$32,11,FALSE),
$C243=2011,
VLOOKUP($B243,[25]各省年均房价!$A$1:$T$32,12,FALSE),
$C243=2012,
VLOOKUP($B243,[25]各省年均房价!$A$1:$T$32,13,FALSE),
$C243=2013,
VLOOKUP($B243,[25]各省年均房价!$A$1:$T$32,14,FALSE),
$C243=2014,
VLOOKUP($B243,[25]各省年均房价!$A$1:$T$32,15,FALSE),
$C243=2015,
VLOOKUP($B243,[25]各省年均房价!$A$1:$T$32,16,FALSE),
$C243=2016,
VLOOKUP($B243,[25]各省年均房价!$A$1:$T$32,17,FALSE),
$C243=2017,
VLOOKUP($B243,[25]各省年均房价!$A$1:$T$32,18,FALSE),
$C243=2018,
VLOOKUP($B243,[25]各省年均房价!$A$1:$T$32,19,FALSE)
)</f>
        <v>4808.6805555555566</v>
      </c>
      <c r="Q243">
        <f t="shared" si="3"/>
        <v>0.23303516140322542</v>
      </c>
      <c r="S243" t="str">
        <f>VLOOKUP(B243,方言分布!A:B,2,FALSE)</f>
        <v>中原官话</v>
      </c>
      <c r="T243" cm="1">
        <f t="array" ref="T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35861</v>
      </c>
      <c r="U243" cm="1">
        <f t="array" ref="U243">_xlfn.IFS(
$C243=2010,
VLOOKUP($B243,[20]分省年度数据!$A$1:$T$32,15,FALSE),
$C243=2011,
VLOOKUP($B243,[20]分省年度数据!$A$1:$T$32,14,FALSE),
$C243=2012,
VLOOKUP($B243,[20]分省年度数据!$A$1:$T$32,13,FALSE),
$C243=2013,
VLOOKUP($B243,[20]分省年度数据!$A$1:$T$32,12,FALSE),
$C243=2014,
VLOOKUP($B243,[20]分省年度数据!$A$1:$T$32,11,FALSE),
$C243=2015,
VLOOKUP($B243,[20]分省年度数据!$A$1:$T$32,10,FALSE),
$C243=2016,
VLOOKUP($B243,[20]分省年度数据!$A$1:$T$32,9,FALSE),
$C243=2017,
VLOOKUP($B243,[20]分省年度数据!$A$1:$T$32,8,FALSE),
$C243=2018,
VLOOKUP($B243,[20]分省年度数据!$A$1:$T$32,7,FALSE)
)</f>
        <v>24.13</v>
      </c>
      <c r="V243" cm="1">
        <f t="array" ref="V243">_xlfn.IFS(
$C243=2010,
VLOOKUP($B243,[21]分省年度数据!$A$1:$T$32,15,FALSE),
$C243=2011,
VLOOKUP($B243,[21]分省年度数据!$A$1:$T$32,14,FALSE),
$C243=2012,
VLOOKUP($B243,[21]分省年度数据!$A$1:$T$32,13,FALSE),
$C243=2013,
VLOOKUP($B243,[21]分省年度数据!$A$1:$T$32,12,FALSE),
$C243=2014,
VLOOKUP($B243,[21]分省年度数据!$A$1:$T$32,11,FALSE),
$C243=2015,
VLOOKUP($B243,[21]分省年度数据!$A$1:$T$32,10,FALSE),
$C243=2016,
VLOOKUP($B243,[21]分省年度数据!$A$1:$T$32,9,FALSE),
$C243=2017,
VLOOKUP($B243,[21]分省年度数据!$A$1:$T$32,8,FALSE),
$C243=2018,
VLOOKUP($B243,[21]分省年度数据!$A$1:$T$32,7,FALSE)
)</f>
        <v>81</v>
      </c>
      <c r="W243" cm="1">
        <f t="array" ref="W243">_xlfn.IFS(
$C243=2010,
VLOOKUP($B243,[22]分省年度数据!$A$1:$T$32,15,FALSE),
$C243=2011,
VLOOKUP($B243,[22]分省年度数据!$A$1:$T$32,14,FALSE),
$C243=2012,
VLOOKUP($B243,[22]分省年度数据!$A$1:$T$32,13,FALSE),
$C243=2013,
VLOOKUP($B243,[22]分省年度数据!$A$1:$T$32,12,FALSE),
$C243=2014,
VLOOKUP($B243,[22]分省年度数据!$A$1:$T$32,11,FALSE),
$C243=2015,
VLOOKUP($B243,[22]分省年度数据!$A$1:$T$32,10,FALSE),
$C243=2016,
VLOOKUP($B243,[22]分省年度数据!$A$1:$T$32,9,FALSE),
$C243=2017,
VLOOKUP($B243,[22]分省年度数据!$A$1:$T$32,8,FALSE),
$C243=2018,
VLOOKUP($B243,[22]分省年度数据!$A$1:$T$32,7,FALSE)
)</f>
        <v>9.0500000000000007</v>
      </c>
      <c r="X243" cm="1">
        <f t="array" ref="X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418.27</v>
      </c>
      <c r="Y243" cm="1">
        <f t="array" ref="Y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13.21</v>
      </c>
      <c r="Z243" cm="1">
        <f t="array" ref="Z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10.5</v>
      </c>
      <c r="AA243" cm="1">
        <f t="array" ref="AA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15.86</v>
      </c>
      <c r="AC243" cm="1">
        <f t="array" ref="AC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10545862</v>
      </c>
      <c r="AD243" cm="1">
        <f t="array" ref="AD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828.25</v>
      </c>
      <c r="AE243" cm="1">
        <f t="array" ref="AE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282</v>
      </c>
      <c r="AF243" cm="1">
        <f t="array" ref="AF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8611.2000000000007</v>
      </c>
      <c r="AI243" cm="1">
        <f t="array" ref="AI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5819</v>
      </c>
      <c r="AJ243" cm="1">
        <f t="array" ref="AJ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11523</v>
      </c>
      <c r="AK243" cm="1">
        <f t="array" ref="AK243">_xlfn.IFS(
$C243=2010,
VLOOKUP($B243,[4]分省年度数据!$A$1:$T$32,15,FALSE),
$C243=2011,
VLOOKUP($B243,[4]分省年度数据!$A$1:$T$32,14,FALSE),
$C243=2012,
VLOOKUP($B243,[4]分省年度数据!$A$1:$T$32,13,FALSE),
$C243=2013,
VLOOKUP($B243,[4]分省年度数据!$A$1:$T$32,12,FALSE),
$C243=2014,
VLOOKUP($B243,[4]分省年度数据!$A$1:$T$32,11,FALSE),
$C243=2015,
VLOOKUP($B243,[4]分省年度数据!$A$1:$T$32,10,FALSE),
$C243=2016,
VLOOKUP($B243,[4]分省年度数据!$A$1:$T$32,9,FALSE),
$C243=2017,
VLOOKUP($B243,[4]分省年度数据!$A$1:$T$32,8,FALSE),
$C243=2018,
VLOOKUP($B243,[4]分省年度数据!$A$1:$T$32,7,FALSE)
)</f>
        <v>95.95</v>
      </c>
      <c r="AL243" cm="1">
        <f t="array" ref="AL243">_xlfn.IFS(
$C243=2010,
VLOOKUP($B243,[5]分省年度数据!$A$1:$T$32,15,FALSE),
$C243=2011,
VLOOKUP($B243,[5]分省年度数据!$A$1:$T$32,14,FALSE),
$C243=2012,
VLOOKUP($B243,[5]分省年度数据!$A$1:$T$32,13,FALSE),
$C243=2013,
VLOOKUP($B243,[5]分省年度数据!$A$1:$T$32,12,FALSE),
$C243=2014,
VLOOKUP($B243,[5]分省年度数据!$A$1:$T$32,11,FALSE),
$C243=2015,
VLOOKUP($B243,[5]分省年度数据!$A$1:$T$32,10,FALSE),
$C243=2016,
VLOOKUP($B243,[5]分省年度数据!$A$1:$T$32,9,FALSE),
$C243=2017,
VLOOKUP($B243,[5]分省年度数据!$A$1:$T$32,8,FALSE),
$C243=2018,
VLOOKUP($B243,[5]分省年度数据!$A$1:$T$32,7,FALSE)
)</f>
        <v>93.61</v>
      </c>
      <c r="AM243" cm="1">
        <f t="array" ref="AM243">_xlfn.IFS(
$C243=2010,
VLOOKUP($B243,[6]分省年度数据!$A$1:$T$32,15,FALSE),
$C243=2011,
VLOOKUP($B243,[6]分省年度数据!$A$1:$T$32,14,FALSE),
$C243=2012,
VLOOKUP($B243,[6]分省年度数据!$A$1:$T$32,13,FALSE),
$C243=2013,
VLOOKUP($B243,[6]分省年度数据!$A$1:$T$32,12,FALSE),
$C243=2014,
VLOOKUP($B243,[6]分省年度数据!$A$1:$T$32,11,FALSE),
$C243=2015,
VLOOKUP($B243,[6]分省年度数据!$A$1:$T$32,10,FALSE),
$C243=2016,
VLOOKUP($B243,[6]分省年度数据!$A$1:$T$32,9,FALSE),
$C243=2017,
VLOOKUP($B243,[6]分省年度数据!$A$1:$T$32,8,FALSE),
$C243=2018,
VLOOKUP($B243,[6]分省年度数据!$A$1:$T$32,7,FALSE)
)</f>
        <v>15.63</v>
      </c>
      <c r="AN243" cm="1">
        <f t="array" ref="AN243">_xlfn.IFS(
$C243=2010,
VLOOKUP($B243,[7]分省年度数据!$A$1:$T$32,15,FALSE),
$C243=2011,
VLOOKUP($B243,[7]分省年度数据!$A$1:$T$32,14,FALSE),
$C243=2012,
VLOOKUP($B243,[7]分省年度数据!$A$1:$T$32,13,FALSE),
$C243=2013,
VLOOKUP($B243,[7]分省年度数据!$A$1:$T$32,12,FALSE),
$C243=2014,
VLOOKUP($B243,[7]分省年度数据!$A$1:$T$32,11,FALSE),
$C243=2015,
VLOOKUP($B243,[7]分省年度数据!$A$1:$T$32,10,FALSE),
$C243=2016,
VLOOKUP($B243,[7]分省年度数据!$A$1:$T$32,9,FALSE),
$C243=2017,
VLOOKUP($B243,[7]分省年度数据!$A$1:$T$32,8,FALSE),
$C243=2018,
VLOOKUP($B243,[7]分省年度数据!$A$1:$T$32,7,FALSE)
)</f>
        <v>4.9800000000000004</v>
      </c>
      <c r="AO243" cm="1">
        <f t="array" ref="AO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12.64</v>
      </c>
    </row>
    <row r="244" spans="1:41">
      <c r="A244">
        <v>61</v>
      </c>
      <c r="B244" t="s">
        <v>27</v>
      </c>
      <c r="C244">
        <v>2018</v>
      </c>
      <c r="D244" t="str">
        <f>CONCATENATE(B244,C244)</f>
        <v>陕西省2018</v>
      </c>
      <c r="E244" t="s">
        <v>37</v>
      </c>
      <c r="F244" cm="1">
        <f t="array" ref="F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G244" cm="1">
        <f t="array" ref="G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H244" cm="1">
        <f t="array" ref="H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I244">
        <f>VLOOKUP($D244,[24]Sheet1!$C$1:$J$65536,2,FALSE)</f>
        <v>132.36656188964844</v>
      </c>
      <c r="J244">
        <f>VLOOKUP($D244,[24]Sheet1!$C$1:$J$65536,3,FALSE)</f>
        <v>49.032062530517578</v>
      </c>
      <c r="K244">
        <f>VLOOKUP($D244,[24]Sheet1!$C$1:$J$65536,4,FALSE)</f>
        <v>10164.6796875</v>
      </c>
      <c r="L244">
        <f>VLOOKUP($D244,[24]Sheet1!$C$1:$J$65536,5,FALSE)</f>
        <v>179.52992248535156</v>
      </c>
      <c r="M244">
        <f>VLOOKUP($D244,[24]Sheet1!$C$1:$J$65536,6,FALSE)</f>
        <v>24.036321640014648</v>
      </c>
      <c r="N244">
        <f>VLOOKUP($D244,[24]Sheet1!$C$1:$J$65536,7,FALSE)</f>
        <v>6.065587043762207</v>
      </c>
      <c r="O244">
        <f>VLOOKUP($D244,[24]Sheet1!$C$1:$J$65536,8,FALSE)</f>
        <v>28.646389007568359</v>
      </c>
      <c r="P244" cm="1">
        <f t="array" ref="P244">_xlfn.IFS(
$C244=2010,
VLOOKUP($B244,[25]各省年均房价!$A$1:$T$32,11,FALSE),
$C244=2011,
VLOOKUP($B244,[25]各省年均房价!$A$1:$T$32,12,FALSE),
$C244=2012,
VLOOKUP($B244,[25]各省年均房价!$A$1:$T$32,13,FALSE),
$C244=2013,
VLOOKUP($B244,[25]各省年均房价!$A$1:$T$32,14,FALSE),
$C244=2014,
VLOOKUP($B244,[25]各省年均房价!$A$1:$T$32,15,FALSE),
$C244=2015,
VLOOKUP($B244,[25]各省年均房价!$A$1:$T$32,16,FALSE),
$C244=2016,
VLOOKUP($B244,[25]各省年均房价!$A$1:$T$32,17,FALSE),
$C244=2017,
VLOOKUP($B244,[25]各省年均房价!$A$1:$T$32,18,FALSE),
$C244=2018,
VLOOKUP($B244,[25]各省年均房价!$A$1:$T$32,19,FALSE)
)</f>
        <v>5001.3948412698401</v>
      </c>
      <c r="Q244">
        <f t="shared" si="3"/>
        <v>0.22200793862170809</v>
      </c>
      <c r="S244" t="str">
        <f>VLOOKUP(B244,方言分布!A:B,2,FALSE)</f>
        <v>中原官话</v>
      </c>
      <c r="T244" cm="1">
        <f t="array" ref="T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35300</v>
      </c>
      <c r="U244" cm="1">
        <f t="array" ref="U244">_xlfn.IFS(
$C244=2010,
VLOOKUP($B244,[20]分省年度数据!$A$1:$T$32,15,FALSE),
$C244=2011,
VLOOKUP($B244,[20]分省年度数据!$A$1:$T$32,14,FALSE),
$C244=2012,
VLOOKUP($B244,[20]分省年度数据!$A$1:$T$32,13,FALSE),
$C244=2013,
VLOOKUP($B244,[20]分省年度数据!$A$1:$T$32,12,FALSE),
$C244=2014,
VLOOKUP($B244,[20]分省年度数据!$A$1:$T$32,11,FALSE),
$C244=2015,
VLOOKUP($B244,[20]分省年度数据!$A$1:$T$32,10,FALSE),
$C244=2016,
VLOOKUP($B244,[20]分省年度数据!$A$1:$T$32,9,FALSE),
$C244=2017,
VLOOKUP($B244,[20]分省年度数据!$A$1:$T$32,8,FALSE),
$C244=2018,
VLOOKUP($B244,[20]分省年度数据!$A$1:$T$32,7,FALSE)
)</f>
        <v>25.37</v>
      </c>
      <c r="V244" cm="1">
        <f t="array" ref="V244">_xlfn.IFS(
$C244=2010,
VLOOKUP($B244,[21]分省年度数据!$A$1:$T$32,15,FALSE),
$C244=2011,
VLOOKUP($B244,[21]分省年度数据!$A$1:$T$32,14,FALSE),
$C244=2012,
VLOOKUP($B244,[21]分省年度数据!$A$1:$T$32,13,FALSE),
$C244=2013,
VLOOKUP($B244,[21]分省年度数据!$A$1:$T$32,12,FALSE),
$C244=2014,
VLOOKUP($B244,[21]分省年度数据!$A$1:$T$32,11,FALSE),
$C244=2015,
VLOOKUP($B244,[21]分省年度数据!$A$1:$T$32,10,FALSE),
$C244=2016,
VLOOKUP($B244,[21]分省年度数据!$A$1:$T$32,9,FALSE),
$C244=2017,
VLOOKUP($B244,[21]分省年度数据!$A$1:$T$32,8,FALSE),
$C244=2018,
VLOOKUP($B244,[21]分省年度数据!$A$1:$T$32,7,FALSE)
)</f>
        <v>85</v>
      </c>
      <c r="W244" cm="1">
        <f t="array" ref="W244">_xlfn.IFS(
$C244=2010,
VLOOKUP($B244,[22]分省年度数据!$A$1:$T$32,15,FALSE),
$C244=2011,
VLOOKUP($B244,[22]分省年度数据!$A$1:$T$32,14,FALSE),
$C244=2012,
VLOOKUP($B244,[22]分省年度数据!$A$1:$T$32,13,FALSE),
$C244=2013,
VLOOKUP($B244,[22]分省年度数据!$A$1:$T$32,12,FALSE),
$C244=2014,
VLOOKUP($B244,[22]分省年度数据!$A$1:$T$32,11,FALSE),
$C244=2015,
VLOOKUP($B244,[22]分省年度数据!$A$1:$T$32,10,FALSE),
$C244=2016,
VLOOKUP($B244,[22]分省年度数据!$A$1:$T$32,9,FALSE),
$C244=2017,
VLOOKUP($B244,[22]分省年度数据!$A$1:$T$32,8,FALSE),
$C244=2018,
VLOOKUP($B244,[22]分省年度数据!$A$1:$T$32,7,FALSE)
)</f>
        <v>8.9</v>
      </c>
      <c r="X244" cm="1">
        <f t="array" ref="X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455.31</v>
      </c>
      <c r="Y244" cm="1">
        <f t="array" ref="Y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12.59</v>
      </c>
      <c r="Z244" cm="1">
        <f t="array" ref="Z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11.02</v>
      </c>
      <c r="AA244" cm="1">
        <f t="array" ref="AA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16.18</v>
      </c>
      <c r="AC244" cm="1">
        <f t="array" ref="AC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11375081</v>
      </c>
      <c r="AD244" cm="1">
        <f t="array" ref="AD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871.44</v>
      </c>
      <c r="AE244" cm="1">
        <f t="array" ref="AE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413</v>
      </c>
      <c r="AF244" cm="1">
        <f t="array" ref="AF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9510.2999999999993</v>
      </c>
      <c r="AI244" cm="1">
        <f t="array" ref="AI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6122</v>
      </c>
      <c r="AJ244" cm="1">
        <f t="array" ref="AJ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12370</v>
      </c>
      <c r="AK244" cm="1">
        <f t="array" ref="AK244">_xlfn.IFS(
$C244=2010,
VLOOKUP($B244,[4]分省年度数据!$A$1:$T$32,15,FALSE),
$C244=2011,
VLOOKUP($B244,[4]分省年度数据!$A$1:$T$32,14,FALSE),
$C244=2012,
VLOOKUP($B244,[4]分省年度数据!$A$1:$T$32,13,FALSE),
$C244=2013,
VLOOKUP($B244,[4]分省年度数据!$A$1:$T$32,12,FALSE),
$C244=2014,
VLOOKUP($B244,[4]分省年度数据!$A$1:$T$32,11,FALSE),
$C244=2015,
VLOOKUP($B244,[4]分省年度数据!$A$1:$T$32,10,FALSE),
$C244=2016,
VLOOKUP($B244,[4]分省年度数据!$A$1:$T$32,9,FALSE),
$C244=2017,
VLOOKUP($B244,[4]分省年度数据!$A$1:$T$32,8,FALSE),
$C244=2018,
VLOOKUP($B244,[4]分省年度数据!$A$1:$T$32,7,FALSE)
)</f>
        <v>95.49</v>
      </c>
      <c r="AL244" cm="1">
        <f t="array" ref="AL244">_xlfn.IFS(
$C244=2010,
VLOOKUP($B244,[5]分省年度数据!$A$1:$T$32,15,FALSE),
$C244=2011,
VLOOKUP($B244,[5]分省年度数据!$A$1:$T$32,14,FALSE),
$C244=2012,
VLOOKUP($B244,[5]分省年度数据!$A$1:$T$32,13,FALSE),
$C244=2013,
VLOOKUP($B244,[5]分省年度数据!$A$1:$T$32,12,FALSE),
$C244=2014,
VLOOKUP($B244,[5]分省年度数据!$A$1:$T$32,11,FALSE),
$C244=2015,
VLOOKUP($B244,[5]分省年度数据!$A$1:$T$32,10,FALSE),
$C244=2016,
VLOOKUP($B244,[5]分省年度数据!$A$1:$T$32,9,FALSE),
$C244=2017,
VLOOKUP($B244,[5]分省年度数据!$A$1:$T$32,8,FALSE),
$C244=2018,
VLOOKUP($B244,[5]分省年度数据!$A$1:$T$32,7,FALSE)
)</f>
        <v>96.19</v>
      </c>
      <c r="AM244" cm="1">
        <f t="array" ref="AM244">_xlfn.IFS(
$C244=2010,
VLOOKUP($B244,[6]分省年度数据!$A$1:$T$32,15,FALSE),
$C244=2011,
VLOOKUP($B244,[6]分省年度数据!$A$1:$T$32,14,FALSE),
$C244=2012,
VLOOKUP($B244,[6]分省年度数据!$A$1:$T$32,13,FALSE),
$C244=2013,
VLOOKUP($B244,[6]分省年度数据!$A$1:$T$32,12,FALSE),
$C244=2014,
VLOOKUP($B244,[6]分省年度数据!$A$1:$T$32,11,FALSE),
$C244=2015,
VLOOKUP($B244,[6]分省年度数据!$A$1:$T$32,10,FALSE),
$C244=2016,
VLOOKUP($B244,[6]分省年度数据!$A$1:$T$32,9,FALSE),
$C244=2017,
VLOOKUP($B244,[6]分省年度数据!$A$1:$T$32,8,FALSE),
$C244=2018,
VLOOKUP($B244,[6]分省年度数据!$A$1:$T$32,7,FALSE)
)</f>
        <v>13.72</v>
      </c>
      <c r="AN244" cm="1">
        <f t="array" ref="AN244">_xlfn.IFS(
$C244=2010,
VLOOKUP($B244,[7]分省年度数据!$A$1:$T$32,15,FALSE),
$C244=2011,
VLOOKUP($B244,[7]分省年度数据!$A$1:$T$32,14,FALSE),
$C244=2012,
VLOOKUP($B244,[7]分省年度数据!$A$1:$T$32,13,FALSE),
$C244=2013,
VLOOKUP($B244,[7]分省年度数据!$A$1:$T$32,12,FALSE),
$C244=2014,
VLOOKUP($B244,[7]分省年度数据!$A$1:$T$32,11,FALSE),
$C244=2015,
VLOOKUP($B244,[7]分省年度数据!$A$1:$T$32,10,FALSE),
$C244=2016,
VLOOKUP($B244,[7]分省年度数据!$A$1:$T$32,9,FALSE),
$C244=2017,
VLOOKUP($B244,[7]分省年度数据!$A$1:$T$32,8,FALSE),
$C244=2018,
VLOOKUP($B244,[7]分省年度数据!$A$1:$T$32,7,FALSE)
)</f>
        <v>5.28</v>
      </c>
      <c r="AO244" cm="1">
        <f t="array" ref="AO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11.76</v>
      </c>
    </row>
    <row r="245" spans="1:41">
      <c r="A245">
        <v>62</v>
      </c>
      <c r="B245" t="s">
        <v>28</v>
      </c>
      <c r="C245">
        <v>2010</v>
      </c>
      <c r="D245" t="str">
        <f>CONCATENATE(B245,C245)</f>
        <v>甘肃省2010</v>
      </c>
      <c r="E245" t="s">
        <v>37</v>
      </c>
      <c r="F245" cm="1">
        <f t="array" ref="F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G245" cm="1">
        <f t="array" ref="G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H245" cm="1">
        <f t="array" ref="H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I245">
        <f>VLOOKUP($D245,[24]Sheet1!$C$1:$J$65536,2,FALSE)</f>
        <v>82.053085327148438</v>
      </c>
      <c r="J245">
        <f>VLOOKUP($D245,[24]Sheet1!$C$1:$J$65536,3,FALSE)</f>
        <v>-13.014037132263184</v>
      </c>
      <c r="K245">
        <f>VLOOKUP($D245,[24]Sheet1!$C$1:$J$65536,4,FALSE)</f>
        <v>10165.20703125</v>
      </c>
      <c r="L245">
        <f>VLOOKUP($D245,[24]Sheet1!$C$1:$J$65536,5,FALSE)</f>
        <v>202.87213134765625</v>
      </c>
      <c r="M245">
        <f>VLOOKUP($D245,[24]Sheet1!$C$1:$J$65536,6,FALSE)</f>
        <v>29.533344268798828</v>
      </c>
      <c r="N245">
        <f>VLOOKUP($D245,[24]Sheet1!$C$1:$J$65536,7,FALSE)</f>
        <v>4.3733305931091309</v>
      </c>
      <c r="O245">
        <f>VLOOKUP($D245,[24]Sheet1!$C$1:$J$65536,8,FALSE)</f>
        <v>13.491085052490234</v>
      </c>
      <c r="P245" cm="1">
        <f t="array" ref="P245">_xlfn.IFS(
$C245=2010,
VLOOKUP($B245,[25]各省年均房价!$A$1:$T$32,11,FALSE),
$C245=2011,
VLOOKUP($B245,[25]各省年均房价!$A$1:$T$32,12,FALSE),
$C245=2012,
VLOOKUP($B245,[25]各省年均房价!$A$1:$T$32,13,FALSE),
$C245=2013,
VLOOKUP($B245,[25]各省年均房价!$A$1:$T$32,14,FALSE),
$C245=2014,
VLOOKUP($B245,[25]各省年均房价!$A$1:$T$32,15,FALSE),
$C245=2015,
VLOOKUP($B245,[25]各省年均房价!$A$1:$T$32,16,FALSE),
$C245=2016,
VLOOKUP($B245,[25]各省年均房价!$A$1:$T$32,17,FALSE),
$C245=2017,
VLOOKUP($B245,[25]各省年均房价!$A$1:$T$32,18,FALSE),
$C245=2018,
VLOOKUP($B245,[25]各省年均房价!$A$1:$T$32,19,FALSE)
)</f>
        <v>3172.2066666666669</v>
      </c>
      <c r="Q245">
        <f t="shared" si="3"/>
        <v>0.43112349370299902</v>
      </c>
      <c r="S245" t="str">
        <f>VLOOKUP(B245,方言分布!A:B,2,FALSE)</f>
        <v>兰银官话</v>
      </c>
      <c r="T245" cm="1">
        <f t="array" ref="T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26673</v>
      </c>
      <c r="U245" cm="1">
        <f t="array" ref="U245">_xlfn.IFS(
$C245=2010,
VLOOKUP($B245,[20]分省年度数据!$A$1:$T$32,15,FALSE),
$C245=2011,
VLOOKUP($B245,[20]分省年度数据!$A$1:$T$32,14,FALSE),
$C245=2012,
VLOOKUP($B245,[20]分省年度数据!$A$1:$T$32,13,FALSE),
$C245=2013,
VLOOKUP($B245,[20]分省年度数据!$A$1:$T$32,12,FALSE),
$C245=2014,
VLOOKUP($B245,[20]分省年度数据!$A$1:$T$32,11,FALSE),
$C245=2015,
VLOOKUP($B245,[20]分省年度数据!$A$1:$T$32,10,FALSE),
$C245=2016,
VLOOKUP($B245,[20]分省年度数据!$A$1:$T$32,9,FALSE),
$C245=2017,
VLOOKUP($B245,[20]分省年度数据!$A$1:$T$32,8,FALSE),
$C245=2018,
VLOOKUP($B245,[20]分省年度数据!$A$1:$T$32,7,FALSE)
)</f>
        <v>9.0399999999999991</v>
      </c>
      <c r="V245" cm="1">
        <f t="array" ref="V245">_xlfn.IFS(
$C245=2010,
VLOOKUP($B245,[21]分省年度数据!$A$1:$T$32,15,FALSE),
$C245=2011,
VLOOKUP($B245,[21]分省年度数据!$A$1:$T$32,14,FALSE),
$C245=2012,
VLOOKUP($B245,[21]分省年度数据!$A$1:$T$32,13,FALSE),
$C245=2013,
VLOOKUP($B245,[21]分省年度数据!$A$1:$T$32,12,FALSE),
$C245=2014,
VLOOKUP($B245,[21]分省年度数据!$A$1:$T$32,11,FALSE),
$C245=2015,
VLOOKUP($B245,[21]分省年度数据!$A$1:$T$32,10,FALSE),
$C245=2016,
VLOOKUP($B245,[21]分省年度数据!$A$1:$T$32,9,FALSE),
$C245=2017,
VLOOKUP($B245,[21]分省年度数据!$A$1:$T$32,8,FALSE),
$C245=2018,
VLOOKUP($B245,[21]分省年度数据!$A$1:$T$32,7,FALSE)
)</f>
        <v>37</v>
      </c>
      <c r="W245" cm="1">
        <f t="array" ref="W245">_xlfn.IFS(
$C245=2010,
VLOOKUP($B245,[22]分省年度数据!$A$1:$T$32,15,FALSE),
$C245=2011,
VLOOKUP($B245,[22]分省年度数据!$A$1:$T$32,14,FALSE),
$C245=2012,
VLOOKUP($B245,[22]分省年度数据!$A$1:$T$32,13,FALSE),
$C245=2013,
VLOOKUP($B245,[22]分省年度数据!$A$1:$T$32,12,FALSE),
$C245=2014,
VLOOKUP($B245,[22]分省年度数据!$A$1:$T$32,11,FALSE),
$C245=2015,
VLOOKUP($B245,[22]分省年度数据!$A$1:$T$32,10,FALSE),
$C245=2016,
VLOOKUP($B245,[22]分省年度数据!$A$1:$T$32,9,FALSE),
$C245=2017,
VLOOKUP($B245,[22]分省年度数据!$A$1:$T$32,8,FALSE),
$C245=2018,
VLOOKUP($B245,[22]分省年度数据!$A$1:$T$32,7,FALSE)
)</f>
        <v>10.5</v>
      </c>
      <c r="X245" cm="1">
        <f t="array" ref="X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100.4</v>
      </c>
      <c r="Y245" cm="1">
        <f t="array" ref="Y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17.239999999999998</v>
      </c>
      <c r="Z245" cm="1">
        <f t="array" ref="Z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16.64</v>
      </c>
      <c r="AA245" cm="1">
        <f t="array" ref="AA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16.89</v>
      </c>
      <c r="AC245" cm="1">
        <f t="array" ref="AC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3106736</v>
      </c>
      <c r="AD245" cm="1">
        <f t="array" ref="AD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228.23</v>
      </c>
      <c r="AE245" cm="1">
        <f t="array" ref="AE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4</v>
      </c>
      <c r="AF245" cm="1">
        <f t="array" ref="AF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1435.5</v>
      </c>
      <c r="AI245" cm="1">
        <f t="array" ref="AI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3090</v>
      </c>
      <c r="AJ245" cm="1">
        <f t="array" ref="AJ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4173</v>
      </c>
      <c r="AK245" cm="1">
        <f t="array" ref="AK245">_xlfn.IFS(
$C245=2010,
VLOOKUP($B245,[4]分省年度数据!$A$1:$T$32,15,FALSE),
$C245=2011,
VLOOKUP($B245,[4]分省年度数据!$A$1:$T$32,14,FALSE),
$C245=2012,
VLOOKUP($B245,[4]分省年度数据!$A$1:$T$32,13,FALSE),
$C245=2013,
VLOOKUP($B245,[4]分省年度数据!$A$1:$T$32,12,FALSE),
$C245=2014,
VLOOKUP($B245,[4]分省年度数据!$A$1:$T$32,11,FALSE),
$C245=2015,
VLOOKUP($B245,[4]分省年度数据!$A$1:$T$32,10,FALSE),
$C245=2016,
VLOOKUP($B245,[4]分省年度数据!$A$1:$T$32,9,FALSE),
$C245=2017,
VLOOKUP($B245,[4]分省年度数据!$A$1:$T$32,8,FALSE),
$C245=2018,
VLOOKUP($B245,[4]分省年度数据!$A$1:$T$32,7,FALSE)
)</f>
        <v>91.57</v>
      </c>
      <c r="AL245" cm="1">
        <f t="array" ref="AL245">_xlfn.IFS(
$C245=2010,
VLOOKUP($B245,[5]分省年度数据!$A$1:$T$32,15,FALSE),
$C245=2011,
VLOOKUP($B245,[5]分省年度数据!$A$1:$T$32,14,FALSE),
$C245=2012,
VLOOKUP($B245,[5]分省年度数据!$A$1:$T$32,13,FALSE),
$C245=2013,
VLOOKUP($B245,[5]分省年度数据!$A$1:$T$32,12,FALSE),
$C245=2014,
VLOOKUP($B245,[5]分省年度数据!$A$1:$T$32,11,FALSE),
$C245=2015,
VLOOKUP($B245,[5]分省年度数据!$A$1:$T$32,10,FALSE),
$C245=2016,
VLOOKUP($B245,[5]分省年度数据!$A$1:$T$32,9,FALSE),
$C245=2017,
VLOOKUP($B245,[5]分省年度数据!$A$1:$T$32,8,FALSE),
$C245=2018,
VLOOKUP($B245,[5]分省年度数据!$A$1:$T$32,7,FALSE)
)</f>
        <v>74.290000000000006</v>
      </c>
      <c r="AM245" cm="1">
        <f t="array" ref="AM245">_xlfn.IFS(
$C245=2010,
VLOOKUP($B245,[6]分省年度数据!$A$1:$T$32,15,FALSE),
$C245=2011,
VLOOKUP($B245,[6]分省年度数据!$A$1:$T$32,14,FALSE),
$C245=2012,
VLOOKUP($B245,[6]分省年度数据!$A$1:$T$32,13,FALSE),
$C245=2013,
VLOOKUP($B245,[6]分省年度数据!$A$1:$T$32,12,FALSE),
$C245=2014,
VLOOKUP($B245,[6]分省年度数据!$A$1:$T$32,11,FALSE),
$C245=2015,
VLOOKUP($B245,[6]分省年度数据!$A$1:$T$32,10,FALSE),
$C245=2016,
VLOOKUP($B245,[6]分省年度数据!$A$1:$T$32,9,FALSE),
$C245=2017,
VLOOKUP($B245,[6]分省年度数据!$A$1:$T$32,8,FALSE),
$C245=2018,
VLOOKUP($B245,[6]分省年度数据!$A$1:$T$32,7,FALSE)
)</f>
        <v>8.1</v>
      </c>
      <c r="AN245" cm="1">
        <f t="array" ref="AN245">_xlfn.IFS(
$C245=2010,
VLOOKUP($B245,[7]分省年度数据!$A$1:$T$32,15,FALSE),
$C245=2011,
VLOOKUP($B245,[7]分省年度数据!$A$1:$T$32,14,FALSE),
$C245=2012,
VLOOKUP($B245,[7]分省年度数据!$A$1:$T$32,13,FALSE),
$C245=2013,
VLOOKUP($B245,[7]分省年度数据!$A$1:$T$32,12,FALSE),
$C245=2014,
VLOOKUP($B245,[7]分省年度数据!$A$1:$T$32,11,FALSE),
$C245=2015,
VLOOKUP($B245,[7]分省年度数据!$A$1:$T$32,10,FALSE),
$C245=2016,
VLOOKUP($B245,[7]分省年度数据!$A$1:$T$32,9,FALSE),
$C245=2017,
VLOOKUP($B245,[7]分省年度数据!$A$1:$T$32,8,FALSE),
$C245=2018,
VLOOKUP($B245,[7]分省年度数据!$A$1:$T$32,7,FALSE)
)</f>
        <v>2.17</v>
      </c>
      <c r="AO245" cm="1">
        <f t="array" ref="AO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8.1199999999999992</v>
      </c>
    </row>
    <row r="246" spans="1:41">
      <c r="A246">
        <v>62</v>
      </c>
      <c r="B246" t="s">
        <v>28</v>
      </c>
      <c r="C246">
        <v>2011</v>
      </c>
      <c r="D246" t="str">
        <f>CONCATENATE(B246,C246)</f>
        <v>甘肃省2011</v>
      </c>
      <c r="E246" t="s">
        <v>37</v>
      </c>
      <c r="F246" cm="1">
        <f t="array" ref="F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G246" cm="1">
        <f t="array" ref="G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H246" cm="1">
        <f t="array" ref="H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I246">
        <f>VLOOKUP($D246,[24]Sheet1!$C$1:$J$65536,2,FALSE)</f>
        <v>76.473350524902344</v>
      </c>
      <c r="J246">
        <f>VLOOKUP($D246,[24]Sheet1!$C$1:$J$65536,3,FALSE)</f>
        <v>-17.277006149291992</v>
      </c>
      <c r="K246">
        <f>VLOOKUP($D246,[24]Sheet1!$C$1:$J$65536,4,FALSE)</f>
        <v>10174.8671875</v>
      </c>
      <c r="L246">
        <f>VLOOKUP($D246,[24]Sheet1!$C$1:$J$65536,5,FALSE)</f>
        <v>198.79873657226562</v>
      </c>
      <c r="M246">
        <f>VLOOKUP($D246,[24]Sheet1!$C$1:$J$65536,6,FALSE)</f>
        <v>28.483160018920898</v>
      </c>
      <c r="N246">
        <f>VLOOKUP($D246,[24]Sheet1!$C$1:$J$65536,7,FALSE)</f>
        <v>4.5209774971008301</v>
      </c>
      <c r="O246">
        <f>VLOOKUP($D246,[24]Sheet1!$C$1:$J$65536,8,FALSE)</f>
        <v>13.741012573242188</v>
      </c>
      <c r="P246" cm="1">
        <f t="array" ref="P246">_xlfn.IFS(
$C246=2010,
VLOOKUP($B246,[25]各省年均房价!$A$1:$T$32,11,FALSE),
$C246=2011,
VLOOKUP($B246,[25]各省年均房价!$A$1:$T$32,12,FALSE),
$C246=2012,
VLOOKUP($B246,[25]各省年均房价!$A$1:$T$32,13,FALSE),
$C246=2013,
VLOOKUP($B246,[25]各省年均房价!$A$1:$T$32,14,FALSE),
$C246=2014,
VLOOKUP($B246,[25]各省年均房价!$A$1:$T$32,15,FALSE),
$C246=2015,
VLOOKUP($B246,[25]各省年均房价!$A$1:$T$32,16,FALSE),
$C246=2016,
VLOOKUP($B246,[25]各省年均房价!$A$1:$T$32,17,FALSE),
$C246=2017,
VLOOKUP($B246,[25]各省年均房价!$A$1:$T$32,18,FALSE),
$C246=2018,
VLOOKUP($B246,[25]各省年均房价!$A$1:$T$32,19,FALSE)
)</f>
        <v>3289.038333333333</v>
      </c>
      <c r="Q246">
        <f t="shared" si="3"/>
        <v>0.38863740202449876</v>
      </c>
      <c r="S246" t="str">
        <f>VLOOKUP(B246,方言分布!A:B,2,FALSE)</f>
        <v>兰银官话</v>
      </c>
      <c r="T246" cm="1">
        <f t="array" ref="T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26632</v>
      </c>
      <c r="U246" cm="1">
        <f t="array" ref="U246">_xlfn.IFS(
$C246=2010,
VLOOKUP($B246,[20]分省年度数据!$A$1:$T$32,15,FALSE),
$C246=2011,
VLOOKUP($B246,[20]分省年度数据!$A$1:$T$32,14,FALSE),
$C246=2012,
VLOOKUP($B246,[20]分省年度数据!$A$1:$T$32,13,FALSE),
$C246=2013,
VLOOKUP($B246,[20]分省年度数据!$A$1:$T$32,12,FALSE),
$C246=2014,
VLOOKUP($B246,[20]分省年度数据!$A$1:$T$32,11,FALSE),
$C246=2015,
VLOOKUP($B246,[20]分省年度数据!$A$1:$T$32,10,FALSE),
$C246=2016,
VLOOKUP($B246,[20]分省年度数据!$A$1:$T$32,9,FALSE),
$C246=2017,
VLOOKUP($B246,[20]分省年度数据!$A$1:$T$32,8,FALSE),
$C246=2018,
VLOOKUP($B246,[20]分省年度数据!$A$1:$T$32,7,FALSE)
)</f>
        <v>9.49</v>
      </c>
      <c r="V246" cm="1">
        <f t="array" ref="V246">_xlfn.IFS(
$C246=2010,
VLOOKUP($B246,[21]分省年度数据!$A$1:$T$32,15,FALSE),
$C246=2011,
VLOOKUP($B246,[21]分省年度数据!$A$1:$T$32,14,FALSE),
$C246=2012,
VLOOKUP($B246,[21]分省年度数据!$A$1:$T$32,13,FALSE),
$C246=2013,
VLOOKUP($B246,[21]分省年度数据!$A$1:$T$32,12,FALSE),
$C246=2014,
VLOOKUP($B246,[21]分省年度数据!$A$1:$T$32,11,FALSE),
$C246=2015,
VLOOKUP($B246,[21]分省年度数据!$A$1:$T$32,10,FALSE),
$C246=2016,
VLOOKUP($B246,[21]分省年度数据!$A$1:$T$32,9,FALSE),
$C246=2017,
VLOOKUP($B246,[21]分省年度数据!$A$1:$T$32,8,FALSE),
$C246=2018,
VLOOKUP($B246,[21]分省年度数据!$A$1:$T$32,7,FALSE)
)</f>
        <v>39</v>
      </c>
      <c r="W246" cm="1">
        <f t="array" ref="W246">_xlfn.IFS(
$C246=2010,
VLOOKUP($B246,[22]分省年度数据!$A$1:$T$32,15,FALSE),
$C246=2011,
VLOOKUP($B246,[22]分省年度数据!$A$1:$T$32,14,FALSE),
$C246=2012,
VLOOKUP($B246,[22]分省年度数据!$A$1:$T$32,13,FALSE),
$C246=2013,
VLOOKUP($B246,[22]分省年度数据!$A$1:$T$32,12,FALSE),
$C246=2014,
VLOOKUP($B246,[22]分省年度数据!$A$1:$T$32,11,FALSE),
$C246=2015,
VLOOKUP($B246,[22]分省年度数据!$A$1:$T$32,10,FALSE),
$C246=2016,
VLOOKUP($B246,[22]分省年度数据!$A$1:$T$32,9,FALSE),
$C246=2017,
VLOOKUP($B246,[22]分省年度数据!$A$1:$T$32,8,FALSE),
$C246=2018,
VLOOKUP($B246,[22]分省年度数据!$A$1:$T$32,7,FALSE)
)</f>
        <v>10.4</v>
      </c>
      <c r="X246" cm="1">
        <f t="array" ref="X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143.18</v>
      </c>
      <c r="Y246" cm="1">
        <f t="array" ref="Y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17.03</v>
      </c>
      <c r="Z246" cm="1">
        <f t="array" ref="Z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15.22</v>
      </c>
      <c r="AA246" cm="1">
        <f t="array" ref="AA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15.57</v>
      </c>
      <c r="AC246" cm="1">
        <f t="array" ref="AC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3608174</v>
      </c>
      <c r="AD246" cm="1">
        <f t="array" ref="AD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284.33</v>
      </c>
      <c r="AE246" cm="1">
        <f t="array" ref="AE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10</v>
      </c>
      <c r="AF246" cm="1">
        <f t="array" ref="AF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1772.9</v>
      </c>
      <c r="AI246" cm="1">
        <f t="array" ref="AI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3027</v>
      </c>
      <c r="AJ246" cm="1">
        <f t="array" ref="AJ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4513</v>
      </c>
      <c r="AK246" cm="1">
        <f t="array" ref="AK246">_xlfn.IFS(
$C246=2010,
VLOOKUP($B246,[4]分省年度数据!$A$1:$T$32,15,FALSE),
$C246=2011,
VLOOKUP($B246,[4]分省年度数据!$A$1:$T$32,14,FALSE),
$C246=2012,
VLOOKUP($B246,[4]分省年度数据!$A$1:$T$32,13,FALSE),
$C246=2013,
VLOOKUP($B246,[4]分省年度数据!$A$1:$T$32,12,FALSE),
$C246=2014,
VLOOKUP($B246,[4]分省年度数据!$A$1:$T$32,11,FALSE),
$C246=2015,
VLOOKUP($B246,[4]分省年度数据!$A$1:$T$32,10,FALSE),
$C246=2016,
VLOOKUP($B246,[4]分省年度数据!$A$1:$T$32,9,FALSE),
$C246=2017,
VLOOKUP($B246,[4]分省年度数据!$A$1:$T$32,8,FALSE),
$C246=2018,
VLOOKUP($B246,[4]分省年度数据!$A$1:$T$32,7,FALSE)
)</f>
        <v>92.5</v>
      </c>
      <c r="AL246" cm="1">
        <f t="array" ref="AL246">_xlfn.IFS(
$C246=2010,
VLOOKUP($B246,[5]分省年度数据!$A$1:$T$32,15,FALSE),
$C246=2011,
VLOOKUP($B246,[5]分省年度数据!$A$1:$T$32,14,FALSE),
$C246=2012,
VLOOKUP($B246,[5]分省年度数据!$A$1:$T$32,13,FALSE),
$C246=2013,
VLOOKUP($B246,[5]分省年度数据!$A$1:$T$32,12,FALSE),
$C246=2014,
VLOOKUP($B246,[5]分省年度数据!$A$1:$T$32,11,FALSE),
$C246=2015,
VLOOKUP($B246,[5]分省年度数据!$A$1:$T$32,10,FALSE),
$C246=2016,
VLOOKUP($B246,[5]分省年度数据!$A$1:$T$32,9,FALSE),
$C246=2017,
VLOOKUP($B246,[5]分省年度数据!$A$1:$T$32,8,FALSE),
$C246=2018,
VLOOKUP($B246,[5]分省年度数据!$A$1:$T$32,7,FALSE)
)</f>
        <v>75.62</v>
      </c>
      <c r="AM246" cm="1">
        <f t="array" ref="AM246">_xlfn.IFS(
$C246=2010,
VLOOKUP($B246,[6]分省年度数据!$A$1:$T$32,15,FALSE),
$C246=2011,
VLOOKUP($B246,[6]分省年度数据!$A$1:$T$32,14,FALSE),
$C246=2012,
VLOOKUP($B246,[6]分省年度数据!$A$1:$T$32,13,FALSE),
$C246=2013,
VLOOKUP($B246,[6]分省年度数据!$A$1:$T$32,12,FALSE),
$C246=2014,
VLOOKUP($B246,[6]分省年度数据!$A$1:$T$32,11,FALSE),
$C246=2015,
VLOOKUP($B246,[6]分省年度数据!$A$1:$T$32,10,FALSE),
$C246=2016,
VLOOKUP($B246,[6]分省年度数据!$A$1:$T$32,9,FALSE),
$C246=2017,
VLOOKUP($B246,[6]分省年度数据!$A$1:$T$32,8,FALSE),
$C246=2018,
VLOOKUP($B246,[6]分省年度数据!$A$1:$T$32,7,FALSE)
)</f>
        <v>9.76</v>
      </c>
      <c r="AN246" cm="1">
        <f t="array" ref="AN246">_xlfn.IFS(
$C246=2010,
VLOOKUP($B246,[7]分省年度数据!$A$1:$T$32,15,FALSE),
$C246=2011,
VLOOKUP($B246,[7]分省年度数据!$A$1:$T$32,14,FALSE),
$C246=2012,
VLOOKUP($B246,[7]分省年度数据!$A$1:$T$32,13,FALSE),
$C246=2013,
VLOOKUP($B246,[7]分省年度数据!$A$1:$T$32,12,FALSE),
$C246=2014,
VLOOKUP($B246,[7]分省年度数据!$A$1:$T$32,11,FALSE),
$C246=2015,
VLOOKUP($B246,[7]分省年度数据!$A$1:$T$32,10,FALSE),
$C246=2016,
VLOOKUP($B246,[7]分省年度数据!$A$1:$T$32,9,FALSE),
$C246=2017,
VLOOKUP($B246,[7]分省年度数据!$A$1:$T$32,8,FALSE),
$C246=2018,
VLOOKUP($B246,[7]分省年度数据!$A$1:$T$32,7,FALSE)
)</f>
        <v>2.34</v>
      </c>
      <c r="AO246" cm="1">
        <f t="array" ref="AO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8.32</v>
      </c>
    </row>
    <row r="247" spans="1:41">
      <c r="A247">
        <v>62</v>
      </c>
      <c r="B247" t="s">
        <v>28</v>
      </c>
      <c r="C247">
        <v>2012</v>
      </c>
      <c r="D247" t="str">
        <f>CONCATENATE(B247,C247)</f>
        <v>甘肃省2012</v>
      </c>
      <c r="E247" t="s">
        <v>37</v>
      </c>
      <c r="F247" cm="1">
        <f t="array" ref="F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G247" cm="1">
        <f t="array" ref="G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H247" cm="1">
        <f t="array" ref="H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I247">
        <f>VLOOKUP($D247,[24]Sheet1!$C$1:$J$65536,2,FALSE)</f>
        <v>74.65118408203125</v>
      </c>
      <c r="J247">
        <f>VLOOKUP($D247,[24]Sheet1!$C$1:$J$65536,3,FALSE)</f>
        <v>-23.323431015014648</v>
      </c>
      <c r="K247">
        <f>VLOOKUP($D247,[24]Sheet1!$C$1:$J$65536,4,FALSE)</f>
        <v>10163.66015625</v>
      </c>
      <c r="L247">
        <f>VLOOKUP($D247,[24]Sheet1!$C$1:$J$65536,5,FALSE)</f>
        <v>201.20748901367188</v>
      </c>
      <c r="M247">
        <f>VLOOKUP($D247,[24]Sheet1!$C$1:$J$65536,6,FALSE)</f>
        <v>28.18522834777832</v>
      </c>
      <c r="N247">
        <f>VLOOKUP($D247,[24]Sheet1!$C$1:$J$65536,7,FALSE)</f>
        <v>4.6318955421447754</v>
      </c>
      <c r="O247">
        <f>VLOOKUP($D247,[24]Sheet1!$C$1:$J$65536,8,FALSE)</f>
        <v>12.725787162780762</v>
      </c>
      <c r="P247" cm="1">
        <f t="array" ref="P247">_xlfn.IFS(
$C247=2010,
VLOOKUP($B247,[25]各省年均房价!$A$1:$T$32,11,FALSE),
$C247=2011,
VLOOKUP($B247,[25]各省年均房价!$A$1:$T$32,12,FALSE),
$C247=2012,
VLOOKUP($B247,[25]各省年均房价!$A$1:$T$32,13,FALSE),
$C247=2013,
VLOOKUP($B247,[25]各省年均房价!$A$1:$T$32,14,FALSE),
$C247=2014,
VLOOKUP($B247,[25]各省年均房价!$A$1:$T$32,15,FALSE),
$C247=2015,
VLOOKUP($B247,[25]各省年均房价!$A$1:$T$32,16,FALSE),
$C247=2016,
VLOOKUP($B247,[25]各省年均房价!$A$1:$T$32,17,FALSE),
$C247=2017,
VLOOKUP($B247,[25]各省年均房价!$A$1:$T$32,18,FALSE),
$C247=2018,
VLOOKUP($B247,[25]各省年均房价!$A$1:$T$32,19,FALSE)
)</f>
        <v>3556.9216666666671</v>
      </c>
      <c r="Q247">
        <f t="shared" si="3"/>
        <v>0.36414021976521982</v>
      </c>
      <c r="S247" t="str">
        <f>VLOOKUP(B247,方言分布!A:B,2,FALSE)</f>
        <v>兰银官话</v>
      </c>
      <c r="T247" cm="1">
        <f t="array" ref="T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26401</v>
      </c>
      <c r="U247" cm="1">
        <f t="array" ref="U247">_xlfn.IFS(
$C247=2010,
VLOOKUP($B247,[20]分省年度数据!$A$1:$T$32,15,FALSE),
$C247=2011,
VLOOKUP($B247,[20]分省年度数据!$A$1:$T$32,14,FALSE),
$C247=2012,
VLOOKUP($B247,[20]分省年度数据!$A$1:$T$32,13,FALSE),
$C247=2013,
VLOOKUP($B247,[20]分省年度数据!$A$1:$T$32,12,FALSE),
$C247=2014,
VLOOKUP($B247,[20]分省年度数据!$A$1:$T$32,11,FALSE),
$C247=2015,
VLOOKUP($B247,[20]分省年度数据!$A$1:$T$32,10,FALSE),
$C247=2016,
VLOOKUP($B247,[20]分省年度数据!$A$1:$T$32,9,FALSE),
$C247=2017,
VLOOKUP($B247,[20]分省年度数据!$A$1:$T$32,8,FALSE),
$C247=2018,
VLOOKUP($B247,[20]分省年度数据!$A$1:$T$32,7,FALSE)
)</f>
        <v>11.23</v>
      </c>
      <c r="V247" cm="1">
        <f t="array" ref="V247">_xlfn.IFS(
$C247=2010,
VLOOKUP($B247,[21]分省年度数据!$A$1:$T$32,15,FALSE),
$C247=2011,
VLOOKUP($B247,[21]分省年度数据!$A$1:$T$32,14,FALSE),
$C247=2012,
VLOOKUP($B247,[21]分省年度数据!$A$1:$T$32,13,FALSE),
$C247=2013,
VLOOKUP($B247,[21]分省年度数据!$A$1:$T$32,12,FALSE),
$C247=2014,
VLOOKUP($B247,[21]分省年度数据!$A$1:$T$32,11,FALSE),
$C247=2015,
VLOOKUP($B247,[21]分省年度数据!$A$1:$T$32,10,FALSE),
$C247=2016,
VLOOKUP($B247,[21]分省年度数据!$A$1:$T$32,9,FALSE),
$C247=2017,
VLOOKUP($B247,[21]分省年度数据!$A$1:$T$32,8,FALSE),
$C247=2018,
VLOOKUP($B247,[21]分省年度数据!$A$1:$T$32,7,FALSE)
)</f>
        <v>43</v>
      </c>
      <c r="W247" cm="1">
        <f t="array" ref="W247">_xlfn.IFS(
$C247=2010,
VLOOKUP($B247,[22]分省年度数据!$A$1:$T$32,15,FALSE),
$C247=2011,
VLOOKUP($B247,[22]分省年度数据!$A$1:$T$32,14,FALSE),
$C247=2012,
VLOOKUP($B247,[22]分省年度数据!$A$1:$T$32,13,FALSE),
$C247=2013,
VLOOKUP($B247,[22]分省年度数据!$A$1:$T$32,12,FALSE),
$C247=2014,
VLOOKUP($B247,[22]分省年度数据!$A$1:$T$32,11,FALSE),
$C247=2015,
VLOOKUP($B247,[22]分省年度数据!$A$1:$T$32,10,FALSE),
$C247=2016,
VLOOKUP($B247,[22]分省年度数据!$A$1:$T$32,9,FALSE),
$C247=2017,
VLOOKUP($B247,[22]分省年度数据!$A$1:$T$32,8,FALSE),
$C247=2018,
VLOOKUP($B247,[22]分省年度数据!$A$1:$T$32,7,FALSE)
)</f>
        <v>10.1</v>
      </c>
      <c r="X247" cm="1">
        <f t="array" ref="X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148.21</v>
      </c>
      <c r="Y247" cm="1">
        <f t="array" ref="Y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>16.43</v>
      </c>
      <c r="Z247" cm="1">
        <f t="array" ref="Z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>13.99</v>
      </c>
      <c r="AA247" cm="1">
        <f t="array" ref="AA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>14.71</v>
      </c>
      <c r="AC247" t="str" cm="1">
        <f t="array" ref="AC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/>
      </c>
      <c r="AD247" cm="1">
        <f t="array" ref="AD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367.92</v>
      </c>
      <c r="AE247" cm="1">
        <f t="array" ref="AE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33</v>
      </c>
      <c r="AF247" cm="1">
        <f t="array" ref="AF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2064.4</v>
      </c>
      <c r="AI247" cm="1">
        <f t="array" ref="AI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2954</v>
      </c>
      <c r="AJ247" cm="1">
        <f t="array" ref="AJ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4907</v>
      </c>
      <c r="AK247" cm="1">
        <f t="array" ref="AK247">_xlfn.IFS(
$C247=2010,
VLOOKUP($B247,[4]分省年度数据!$A$1:$T$32,15,FALSE),
$C247=2011,
VLOOKUP($B247,[4]分省年度数据!$A$1:$T$32,14,FALSE),
$C247=2012,
VLOOKUP($B247,[4]分省年度数据!$A$1:$T$32,13,FALSE),
$C247=2013,
VLOOKUP($B247,[4]分省年度数据!$A$1:$T$32,12,FALSE),
$C247=2014,
VLOOKUP($B247,[4]分省年度数据!$A$1:$T$32,11,FALSE),
$C247=2015,
VLOOKUP($B247,[4]分省年度数据!$A$1:$T$32,10,FALSE),
$C247=2016,
VLOOKUP($B247,[4]分省年度数据!$A$1:$T$32,9,FALSE),
$C247=2017,
VLOOKUP($B247,[4]分省年度数据!$A$1:$T$32,8,FALSE),
$C247=2018,
VLOOKUP($B247,[4]分省年度数据!$A$1:$T$32,7,FALSE)
)</f>
        <v>92.77</v>
      </c>
      <c r="AL247" cm="1">
        <f t="array" ref="AL247">_xlfn.IFS(
$C247=2010,
VLOOKUP($B247,[5]分省年度数据!$A$1:$T$32,15,FALSE),
$C247=2011,
VLOOKUP($B247,[5]分省年度数据!$A$1:$T$32,14,FALSE),
$C247=2012,
VLOOKUP($B247,[5]分省年度数据!$A$1:$T$32,13,FALSE),
$C247=2013,
VLOOKUP($B247,[5]分省年度数据!$A$1:$T$32,12,FALSE),
$C247=2014,
VLOOKUP($B247,[5]分省年度数据!$A$1:$T$32,11,FALSE),
$C247=2015,
VLOOKUP($B247,[5]分省年度数据!$A$1:$T$32,10,FALSE),
$C247=2016,
VLOOKUP($B247,[5]分省年度数据!$A$1:$T$32,9,FALSE),
$C247=2017,
VLOOKUP($B247,[5]分省年度数据!$A$1:$T$32,8,FALSE),
$C247=2018,
VLOOKUP($B247,[5]分省年度数据!$A$1:$T$32,7,FALSE)
)</f>
        <v>77.81</v>
      </c>
      <c r="AM247" cm="1">
        <f t="array" ref="AM247">_xlfn.IFS(
$C247=2010,
VLOOKUP($B247,[6]分省年度数据!$A$1:$T$32,15,FALSE),
$C247=2011,
VLOOKUP($B247,[6]分省年度数据!$A$1:$T$32,14,FALSE),
$C247=2012,
VLOOKUP($B247,[6]分省年度数据!$A$1:$T$32,13,FALSE),
$C247=2013,
VLOOKUP($B247,[6]分省年度数据!$A$1:$T$32,12,FALSE),
$C247=2014,
VLOOKUP($B247,[6]分省年度数据!$A$1:$T$32,11,FALSE),
$C247=2015,
VLOOKUP($B247,[6]分省年度数据!$A$1:$T$32,10,FALSE),
$C247=2016,
VLOOKUP($B247,[6]分省年度数据!$A$1:$T$32,9,FALSE),
$C247=2017,
VLOOKUP($B247,[6]分省年度数据!$A$1:$T$32,8,FALSE),
$C247=2018,
VLOOKUP($B247,[6]分省年度数据!$A$1:$T$32,7,FALSE)
)</f>
        <v>10.039999999999999</v>
      </c>
      <c r="AN247" cm="1">
        <f t="array" ref="AN247">_xlfn.IFS(
$C247=2010,
VLOOKUP($B247,[7]分省年度数据!$A$1:$T$32,15,FALSE),
$C247=2011,
VLOOKUP($B247,[7]分省年度数据!$A$1:$T$32,14,FALSE),
$C247=2012,
VLOOKUP($B247,[7]分省年度数据!$A$1:$T$32,13,FALSE),
$C247=2013,
VLOOKUP($B247,[7]分省年度数据!$A$1:$T$32,12,FALSE),
$C247=2014,
VLOOKUP($B247,[7]分省年度数据!$A$1:$T$32,11,FALSE),
$C247=2015,
VLOOKUP($B247,[7]分省年度数据!$A$1:$T$32,10,FALSE),
$C247=2016,
VLOOKUP($B247,[7]分省年度数据!$A$1:$T$32,9,FALSE),
$C247=2017,
VLOOKUP($B247,[7]分省年度数据!$A$1:$T$32,8,FALSE),
$C247=2018,
VLOOKUP($B247,[7]分省年度数据!$A$1:$T$32,7,FALSE)
)</f>
        <v>2.36</v>
      </c>
      <c r="AO247" cm="1">
        <f t="array" ref="AO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9.52</v>
      </c>
    </row>
    <row r="248" spans="1:41">
      <c r="A248">
        <v>62</v>
      </c>
      <c r="B248" t="s">
        <v>28</v>
      </c>
      <c r="C248">
        <v>2013</v>
      </c>
      <c r="D248" t="str">
        <f>CONCATENATE(B248,C248)</f>
        <v>甘肃省2013</v>
      </c>
      <c r="E248" t="s">
        <v>37</v>
      </c>
      <c r="F248" cm="1">
        <f t="array" ref="F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G248" cm="1">
        <f t="array" ref="G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H248" cm="1">
        <f t="array" ref="H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I248">
        <f>VLOOKUP($D248,[24]Sheet1!$C$1:$J$65536,2,FALSE)</f>
        <v>87.824806213378906</v>
      </c>
      <c r="J248">
        <f>VLOOKUP($D248,[24]Sheet1!$C$1:$J$65536,3,FALSE)</f>
        <v>-25.9405517578125</v>
      </c>
      <c r="K248">
        <f>VLOOKUP($D248,[24]Sheet1!$C$1:$J$65536,4,FALSE)</f>
        <v>10159.97265625</v>
      </c>
      <c r="L248">
        <f>VLOOKUP($D248,[24]Sheet1!$C$1:$J$65536,5,FALSE)</f>
        <v>206.14230346679688</v>
      </c>
      <c r="M248">
        <f>VLOOKUP($D248,[24]Sheet1!$C$1:$J$65536,6,FALSE)</f>
        <v>28.723033905029297</v>
      </c>
      <c r="N248">
        <f>VLOOKUP($D248,[24]Sheet1!$C$1:$J$65536,7,FALSE)</f>
        <v>4.4120502471923828</v>
      </c>
      <c r="O248">
        <f>VLOOKUP($D248,[24]Sheet1!$C$1:$J$65536,8,FALSE)</f>
        <v>21.012537002563477</v>
      </c>
      <c r="P248" cm="1">
        <f t="array" ref="P248">_xlfn.IFS(
$C248=2010,
VLOOKUP($B248,[25]各省年均房价!$A$1:$T$32,11,FALSE),
$C248=2011,
VLOOKUP($B248,[25]各省年均房价!$A$1:$T$32,12,FALSE),
$C248=2012,
VLOOKUP($B248,[25]各省年均房价!$A$1:$T$32,13,FALSE),
$C248=2013,
VLOOKUP($B248,[25]各省年均房价!$A$1:$T$32,14,FALSE),
$C248=2014,
VLOOKUP($B248,[25]各省年均房价!$A$1:$T$32,15,FALSE),
$C248=2015,
VLOOKUP($B248,[25]各省年均房价!$A$1:$T$32,16,FALSE),
$C248=2016,
VLOOKUP($B248,[25]各省年均房价!$A$1:$T$32,17,FALSE),
$C248=2017,
VLOOKUP($B248,[25]各省年均房价!$A$1:$T$32,18,FALSE),
$C248=2018,
VLOOKUP($B248,[25]各省年均房价!$A$1:$T$32,19,FALSE)
)</f>
        <v>3688.1566666666658</v>
      </c>
      <c r="Q248">
        <f t="shared" si="3"/>
        <v>0.33669496683099015</v>
      </c>
      <c r="S248" t="str">
        <f>VLOOKUP(B248,方言分布!A:B,2,FALSE)</f>
        <v>兰银官话</v>
      </c>
      <c r="T248" cm="1">
        <f t="array" ref="T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26697</v>
      </c>
      <c r="U248" cm="1">
        <f t="array" ref="U248">_xlfn.IFS(
$C248=2010,
VLOOKUP($B248,[20]分省年度数据!$A$1:$T$32,15,FALSE),
$C248=2011,
VLOOKUP($B248,[20]分省年度数据!$A$1:$T$32,14,FALSE),
$C248=2012,
VLOOKUP($B248,[20]分省年度数据!$A$1:$T$32,13,FALSE),
$C248=2013,
VLOOKUP($B248,[20]分省年度数据!$A$1:$T$32,12,FALSE),
$C248=2014,
VLOOKUP($B248,[20]分省年度数据!$A$1:$T$32,11,FALSE),
$C248=2015,
VLOOKUP($B248,[20]分省年度数据!$A$1:$T$32,10,FALSE),
$C248=2016,
VLOOKUP($B248,[20]分省年度数据!$A$1:$T$32,9,FALSE),
$C248=2017,
VLOOKUP($B248,[20]分省年度数据!$A$1:$T$32,8,FALSE),
$C248=2018,
VLOOKUP($B248,[20]分省年度数据!$A$1:$T$32,7,FALSE)
)</f>
        <v>11.61</v>
      </c>
      <c r="V248" cm="1">
        <f t="array" ref="V248">_xlfn.IFS(
$C248=2010,
VLOOKUP($B248,[21]分省年度数据!$A$1:$T$32,15,FALSE),
$C248=2011,
VLOOKUP($B248,[21]分省年度数据!$A$1:$T$32,14,FALSE),
$C248=2012,
VLOOKUP($B248,[21]分省年度数据!$A$1:$T$32,13,FALSE),
$C248=2013,
VLOOKUP($B248,[21]分省年度数据!$A$1:$T$32,12,FALSE),
$C248=2014,
VLOOKUP($B248,[21]分省年度数据!$A$1:$T$32,11,FALSE),
$C248=2015,
VLOOKUP($B248,[21]分省年度数据!$A$1:$T$32,10,FALSE),
$C248=2016,
VLOOKUP($B248,[21]分省年度数据!$A$1:$T$32,9,FALSE),
$C248=2017,
VLOOKUP($B248,[21]分省年度数据!$A$1:$T$32,8,FALSE),
$C248=2018,
VLOOKUP($B248,[21]分省年度数据!$A$1:$T$32,7,FALSE)
)</f>
        <v>43</v>
      </c>
      <c r="W248" cm="1">
        <f t="array" ref="W248">_xlfn.IFS(
$C248=2010,
VLOOKUP($B248,[22]分省年度数据!$A$1:$T$32,15,FALSE),
$C248=2011,
VLOOKUP($B248,[22]分省年度数据!$A$1:$T$32,14,FALSE),
$C248=2012,
VLOOKUP($B248,[22]分省年度数据!$A$1:$T$32,13,FALSE),
$C248=2013,
VLOOKUP($B248,[22]分省年度数据!$A$1:$T$32,12,FALSE),
$C248=2014,
VLOOKUP($B248,[22]分省年度数据!$A$1:$T$32,11,FALSE),
$C248=2015,
VLOOKUP($B248,[22]分省年度数据!$A$1:$T$32,10,FALSE),
$C248=2016,
VLOOKUP($B248,[22]分省年度数据!$A$1:$T$32,9,FALSE),
$C248=2017,
VLOOKUP($B248,[22]分省年度数据!$A$1:$T$32,8,FALSE),
$C248=2018,
VLOOKUP($B248,[22]分省年度数据!$A$1:$T$32,7,FALSE)
)</f>
        <v>9.68</v>
      </c>
      <c r="X248" cm="1">
        <f t="array" ref="X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165.86</v>
      </c>
      <c r="Y248" cm="1">
        <f t="array" ref="Y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15.7</v>
      </c>
      <c r="Z248" cm="1">
        <f t="array" ref="Z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12.28</v>
      </c>
      <c r="AA248" cm="1">
        <f t="array" ref="AA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13.3</v>
      </c>
      <c r="AC248" cm="1">
        <f t="array" ref="AC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4811034</v>
      </c>
      <c r="AD248" cm="1">
        <f t="array" ref="AD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377.06</v>
      </c>
      <c r="AE248" cm="1">
        <f t="array" ref="AE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33</v>
      </c>
      <c r="AF248" cm="1">
        <f t="array" ref="AF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2368.8000000000002</v>
      </c>
      <c r="AI248" cm="1">
        <f t="array" ref="AI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2915</v>
      </c>
      <c r="AJ248" cm="1">
        <f t="array" ref="AJ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4969</v>
      </c>
      <c r="AK248" cm="1">
        <f t="array" ref="AK248">_xlfn.IFS(
$C248=2010,
VLOOKUP($B248,[4]分省年度数据!$A$1:$T$32,15,FALSE),
$C248=2011,
VLOOKUP($B248,[4]分省年度数据!$A$1:$T$32,14,FALSE),
$C248=2012,
VLOOKUP($B248,[4]分省年度数据!$A$1:$T$32,13,FALSE),
$C248=2013,
VLOOKUP($B248,[4]分省年度数据!$A$1:$T$32,12,FALSE),
$C248=2014,
VLOOKUP($B248,[4]分省年度数据!$A$1:$T$32,11,FALSE),
$C248=2015,
VLOOKUP($B248,[4]分省年度数据!$A$1:$T$32,10,FALSE),
$C248=2016,
VLOOKUP($B248,[4]分省年度数据!$A$1:$T$32,9,FALSE),
$C248=2017,
VLOOKUP($B248,[4]分省年度数据!$A$1:$T$32,8,FALSE),
$C248=2018,
VLOOKUP($B248,[4]分省年度数据!$A$1:$T$32,7,FALSE)
)</f>
        <v>93.68</v>
      </c>
      <c r="AL248" cm="1">
        <f t="array" ref="AL248">_xlfn.IFS(
$C248=2010,
VLOOKUP($B248,[5]分省年度数据!$A$1:$T$32,15,FALSE),
$C248=2011,
VLOOKUP($B248,[5]分省年度数据!$A$1:$T$32,14,FALSE),
$C248=2012,
VLOOKUP($B248,[5]分省年度数据!$A$1:$T$32,13,FALSE),
$C248=2013,
VLOOKUP($B248,[5]分省年度数据!$A$1:$T$32,12,FALSE),
$C248=2014,
VLOOKUP($B248,[5]分省年度数据!$A$1:$T$32,11,FALSE),
$C248=2015,
VLOOKUP($B248,[5]分省年度数据!$A$1:$T$32,10,FALSE),
$C248=2016,
VLOOKUP($B248,[5]分省年度数据!$A$1:$T$32,9,FALSE),
$C248=2017,
VLOOKUP($B248,[5]分省年度数据!$A$1:$T$32,8,FALSE),
$C248=2018,
VLOOKUP($B248,[5]分省年度数据!$A$1:$T$32,7,FALSE)
)</f>
        <v>80.22</v>
      </c>
      <c r="AM248" cm="1">
        <f t="array" ref="AM248">_xlfn.IFS(
$C248=2010,
VLOOKUP($B248,[6]分省年度数据!$A$1:$T$32,15,FALSE),
$C248=2011,
VLOOKUP($B248,[6]分省年度数据!$A$1:$T$32,14,FALSE),
$C248=2012,
VLOOKUP($B248,[6]分省年度数据!$A$1:$T$32,13,FALSE),
$C248=2013,
VLOOKUP($B248,[6]分省年度数据!$A$1:$T$32,12,FALSE),
$C248=2014,
VLOOKUP($B248,[6]分省年度数据!$A$1:$T$32,11,FALSE),
$C248=2015,
VLOOKUP($B248,[6]分省年度数据!$A$1:$T$32,10,FALSE),
$C248=2016,
VLOOKUP($B248,[6]分省年度数据!$A$1:$T$32,9,FALSE),
$C248=2017,
VLOOKUP($B248,[6]分省年度数据!$A$1:$T$32,8,FALSE),
$C248=2018,
VLOOKUP($B248,[6]分省年度数据!$A$1:$T$32,7,FALSE)
)</f>
        <v>10.36</v>
      </c>
      <c r="AN248" cm="1">
        <f t="array" ref="AN248">_xlfn.IFS(
$C248=2010,
VLOOKUP($B248,[7]分省年度数据!$A$1:$T$32,15,FALSE),
$C248=2011,
VLOOKUP($B248,[7]分省年度数据!$A$1:$T$32,14,FALSE),
$C248=2012,
VLOOKUP($B248,[7]分省年度数据!$A$1:$T$32,13,FALSE),
$C248=2013,
VLOOKUP($B248,[7]分省年度数据!$A$1:$T$32,12,FALSE),
$C248=2014,
VLOOKUP($B248,[7]分省年度数据!$A$1:$T$32,11,FALSE),
$C248=2015,
VLOOKUP($B248,[7]分省年度数据!$A$1:$T$32,10,FALSE),
$C248=2016,
VLOOKUP($B248,[7]分省年度数据!$A$1:$T$32,9,FALSE),
$C248=2017,
VLOOKUP($B248,[7]分省年度数据!$A$1:$T$32,8,FALSE),
$C248=2018,
VLOOKUP($B248,[7]分省年度数据!$A$1:$T$32,7,FALSE)
)</f>
        <v>2.41</v>
      </c>
      <c r="AO248" cm="1">
        <f t="array" ref="AO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11.76</v>
      </c>
    </row>
    <row r="249" spans="1:41">
      <c r="A249">
        <v>62</v>
      </c>
      <c r="B249" t="s">
        <v>28</v>
      </c>
      <c r="C249">
        <v>2014</v>
      </c>
      <c r="D249" t="str">
        <f>CONCATENATE(B249,C249)</f>
        <v>甘肃省2014</v>
      </c>
      <c r="E249" t="s">
        <v>37</v>
      </c>
      <c r="F249" cm="1">
        <f t="array" ref="F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G249" cm="1">
        <f t="array" ref="G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H249" cm="1">
        <f t="array" ref="H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I249">
        <f>VLOOKUP($D249,[24]Sheet1!$C$1:$J$65536,2,FALSE)</f>
        <v>82.187522888183594</v>
      </c>
      <c r="J249">
        <f>VLOOKUP($D249,[24]Sheet1!$C$1:$J$65536,3,FALSE)</f>
        <v>-26.221805572509766</v>
      </c>
      <c r="K249">
        <f>VLOOKUP($D249,[24]Sheet1!$C$1:$J$65536,4,FALSE)</f>
        <v>10168.953125</v>
      </c>
      <c r="L249">
        <f>VLOOKUP($D249,[24]Sheet1!$C$1:$J$65536,5,FALSE)</f>
        <v>200.63453674316406</v>
      </c>
      <c r="M249">
        <f>VLOOKUP($D249,[24]Sheet1!$C$1:$J$65536,6,FALSE)</f>
        <v>28.946926116943359</v>
      </c>
      <c r="N249">
        <f>VLOOKUP($D249,[24]Sheet1!$C$1:$J$65536,7,FALSE)</f>
        <v>6.2136836051940918</v>
      </c>
      <c r="O249">
        <f>VLOOKUP($D249,[24]Sheet1!$C$1:$J$65536,8,FALSE)</f>
        <v>16.66748046875</v>
      </c>
      <c r="P249" cm="1">
        <f t="array" ref="P249">_xlfn.IFS(
$C249=2010,
VLOOKUP($B249,[25]各省年均房价!$A$1:$T$32,11,FALSE),
$C249=2011,
VLOOKUP($B249,[25]各省年均房价!$A$1:$T$32,12,FALSE),
$C249=2012,
VLOOKUP($B249,[25]各省年均房价!$A$1:$T$32,13,FALSE),
$C249=2013,
VLOOKUP($B249,[25]各省年均房价!$A$1:$T$32,14,FALSE),
$C249=2014,
VLOOKUP($B249,[25]各省年均房价!$A$1:$T$32,15,FALSE),
$C249=2015,
VLOOKUP($B249,[25]各省年均房价!$A$1:$T$32,16,FALSE),
$C249=2016,
VLOOKUP($B249,[25]各省年均房价!$A$1:$T$32,17,FALSE),
$C249=2017,
VLOOKUP($B249,[25]各省年均房价!$A$1:$T$32,18,FALSE),
$C249=2018,
VLOOKUP($B249,[25]各省年均房价!$A$1:$T$32,19,FALSE)
)</f>
        <v>4031.979166666667</v>
      </c>
      <c r="Q249">
        <f t="shared" si="3"/>
        <v>0.33089693612364934</v>
      </c>
      <c r="S249" t="str">
        <f>VLOOKUP(B249,方言分布!A:B,2,FALSE)</f>
        <v>兰银官话</v>
      </c>
      <c r="T249" cm="1">
        <f t="array" ref="T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27916</v>
      </c>
      <c r="U249" cm="1">
        <f t="array" ref="U249">_xlfn.IFS(
$C249=2010,
VLOOKUP($B249,[20]分省年度数据!$A$1:$T$32,15,FALSE),
$C249=2011,
VLOOKUP($B249,[20]分省年度数据!$A$1:$T$32,14,FALSE),
$C249=2012,
VLOOKUP($B249,[20]分省年度数据!$A$1:$T$32,13,FALSE),
$C249=2013,
VLOOKUP($B249,[20]分省年度数据!$A$1:$T$32,12,FALSE),
$C249=2014,
VLOOKUP($B249,[20]分省年度数据!$A$1:$T$32,11,FALSE),
$C249=2015,
VLOOKUP($B249,[20]分省年度数据!$A$1:$T$32,10,FALSE),
$C249=2016,
VLOOKUP($B249,[20]分省年度数据!$A$1:$T$32,9,FALSE),
$C249=2017,
VLOOKUP($B249,[20]分省年度数据!$A$1:$T$32,8,FALSE),
$C249=2018,
VLOOKUP($B249,[20]分省年度数据!$A$1:$T$32,7,FALSE)
)</f>
        <v>12.24</v>
      </c>
      <c r="V249" cm="1">
        <f t="array" ref="V249">_xlfn.IFS(
$C249=2010,
VLOOKUP($B249,[21]分省年度数据!$A$1:$T$32,15,FALSE),
$C249=2011,
VLOOKUP($B249,[21]分省年度数据!$A$1:$T$32,14,FALSE),
$C249=2012,
VLOOKUP($B249,[21]分省年度数据!$A$1:$T$32,13,FALSE),
$C249=2013,
VLOOKUP($B249,[21]分省年度数据!$A$1:$T$32,12,FALSE),
$C249=2014,
VLOOKUP($B249,[21]分省年度数据!$A$1:$T$32,11,FALSE),
$C249=2015,
VLOOKUP($B249,[21]分省年度数据!$A$1:$T$32,10,FALSE),
$C249=2016,
VLOOKUP($B249,[21]分省年度数据!$A$1:$T$32,9,FALSE),
$C249=2017,
VLOOKUP($B249,[21]分省年度数据!$A$1:$T$32,8,FALSE),
$C249=2018,
VLOOKUP($B249,[21]分省年度数据!$A$1:$T$32,7,FALSE)
)</f>
        <v>49</v>
      </c>
      <c r="W249" cm="1">
        <f t="array" ref="W249">_xlfn.IFS(
$C249=2010,
VLOOKUP($B249,[22]分省年度数据!$A$1:$T$32,15,FALSE),
$C249=2011,
VLOOKUP($B249,[22]分省年度数据!$A$1:$T$32,14,FALSE),
$C249=2012,
VLOOKUP($B249,[22]分省年度数据!$A$1:$T$32,13,FALSE),
$C249=2013,
VLOOKUP($B249,[22]分省年度数据!$A$1:$T$32,12,FALSE),
$C249=2014,
VLOOKUP($B249,[22]分省年度数据!$A$1:$T$32,11,FALSE),
$C249=2015,
VLOOKUP($B249,[22]分省年度数据!$A$1:$T$32,10,FALSE),
$C249=2016,
VLOOKUP($B249,[22]分省年度数据!$A$1:$T$32,9,FALSE),
$C249=2017,
VLOOKUP($B249,[22]分省年度数据!$A$1:$T$32,8,FALSE),
$C249=2018,
VLOOKUP($B249,[22]分省年度数据!$A$1:$T$32,7,FALSE)
)</f>
        <v>9.4700000000000006</v>
      </c>
      <c r="X249" cm="1">
        <f t="array" ref="X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204.19</v>
      </c>
      <c r="Y249" cm="1">
        <f t="array" ref="Y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14.95</v>
      </c>
      <c r="Z249" cm="1">
        <f t="array" ref="Z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11.44</v>
      </c>
      <c r="AA249" cm="1">
        <f t="array" ref="AA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12.83</v>
      </c>
      <c r="AC249" cm="1">
        <f t="array" ref="AC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5181631</v>
      </c>
      <c r="AD249" cm="1">
        <f t="array" ref="AD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401.26</v>
      </c>
      <c r="AE249" cm="1">
        <f t="array" ref="AE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37</v>
      </c>
      <c r="AF249" cm="1">
        <f t="array" ref="AF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2668.3</v>
      </c>
      <c r="AI249" cm="1">
        <f t="array" ref="AI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3035</v>
      </c>
      <c r="AJ249" cm="1">
        <f t="array" ref="AJ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5872</v>
      </c>
      <c r="AK249" cm="1">
        <f t="array" ref="AK249">_xlfn.IFS(
$C249=2010,
VLOOKUP($B249,[4]分省年度数据!$A$1:$T$32,15,FALSE),
$C249=2011,
VLOOKUP($B249,[4]分省年度数据!$A$1:$T$32,14,FALSE),
$C249=2012,
VLOOKUP($B249,[4]分省年度数据!$A$1:$T$32,13,FALSE),
$C249=2013,
VLOOKUP($B249,[4]分省年度数据!$A$1:$T$32,12,FALSE),
$C249=2014,
VLOOKUP($B249,[4]分省年度数据!$A$1:$T$32,11,FALSE),
$C249=2015,
VLOOKUP($B249,[4]分省年度数据!$A$1:$T$32,10,FALSE),
$C249=2016,
VLOOKUP($B249,[4]分省年度数据!$A$1:$T$32,9,FALSE),
$C249=2017,
VLOOKUP($B249,[4]分省年度数据!$A$1:$T$32,8,FALSE),
$C249=2018,
VLOOKUP($B249,[4]分省年度数据!$A$1:$T$32,7,FALSE)
)</f>
        <v>94.95</v>
      </c>
      <c r="AL249" cm="1">
        <f t="array" ref="AL249">_xlfn.IFS(
$C249=2010,
VLOOKUP($B249,[5]分省年度数据!$A$1:$T$32,15,FALSE),
$C249=2011,
VLOOKUP($B249,[5]分省年度数据!$A$1:$T$32,14,FALSE),
$C249=2012,
VLOOKUP($B249,[5]分省年度数据!$A$1:$T$32,13,FALSE),
$C249=2013,
VLOOKUP($B249,[5]分省年度数据!$A$1:$T$32,12,FALSE),
$C249=2014,
VLOOKUP($B249,[5]分省年度数据!$A$1:$T$32,11,FALSE),
$C249=2015,
VLOOKUP($B249,[5]分省年度数据!$A$1:$T$32,10,FALSE),
$C249=2016,
VLOOKUP($B249,[5]分省年度数据!$A$1:$T$32,9,FALSE),
$C249=2017,
VLOOKUP($B249,[5]分省年度数据!$A$1:$T$32,8,FALSE),
$C249=2018,
VLOOKUP($B249,[5]分省年度数据!$A$1:$T$32,7,FALSE)
)</f>
        <v>83.48</v>
      </c>
      <c r="AM249" cm="1">
        <f t="array" ref="AM249">_xlfn.IFS(
$C249=2010,
VLOOKUP($B249,[6]分省年度数据!$A$1:$T$32,15,FALSE),
$C249=2011,
VLOOKUP($B249,[6]分省年度数据!$A$1:$T$32,14,FALSE),
$C249=2012,
VLOOKUP($B249,[6]分省年度数据!$A$1:$T$32,13,FALSE),
$C249=2013,
VLOOKUP($B249,[6]分省年度数据!$A$1:$T$32,12,FALSE),
$C249=2014,
VLOOKUP($B249,[6]分省年度数据!$A$1:$T$32,11,FALSE),
$C249=2015,
VLOOKUP($B249,[6]分省年度数据!$A$1:$T$32,10,FALSE),
$C249=2016,
VLOOKUP($B249,[6]分省年度数据!$A$1:$T$32,9,FALSE),
$C249=2017,
VLOOKUP($B249,[6]分省年度数据!$A$1:$T$32,8,FALSE),
$C249=2018,
VLOOKUP($B249,[6]分省年度数据!$A$1:$T$32,7,FALSE)
)</f>
        <v>9.67</v>
      </c>
      <c r="AN249" cm="1">
        <f t="array" ref="AN249">_xlfn.IFS(
$C249=2010,
VLOOKUP($B249,[7]分省年度数据!$A$1:$T$32,15,FALSE),
$C249=2011,
VLOOKUP($B249,[7]分省年度数据!$A$1:$T$32,14,FALSE),
$C249=2012,
VLOOKUP($B249,[7]分省年度数据!$A$1:$T$32,13,FALSE),
$C249=2013,
VLOOKUP($B249,[7]分省年度数据!$A$1:$T$32,12,FALSE),
$C249=2014,
VLOOKUP($B249,[7]分省年度数据!$A$1:$T$32,11,FALSE),
$C249=2015,
VLOOKUP($B249,[7]分省年度数据!$A$1:$T$32,10,FALSE),
$C249=2016,
VLOOKUP($B249,[7]分省年度数据!$A$1:$T$32,9,FALSE),
$C249=2017,
VLOOKUP($B249,[7]分省年度数据!$A$1:$T$32,8,FALSE),
$C249=2018,
VLOOKUP($B249,[7]分省年度数据!$A$1:$T$32,7,FALSE)
)</f>
        <v>2.5</v>
      </c>
      <c r="AO249" cm="1">
        <f t="array" ref="AO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12.79</v>
      </c>
    </row>
    <row r="250" spans="1:41">
      <c r="A250">
        <v>62</v>
      </c>
      <c r="B250" t="s">
        <v>28</v>
      </c>
      <c r="C250">
        <v>2015</v>
      </c>
      <c r="D250" t="str">
        <f>CONCATENATE(B250,C250)</f>
        <v>甘肃省2015</v>
      </c>
      <c r="E250" t="s">
        <v>37</v>
      </c>
      <c r="F250" cm="1">
        <f t="array" ref="F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G250" cm="1">
        <f t="array" ref="G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H250" cm="1">
        <f t="array" ref="H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I250">
        <f>VLOOKUP($D250,[24]Sheet1!$C$1:$J$65536,2,FALSE)</f>
        <v>84.90008544921875</v>
      </c>
      <c r="J250">
        <f>VLOOKUP($D250,[24]Sheet1!$C$1:$J$65536,3,FALSE)</f>
        <v>-15.860038757324219</v>
      </c>
      <c r="K250">
        <f>VLOOKUP($D250,[24]Sheet1!$C$1:$J$65536,4,FALSE)</f>
        <v>10168.330078125</v>
      </c>
      <c r="L250">
        <f>VLOOKUP($D250,[24]Sheet1!$C$1:$J$65536,5,FALSE)</f>
        <v>202.14395141601562</v>
      </c>
      <c r="M250">
        <f>VLOOKUP($D250,[24]Sheet1!$C$1:$J$65536,6,FALSE)</f>
        <v>28.540115356445312</v>
      </c>
      <c r="N250">
        <f>VLOOKUP($D250,[24]Sheet1!$C$1:$J$65536,7,FALSE)</f>
        <v>6.1111831665039062</v>
      </c>
      <c r="O250">
        <f>VLOOKUP($D250,[24]Sheet1!$C$1:$J$65536,8,FALSE)</f>
        <v>16.338041305541992</v>
      </c>
      <c r="P250" cm="1">
        <f t="array" ref="P250">_xlfn.IFS(
$C250=2010,
VLOOKUP($B250,[25]各省年均房价!$A$1:$T$32,11,FALSE),
$C250=2011,
VLOOKUP($B250,[25]各省年均房价!$A$1:$T$32,12,FALSE),
$C250=2012,
VLOOKUP($B250,[25]各省年均房价!$A$1:$T$32,13,FALSE),
$C250=2013,
VLOOKUP($B250,[25]各省年均房价!$A$1:$T$32,14,FALSE),
$C250=2014,
VLOOKUP($B250,[25]各省年均房价!$A$1:$T$32,15,FALSE),
$C250=2015,
VLOOKUP($B250,[25]各省年均房价!$A$1:$T$32,16,FALSE),
$C250=2016,
VLOOKUP($B250,[25]各省年均房价!$A$1:$T$32,17,FALSE),
$C250=2017,
VLOOKUP($B250,[25]各省年均房价!$A$1:$T$32,18,FALSE),
$C250=2018,
VLOOKUP($B250,[25]各省年均房价!$A$1:$T$32,19,FALSE)
)</f>
        <v>4189.7950000000001</v>
      </c>
      <c r="Q250">
        <f t="shared" si="3"/>
        <v>0.31111569020568797</v>
      </c>
      <c r="S250" t="str">
        <f>VLOOKUP(B250,方言分布!A:B,2,FALSE)</f>
        <v>兰银官话</v>
      </c>
      <c r="T250" cm="1">
        <f t="array" ref="T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27799</v>
      </c>
      <c r="U250" cm="1">
        <f t="array" ref="U250">_xlfn.IFS(
$C250=2010,
VLOOKUP($B250,[20]分省年度数据!$A$1:$T$32,15,FALSE),
$C250=2011,
VLOOKUP($B250,[20]分省年度数据!$A$1:$T$32,14,FALSE),
$C250=2012,
VLOOKUP($B250,[20]分省年度数据!$A$1:$T$32,13,FALSE),
$C250=2013,
VLOOKUP($B250,[20]分省年度数据!$A$1:$T$32,12,FALSE),
$C250=2014,
VLOOKUP($B250,[20]分省年度数据!$A$1:$T$32,11,FALSE),
$C250=2015,
VLOOKUP($B250,[20]分省年度数据!$A$1:$T$32,10,FALSE),
$C250=2016,
VLOOKUP($B250,[20]分省年度数据!$A$1:$T$32,9,FALSE),
$C250=2017,
VLOOKUP($B250,[20]分省年度数据!$A$1:$T$32,8,FALSE),
$C250=2018,
VLOOKUP($B250,[20]分省年度数据!$A$1:$T$32,7,FALSE)
)</f>
        <v>12.77</v>
      </c>
      <c r="V250" cm="1">
        <f t="array" ref="V250">_xlfn.IFS(
$C250=2010,
VLOOKUP($B250,[21]分省年度数据!$A$1:$T$32,15,FALSE),
$C250=2011,
VLOOKUP($B250,[21]分省年度数据!$A$1:$T$32,14,FALSE),
$C250=2012,
VLOOKUP($B250,[21]分省年度数据!$A$1:$T$32,13,FALSE),
$C250=2013,
VLOOKUP($B250,[21]分省年度数据!$A$1:$T$32,12,FALSE),
$C250=2014,
VLOOKUP($B250,[21]分省年度数据!$A$1:$T$32,11,FALSE),
$C250=2015,
VLOOKUP($B250,[21]分省年度数据!$A$1:$T$32,10,FALSE),
$C250=2016,
VLOOKUP($B250,[21]分省年度数据!$A$1:$T$32,9,FALSE),
$C250=2017,
VLOOKUP($B250,[21]分省年度数据!$A$1:$T$32,8,FALSE),
$C250=2018,
VLOOKUP($B250,[21]分省年度数据!$A$1:$T$32,7,FALSE)
)</f>
        <v>50</v>
      </c>
      <c r="W250" cm="1">
        <f t="array" ref="W250">_xlfn.IFS(
$C250=2010,
VLOOKUP($B250,[22]分省年度数据!$A$1:$T$32,15,FALSE),
$C250=2011,
VLOOKUP($B250,[22]分省年度数据!$A$1:$T$32,14,FALSE),
$C250=2012,
VLOOKUP($B250,[22]分省年度数据!$A$1:$T$32,13,FALSE),
$C250=2013,
VLOOKUP($B250,[22]分省年度数据!$A$1:$T$32,12,FALSE),
$C250=2014,
VLOOKUP($B250,[22]分省年度数据!$A$1:$T$32,11,FALSE),
$C250=2015,
VLOOKUP($B250,[22]分省年度数据!$A$1:$T$32,10,FALSE),
$C250=2016,
VLOOKUP($B250,[22]分省年度数据!$A$1:$T$32,9,FALSE),
$C250=2017,
VLOOKUP($B250,[22]分省年度数据!$A$1:$T$32,8,FALSE),
$C250=2018,
VLOOKUP($B250,[22]分省年度数据!$A$1:$T$32,7,FALSE)
)</f>
        <v>9.6999999999999993</v>
      </c>
      <c r="X250" cm="1">
        <f t="array" ref="X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250.1</v>
      </c>
      <c r="Y250" cm="1">
        <f t="array" ref="Y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14.06</v>
      </c>
      <c r="Z250" cm="1">
        <f t="array" ref="Z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10.84</v>
      </c>
      <c r="AA250" cm="1">
        <f t="array" ref="AA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12.84</v>
      </c>
      <c r="AC250" cm="1">
        <f t="array" ref="AC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6134547</v>
      </c>
      <c r="AD250" cm="1">
        <f t="array" ref="AD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498.33</v>
      </c>
      <c r="AE250" cm="1">
        <f t="array" ref="AE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35</v>
      </c>
      <c r="AF250" cm="1">
        <f t="array" ref="AF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2737.1</v>
      </c>
      <c r="AI250" cm="1">
        <f t="array" ref="AI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3063</v>
      </c>
      <c r="AJ250" cm="1">
        <f t="array" ref="AJ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5935</v>
      </c>
      <c r="AK250" cm="1">
        <f t="array" ref="AK250">_xlfn.IFS(
$C250=2010,
VLOOKUP($B250,[4]分省年度数据!$A$1:$T$32,15,FALSE),
$C250=2011,
VLOOKUP($B250,[4]分省年度数据!$A$1:$T$32,14,FALSE),
$C250=2012,
VLOOKUP($B250,[4]分省年度数据!$A$1:$T$32,13,FALSE),
$C250=2013,
VLOOKUP($B250,[4]分省年度数据!$A$1:$T$32,12,FALSE),
$C250=2014,
VLOOKUP($B250,[4]分省年度数据!$A$1:$T$32,11,FALSE),
$C250=2015,
VLOOKUP($B250,[4]分省年度数据!$A$1:$T$32,10,FALSE),
$C250=2016,
VLOOKUP($B250,[4]分省年度数据!$A$1:$T$32,9,FALSE),
$C250=2017,
VLOOKUP($B250,[4]分省年度数据!$A$1:$T$32,8,FALSE),
$C250=2018,
VLOOKUP($B250,[4]分省年度数据!$A$1:$T$32,7,FALSE)
)</f>
        <v>97.28</v>
      </c>
      <c r="AL250" cm="1">
        <f t="array" ref="AL250">_xlfn.IFS(
$C250=2010,
VLOOKUP($B250,[5]分省年度数据!$A$1:$T$32,15,FALSE),
$C250=2011,
VLOOKUP($B250,[5]分省年度数据!$A$1:$T$32,14,FALSE),
$C250=2012,
VLOOKUP($B250,[5]分省年度数据!$A$1:$T$32,13,FALSE),
$C250=2013,
VLOOKUP($B250,[5]分省年度数据!$A$1:$T$32,12,FALSE),
$C250=2014,
VLOOKUP($B250,[5]分省年度数据!$A$1:$T$32,11,FALSE),
$C250=2015,
VLOOKUP($B250,[5]分省年度数据!$A$1:$T$32,10,FALSE),
$C250=2016,
VLOOKUP($B250,[5]分省年度数据!$A$1:$T$32,9,FALSE),
$C250=2017,
VLOOKUP($B250,[5]分省年度数据!$A$1:$T$32,8,FALSE),
$C250=2018,
VLOOKUP($B250,[5]分省年度数据!$A$1:$T$32,7,FALSE)
)</f>
        <v>85.77</v>
      </c>
      <c r="AM250" cm="1">
        <f t="array" ref="AM250">_xlfn.IFS(
$C250=2010,
VLOOKUP($B250,[6]分省年度数据!$A$1:$T$32,15,FALSE),
$C250=2011,
VLOOKUP($B250,[6]分省年度数据!$A$1:$T$32,14,FALSE),
$C250=2012,
VLOOKUP($B250,[6]分省年度数据!$A$1:$T$32,13,FALSE),
$C250=2013,
VLOOKUP($B250,[6]分省年度数据!$A$1:$T$32,12,FALSE),
$C250=2014,
VLOOKUP($B250,[6]分省年度数据!$A$1:$T$32,11,FALSE),
$C250=2015,
VLOOKUP($B250,[6]分省年度数据!$A$1:$T$32,10,FALSE),
$C250=2016,
VLOOKUP($B250,[6]分省年度数据!$A$1:$T$32,9,FALSE),
$C250=2017,
VLOOKUP($B250,[6]分省年度数据!$A$1:$T$32,8,FALSE),
$C250=2018,
VLOOKUP($B250,[6]分省年度数据!$A$1:$T$32,7,FALSE)
)</f>
        <v>9</v>
      </c>
      <c r="AN250" cm="1">
        <f t="array" ref="AN250">_xlfn.IFS(
$C250=2010,
VLOOKUP($B250,[7]分省年度数据!$A$1:$T$32,15,FALSE),
$C250=2011,
VLOOKUP($B250,[7]分省年度数据!$A$1:$T$32,14,FALSE),
$C250=2012,
VLOOKUP($B250,[7]分省年度数据!$A$1:$T$32,13,FALSE),
$C250=2013,
VLOOKUP($B250,[7]分省年度数据!$A$1:$T$32,12,FALSE),
$C250=2014,
VLOOKUP($B250,[7]分省年度数据!$A$1:$T$32,11,FALSE),
$C250=2015,
VLOOKUP($B250,[7]分省年度数据!$A$1:$T$32,10,FALSE),
$C250=2016,
VLOOKUP($B250,[7]分省年度数据!$A$1:$T$32,9,FALSE),
$C250=2017,
VLOOKUP($B250,[7]分省年度数据!$A$1:$T$32,8,FALSE),
$C250=2018,
VLOOKUP($B250,[7]分省年度数据!$A$1:$T$32,7,FALSE)
)</f>
        <v>2.39</v>
      </c>
      <c r="AO250" cm="1">
        <f t="array" ref="AO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12.23</v>
      </c>
    </row>
    <row r="251" spans="1:41">
      <c r="A251">
        <v>62</v>
      </c>
      <c r="B251" t="s">
        <v>28</v>
      </c>
      <c r="C251">
        <v>2016</v>
      </c>
      <c r="D251" t="str">
        <f>CONCATENATE(B251,C251)</f>
        <v>甘肃省2016</v>
      </c>
      <c r="E251" t="s">
        <v>37</v>
      </c>
      <c r="F251" cm="1">
        <f t="array" ref="F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G251" cm="1">
        <f t="array" ref="G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H251" cm="1">
        <f t="array" ref="H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I251">
        <f>VLOOKUP($D251,[24]Sheet1!$C$1:$J$65536,2,FALSE)</f>
        <v>88.03094482421875</v>
      </c>
      <c r="J251">
        <f>VLOOKUP($D251,[24]Sheet1!$C$1:$J$65536,3,FALSE)</f>
        <v>-15.507948875427246</v>
      </c>
      <c r="K251">
        <f>VLOOKUP($D251,[24]Sheet1!$C$1:$J$65536,4,FALSE)</f>
        <v>10166.978515625</v>
      </c>
      <c r="L251">
        <f>VLOOKUP($D251,[24]Sheet1!$C$1:$J$65536,5,FALSE)</f>
        <v>204.96156311035156</v>
      </c>
      <c r="M251">
        <f>VLOOKUP($D251,[24]Sheet1!$C$1:$J$65536,6,FALSE)</f>
        <v>29.323003768920898</v>
      </c>
      <c r="N251">
        <f>VLOOKUP($D251,[24]Sheet1!$C$1:$J$65536,7,FALSE)</f>
        <v>6.000246524810791</v>
      </c>
      <c r="O251">
        <f>VLOOKUP($D251,[24]Sheet1!$C$1:$J$65536,8,FALSE)</f>
        <v>20.520101547241211</v>
      </c>
      <c r="P251" cm="1">
        <f t="array" ref="P251">_xlfn.IFS(
$C251=2010,
VLOOKUP($B251,[25]各省年均房价!$A$1:$T$32,11,FALSE),
$C251=2011,
VLOOKUP($B251,[25]各省年均房价!$A$1:$T$32,12,FALSE),
$C251=2012,
VLOOKUP($B251,[25]各省年均房价!$A$1:$T$32,13,FALSE),
$C251=2013,
VLOOKUP($B251,[25]各省年均房价!$A$1:$T$32,14,FALSE),
$C251=2014,
VLOOKUP($B251,[25]各省年均房价!$A$1:$T$32,15,FALSE),
$C251=2015,
VLOOKUP($B251,[25]各省年均房价!$A$1:$T$32,16,FALSE),
$C251=2016,
VLOOKUP($B251,[25]各省年均房价!$A$1:$T$32,17,FALSE),
$C251=2017,
VLOOKUP($B251,[25]各省年均房价!$A$1:$T$32,18,FALSE),
$C251=2018,
VLOOKUP($B251,[25]各省年均房价!$A$1:$T$32,19,FALSE)
)</f>
        <v>4506.9016666666666</v>
      </c>
      <c r="Q251">
        <f t="shared" si="3"/>
        <v>0.30721892751647351</v>
      </c>
      <c r="S251" t="str">
        <f>VLOOKUP(B251,方言分布!A:B,2,FALSE)</f>
        <v>兰银官话</v>
      </c>
      <c r="T251" cm="1">
        <f t="array" ref="T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28197</v>
      </c>
      <c r="U251" cm="1">
        <f t="array" ref="U251">_xlfn.IFS(
$C251=2010,
VLOOKUP($B251,[20]分省年度数据!$A$1:$T$32,15,FALSE),
$C251=2011,
VLOOKUP($B251,[20]分省年度数据!$A$1:$T$32,14,FALSE),
$C251=2012,
VLOOKUP($B251,[20]分省年度数据!$A$1:$T$32,13,FALSE),
$C251=2013,
VLOOKUP($B251,[20]分省年度数据!$A$1:$T$32,12,FALSE),
$C251=2014,
VLOOKUP($B251,[20]分省年度数据!$A$1:$T$32,11,FALSE),
$C251=2015,
VLOOKUP($B251,[20]分省年度数据!$A$1:$T$32,10,FALSE),
$C251=2016,
VLOOKUP($B251,[20]分省年度数据!$A$1:$T$32,9,FALSE),
$C251=2017,
VLOOKUP($B251,[20]分省年度数据!$A$1:$T$32,8,FALSE),
$C251=2018,
VLOOKUP($B251,[20]分省年度数据!$A$1:$T$32,7,FALSE)
)</f>
        <v>13.43</v>
      </c>
      <c r="V251" cm="1">
        <f t="array" ref="V251">_xlfn.IFS(
$C251=2010,
VLOOKUP($B251,[21]分省年度数据!$A$1:$T$32,15,FALSE),
$C251=2011,
VLOOKUP($B251,[21]分省年度数据!$A$1:$T$32,14,FALSE),
$C251=2012,
VLOOKUP($B251,[21]分省年度数据!$A$1:$T$32,13,FALSE),
$C251=2013,
VLOOKUP($B251,[21]分省年度数据!$A$1:$T$32,12,FALSE),
$C251=2014,
VLOOKUP($B251,[21]分省年度数据!$A$1:$T$32,11,FALSE),
$C251=2015,
VLOOKUP($B251,[21]分省年度数据!$A$1:$T$32,10,FALSE),
$C251=2016,
VLOOKUP($B251,[21]分省年度数据!$A$1:$T$32,9,FALSE),
$C251=2017,
VLOOKUP($B251,[21]分省年度数据!$A$1:$T$32,8,FALSE),
$C251=2018,
VLOOKUP($B251,[21]分省年度数据!$A$1:$T$32,7,FALSE)
)</f>
        <v>52</v>
      </c>
      <c r="W251" cm="1">
        <f t="array" ref="W251">_xlfn.IFS(
$C251=2010,
VLOOKUP($B251,[22]分省年度数据!$A$1:$T$32,15,FALSE),
$C251=2011,
VLOOKUP($B251,[22]分省年度数据!$A$1:$T$32,14,FALSE),
$C251=2012,
VLOOKUP($B251,[22]分省年度数据!$A$1:$T$32,13,FALSE),
$C251=2013,
VLOOKUP($B251,[22]分省年度数据!$A$1:$T$32,12,FALSE),
$C251=2014,
VLOOKUP($B251,[22]分省年度数据!$A$1:$T$32,11,FALSE),
$C251=2015,
VLOOKUP($B251,[22]分省年度数据!$A$1:$T$32,10,FALSE),
$C251=2016,
VLOOKUP($B251,[22]分省年度数据!$A$1:$T$32,9,FALSE),
$C251=2017,
VLOOKUP($B251,[22]分省年度数据!$A$1:$T$32,8,FALSE),
$C251=2018,
VLOOKUP($B251,[22]分省年度数据!$A$1:$T$32,7,FALSE)
)</f>
        <v>9.08</v>
      </c>
      <c r="X251" cm="1">
        <f t="array" ref="X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273.25</v>
      </c>
      <c r="Y251" cm="1">
        <f t="array" ref="Y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13.38</v>
      </c>
      <c r="Z251" cm="1">
        <f t="array" ref="Z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10.64</v>
      </c>
      <c r="AA251" cm="1">
        <f t="array" ref="AA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12.91</v>
      </c>
      <c r="AC251" cm="1">
        <f t="array" ref="AC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6706137</v>
      </c>
      <c r="AD251" cm="1">
        <f t="array" ref="AD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548.95000000000005</v>
      </c>
      <c r="AE251" cm="1">
        <f t="array" ref="AE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36</v>
      </c>
      <c r="AF251" cm="1">
        <f t="array" ref="AF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2984.2</v>
      </c>
      <c r="AI251" cm="1">
        <f t="array" ref="AI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2899</v>
      </c>
      <c r="AJ251" cm="1">
        <f t="array" ref="AJ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6429</v>
      </c>
      <c r="AK251" cm="1">
        <f t="array" ref="AK251">_xlfn.IFS(
$C251=2010,
VLOOKUP($B251,[4]分省年度数据!$A$1:$T$32,15,FALSE),
$C251=2011,
VLOOKUP($B251,[4]分省年度数据!$A$1:$T$32,14,FALSE),
$C251=2012,
VLOOKUP($B251,[4]分省年度数据!$A$1:$T$32,13,FALSE),
$C251=2013,
VLOOKUP($B251,[4]分省年度数据!$A$1:$T$32,12,FALSE),
$C251=2014,
VLOOKUP($B251,[4]分省年度数据!$A$1:$T$32,11,FALSE),
$C251=2015,
VLOOKUP($B251,[4]分省年度数据!$A$1:$T$32,10,FALSE),
$C251=2016,
VLOOKUP($B251,[4]分省年度数据!$A$1:$T$32,9,FALSE),
$C251=2017,
VLOOKUP($B251,[4]分省年度数据!$A$1:$T$32,8,FALSE),
$C251=2018,
VLOOKUP($B251,[4]分省年度数据!$A$1:$T$32,7,FALSE)
)</f>
        <v>97.93</v>
      </c>
      <c r="AL251" cm="1">
        <f t="array" ref="AL251">_xlfn.IFS(
$C251=2010,
VLOOKUP($B251,[5]分省年度数据!$A$1:$T$32,15,FALSE),
$C251=2011,
VLOOKUP($B251,[5]分省年度数据!$A$1:$T$32,14,FALSE),
$C251=2012,
VLOOKUP($B251,[5]分省年度数据!$A$1:$T$32,13,FALSE),
$C251=2013,
VLOOKUP($B251,[5]分省年度数据!$A$1:$T$32,12,FALSE),
$C251=2014,
VLOOKUP($B251,[5]分省年度数据!$A$1:$T$32,11,FALSE),
$C251=2015,
VLOOKUP($B251,[5]分省年度数据!$A$1:$T$32,10,FALSE),
$C251=2016,
VLOOKUP($B251,[5]分省年度数据!$A$1:$T$32,9,FALSE),
$C251=2017,
VLOOKUP($B251,[5]分省年度数据!$A$1:$T$32,8,FALSE),
$C251=2018,
VLOOKUP($B251,[5]分省年度数据!$A$1:$T$32,7,FALSE)
)</f>
        <v>88.15</v>
      </c>
      <c r="AM251" cm="1">
        <f t="array" ref="AM251">_xlfn.IFS(
$C251=2010,
VLOOKUP($B251,[6]分省年度数据!$A$1:$T$32,15,FALSE),
$C251=2011,
VLOOKUP($B251,[6]分省年度数据!$A$1:$T$32,14,FALSE),
$C251=2012,
VLOOKUP($B251,[6]分省年度数据!$A$1:$T$32,13,FALSE),
$C251=2013,
VLOOKUP($B251,[6]分省年度数据!$A$1:$T$32,12,FALSE),
$C251=2014,
VLOOKUP($B251,[6]分省年度数据!$A$1:$T$32,11,FALSE),
$C251=2015,
VLOOKUP($B251,[6]分省年度数据!$A$1:$T$32,10,FALSE),
$C251=2016,
VLOOKUP($B251,[6]分省年度数据!$A$1:$T$32,9,FALSE),
$C251=2017,
VLOOKUP($B251,[6]分省年度数据!$A$1:$T$32,8,FALSE),
$C251=2018,
VLOOKUP($B251,[6]分省年度数据!$A$1:$T$32,7,FALSE)
)</f>
        <v>9.16</v>
      </c>
      <c r="AN251" cm="1">
        <f t="array" ref="AN251">_xlfn.IFS(
$C251=2010,
VLOOKUP($B251,[7]分省年度数据!$A$1:$T$32,15,FALSE),
$C251=2011,
VLOOKUP($B251,[7]分省年度数据!$A$1:$T$32,14,FALSE),
$C251=2012,
VLOOKUP($B251,[7]分省年度数据!$A$1:$T$32,13,FALSE),
$C251=2013,
VLOOKUP($B251,[7]分省年度数据!$A$1:$T$32,12,FALSE),
$C251=2014,
VLOOKUP($B251,[7]分省年度数据!$A$1:$T$32,11,FALSE),
$C251=2015,
VLOOKUP($B251,[7]分省年度数据!$A$1:$T$32,10,FALSE),
$C251=2016,
VLOOKUP($B251,[7]分省年度数据!$A$1:$T$32,9,FALSE),
$C251=2017,
VLOOKUP($B251,[7]分省年度数据!$A$1:$T$32,8,FALSE),
$C251=2018,
VLOOKUP($B251,[7]分省年度数据!$A$1:$T$32,7,FALSE)
)</f>
        <v>2.58</v>
      </c>
      <c r="AO251" cm="1">
        <f t="array" ref="AO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13.94</v>
      </c>
    </row>
    <row r="252" spans="1:41">
      <c r="A252">
        <v>62</v>
      </c>
      <c r="B252" t="s">
        <v>28</v>
      </c>
      <c r="C252">
        <v>2017</v>
      </c>
      <c r="D252" t="str">
        <f>CONCATENATE(B252,C252)</f>
        <v>甘肃省2017</v>
      </c>
      <c r="E252" t="s">
        <v>37</v>
      </c>
      <c r="F252" cm="1">
        <f t="array" ref="F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G252" cm="1">
        <f t="array" ref="G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H252" cm="1">
        <f t="array" ref="H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I252">
        <f>VLOOKUP($D252,[24]Sheet1!$C$1:$J$65536,2,FALSE)</f>
        <v>85.66766357421875</v>
      </c>
      <c r="J252">
        <f>VLOOKUP($D252,[24]Sheet1!$C$1:$J$65536,3,FALSE)</f>
        <v>-20.438995361328125</v>
      </c>
      <c r="K252">
        <f>VLOOKUP($D252,[24]Sheet1!$C$1:$J$65536,4,FALSE)</f>
        <v>10173.46484375</v>
      </c>
      <c r="L252">
        <f>VLOOKUP($D252,[24]Sheet1!$C$1:$J$65536,5,FALSE)</f>
        <v>206.02366638183594</v>
      </c>
      <c r="M252">
        <f>VLOOKUP($D252,[24]Sheet1!$C$1:$J$65536,6,FALSE)</f>
        <v>28.784482955932617</v>
      </c>
      <c r="N252">
        <f>VLOOKUP($D252,[24]Sheet1!$C$1:$J$65536,7,FALSE)</f>
        <v>5.9308977127075195</v>
      </c>
      <c r="O252">
        <f>VLOOKUP($D252,[24]Sheet1!$C$1:$J$65536,8,FALSE)</f>
        <v>21.546880722045898</v>
      </c>
      <c r="P252" cm="1">
        <f t="array" ref="P252">_xlfn.IFS(
$C252=2010,
VLOOKUP($B252,[25]各省年均房价!$A$1:$T$32,11,FALSE),
$C252=2011,
VLOOKUP($B252,[25]各省年均房价!$A$1:$T$32,12,FALSE),
$C252=2012,
VLOOKUP($B252,[25]各省年均房价!$A$1:$T$32,13,FALSE),
$C252=2013,
VLOOKUP($B252,[25]各省年均房价!$A$1:$T$32,14,FALSE),
$C252=2014,
VLOOKUP($B252,[25]各省年均房价!$A$1:$T$32,15,FALSE),
$C252=2015,
VLOOKUP($B252,[25]各省年均房价!$A$1:$T$32,16,FALSE),
$C252=2016,
VLOOKUP($B252,[25]各省年均房价!$A$1:$T$32,17,FALSE),
$C252=2017,
VLOOKUP($B252,[25]各省年均房价!$A$1:$T$32,18,FALSE),
$C252=2018,
VLOOKUP($B252,[25]各省年均房价!$A$1:$T$32,19,FALSE)
)</f>
        <v>5795.0452380952383</v>
      </c>
      <c r="Q252">
        <f t="shared" si="3"/>
        <v>0.36194149260478659</v>
      </c>
      <c r="S252" t="str">
        <f>VLOOKUP(B252,方言分布!A:B,2,FALSE)</f>
        <v>兰银官话</v>
      </c>
      <c r="T252" cm="1">
        <f t="array" ref="T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28857</v>
      </c>
      <c r="U252" cm="1">
        <f t="array" ref="U252">_xlfn.IFS(
$C252=2010,
VLOOKUP($B252,[20]分省年度数据!$A$1:$T$32,15,FALSE),
$C252=2011,
VLOOKUP($B252,[20]分省年度数据!$A$1:$T$32,14,FALSE),
$C252=2012,
VLOOKUP($B252,[20]分省年度数据!$A$1:$T$32,13,FALSE),
$C252=2013,
VLOOKUP($B252,[20]分省年度数据!$A$1:$T$32,12,FALSE),
$C252=2014,
VLOOKUP($B252,[20]分省年度数据!$A$1:$T$32,11,FALSE),
$C252=2015,
VLOOKUP($B252,[20]分省年度数据!$A$1:$T$32,10,FALSE),
$C252=2016,
VLOOKUP($B252,[20]分省年度数据!$A$1:$T$32,9,FALSE),
$C252=2017,
VLOOKUP($B252,[20]分省年度数据!$A$1:$T$32,8,FALSE),
$C252=2018,
VLOOKUP($B252,[20]分省年度数据!$A$1:$T$32,7,FALSE)
)</f>
        <v>14.66</v>
      </c>
      <c r="V252" cm="1">
        <f t="array" ref="V252">_xlfn.IFS(
$C252=2010,
VLOOKUP($B252,[21]分省年度数据!$A$1:$T$32,15,FALSE),
$C252=2011,
VLOOKUP($B252,[21]分省年度数据!$A$1:$T$32,14,FALSE),
$C252=2012,
VLOOKUP($B252,[21]分省年度数据!$A$1:$T$32,13,FALSE),
$C252=2013,
VLOOKUP($B252,[21]分省年度数据!$A$1:$T$32,12,FALSE),
$C252=2014,
VLOOKUP($B252,[21]分省年度数据!$A$1:$T$32,11,FALSE),
$C252=2015,
VLOOKUP($B252,[21]分省年度数据!$A$1:$T$32,10,FALSE),
$C252=2016,
VLOOKUP($B252,[21]分省年度数据!$A$1:$T$32,9,FALSE),
$C252=2017,
VLOOKUP($B252,[21]分省年度数据!$A$1:$T$32,8,FALSE),
$C252=2018,
VLOOKUP($B252,[21]分省年度数据!$A$1:$T$32,7,FALSE)
)</f>
        <v>56</v>
      </c>
      <c r="W252" cm="1">
        <f t="array" ref="W252">_xlfn.IFS(
$C252=2010,
VLOOKUP($B252,[22]分省年度数据!$A$1:$T$32,15,FALSE),
$C252=2011,
VLOOKUP($B252,[22]分省年度数据!$A$1:$T$32,14,FALSE),
$C252=2012,
VLOOKUP($B252,[22]分省年度数据!$A$1:$T$32,13,FALSE),
$C252=2013,
VLOOKUP($B252,[22]分省年度数据!$A$1:$T$32,12,FALSE),
$C252=2014,
VLOOKUP($B252,[22]分省年度数据!$A$1:$T$32,11,FALSE),
$C252=2015,
VLOOKUP($B252,[22]分省年度数据!$A$1:$T$32,10,FALSE),
$C252=2016,
VLOOKUP($B252,[22]分省年度数据!$A$1:$T$32,9,FALSE),
$C252=2017,
VLOOKUP($B252,[22]分省年度数据!$A$1:$T$32,8,FALSE),
$C252=2018,
VLOOKUP($B252,[22]分省年度数据!$A$1:$T$32,7,FALSE)
)</f>
        <v>8.81</v>
      </c>
      <c r="X252" cm="1">
        <f t="array" ref="X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289.24</v>
      </c>
      <c r="Y252" cm="1">
        <f t="array" ref="Y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12.72</v>
      </c>
      <c r="Z252" cm="1">
        <f t="array" ref="Z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10.57</v>
      </c>
      <c r="AA252" cm="1">
        <f t="array" ref="AA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13.07</v>
      </c>
      <c r="AC252" cm="1">
        <f t="array" ref="AC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7087547</v>
      </c>
      <c r="AD252" cm="1">
        <f t="array" ref="AD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567.35</v>
      </c>
      <c r="AE252" cm="1">
        <f t="array" ref="AE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37</v>
      </c>
      <c r="AF252" cm="1">
        <f t="array" ref="AF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3206.2</v>
      </c>
      <c r="AI252" cm="1">
        <f t="array" ref="AI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2755</v>
      </c>
      <c r="AJ252" cm="1">
        <f t="array" ref="AJ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7392</v>
      </c>
      <c r="AK252" cm="1">
        <f t="array" ref="AK252">_xlfn.IFS(
$C252=2010,
VLOOKUP($B252,[4]分省年度数据!$A$1:$T$32,15,FALSE),
$C252=2011,
VLOOKUP($B252,[4]分省年度数据!$A$1:$T$32,14,FALSE),
$C252=2012,
VLOOKUP($B252,[4]分省年度数据!$A$1:$T$32,13,FALSE),
$C252=2013,
VLOOKUP($B252,[4]分省年度数据!$A$1:$T$32,12,FALSE),
$C252=2014,
VLOOKUP($B252,[4]分省年度数据!$A$1:$T$32,11,FALSE),
$C252=2015,
VLOOKUP($B252,[4]分省年度数据!$A$1:$T$32,10,FALSE),
$C252=2016,
VLOOKUP($B252,[4]分省年度数据!$A$1:$T$32,9,FALSE),
$C252=2017,
VLOOKUP($B252,[4]分省年度数据!$A$1:$T$32,8,FALSE),
$C252=2018,
VLOOKUP($B252,[4]分省年度数据!$A$1:$T$32,7,FALSE)
)</f>
        <v>98.81</v>
      </c>
      <c r="AL252" cm="1">
        <f t="array" ref="AL252">_xlfn.IFS(
$C252=2010,
VLOOKUP($B252,[5]分省年度数据!$A$1:$T$32,15,FALSE),
$C252=2011,
VLOOKUP($B252,[5]分省年度数据!$A$1:$T$32,14,FALSE),
$C252=2012,
VLOOKUP($B252,[5]分省年度数据!$A$1:$T$32,13,FALSE),
$C252=2013,
VLOOKUP($B252,[5]分省年度数据!$A$1:$T$32,12,FALSE),
$C252=2014,
VLOOKUP($B252,[5]分省年度数据!$A$1:$T$32,11,FALSE),
$C252=2015,
VLOOKUP($B252,[5]分省年度数据!$A$1:$T$32,10,FALSE),
$C252=2016,
VLOOKUP($B252,[5]分省年度数据!$A$1:$T$32,9,FALSE),
$C252=2017,
VLOOKUP($B252,[5]分省年度数据!$A$1:$T$32,8,FALSE),
$C252=2018,
VLOOKUP($B252,[5]分省年度数据!$A$1:$T$32,7,FALSE)
)</f>
        <v>90.56</v>
      </c>
      <c r="AM252" cm="1">
        <f t="array" ref="AM252">_xlfn.IFS(
$C252=2010,
VLOOKUP($B252,[6]分省年度数据!$A$1:$T$32,15,FALSE),
$C252=2011,
VLOOKUP($B252,[6]分省年度数据!$A$1:$T$32,14,FALSE),
$C252=2012,
VLOOKUP($B252,[6]分省年度数据!$A$1:$T$32,13,FALSE),
$C252=2013,
VLOOKUP($B252,[6]分省年度数据!$A$1:$T$32,12,FALSE),
$C252=2014,
VLOOKUP($B252,[6]分省年度数据!$A$1:$T$32,11,FALSE),
$C252=2015,
VLOOKUP($B252,[6]分省年度数据!$A$1:$T$32,10,FALSE),
$C252=2016,
VLOOKUP($B252,[6]分省年度数据!$A$1:$T$32,9,FALSE),
$C252=2017,
VLOOKUP($B252,[6]分省年度数据!$A$1:$T$32,8,FALSE),
$C252=2018,
VLOOKUP($B252,[6]分省年度数据!$A$1:$T$32,7,FALSE)
)</f>
        <v>10.52</v>
      </c>
      <c r="AN252" cm="1">
        <f t="array" ref="AN252">_xlfn.IFS(
$C252=2010,
VLOOKUP($B252,[7]分省年度数据!$A$1:$T$32,15,FALSE),
$C252=2011,
VLOOKUP($B252,[7]分省年度数据!$A$1:$T$32,14,FALSE),
$C252=2012,
VLOOKUP($B252,[7]分省年度数据!$A$1:$T$32,13,FALSE),
$C252=2013,
VLOOKUP($B252,[7]分省年度数据!$A$1:$T$32,12,FALSE),
$C252=2014,
VLOOKUP($B252,[7]分省年度数据!$A$1:$T$32,11,FALSE),
$C252=2015,
VLOOKUP($B252,[7]分省年度数据!$A$1:$T$32,10,FALSE),
$C252=2016,
VLOOKUP($B252,[7]分省年度数据!$A$1:$T$32,9,FALSE),
$C252=2017,
VLOOKUP($B252,[7]分省年度数据!$A$1:$T$32,8,FALSE),
$C252=2018,
VLOOKUP($B252,[7]分省年度数据!$A$1:$T$32,7,FALSE)
)</f>
        <v>2.62</v>
      </c>
      <c r="AO252" cm="1">
        <f t="array" ref="AO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14.87</v>
      </c>
    </row>
    <row r="253" spans="1:41">
      <c r="A253">
        <v>62</v>
      </c>
      <c r="B253" t="s">
        <v>28</v>
      </c>
      <c r="C253">
        <v>2018</v>
      </c>
      <c r="D253" t="str">
        <f>CONCATENATE(B253,C253)</f>
        <v>甘肃省2018</v>
      </c>
      <c r="E253" t="s">
        <v>37</v>
      </c>
      <c r="F253" cm="1">
        <f t="array" ref="F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G253" cm="1">
        <f t="array" ref="G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H253" cm="1">
        <f t="array" ref="H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I253">
        <f>VLOOKUP($D253,[24]Sheet1!$C$1:$J$65536,2,FALSE)</f>
        <v>82.930213928222656</v>
      </c>
      <c r="J253">
        <f>VLOOKUP($D253,[24]Sheet1!$C$1:$J$65536,3,FALSE)</f>
        <v>-19.990577697753906</v>
      </c>
      <c r="K253">
        <f>VLOOKUP($D253,[24]Sheet1!$C$1:$J$65536,4,FALSE)</f>
        <v>10167.7099609375</v>
      </c>
      <c r="L253">
        <f>VLOOKUP($D253,[24]Sheet1!$C$1:$J$65536,5,FALSE)</f>
        <v>205.45347595214844</v>
      </c>
      <c r="M253">
        <f>VLOOKUP($D253,[24]Sheet1!$C$1:$J$65536,6,FALSE)</f>
        <v>29.219263076782227</v>
      </c>
      <c r="N253">
        <f>VLOOKUP($D253,[24]Sheet1!$C$1:$J$65536,7,FALSE)</f>
        <v>6.2098507881164551</v>
      </c>
      <c r="O253">
        <f>VLOOKUP($D253,[24]Sheet1!$C$1:$J$65536,8,FALSE)</f>
        <v>23.388479232788086</v>
      </c>
      <c r="P253" cm="1">
        <f t="array" ref="P253">_xlfn.IFS(
$C253=2010,
VLOOKUP($B253,[25]各省年均房价!$A$1:$T$32,11,FALSE),
$C253=2011,
VLOOKUP($B253,[25]各省年均房价!$A$1:$T$32,12,FALSE),
$C253=2012,
VLOOKUP($B253,[25]各省年均房价!$A$1:$T$32,13,FALSE),
$C253=2013,
VLOOKUP($B253,[25]各省年均房价!$A$1:$T$32,14,FALSE),
$C253=2014,
VLOOKUP($B253,[25]各省年均房价!$A$1:$T$32,15,FALSE),
$C253=2015,
VLOOKUP($B253,[25]各省年均房价!$A$1:$T$32,16,FALSE),
$C253=2016,
VLOOKUP($B253,[25]各省年均房价!$A$1:$T$32,17,FALSE),
$C253=2017,
VLOOKUP($B253,[25]各省年均房价!$A$1:$T$32,18,FALSE),
$C253=2018,
VLOOKUP($B253,[25]各省年均房价!$A$1:$T$32,19,FALSE)
)</f>
        <v>6382.4499999999989</v>
      </c>
      <c r="Q253">
        <f t="shared" si="3"/>
        <v>0.36496168801463857</v>
      </c>
      <c r="S253" t="str">
        <f>VLOOKUP(B253,方言分布!A:B,2,FALSE)</f>
        <v>兰银官话</v>
      </c>
      <c r="T253" cm="1">
        <f t="array" ref="T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27897</v>
      </c>
      <c r="U253" cm="1">
        <f t="array" ref="U253">_xlfn.IFS(
$C253=2010,
VLOOKUP($B253,[20]分省年度数据!$A$1:$T$32,15,FALSE),
$C253=2011,
VLOOKUP($B253,[20]分省年度数据!$A$1:$T$32,14,FALSE),
$C253=2012,
VLOOKUP($B253,[20]分省年度数据!$A$1:$T$32,13,FALSE),
$C253=2013,
VLOOKUP($B253,[20]分省年度数据!$A$1:$T$32,12,FALSE),
$C253=2014,
VLOOKUP($B253,[20]分省年度数据!$A$1:$T$32,11,FALSE),
$C253=2015,
VLOOKUP($B253,[20]分省年度数据!$A$1:$T$32,10,FALSE),
$C253=2016,
VLOOKUP($B253,[20]分省年度数据!$A$1:$T$32,9,FALSE),
$C253=2017,
VLOOKUP($B253,[20]分省年度数据!$A$1:$T$32,8,FALSE),
$C253=2018,
VLOOKUP($B253,[20]分省年度数据!$A$1:$T$32,7,FALSE)
)</f>
        <v>16.27</v>
      </c>
      <c r="V253" cm="1">
        <f t="array" ref="V253">_xlfn.IFS(
$C253=2010,
VLOOKUP($B253,[21]分省年度数据!$A$1:$T$32,15,FALSE),
$C253=2011,
VLOOKUP($B253,[21]分省年度数据!$A$1:$T$32,14,FALSE),
$C253=2012,
VLOOKUP($B253,[21]分省年度数据!$A$1:$T$32,13,FALSE),
$C253=2013,
VLOOKUP($B253,[21]分省年度数据!$A$1:$T$32,12,FALSE),
$C253=2014,
VLOOKUP($B253,[21]分省年度数据!$A$1:$T$32,11,FALSE),
$C253=2015,
VLOOKUP($B253,[21]分省年度数据!$A$1:$T$32,10,FALSE),
$C253=2016,
VLOOKUP($B253,[21]分省年度数据!$A$1:$T$32,9,FALSE),
$C253=2017,
VLOOKUP($B253,[21]分省年度数据!$A$1:$T$32,8,FALSE),
$C253=2018,
VLOOKUP($B253,[21]分省年度数据!$A$1:$T$32,7,FALSE)
)</f>
        <v>60</v>
      </c>
      <c r="W253" cm="1">
        <f t="array" ref="W253">_xlfn.IFS(
$C253=2010,
VLOOKUP($B253,[22]分省年度数据!$A$1:$T$32,15,FALSE),
$C253=2011,
VLOOKUP($B253,[22]分省年度数据!$A$1:$T$32,14,FALSE),
$C253=2012,
VLOOKUP($B253,[22]分省年度数据!$A$1:$T$32,13,FALSE),
$C253=2013,
VLOOKUP($B253,[22]分省年度数据!$A$1:$T$32,12,FALSE),
$C253=2014,
VLOOKUP($B253,[22]分省年度数据!$A$1:$T$32,11,FALSE),
$C253=2015,
VLOOKUP($B253,[22]分省年度数据!$A$1:$T$32,10,FALSE),
$C253=2016,
VLOOKUP($B253,[22]分省年度数据!$A$1:$T$32,9,FALSE),
$C253=2017,
VLOOKUP($B253,[22]分省年度数据!$A$1:$T$32,8,FALSE),
$C253=2018,
VLOOKUP($B253,[22]分省年度数据!$A$1:$T$32,7,FALSE)
)</f>
        <v>8.4</v>
      </c>
      <c r="X253" cm="1">
        <f t="array" ref="X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313.52999999999997</v>
      </c>
      <c r="Y253" cm="1">
        <f t="array" ref="Y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12.01</v>
      </c>
      <c r="Z253" cm="1">
        <f t="array" ref="Z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10.88</v>
      </c>
      <c r="AA253" cm="1">
        <f t="array" ref="AA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13.24</v>
      </c>
      <c r="AC253" cm="1">
        <f t="array" ref="AC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7404892</v>
      </c>
      <c r="AD253" cm="1">
        <f t="array" ref="AD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592.96</v>
      </c>
      <c r="AE253" cm="1">
        <f t="array" ref="AE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49</v>
      </c>
      <c r="AF253" cm="1">
        <f t="array" ref="AF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3435.6</v>
      </c>
      <c r="AI253" cm="1">
        <f t="array" ref="AI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3086</v>
      </c>
      <c r="AJ253" cm="1">
        <f t="array" ref="AJ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9914</v>
      </c>
      <c r="AK253" cm="1">
        <f t="array" ref="AK253">_xlfn.IFS(
$C253=2010,
VLOOKUP($B253,[4]分省年度数据!$A$1:$T$32,15,FALSE),
$C253=2011,
VLOOKUP($B253,[4]分省年度数据!$A$1:$T$32,14,FALSE),
$C253=2012,
VLOOKUP($B253,[4]分省年度数据!$A$1:$T$32,13,FALSE),
$C253=2013,
VLOOKUP($B253,[4]分省年度数据!$A$1:$T$32,12,FALSE),
$C253=2014,
VLOOKUP($B253,[4]分省年度数据!$A$1:$T$32,11,FALSE),
$C253=2015,
VLOOKUP($B253,[4]分省年度数据!$A$1:$T$32,10,FALSE),
$C253=2016,
VLOOKUP($B253,[4]分省年度数据!$A$1:$T$32,9,FALSE),
$C253=2017,
VLOOKUP($B253,[4]分省年度数据!$A$1:$T$32,8,FALSE),
$C253=2018,
VLOOKUP($B253,[4]分省年度数据!$A$1:$T$32,7,FALSE)
)</f>
        <v>97.9</v>
      </c>
      <c r="AL253" cm="1">
        <f t="array" ref="AL253">_xlfn.IFS(
$C253=2010,
VLOOKUP($B253,[5]分省年度数据!$A$1:$T$32,15,FALSE),
$C253=2011,
VLOOKUP($B253,[5]分省年度数据!$A$1:$T$32,14,FALSE),
$C253=2012,
VLOOKUP($B253,[5]分省年度数据!$A$1:$T$32,13,FALSE),
$C253=2013,
VLOOKUP($B253,[5]分省年度数据!$A$1:$T$32,12,FALSE),
$C253=2014,
VLOOKUP($B253,[5]分省年度数据!$A$1:$T$32,11,FALSE),
$C253=2015,
VLOOKUP($B253,[5]分省年度数据!$A$1:$T$32,10,FALSE),
$C253=2016,
VLOOKUP($B253,[5]分省年度数据!$A$1:$T$32,9,FALSE),
$C253=2017,
VLOOKUP($B253,[5]分省年度数据!$A$1:$T$32,8,FALSE),
$C253=2018,
VLOOKUP($B253,[5]分省年度数据!$A$1:$T$32,7,FALSE)
)</f>
        <v>90.91</v>
      </c>
      <c r="AM253" cm="1">
        <f t="array" ref="AM253">_xlfn.IFS(
$C253=2010,
VLOOKUP($B253,[6]分省年度数据!$A$1:$T$32,15,FALSE),
$C253=2011,
VLOOKUP($B253,[6]分省年度数据!$A$1:$T$32,14,FALSE),
$C253=2012,
VLOOKUP($B253,[6]分省年度数据!$A$1:$T$32,13,FALSE),
$C253=2013,
VLOOKUP($B253,[6]分省年度数据!$A$1:$T$32,12,FALSE),
$C253=2014,
VLOOKUP($B253,[6]分省年度数据!$A$1:$T$32,11,FALSE),
$C253=2015,
VLOOKUP($B253,[6]分省年度数据!$A$1:$T$32,10,FALSE),
$C253=2016,
VLOOKUP($B253,[6]分省年度数据!$A$1:$T$32,9,FALSE),
$C253=2017,
VLOOKUP($B253,[6]分省年度数据!$A$1:$T$32,8,FALSE),
$C253=2018,
VLOOKUP($B253,[6]分省年度数据!$A$1:$T$32,7,FALSE)
)</f>
        <v>11.87</v>
      </c>
      <c r="AN253" cm="1">
        <f t="array" ref="AN253">_xlfn.IFS(
$C253=2010,
VLOOKUP($B253,[7]分省年度数据!$A$1:$T$32,15,FALSE),
$C253=2011,
VLOOKUP($B253,[7]分省年度数据!$A$1:$T$32,14,FALSE),
$C253=2012,
VLOOKUP($B253,[7]分省年度数据!$A$1:$T$32,13,FALSE),
$C253=2013,
VLOOKUP($B253,[7]分省年度数据!$A$1:$T$32,12,FALSE),
$C253=2014,
VLOOKUP($B253,[7]分省年度数据!$A$1:$T$32,11,FALSE),
$C253=2015,
VLOOKUP($B253,[7]分省年度数据!$A$1:$T$32,10,FALSE),
$C253=2016,
VLOOKUP($B253,[7]分省年度数据!$A$1:$T$32,9,FALSE),
$C253=2017,
VLOOKUP($B253,[7]分省年度数据!$A$1:$T$32,8,FALSE),
$C253=2018,
VLOOKUP($B253,[7]分省年度数据!$A$1:$T$32,7,FALSE)
)</f>
        <v>3.1</v>
      </c>
      <c r="AO253" cm="1">
        <f t="array" ref="AO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13.65</v>
      </c>
    </row>
    <row r="254" spans="1:41">
      <c r="A254">
        <v>63</v>
      </c>
      <c r="B254" t="s">
        <v>29</v>
      </c>
      <c r="C254">
        <v>2010</v>
      </c>
      <c r="D254" t="str">
        <f>CONCATENATE(B254,C254)</f>
        <v>青海省2010</v>
      </c>
      <c r="E254" t="s">
        <v>37</v>
      </c>
      <c r="F254" cm="1">
        <f t="array" ref="F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G254" cm="1">
        <f t="array" ref="G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H254" cm="1">
        <f t="array" ref="H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I254">
        <f>VLOOKUP($D254,[24]Sheet1!$C$1:$J$65536,2,FALSE)</f>
        <v>21.991477966308594</v>
      </c>
      <c r="J254">
        <f>VLOOKUP($D254,[24]Sheet1!$C$1:$J$65536,3,FALSE)</f>
        <v>-103.13538360595703</v>
      </c>
      <c r="K254">
        <f>VLOOKUP($D254,[24]Sheet1!$C$1:$J$65536,4,FALSE)</f>
        <v>10257.2080078125</v>
      </c>
      <c r="L254">
        <f>VLOOKUP($D254,[24]Sheet1!$C$1:$J$65536,5,FALSE)</f>
        <v>175.82603454589844</v>
      </c>
      <c r="M254">
        <f>VLOOKUP($D254,[24]Sheet1!$C$1:$J$65536,6,FALSE)</f>
        <v>25.040431976318359</v>
      </c>
      <c r="N254">
        <f>VLOOKUP($D254,[24]Sheet1!$C$1:$J$65536,7,FALSE)</f>
        <v>4.3544626235961914</v>
      </c>
      <c r="O254">
        <f>VLOOKUP($D254,[24]Sheet1!$C$1:$J$65536,8,FALSE)</f>
        <v>16.183660507202148</v>
      </c>
      <c r="P254" cm="1">
        <f t="array" ref="P254">_xlfn.IFS(
$C254=2010,
VLOOKUP($B254,[25]各省年均房价!$A$1:$T$32,11,FALSE),
$C254=2011,
VLOOKUP($B254,[25]各省年均房价!$A$1:$T$32,12,FALSE),
$C254=2012,
VLOOKUP($B254,[25]各省年均房价!$A$1:$T$32,13,FALSE),
$C254=2013,
VLOOKUP($B254,[25]各省年均房价!$A$1:$T$32,14,FALSE),
$C254=2014,
VLOOKUP($B254,[25]各省年均房价!$A$1:$T$32,15,FALSE),
$C254=2015,
VLOOKUP($B254,[25]各省年均房价!$A$1:$T$32,16,FALSE),
$C254=2016,
VLOOKUP($B254,[25]各省年均房价!$A$1:$T$32,17,FALSE),
$C254=2017,
VLOOKUP($B254,[25]各省年均房价!$A$1:$T$32,18,FALSE),
$C254=2018,
VLOOKUP($B254,[25]各省年均房价!$A$1:$T$32,19,FALSE)
)</f>
        <v>3649.03</v>
      </c>
      <c r="Q254">
        <f t="shared" si="3"/>
        <v>0.42141471301535977</v>
      </c>
      <c r="S254" t="str">
        <f>VLOOKUP(B254,方言分布!A:B,2,FALSE)</f>
        <v>中原官话</v>
      </c>
      <c r="T254" cm="1">
        <f t="array" ref="T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5781</v>
      </c>
      <c r="U254" cm="1">
        <f t="array" ref="U254">_xlfn.IFS(
$C254=2010,
VLOOKUP($B254,[20]分省年度数据!$A$1:$T$32,15,FALSE),
$C254=2011,
VLOOKUP($B254,[20]分省年度数据!$A$1:$T$32,14,FALSE),
$C254=2012,
VLOOKUP($B254,[20]分省年度数据!$A$1:$T$32,13,FALSE),
$C254=2013,
VLOOKUP($B254,[20]分省年度数据!$A$1:$T$32,12,FALSE),
$C254=2014,
VLOOKUP($B254,[20]分省年度数据!$A$1:$T$32,11,FALSE),
$C254=2015,
VLOOKUP($B254,[20]分省年度数据!$A$1:$T$32,10,FALSE),
$C254=2016,
VLOOKUP($B254,[20]分省年度数据!$A$1:$T$32,9,FALSE),
$C254=2017,
VLOOKUP($B254,[20]分省年度数据!$A$1:$T$32,8,FALSE),
$C254=2018,
VLOOKUP($B254,[20]分省年度数据!$A$1:$T$32,7,FALSE)
)</f>
        <v>2.0499999999999998</v>
      </c>
      <c r="V254" cm="1">
        <f t="array" ref="V254">_xlfn.IFS(
$C254=2010,
VLOOKUP($B254,[21]分省年度数据!$A$1:$T$32,15,FALSE),
$C254=2011,
VLOOKUP($B254,[21]分省年度数据!$A$1:$T$32,14,FALSE),
$C254=2012,
VLOOKUP($B254,[21]分省年度数据!$A$1:$T$32,13,FALSE),
$C254=2013,
VLOOKUP($B254,[21]分省年度数据!$A$1:$T$32,12,FALSE),
$C254=2014,
VLOOKUP($B254,[21]分省年度数据!$A$1:$T$32,11,FALSE),
$C254=2015,
VLOOKUP($B254,[21]分省年度数据!$A$1:$T$32,10,FALSE),
$C254=2016,
VLOOKUP($B254,[21]分省年度数据!$A$1:$T$32,9,FALSE),
$C254=2017,
VLOOKUP($B254,[21]分省年度数据!$A$1:$T$32,8,FALSE),
$C254=2018,
VLOOKUP($B254,[21]分省年度数据!$A$1:$T$32,7,FALSE)
)</f>
        <v>45</v>
      </c>
      <c r="W254" cm="1">
        <f t="array" ref="W254">_xlfn.IFS(
$C254=2010,
VLOOKUP($B254,[22]分省年度数据!$A$1:$T$32,15,FALSE),
$C254=2011,
VLOOKUP($B254,[22]分省年度数据!$A$1:$T$32,14,FALSE),
$C254=2012,
VLOOKUP($B254,[22]分省年度数据!$A$1:$T$32,13,FALSE),
$C254=2013,
VLOOKUP($B254,[22]分省年度数据!$A$1:$T$32,12,FALSE),
$C254=2014,
VLOOKUP($B254,[22]分省年度数据!$A$1:$T$32,11,FALSE),
$C254=2015,
VLOOKUP($B254,[22]分省年度数据!$A$1:$T$32,10,FALSE),
$C254=2016,
VLOOKUP($B254,[22]分省年度数据!$A$1:$T$32,9,FALSE),
$C254=2017,
VLOOKUP($B254,[22]分省年度数据!$A$1:$T$32,8,FALSE),
$C254=2018,
VLOOKUP($B254,[22]分省年度数据!$A$1:$T$32,7,FALSE)
)</f>
        <v>10.29</v>
      </c>
      <c r="X254" cm="1">
        <f t="array" ref="X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38.94</v>
      </c>
      <c r="Y254" cm="1">
        <f t="array" ref="Y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14.27</v>
      </c>
      <c r="Z254" cm="1">
        <f t="array" ref="Z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15.32</v>
      </c>
      <c r="AA254" cm="1">
        <f t="array" ref="AA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19.52</v>
      </c>
      <c r="AC254" cm="1">
        <f t="array" ref="AC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1062206</v>
      </c>
      <c r="AD254" cm="1">
        <f t="array" ref="AD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82.47</v>
      </c>
      <c r="AE254" cm="1">
        <f t="array" ref="AE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12</v>
      </c>
      <c r="AF254" cm="1">
        <f t="array" ref="AF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351</v>
      </c>
      <c r="AI254" cm="1">
        <f t="array" ref="AI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1206</v>
      </c>
      <c r="AJ254" cm="1">
        <f t="array" ref="AJ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1554</v>
      </c>
      <c r="AK254" cm="1">
        <f t="array" ref="AK254">_xlfn.IFS(
$C254=2010,
VLOOKUP($B254,[4]分省年度数据!$A$1:$T$32,15,FALSE),
$C254=2011,
VLOOKUP($B254,[4]分省年度数据!$A$1:$T$32,14,FALSE),
$C254=2012,
VLOOKUP($B254,[4]分省年度数据!$A$1:$T$32,13,FALSE),
$C254=2013,
VLOOKUP($B254,[4]分省年度数据!$A$1:$T$32,12,FALSE),
$C254=2014,
VLOOKUP($B254,[4]分省年度数据!$A$1:$T$32,11,FALSE),
$C254=2015,
VLOOKUP($B254,[4]分省年度数据!$A$1:$T$32,10,FALSE),
$C254=2016,
VLOOKUP($B254,[4]分省年度数据!$A$1:$T$32,9,FALSE),
$C254=2017,
VLOOKUP($B254,[4]分省年度数据!$A$1:$T$32,8,FALSE),
$C254=2018,
VLOOKUP($B254,[4]分省年度数据!$A$1:$T$32,7,FALSE)
)</f>
        <v>99.87</v>
      </c>
      <c r="AL254" cm="1">
        <f t="array" ref="AL254">_xlfn.IFS(
$C254=2010,
VLOOKUP($B254,[5]分省年度数据!$A$1:$T$32,15,FALSE),
$C254=2011,
VLOOKUP($B254,[5]分省年度数据!$A$1:$T$32,14,FALSE),
$C254=2012,
VLOOKUP($B254,[5]分省年度数据!$A$1:$T$32,13,FALSE),
$C254=2013,
VLOOKUP($B254,[5]分省年度数据!$A$1:$T$32,12,FALSE),
$C254=2014,
VLOOKUP($B254,[5]分省年度数据!$A$1:$T$32,11,FALSE),
$C254=2015,
VLOOKUP($B254,[5]分省年度数据!$A$1:$T$32,10,FALSE),
$C254=2016,
VLOOKUP($B254,[5]分省年度数据!$A$1:$T$32,9,FALSE),
$C254=2017,
VLOOKUP($B254,[5]分省年度数据!$A$1:$T$32,8,FALSE),
$C254=2018,
VLOOKUP($B254,[5]分省年度数据!$A$1:$T$32,7,FALSE)
)</f>
        <v>90.79</v>
      </c>
      <c r="AM254" cm="1">
        <f t="array" ref="AM254">_xlfn.IFS(
$C254=2010,
VLOOKUP($B254,[6]分省年度数据!$A$1:$T$32,15,FALSE),
$C254=2011,
VLOOKUP($B254,[6]分省年度数据!$A$1:$T$32,14,FALSE),
$C254=2012,
VLOOKUP($B254,[6]分省年度数据!$A$1:$T$32,13,FALSE),
$C254=2013,
VLOOKUP($B254,[6]分省年度数据!$A$1:$T$32,12,FALSE),
$C254=2014,
VLOOKUP($B254,[6]分省年度数据!$A$1:$T$32,11,FALSE),
$C254=2015,
VLOOKUP($B254,[6]分省年度数据!$A$1:$T$32,10,FALSE),
$C254=2016,
VLOOKUP($B254,[6]分省年度数据!$A$1:$T$32,9,FALSE),
$C254=2017,
VLOOKUP($B254,[6]分省年度数据!$A$1:$T$32,8,FALSE),
$C254=2018,
VLOOKUP($B254,[6]分省年度数据!$A$1:$T$32,7,FALSE)
)</f>
        <v>18.3</v>
      </c>
      <c r="AN254" cm="1">
        <f t="array" ref="AN254">_xlfn.IFS(
$C254=2010,
VLOOKUP($B254,[7]分省年度数据!$A$1:$T$32,15,FALSE),
$C254=2011,
VLOOKUP($B254,[7]分省年度数据!$A$1:$T$32,14,FALSE),
$C254=2012,
VLOOKUP($B254,[7]分省年度数据!$A$1:$T$32,13,FALSE),
$C254=2013,
VLOOKUP($B254,[7]分省年度数据!$A$1:$T$32,12,FALSE),
$C254=2014,
VLOOKUP($B254,[7]分省年度数据!$A$1:$T$32,11,FALSE),
$C254=2015,
VLOOKUP($B254,[7]分省年度数据!$A$1:$T$32,10,FALSE),
$C254=2016,
VLOOKUP($B254,[7]分省年度数据!$A$1:$T$32,9,FALSE),
$C254=2017,
VLOOKUP($B254,[7]分省年度数据!$A$1:$T$32,8,FALSE),
$C254=2018,
VLOOKUP($B254,[7]分省年度数据!$A$1:$T$32,7,FALSE)
)</f>
        <v>4.6500000000000004</v>
      </c>
      <c r="AO254" cm="1">
        <f t="array" ref="AO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8.5299999999999994</v>
      </c>
    </row>
    <row r="255" spans="1:41">
      <c r="A255">
        <v>63</v>
      </c>
      <c r="B255" t="s">
        <v>29</v>
      </c>
      <c r="C255">
        <v>2011</v>
      </c>
      <c r="D255" t="str">
        <f>CONCATENATE(B255,C255)</f>
        <v>青海省2011</v>
      </c>
      <c r="E255" t="s">
        <v>37</v>
      </c>
      <c r="F255" cm="1">
        <f t="array" ref="F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G255" cm="1">
        <f t="array" ref="G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H255" cm="1">
        <f t="array" ref="H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I255">
        <f>VLOOKUP($D255,[24]Sheet1!$C$1:$J$65536,2,FALSE)</f>
        <v>16.848745346069336</v>
      </c>
      <c r="J255">
        <f>VLOOKUP($D255,[24]Sheet1!$C$1:$J$65536,3,FALSE)</f>
        <v>-101.30887603759766</v>
      </c>
      <c r="K255">
        <f>VLOOKUP($D255,[24]Sheet1!$C$1:$J$65536,4,FALSE)</f>
        <v>10123</v>
      </c>
      <c r="L255">
        <f>VLOOKUP($D255,[24]Sheet1!$C$1:$J$65536,5,FALSE)</f>
        <v>174.99800109863281</v>
      </c>
      <c r="M255">
        <f>VLOOKUP($D255,[24]Sheet1!$C$1:$J$65536,6,FALSE)</f>
        <v>24.28746223449707</v>
      </c>
      <c r="N255">
        <f>VLOOKUP($D255,[24]Sheet1!$C$1:$J$65536,7,FALSE)</f>
        <v>4.4621052742004395</v>
      </c>
      <c r="O255">
        <f>VLOOKUP($D255,[24]Sheet1!$C$1:$J$65536,8,FALSE)</f>
        <v>14.339978218078613</v>
      </c>
      <c r="P255" cm="1">
        <f t="array" ref="P255">_xlfn.IFS(
$C255=2010,
VLOOKUP($B255,[25]各省年均房价!$A$1:$T$32,11,FALSE),
$C255=2011,
VLOOKUP($B255,[25]各省年均房价!$A$1:$T$32,12,FALSE),
$C255=2012,
VLOOKUP($B255,[25]各省年均房价!$A$1:$T$32,13,FALSE),
$C255=2013,
VLOOKUP($B255,[25]各省年均房价!$A$1:$T$32,14,FALSE),
$C255=2014,
VLOOKUP($B255,[25]各省年均房价!$A$1:$T$32,15,FALSE),
$C255=2015,
VLOOKUP($B255,[25]各省年均房价!$A$1:$T$32,16,FALSE),
$C255=2016,
VLOOKUP($B255,[25]各省年均房价!$A$1:$T$32,17,FALSE),
$C255=2017,
VLOOKUP($B255,[25]各省年均房价!$A$1:$T$32,18,FALSE),
$C255=2018,
VLOOKUP($B255,[25]各省年均房价!$A$1:$T$32,19,FALSE)
)</f>
        <v>4694.99</v>
      </c>
      <c r="Q255">
        <f t="shared" si="3"/>
        <v>0.46837490023942535</v>
      </c>
      <c r="S255" t="str">
        <f>VLOOKUP(B255,方言分布!A:B,2,FALSE)</f>
        <v>中原官话</v>
      </c>
      <c r="T255" cm="1">
        <f t="array" ref="T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5887</v>
      </c>
      <c r="U255" cm="1">
        <f t="array" ref="U255">_xlfn.IFS(
$C255=2010,
VLOOKUP($B255,[20]分省年度数据!$A$1:$T$32,15,FALSE),
$C255=2011,
VLOOKUP($B255,[20]分省年度数据!$A$1:$T$32,14,FALSE),
$C255=2012,
VLOOKUP($B255,[20]分省年度数据!$A$1:$T$32,13,FALSE),
$C255=2013,
VLOOKUP($B255,[20]分省年度数据!$A$1:$T$32,12,FALSE),
$C255=2014,
VLOOKUP($B255,[20]分省年度数据!$A$1:$T$32,11,FALSE),
$C255=2015,
VLOOKUP($B255,[20]分省年度数据!$A$1:$T$32,10,FALSE),
$C255=2016,
VLOOKUP($B255,[20]分省年度数据!$A$1:$T$32,9,FALSE),
$C255=2017,
VLOOKUP($B255,[20]分省年度数据!$A$1:$T$32,8,FALSE),
$C255=2018,
VLOOKUP($B255,[20]分省年度数据!$A$1:$T$32,7,FALSE)
)</f>
        <v>2.31</v>
      </c>
      <c r="V255" cm="1">
        <f t="array" ref="V255">_xlfn.IFS(
$C255=2010,
VLOOKUP($B255,[21]分省年度数据!$A$1:$T$32,15,FALSE),
$C255=2011,
VLOOKUP($B255,[21]分省年度数据!$A$1:$T$32,14,FALSE),
$C255=2012,
VLOOKUP($B255,[21]分省年度数据!$A$1:$T$32,13,FALSE),
$C255=2013,
VLOOKUP($B255,[21]分省年度数据!$A$1:$T$32,12,FALSE),
$C255=2014,
VLOOKUP($B255,[21]分省年度数据!$A$1:$T$32,11,FALSE),
$C255=2015,
VLOOKUP($B255,[21]分省年度数据!$A$1:$T$32,10,FALSE),
$C255=2016,
VLOOKUP($B255,[21]分省年度数据!$A$1:$T$32,9,FALSE),
$C255=2017,
VLOOKUP($B255,[21]分省年度数据!$A$1:$T$32,8,FALSE),
$C255=2018,
VLOOKUP($B255,[21]分省年度数据!$A$1:$T$32,7,FALSE)
)</f>
        <v>49</v>
      </c>
      <c r="W255" cm="1">
        <f t="array" ref="W255">_xlfn.IFS(
$C255=2010,
VLOOKUP($B255,[22]分省年度数据!$A$1:$T$32,15,FALSE),
$C255=2011,
VLOOKUP($B255,[22]分省年度数据!$A$1:$T$32,14,FALSE),
$C255=2012,
VLOOKUP($B255,[22]分省年度数据!$A$1:$T$32,13,FALSE),
$C255=2013,
VLOOKUP($B255,[22]分省年度数据!$A$1:$T$32,12,FALSE),
$C255=2014,
VLOOKUP($B255,[22]分省年度数据!$A$1:$T$32,11,FALSE),
$C255=2015,
VLOOKUP($B255,[22]分省年度数据!$A$1:$T$32,10,FALSE),
$C255=2016,
VLOOKUP($B255,[22]分省年度数据!$A$1:$T$32,9,FALSE),
$C255=2017,
VLOOKUP($B255,[22]分省年度数据!$A$1:$T$32,8,FALSE),
$C255=2018,
VLOOKUP($B255,[22]分省年度数据!$A$1:$T$32,7,FALSE)
)</f>
        <v>10.48</v>
      </c>
      <c r="X255" cm="1">
        <f t="array" ref="X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47.44</v>
      </c>
      <c r="Y255" cm="1">
        <f t="array" ref="Y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13.88</v>
      </c>
      <c r="Z255" cm="1">
        <f t="array" ref="Z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15.18</v>
      </c>
      <c r="AA255" cm="1">
        <f t="array" ref="AA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>19.77</v>
      </c>
      <c r="AC255" cm="1">
        <f t="array" ref="AC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>1552462</v>
      </c>
      <c r="AD255" cm="1">
        <f t="array" ref="AD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>130.11000000000001</v>
      </c>
      <c r="AE255" t="str" cm="1">
        <f t="array" ref="AE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/>
      </c>
      <c r="AF255" cm="1">
        <f t="array" ref="AF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413.4</v>
      </c>
      <c r="AI255" cm="1">
        <f t="array" ref="AI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1163</v>
      </c>
      <c r="AJ255" cm="1">
        <f t="array" ref="AJ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1870</v>
      </c>
      <c r="AK255" cm="1">
        <f t="array" ref="AK255">_xlfn.IFS(
$C255=2010,
VLOOKUP($B255,[4]分省年度数据!$A$1:$T$32,15,FALSE),
$C255=2011,
VLOOKUP($B255,[4]分省年度数据!$A$1:$T$32,14,FALSE),
$C255=2012,
VLOOKUP($B255,[4]分省年度数据!$A$1:$T$32,13,FALSE),
$C255=2013,
VLOOKUP($B255,[4]分省年度数据!$A$1:$T$32,12,FALSE),
$C255=2014,
VLOOKUP($B255,[4]分省年度数据!$A$1:$T$32,11,FALSE),
$C255=2015,
VLOOKUP($B255,[4]分省年度数据!$A$1:$T$32,10,FALSE),
$C255=2016,
VLOOKUP($B255,[4]分省年度数据!$A$1:$T$32,9,FALSE),
$C255=2017,
VLOOKUP($B255,[4]分省年度数据!$A$1:$T$32,8,FALSE),
$C255=2018,
VLOOKUP($B255,[4]分省年度数据!$A$1:$T$32,7,FALSE)
)</f>
        <v>99.86</v>
      </c>
      <c r="AL255" cm="1">
        <f t="array" ref="AL255">_xlfn.IFS(
$C255=2010,
VLOOKUP($B255,[5]分省年度数据!$A$1:$T$32,15,FALSE),
$C255=2011,
VLOOKUP($B255,[5]分省年度数据!$A$1:$T$32,14,FALSE),
$C255=2012,
VLOOKUP($B255,[5]分省年度数据!$A$1:$T$32,13,FALSE),
$C255=2013,
VLOOKUP($B255,[5]分省年度数据!$A$1:$T$32,12,FALSE),
$C255=2014,
VLOOKUP($B255,[5]分省年度数据!$A$1:$T$32,11,FALSE),
$C255=2015,
VLOOKUP($B255,[5]分省年度数据!$A$1:$T$32,10,FALSE),
$C255=2016,
VLOOKUP($B255,[5]分省年度数据!$A$1:$T$32,9,FALSE),
$C255=2017,
VLOOKUP($B255,[5]分省年度数据!$A$1:$T$32,8,FALSE),
$C255=2018,
VLOOKUP($B255,[5]分省年度数据!$A$1:$T$32,7,FALSE)
)</f>
        <v>92.1</v>
      </c>
      <c r="AM255" cm="1">
        <f t="array" ref="AM255">_xlfn.IFS(
$C255=2010,
VLOOKUP($B255,[6]分省年度数据!$A$1:$T$32,15,FALSE),
$C255=2011,
VLOOKUP($B255,[6]分省年度数据!$A$1:$T$32,14,FALSE),
$C255=2012,
VLOOKUP($B255,[6]分省年度数据!$A$1:$T$32,13,FALSE),
$C255=2013,
VLOOKUP($B255,[6]分省年度数据!$A$1:$T$32,12,FALSE),
$C255=2014,
VLOOKUP($B255,[6]分省年度数据!$A$1:$T$32,11,FALSE),
$C255=2015,
VLOOKUP($B255,[6]分省年度数据!$A$1:$T$32,10,FALSE),
$C255=2016,
VLOOKUP($B255,[6]分省年度数据!$A$1:$T$32,9,FALSE),
$C255=2017,
VLOOKUP($B255,[6]分省年度数据!$A$1:$T$32,8,FALSE),
$C255=2018,
VLOOKUP($B255,[6]分省年度数据!$A$1:$T$32,7,FALSE)
)</f>
        <v>16.940000000000001</v>
      </c>
      <c r="AN255" cm="1">
        <f t="array" ref="AN255">_xlfn.IFS(
$C255=2010,
VLOOKUP($B255,[7]分省年度数据!$A$1:$T$32,15,FALSE),
$C255=2011,
VLOOKUP($B255,[7]分省年度数据!$A$1:$T$32,14,FALSE),
$C255=2012,
VLOOKUP($B255,[7]分省年度数据!$A$1:$T$32,13,FALSE),
$C255=2013,
VLOOKUP($B255,[7]分省年度数据!$A$1:$T$32,12,FALSE),
$C255=2014,
VLOOKUP($B255,[7]分省年度数据!$A$1:$T$32,11,FALSE),
$C255=2015,
VLOOKUP($B255,[7]分省年度数据!$A$1:$T$32,10,FALSE),
$C255=2016,
VLOOKUP($B255,[7]分省年度数据!$A$1:$T$32,9,FALSE),
$C255=2017,
VLOOKUP($B255,[7]分省年度数据!$A$1:$T$32,8,FALSE),
$C255=2018,
VLOOKUP($B255,[7]分省年度数据!$A$1:$T$32,7,FALSE)
)</f>
        <v>4.6500000000000004</v>
      </c>
      <c r="AO255" cm="1">
        <f t="array" ref="AO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9.65</v>
      </c>
    </row>
    <row r="256" spans="1:41">
      <c r="A256">
        <v>63</v>
      </c>
      <c r="B256" t="s">
        <v>29</v>
      </c>
      <c r="C256">
        <v>2012</v>
      </c>
      <c r="D256" t="str">
        <f>CONCATENATE(B256,C256)</f>
        <v>青海省2012</v>
      </c>
      <c r="E256" t="s">
        <v>37</v>
      </c>
      <c r="F256" cm="1">
        <f t="array" ref="F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G256" cm="1">
        <f t="array" ref="G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H256" cm="1">
        <f t="array" ref="H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I256">
        <f>VLOOKUP($D256,[24]Sheet1!$C$1:$J$65536,2,FALSE)</f>
        <v>13.573344230651855</v>
      </c>
      <c r="J256">
        <f>VLOOKUP($D256,[24]Sheet1!$C$1:$J$65536,3,FALSE)</f>
        <v>-96.200485229492188</v>
      </c>
      <c r="K256">
        <f>VLOOKUP($D256,[24]Sheet1!$C$1:$J$65536,4,FALSE)</f>
        <v>10123</v>
      </c>
      <c r="L256">
        <f>VLOOKUP($D256,[24]Sheet1!$C$1:$J$65536,5,FALSE)</f>
        <v>176.97879028320312</v>
      </c>
      <c r="M256">
        <f>VLOOKUP($D256,[24]Sheet1!$C$1:$J$65536,6,FALSE)</f>
        <v>24.522495269775391</v>
      </c>
      <c r="N256">
        <f>VLOOKUP($D256,[24]Sheet1!$C$1:$J$65536,7,FALSE)</f>
        <v>5.001105785369873</v>
      </c>
      <c r="O256">
        <f>VLOOKUP($D256,[24]Sheet1!$C$1:$J$65536,8,FALSE)</f>
        <v>12.980199813842773</v>
      </c>
      <c r="P256" cm="1">
        <f t="array" ref="P256">_xlfn.IFS(
$C256=2010,
VLOOKUP($B256,[25]各省年均房价!$A$1:$T$32,11,FALSE),
$C256=2011,
VLOOKUP($B256,[25]各省年均房价!$A$1:$T$32,12,FALSE),
$C256=2012,
VLOOKUP($B256,[25]各省年均房价!$A$1:$T$32,13,FALSE),
$C256=2013,
VLOOKUP($B256,[25]各省年均房价!$A$1:$T$32,14,FALSE),
$C256=2014,
VLOOKUP($B256,[25]各省年均房价!$A$1:$T$32,15,FALSE),
$C256=2015,
VLOOKUP($B256,[25]各省年均房价!$A$1:$T$32,16,FALSE),
$C256=2016,
VLOOKUP($B256,[25]各省年均房价!$A$1:$T$32,17,FALSE),
$C256=2017,
VLOOKUP($B256,[25]各省年均房价!$A$1:$T$32,18,FALSE),
$C256=2018,
VLOOKUP($B256,[25]各省年均房价!$A$1:$T$32,19,FALSE)
)</f>
        <v>4628.1899999999996</v>
      </c>
      <c r="Q256">
        <f t="shared" si="3"/>
        <v>0.40350392327811679</v>
      </c>
      <c r="S256" t="str">
        <f>VLOOKUP(B256,方言分布!A:B,2,FALSE)</f>
        <v>中原官话</v>
      </c>
      <c r="T256" cm="1">
        <f t="array" ref="T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5948</v>
      </c>
      <c r="U256" cm="1">
        <f t="array" ref="U256">_xlfn.IFS(
$C256=2010,
VLOOKUP($B256,[20]分省年度数据!$A$1:$T$32,15,FALSE),
$C256=2011,
VLOOKUP($B256,[20]分省年度数据!$A$1:$T$32,14,FALSE),
$C256=2012,
VLOOKUP($B256,[20]分省年度数据!$A$1:$T$32,13,FALSE),
$C256=2013,
VLOOKUP($B256,[20]分省年度数据!$A$1:$T$32,12,FALSE),
$C256=2014,
VLOOKUP($B256,[20]分省年度数据!$A$1:$T$32,11,FALSE),
$C256=2015,
VLOOKUP($B256,[20]分省年度数据!$A$1:$T$32,10,FALSE),
$C256=2016,
VLOOKUP($B256,[20]分省年度数据!$A$1:$T$32,9,FALSE),
$C256=2017,
VLOOKUP($B256,[20]分省年度数据!$A$1:$T$32,8,FALSE),
$C256=2018,
VLOOKUP($B256,[20]分省年度数据!$A$1:$T$32,7,FALSE)
)</f>
        <v>2.6</v>
      </c>
      <c r="V256" cm="1">
        <f t="array" ref="V256">_xlfn.IFS(
$C256=2010,
VLOOKUP($B256,[21]分省年度数据!$A$1:$T$32,15,FALSE),
$C256=2011,
VLOOKUP($B256,[21]分省年度数据!$A$1:$T$32,14,FALSE),
$C256=2012,
VLOOKUP($B256,[21]分省年度数据!$A$1:$T$32,13,FALSE),
$C256=2013,
VLOOKUP($B256,[21]分省年度数据!$A$1:$T$32,12,FALSE),
$C256=2014,
VLOOKUP($B256,[21]分省年度数据!$A$1:$T$32,11,FALSE),
$C256=2015,
VLOOKUP($B256,[21]分省年度数据!$A$1:$T$32,10,FALSE),
$C256=2016,
VLOOKUP($B256,[21]分省年度数据!$A$1:$T$32,9,FALSE),
$C256=2017,
VLOOKUP($B256,[21]分省年度数据!$A$1:$T$32,8,FALSE),
$C256=2018,
VLOOKUP($B256,[21]分省年度数据!$A$1:$T$32,7,FALSE)
)</f>
        <v>51</v>
      </c>
      <c r="W256" cm="1">
        <f t="array" ref="W256">_xlfn.IFS(
$C256=2010,
VLOOKUP($B256,[22]分省年度数据!$A$1:$T$32,15,FALSE),
$C256=2011,
VLOOKUP($B256,[22]分省年度数据!$A$1:$T$32,14,FALSE),
$C256=2012,
VLOOKUP($B256,[22]分省年度数据!$A$1:$T$32,13,FALSE),
$C256=2013,
VLOOKUP($B256,[22]分省年度数据!$A$1:$T$32,12,FALSE),
$C256=2014,
VLOOKUP($B256,[22]分省年度数据!$A$1:$T$32,11,FALSE),
$C256=2015,
VLOOKUP($B256,[22]分省年度数据!$A$1:$T$32,10,FALSE),
$C256=2016,
VLOOKUP($B256,[22]分省年度数据!$A$1:$T$32,9,FALSE),
$C256=2017,
VLOOKUP($B256,[22]分省年度数据!$A$1:$T$32,8,FALSE),
$C256=2018,
VLOOKUP($B256,[22]分省年度数据!$A$1:$T$32,7,FALSE)
)</f>
        <v>10.81</v>
      </c>
      <c r="X256" cm="1">
        <f t="array" ref="X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60.11</v>
      </c>
      <c r="Y256" cm="1">
        <f t="array" ref="Y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>13.8</v>
      </c>
      <c r="Z256" cm="1">
        <f t="array" ref="Z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>14.06</v>
      </c>
      <c r="AA256" cm="1">
        <f t="array" ref="AA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>19.100000000000001</v>
      </c>
      <c r="AC256" t="str" cm="1">
        <f t="array" ref="AC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/>
      </c>
      <c r="AD256" cm="1">
        <f t="array" ref="AD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>171.81</v>
      </c>
      <c r="AE256" t="str" cm="1">
        <f t="array" ref="AE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/>
      </c>
      <c r="AF256" cm="1">
        <f t="array" ref="AF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480.3</v>
      </c>
      <c r="AI256" cm="1">
        <f t="array" ref="AI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1096</v>
      </c>
      <c r="AJ256" cm="1">
        <f t="array" ref="AJ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1937</v>
      </c>
      <c r="AK256" cm="1">
        <f t="array" ref="AK256">_xlfn.IFS(
$C256=2010,
VLOOKUP($B256,[4]分省年度数据!$A$1:$T$32,15,FALSE),
$C256=2011,
VLOOKUP($B256,[4]分省年度数据!$A$1:$T$32,14,FALSE),
$C256=2012,
VLOOKUP($B256,[4]分省年度数据!$A$1:$T$32,13,FALSE),
$C256=2013,
VLOOKUP($B256,[4]分省年度数据!$A$1:$T$32,12,FALSE),
$C256=2014,
VLOOKUP($B256,[4]分省年度数据!$A$1:$T$32,11,FALSE),
$C256=2015,
VLOOKUP($B256,[4]分省年度数据!$A$1:$T$32,10,FALSE),
$C256=2016,
VLOOKUP($B256,[4]分省年度数据!$A$1:$T$32,9,FALSE),
$C256=2017,
VLOOKUP($B256,[4]分省年度数据!$A$1:$T$32,8,FALSE),
$C256=2018,
VLOOKUP($B256,[4]分省年度数据!$A$1:$T$32,7,FALSE)
)</f>
        <v>99.9</v>
      </c>
      <c r="AL256" cm="1">
        <f t="array" ref="AL256">_xlfn.IFS(
$C256=2010,
VLOOKUP($B256,[5]分省年度数据!$A$1:$T$32,15,FALSE),
$C256=2011,
VLOOKUP($B256,[5]分省年度数据!$A$1:$T$32,14,FALSE),
$C256=2012,
VLOOKUP($B256,[5]分省年度数据!$A$1:$T$32,13,FALSE),
$C256=2013,
VLOOKUP($B256,[5]分省年度数据!$A$1:$T$32,12,FALSE),
$C256=2014,
VLOOKUP($B256,[5]分省年度数据!$A$1:$T$32,11,FALSE),
$C256=2015,
VLOOKUP($B256,[5]分省年度数据!$A$1:$T$32,10,FALSE),
$C256=2016,
VLOOKUP($B256,[5]分省年度数据!$A$1:$T$32,9,FALSE),
$C256=2017,
VLOOKUP($B256,[5]分省年度数据!$A$1:$T$32,8,FALSE),
$C256=2018,
VLOOKUP($B256,[5]分省年度数据!$A$1:$T$32,7,FALSE)
)</f>
        <v>92.65</v>
      </c>
      <c r="AM256" cm="1">
        <f t="array" ref="AM256">_xlfn.IFS(
$C256=2010,
VLOOKUP($B256,[6]分省年度数据!$A$1:$T$32,15,FALSE),
$C256=2011,
VLOOKUP($B256,[6]分省年度数据!$A$1:$T$32,14,FALSE),
$C256=2012,
VLOOKUP($B256,[6]分省年度数据!$A$1:$T$32,13,FALSE),
$C256=2013,
VLOOKUP($B256,[6]分省年度数据!$A$1:$T$32,12,FALSE),
$C256=2014,
VLOOKUP($B256,[6]分省年度数据!$A$1:$T$32,11,FALSE),
$C256=2015,
VLOOKUP($B256,[6]分省年度数据!$A$1:$T$32,10,FALSE),
$C256=2016,
VLOOKUP($B256,[6]分省年度数据!$A$1:$T$32,9,FALSE),
$C256=2017,
VLOOKUP($B256,[6]分省年度数据!$A$1:$T$32,8,FALSE),
$C256=2018,
VLOOKUP($B256,[6]分省年度数据!$A$1:$T$32,7,FALSE)
)</f>
        <v>16.600000000000001</v>
      </c>
      <c r="AN256" cm="1">
        <f t="array" ref="AN256">_xlfn.IFS(
$C256=2010,
VLOOKUP($B256,[7]分省年度数据!$A$1:$T$32,15,FALSE),
$C256=2011,
VLOOKUP($B256,[7]分省年度数据!$A$1:$T$32,14,FALSE),
$C256=2012,
VLOOKUP($B256,[7]分省年度数据!$A$1:$T$32,13,FALSE),
$C256=2013,
VLOOKUP($B256,[7]分省年度数据!$A$1:$T$32,12,FALSE),
$C256=2014,
VLOOKUP($B256,[7]分省年度数据!$A$1:$T$32,11,FALSE),
$C256=2015,
VLOOKUP($B256,[7]分省年度数据!$A$1:$T$32,10,FALSE),
$C256=2016,
VLOOKUP($B256,[7]分省年度数据!$A$1:$T$32,9,FALSE),
$C256=2017,
VLOOKUP($B256,[7]分省年度数据!$A$1:$T$32,8,FALSE),
$C256=2018,
VLOOKUP($B256,[7]分省年度数据!$A$1:$T$32,7,FALSE)
)</f>
        <v>4.32</v>
      </c>
      <c r="AO256" cm="1">
        <f t="array" ref="AO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9.81</v>
      </c>
    </row>
    <row r="257" spans="1:41">
      <c r="A257">
        <v>63</v>
      </c>
      <c r="B257" t="s">
        <v>29</v>
      </c>
      <c r="C257">
        <v>2013</v>
      </c>
      <c r="D257" t="str">
        <f>CONCATENATE(B257,C257)</f>
        <v>青海省2013</v>
      </c>
      <c r="E257" t="s">
        <v>37</v>
      </c>
      <c r="F257" cm="1">
        <f t="array" ref="F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G257" cm="1">
        <f t="array" ref="G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H257" cm="1">
        <f t="array" ref="H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I257">
        <f>VLOOKUP($D257,[24]Sheet1!$C$1:$J$65536,2,FALSE)</f>
        <v>17.803905487060547</v>
      </c>
      <c r="J257">
        <f>VLOOKUP($D257,[24]Sheet1!$C$1:$J$65536,3,FALSE)</f>
        <v>-103.50575256347656</v>
      </c>
      <c r="K257">
        <f>VLOOKUP($D257,[24]Sheet1!$C$1:$J$65536,4,FALSE)</f>
        <v>10123</v>
      </c>
      <c r="L257">
        <f>VLOOKUP($D257,[24]Sheet1!$C$1:$J$65536,5,FALSE)</f>
        <v>182.67701721191406</v>
      </c>
      <c r="M257">
        <f>VLOOKUP($D257,[24]Sheet1!$C$1:$J$65536,6,FALSE)</f>
        <v>25.151401519775391</v>
      </c>
      <c r="N257">
        <f>VLOOKUP($D257,[24]Sheet1!$C$1:$J$65536,7,FALSE)</f>
        <v>4.8800244331359863</v>
      </c>
      <c r="O257">
        <f>VLOOKUP($D257,[24]Sheet1!$C$1:$J$65536,8,FALSE)</f>
        <v>14.399923324584961</v>
      </c>
      <c r="P257" cm="1">
        <f t="array" ref="P257">_xlfn.IFS(
$C257=2010,
VLOOKUP($B257,[25]各省年均房价!$A$1:$T$32,11,FALSE),
$C257=2011,
VLOOKUP($B257,[25]各省年均房价!$A$1:$T$32,12,FALSE),
$C257=2012,
VLOOKUP($B257,[25]各省年均房价!$A$1:$T$32,13,FALSE),
$C257=2013,
VLOOKUP($B257,[25]各省年均房价!$A$1:$T$32,14,FALSE),
$C257=2014,
VLOOKUP($B257,[25]各省年均房价!$A$1:$T$32,15,FALSE),
$C257=2015,
VLOOKUP($B257,[25]各省年均房价!$A$1:$T$32,16,FALSE),
$C257=2016,
VLOOKUP($B257,[25]各省年均房价!$A$1:$T$32,17,FALSE),
$C257=2017,
VLOOKUP($B257,[25]各省年均房价!$A$1:$T$32,18,FALSE),
$C257=2018,
VLOOKUP($B257,[25]各省年均房价!$A$1:$T$32,19,FALSE)
)</f>
        <v>5753.33</v>
      </c>
      <c r="Q257">
        <f t="shared" si="3"/>
        <v>0.44434121099783752</v>
      </c>
      <c r="S257" t="str">
        <f>VLOOKUP(B257,方言分布!A:B,2,FALSE)</f>
        <v>中原官话</v>
      </c>
      <c r="T257" cm="1">
        <f t="array" ref="T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6020</v>
      </c>
      <c r="U257" cm="1">
        <f t="array" ref="U257">_xlfn.IFS(
$C257=2010,
VLOOKUP($B257,[20]分省年度数据!$A$1:$T$32,15,FALSE),
$C257=2011,
VLOOKUP($B257,[20]分省年度数据!$A$1:$T$32,14,FALSE),
$C257=2012,
VLOOKUP($B257,[20]分省年度数据!$A$1:$T$32,13,FALSE),
$C257=2013,
VLOOKUP($B257,[20]分省年度数据!$A$1:$T$32,12,FALSE),
$C257=2014,
VLOOKUP($B257,[20]分省年度数据!$A$1:$T$32,11,FALSE),
$C257=2015,
VLOOKUP($B257,[20]分省年度数据!$A$1:$T$32,10,FALSE),
$C257=2016,
VLOOKUP($B257,[20]分省年度数据!$A$1:$T$32,9,FALSE),
$C257=2017,
VLOOKUP($B257,[20]分省年度数据!$A$1:$T$32,8,FALSE),
$C257=2018,
VLOOKUP($B257,[20]分省年度数据!$A$1:$T$32,7,FALSE)
)</f>
        <v>2.95</v>
      </c>
      <c r="V257" cm="1">
        <f t="array" ref="V257">_xlfn.IFS(
$C257=2010,
VLOOKUP($B257,[21]分省年度数据!$A$1:$T$32,15,FALSE),
$C257=2011,
VLOOKUP($B257,[21]分省年度数据!$A$1:$T$32,14,FALSE),
$C257=2012,
VLOOKUP($B257,[21]分省年度数据!$A$1:$T$32,13,FALSE),
$C257=2013,
VLOOKUP($B257,[21]分省年度数据!$A$1:$T$32,12,FALSE),
$C257=2014,
VLOOKUP($B257,[21]分省年度数据!$A$1:$T$32,11,FALSE),
$C257=2015,
VLOOKUP($B257,[21]分省年度数据!$A$1:$T$32,10,FALSE),
$C257=2016,
VLOOKUP($B257,[21]分省年度数据!$A$1:$T$32,9,FALSE),
$C257=2017,
VLOOKUP($B257,[21]分省年度数据!$A$1:$T$32,8,FALSE),
$C257=2018,
VLOOKUP($B257,[21]分省年度数据!$A$1:$T$32,7,FALSE)
)</f>
        <v>57</v>
      </c>
      <c r="W257" cm="1">
        <f t="array" ref="W257">_xlfn.IFS(
$C257=2010,
VLOOKUP($B257,[22]分省年度数据!$A$1:$T$32,15,FALSE),
$C257=2011,
VLOOKUP($B257,[22]分省年度数据!$A$1:$T$32,14,FALSE),
$C257=2012,
VLOOKUP($B257,[22]分省年度数据!$A$1:$T$32,13,FALSE),
$C257=2013,
VLOOKUP($B257,[22]分省年度数据!$A$1:$T$32,12,FALSE),
$C257=2014,
VLOOKUP($B257,[22]分省年度数据!$A$1:$T$32,11,FALSE),
$C257=2015,
VLOOKUP($B257,[22]分省年度数据!$A$1:$T$32,10,FALSE),
$C257=2016,
VLOOKUP($B257,[22]分省年度数据!$A$1:$T$32,9,FALSE),
$C257=2017,
VLOOKUP($B257,[22]分省年度数据!$A$1:$T$32,8,FALSE),
$C257=2018,
VLOOKUP($B257,[22]分省年度数据!$A$1:$T$32,7,FALSE)
)</f>
        <v>10.43</v>
      </c>
      <c r="X257" cm="1">
        <f t="array" ref="X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68.64</v>
      </c>
      <c r="Y257" cm="1">
        <f t="array" ref="Y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13.64</v>
      </c>
      <c r="Z257" cm="1">
        <f t="array" ref="Z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13.34</v>
      </c>
      <c r="AA257" cm="1">
        <f t="array" ref="AA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>17.600000000000001</v>
      </c>
      <c r="AC257" cm="1">
        <f t="array" ref="AC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>1569408</v>
      </c>
      <c r="AD257" cm="1">
        <f t="array" ref="AD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>121.51</v>
      </c>
      <c r="AE257" t="str" cm="1">
        <f t="array" ref="AE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/>
      </c>
      <c r="AF257" cm="1">
        <f t="array" ref="AF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549.6</v>
      </c>
      <c r="AI257" cm="1">
        <f t="array" ref="AI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1065</v>
      </c>
      <c r="AJ257" cm="1">
        <f t="array" ref="AJ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1979</v>
      </c>
      <c r="AK257" cm="1">
        <f t="array" ref="AK257">_xlfn.IFS(
$C257=2010,
VLOOKUP($B257,[4]分省年度数据!$A$1:$T$32,15,FALSE),
$C257=2011,
VLOOKUP($B257,[4]分省年度数据!$A$1:$T$32,14,FALSE),
$C257=2012,
VLOOKUP($B257,[4]分省年度数据!$A$1:$T$32,13,FALSE),
$C257=2013,
VLOOKUP($B257,[4]分省年度数据!$A$1:$T$32,12,FALSE),
$C257=2014,
VLOOKUP($B257,[4]分省年度数据!$A$1:$T$32,11,FALSE),
$C257=2015,
VLOOKUP($B257,[4]分省年度数据!$A$1:$T$32,10,FALSE),
$C257=2016,
VLOOKUP($B257,[4]分省年度数据!$A$1:$T$32,9,FALSE),
$C257=2017,
VLOOKUP($B257,[4]分省年度数据!$A$1:$T$32,8,FALSE),
$C257=2018,
VLOOKUP($B257,[4]分省年度数据!$A$1:$T$32,7,FALSE)
)</f>
        <v>99.08</v>
      </c>
      <c r="AL257" cm="1">
        <f t="array" ref="AL257">_xlfn.IFS(
$C257=2010,
VLOOKUP($B257,[5]分省年度数据!$A$1:$T$32,15,FALSE),
$C257=2011,
VLOOKUP($B257,[5]分省年度数据!$A$1:$T$32,14,FALSE),
$C257=2012,
VLOOKUP($B257,[5]分省年度数据!$A$1:$T$32,13,FALSE),
$C257=2013,
VLOOKUP($B257,[5]分省年度数据!$A$1:$T$32,12,FALSE),
$C257=2014,
VLOOKUP($B257,[5]分省年度数据!$A$1:$T$32,11,FALSE),
$C257=2015,
VLOOKUP($B257,[5]分省年度数据!$A$1:$T$32,10,FALSE),
$C257=2016,
VLOOKUP($B257,[5]分省年度数据!$A$1:$T$32,9,FALSE),
$C257=2017,
VLOOKUP($B257,[5]分省年度数据!$A$1:$T$32,8,FALSE),
$C257=2018,
VLOOKUP($B257,[5]分省年度数据!$A$1:$T$32,7,FALSE)
)</f>
        <v>84.76</v>
      </c>
      <c r="AM257" cm="1">
        <f t="array" ref="AM257">_xlfn.IFS(
$C257=2010,
VLOOKUP($B257,[6]分省年度数据!$A$1:$T$32,15,FALSE),
$C257=2011,
VLOOKUP($B257,[6]分省年度数据!$A$1:$T$32,14,FALSE),
$C257=2012,
VLOOKUP($B257,[6]分省年度数据!$A$1:$T$32,13,FALSE),
$C257=2013,
VLOOKUP($B257,[6]分省年度数据!$A$1:$T$32,12,FALSE),
$C257=2014,
VLOOKUP($B257,[6]分省年度数据!$A$1:$T$32,11,FALSE),
$C257=2015,
VLOOKUP($B257,[6]分省年度数据!$A$1:$T$32,10,FALSE),
$C257=2016,
VLOOKUP($B257,[6]分省年度数据!$A$1:$T$32,9,FALSE),
$C257=2017,
VLOOKUP($B257,[6]分省年度数据!$A$1:$T$32,8,FALSE),
$C257=2018,
VLOOKUP($B257,[6]分省年度数据!$A$1:$T$32,7,FALSE)
)</f>
        <v>14.47</v>
      </c>
      <c r="AN257" cm="1">
        <f t="array" ref="AN257">_xlfn.IFS(
$C257=2010,
VLOOKUP($B257,[7]分省年度数据!$A$1:$T$32,15,FALSE),
$C257=2011,
VLOOKUP($B257,[7]分省年度数据!$A$1:$T$32,14,FALSE),
$C257=2012,
VLOOKUP($B257,[7]分省年度数据!$A$1:$T$32,13,FALSE),
$C257=2013,
VLOOKUP($B257,[7]分省年度数据!$A$1:$T$32,12,FALSE),
$C257=2014,
VLOOKUP($B257,[7]分省年度数据!$A$1:$T$32,11,FALSE),
$C257=2015,
VLOOKUP($B257,[7]分省年度数据!$A$1:$T$32,10,FALSE),
$C257=2016,
VLOOKUP($B257,[7]分省年度数据!$A$1:$T$32,9,FALSE),
$C257=2017,
VLOOKUP($B257,[7]分省年度数据!$A$1:$T$32,8,FALSE),
$C257=2018,
VLOOKUP($B257,[7]分省年度数据!$A$1:$T$32,7,FALSE)
)</f>
        <v>3.98</v>
      </c>
      <c r="AO257" cm="1">
        <f t="array" ref="AO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9.66</v>
      </c>
    </row>
    <row r="258" spans="1:41">
      <c r="A258">
        <v>63</v>
      </c>
      <c r="B258" t="s">
        <v>29</v>
      </c>
      <c r="C258">
        <v>2014</v>
      </c>
      <c r="D258" t="str">
        <f>CONCATENATE(B258,C258)</f>
        <v>青海省2014</v>
      </c>
      <c r="E258" t="s">
        <v>37</v>
      </c>
      <c r="F258" cm="1">
        <f t="array" ref="F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G258" cm="1">
        <f t="array" ref="G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H258" cm="1">
        <f t="array" ref="H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I258">
        <f>VLOOKUP($D258,[24]Sheet1!$C$1:$J$65536,2,FALSE)</f>
        <v>17.459985733032227</v>
      </c>
      <c r="J258">
        <f>VLOOKUP($D258,[24]Sheet1!$C$1:$J$65536,3,FALSE)</f>
        <v>-98.206405639648438</v>
      </c>
      <c r="K258">
        <f>VLOOKUP($D258,[24]Sheet1!$C$1:$J$65536,4,FALSE)</f>
        <v>10123</v>
      </c>
      <c r="L258">
        <f>VLOOKUP($D258,[24]Sheet1!$C$1:$J$65536,5,FALSE)</f>
        <v>177.99700927734375</v>
      </c>
      <c r="M258">
        <f>VLOOKUP($D258,[24]Sheet1!$C$1:$J$65536,6,FALSE)</f>
        <v>27.577760696411133</v>
      </c>
      <c r="N258">
        <f>VLOOKUP($D258,[24]Sheet1!$C$1:$J$65536,7,FALSE)</f>
        <v>6.437492847442627</v>
      </c>
      <c r="O258">
        <f>VLOOKUP($D258,[24]Sheet1!$C$1:$J$65536,8,FALSE)</f>
        <v>15.304247856140137</v>
      </c>
      <c r="P258" cm="1">
        <f t="array" ref="P258">_xlfn.IFS(
$C258=2010,
VLOOKUP($B258,[25]各省年均房价!$A$1:$T$32,11,FALSE),
$C258=2011,
VLOOKUP($B258,[25]各省年均房价!$A$1:$T$32,12,FALSE),
$C258=2012,
VLOOKUP($B258,[25]各省年均房价!$A$1:$T$32,13,FALSE),
$C258=2013,
VLOOKUP($B258,[25]各省年均房价!$A$1:$T$32,14,FALSE),
$C258=2014,
VLOOKUP($B258,[25]各省年均房价!$A$1:$T$32,15,FALSE),
$C258=2015,
VLOOKUP($B258,[25]各省年均房价!$A$1:$T$32,16,FALSE),
$C258=2016,
VLOOKUP($B258,[25]各省年均房价!$A$1:$T$32,17,FALSE),
$C258=2017,
VLOOKUP($B258,[25]各省年均房价!$A$1:$T$32,18,FALSE),
$C258=2018,
VLOOKUP($B258,[25]各省年均房价!$A$1:$T$32,19,FALSE)
)</f>
        <v>5758.36</v>
      </c>
      <c r="Q258">
        <f t="shared" si="3"/>
        <v>0.40060943369973562</v>
      </c>
      <c r="S258" t="str">
        <f>VLOOKUP(B258,方言分布!A:B,2,FALSE)</f>
        <v>中原官话</v>
      </c>
      <c r="T258" cm="1">
        <f t="array" ref="T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6241</v>
      </c>
      <c r="U258" cm="1">
        <f t="array" ref="U258">_xlfn.IFS(
$C258=2010,
VLOOKUP($B258,[20]分省年度数据!$A$1:$T$32,15,FALSE),
$C258=2011,
VLOOKUP($B258,[20]分省年度数据!$A$1:$T$32,14,FALSE),
$C258=2012,
VLOOKUP($B258,[20]分省年度数据!$A$1:$T$32,13,FALSE),
$C258=2013,
VLOOKUP($B258,[20]分省年度数据!$A$1:$T$32,12,FALSE),
$C258=2014,
VLOOKUP($B258,[20]分省年度数据!$A$1:$T$32,11,FALSE),
$C258=2015,
VLOOKUP($B258,[20]分省年度数据!$A$1:$T$32,10,FALSE),
$C258=2016,
VLOOKUP($B258,[20]分省年度数据!$A$1:$T$32,9,FALSE),
$C258=2017,
VLOOKUP($B258,[20]分省年度数据!$A$1:$T$32,8,FALSE),
$C258=2018,
VLOOKUP($B258,[20]分省年度数据!$A$1:$T$32,7,FALSE)
)</f>
        <v>3.3</v>
      </c>
      <c r="V258" cm="1">
        <f t="array" ref="V258">_xlfn.IFS(
$C258=2010,
VLOOKUP($B258,[21]分省年度数据!$A$1:$T$32,15,FALSE),
$C258=2011,
VLOOKUP($B258,[21]分省年度数据!$A$1:$T$32,14,FALSE),
$C258=2012,
VLOOKUP($B258,[21]分省年度数据!$A$1:$T$32,13,FALSE),
$C258=2013,
VLOOKUP($B258,[21]分省年度数据!$A$1:$T$32,12,FALSE),
$C258=2014,
VLOOKUP($B258,[21]分省年度数据!$A$1:$T$32,11,FALSE),
$C258=2015,
VLOOKUP($B258,[21]分省年度数据!$A$1:$T$32,10,FALSE),
$C258=2016,
VLOOKUP($B258,[21]分省年度数据!$A$1:$T$32,9,FALSE),
$C258=2017,
VLOOKUP($B258,[21]分省年度数据!$A$1:$T$32,8,FALSE),
$C258=2018,
VLOOKUP($B258,[21]分省年度数据!$A$1:$T$32,7,FALSE)
)</f>
        <v>58</v>
      </c>
      <c r="W258" cm="1">
        <f t="array" ref="W258">_xlfn.IFS(
$C258=2010,
VLOOKUP($B258,[22]分省年度数据!$A$1:$T$32,15,FALSE),
$C258=2011,
VLOOKUP($B258,[22]分省年度数据!$A$1:$T$32,14,FALSE),
$C258=2012,
VLOOKUP($B258,[22]分省年度数据!$A$1:$T$32,13,FALSE),
$C258=2013,
VLOOKUP($B258,[22]分省年度数据!$A$1:$T$32,12,FALSE),
$C258=2014,
VLOOKUP($B258,[22]分省年度数据!$A$1:$T$32,11,FALSE),
$C258=2015,
VLOOKUP($B258,[22]分省年度数据!$A$1:$T$32,10,FALSE),
$C258=2016,
VLOOKUP($B258,[22]分省年度数据!$A$1:$T$32,9,FALSE),
$C258=2017,
VLOOKUP($B258,[22]分省年度数据!$A$1:$T$32,8,FALSE),
$C258=2018,
VLOOKUP($B258,[22]分省年度数据!$A$1:$T$32,7,FALSE)
)</f>
        <v>9.57</v>
      </c>
      <c r="X258" cm="1">
        <f t="array" ref="X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80.13</v>
      </c>
      <c r="Y258" cm="1">
        <f t="array" ref="Y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14.19</v>
      </c>
      <c r="Z258" cm="1">
        <f t="array" ref="Z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13.81</v>
      </c>
      <c r="AA258" cm="1">
        <f t="array" ref="AA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>18.28</v>
      </c>
      <c r="AC258" cm="1">
        <f t="array" ref="AC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>1976886</v>
      </c>
      <c r="AD258" cm="1">
        <f t="array" ref="AD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>156.31</v>
      </c>
      <c r="AE258" t="str" cm="1">
        <f t="array" ref="AE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/>
      </c>
      <c r="AF258" cm="1">
        <f t="array" ref="AF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620.79999999999995</v>
      </c>
      <c r="AI258" cm="1">
        <f t="array" ref="AI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1029</v>
      </c>
      <c r="AJ258" cm="1">
        <f t="array" ref="AJ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1978</v>
      </c>
      <c r="AK258" cm="1">
        <f t="array" ref="AK258">_xlfn.IFS(
$C258=2010,
VLOOKUP($B258,[4]分省年度数据!$A$1:$T$32,15,FALSE),
$C258=2011,
VLOOKUP($B258,[4]分省年度数据!$A$1:$T$32,14,FALSE),
$C258=2012,
VLOOKUP($B258,[4]分省年度数据!$A$1:$T$32,13,FALSE),
$C258=2013,
VLOOKUP($B258,[4]分省年度数据!$A$1:$T$32,12,FALSE),
$C258=2014,
VLOOKUP($B258,[4]分省年度数据!$A$1:$T$32,11,FALSE),
$C258=2015,
VLOOKUP($B258,[4]分省年度数据!$A$1:$T$32,10,FALSE),
$C258=2016,
VLOOKUP($B258,[4]分省年度数据!$A$1:$T$32,9,FALSE),
$C258=2017,
VLOOKUP($B258,[4]分省年度数据!$A$1:$T$32,8,FALSE),
$C258=2018,
VLOOKUP($B258,[4]分省年度数据!$A$1:$T$32,7,FALSE)
)</f>
        <v>99.71</v>
      </c>
      <c r="AL258" cm="1">
        <f t="array" ref="AL258">_xlfn.IFS(
$C258=2010,
VLOOKUP($B258,[5]分省年度数据!$A$1:$T$32,15,FALSE),
$C258=2011,
VLOOKUP($B258,[5]分省年度数据!$A$1:$T$32,14,FALSE),
$C258=2012,
VLOOKUP($B258,[5]分省年度数据!$A$1:$T$32,13,FALSE),
$C258=2013,
VLOOKUP($B258,[5]分省年度数据!$A$1:$T$32,12,FALSE),
$C258=2014,
VLOOKUP($B258,[5]分省年度数据!$A$1:$T$32,11,FALSE),
$C258=2015,
VLOOKUP($B258,[5]分省年度数据!$A$1:$T$32,10,FALSE),
$C258=2016,
VLOOKUP($B258,[5]分省年度数据!$A$1:$T$32,9,FALSE),
$C258=2017,
VLOOKUP($B258,[5]分省年度数据!$A$1:$T$32,8,FALSE),
$C258=2018,
VLOOKUP($B258,[5]分省年度数据!$A$1:$T$32,7,FALSE)
)</f>
        <v>88.81</v>
      </c>
      <c r="AM258" cm="1">
        <f t="array" ref="AM258">_xlfn.IFS(
$C258=2010,
VLOOKUP($B258,[6]分省年度数据!$A$1:$T$32,15,FALSE),
$C258=2011,
VLOOKUP($B258,[6]分省年度数据!$A$1:$T$32,14,FALSE),
$C258=2012,
VLOOKUP($B258,[6]分省年度数据!$A$1:$T$32,13,FALSE),
$C258=2013,
VLOOKUP($B258,[6]分省年度数据!$A$1:$T$32,12,FALSE),
$C258=2014,
VLOOKUP($B258,[6]分省年度数据!$A$1:$T$32,11,FALSE),
$C258=2015,
VLOOKUP($B258,[6]分省年度数据!$A$1:$T$32,10,FALSE),
$C258=2016,
VLOOKUP($B258,[6]分省年度数据!$A$1:$T$32,9,FALSE),
$C258=2017,
VLOOKUP($B258,[6]分省年度数据!$A$1:$T$32,8,FALSE),
$C258=2018,
VLOOKUP($B258,[6]分省年度数据!$A$1:$T$32,7,FALSE)
)</f>
        <v>14.4</v>
      </c>
      <c r="AN258" cm="1">
        <f t="array" ref="AN258">_xlfn.IFS(
$C258=2010,
VLOOKUP($B258,[7]分省年度数据!$A$1:$T$32,15,FALSE),
$C258=2011,
VLOOKUP($B258,[7]分省年度数据!$A$1:$T$32,14,FALSE),
$C258=2012,
VLOOKUP($B258,[7]分省年度数据!$A$1:$T$32,13,FALSE),
$C258=2013,
VLOOKUP($B258,[7]分省年度数据!$A$1:$T$32,12,FALSE),
$C258=2014,
VLOOKUP($B258,[7]分省年度数据!$A$1:$T$32,11,FALSE),
$C258=2015,
VLOOKUP($B258,[7]分省年度数据!$A$1:$T$32,10,FALSE),
$C258=2016,
VLOOKUP($B258,[7]分省年度数据!$A$1:$T$32,9,FALSE),
$C258=2017,
VLOOKUP($B258,[7]分省年度数据!$A$1:$T$32,8,FALSE),
$C258=2018,
VLOOKUP($B258,[7]分省年度数据!$A$1:$T$32,7,FALSE)
)</f>
        <v>4.04</v>
      </c>
      <c r="AO258" cm="1">
        <f t="array" ref="AO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10.78</v>
      </c>
    </row>
    <row r="259" spans="1:41">
      <c r="A259">
        <v>63</v>
      </c>
      <c r="B259" t="s">
        <v>29</v>
      </c>
      <c r="C259">
        <v>2015</v>
      </c>
      <c r="D259" t="str">
        <f>CONCATENATE(B259,C259)</f>
        <v>青海省2015</v>
      </c>
      <c r="E259" t="s">
        <v>37</v>
      </c>
      <c r="F259" cm="1">
        <f t="array" ref="F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G259" cm="1">
        <f t="array" ref="G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H259" cm="1">
        <f t="array" ref="H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I259">
        <f>VLOOKUP($D259,[24]Sheet1!$C$1:$J$65536,2,FALSE)</f>
        <v>18.148868560791016</v>
      </c>
      <c r="J259">
        <f>VLOOKUP($D259,[24]Sheet1!$C$1:$J$65536,3,FALSE)</f>
        <v>-99.528533935546875</v>
      </c>
      <c r="K259">
        <f>VLOOKUP($D259,[24]Sheet1!$C$1:$J$65536,4,FALSE)</f>
        <v>10123</v>
      </c>
      <c r="L259">
        <f>VLOOKUP($D259,[24]Sheet1!$C$1:$J$65536,5,FALSE)</f>
        <v>188.8494873046875</v>
      </c>
      <c r="M259">
        <f>VLOOKUP($D259,[24]Sheet1!$C$1:$J$65536,6,FALSE)</f>
        <v>27.242225646972656</v>
      </c>
      <c r="N259">
        <f>VLOOKUP($D259,[24]Sheet1!$C$1:$J$65536,7,FALSE)</f>
        <v>6.0989818572998047</v>
      </c>
      <c r="O259">
        <f>VLOOKUP($D259,[24]Sheet1!$C$1:$J$65536,8,FALSE)</f>
        <v>14.054041862487793</v>
      </c>
      <c r="P259" cm="1">
        <f t="array" ref="P259">_xlfn.IFS(
$C259=2010,
VLOOKUP($B259,[25]各省年均房价!$A$1:$T$32,11,FALSE),
$C259=2011,
VLOOKUP($B259,[25]各省年均房价!$A$1:$T$32,12,FALSE),
$C259=2012,
VLOOKUP($B259,[25]各省年均房价!$A$1:$T$32,13,FALSE),
$C259=2013,
VLOOKUP($B259,[25]各省年均房价!$A$1:$T$32,14,FALSE),
$C259=2014,
VLOOKUP($B259,[25]各省年均房价!$A$1:$T$32,15,FALSE),
$C259=2015,
VLOOKUP($B259,[25]各省年均房价!$A$1:$T$32,16,FALSE),
$C259=2016,
VLOOKUP($B259,[25]各省年均房价!$A$1:$T$32,17,FALSE),
$C259=2017,
VLOOKUP($B259,[25]各省年均房价!$A$1:$T$32,18,FALSE),
$C259=2018,
VLOOKUP($B259,[25]各省年均房价!$A$1:$T$32,19,FALSE)
)</f>
        <v>5909.9</v>
      </c>
      <c r="Q259">
        <f t="shared" ref="Q259:Q280" si="4">P259/G259</f>
        <v>0.37373679883640043</v>
      </c>
      <c r="S259" t="str">
        <f>VLOOKUP(B259,方言分布!A:B,2,FALSE)</f>
        <v>中原官话</v>
      </c>
      <c r="T259" cm="1">
        <f t="array" ref="T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6223</v>
      </c>
      <c r="U259" cm="1">
        <f t="array" ref="U259">_xlfn.IFS(
$C259=2010,
VLOOKUP($B259,[20]分省年度数据!$A$1:$T$32,15,FALSE),
$C259=2011,
VLOOKUP($B259,[20]分省年度数据!$A$1:$T$32,14,FALSE),
$C259=2012,
VLOOKUP($B259,[20]分省年度数据!$A$1:$T$32,13,FALSE),
$C259=2013,
VLOOKUP($B259,[20]分省年度数据!$A$1:$T$32,12,FALSE),
$C259=2014,
VLOOKUP($B259,[20]分省年度数据!$A$1:$T$32,11,FALSE),
$C259=2015,
VLOOKUP($B259,[20]分省年度数据!$A$1:$T$32,10,FALSE),
$C259=2016,
VLOOKUP($B259,[20]分省年度数据!$A$1:$T$32,9,FALSE),
$C259=2017,
VLOOKUP($B259,[20]分省年度数据!$A$1:$T$32,8,FALSE),
$C259=2018,
VLOOKUP($B259,[20]分省年度数据!$A$1:$T$32,7,FALSE)
)</f>
        <v>3.45</v>
      </c>
      <c r="V259" cm="1">
        <f t="array" ref="V259">_xlfn.IFS(
$C259=2010,
VLOOKUP($B259,[21]分省年度数据!$A$1:$T$32,15,FALSE),
$C259=2011,
VLOOKUP($B259,[21]分省年度数据!$A$1:$T$32,14,FALSE),
$C259=2012,
VLOOKUP($B259,[21]分省年度数据!$A$1:$T$32,13,FALSE),
$C259=2013,
VLOOKUP($B259,[21]分省年度数据!$A$1:$T$32,12,FALSE),
$C259=2014,
VLOOKUP($B259,[21]分省年度数据!$A$1:$T$32,11,FALSE),
$C259=2015,
VLOOKUP($B259,[21]分省年度数据!$A$1:$T$32,10,FALSE),
$C259=2016,
VLOOKUP($B259,[21]分省年度数据!$A$1:$T$32,9,FALSE),
$C259=2017,
VLOOKUP($B259,[21]分省年度数据!$A$1:$T$32,8,FALSE),
$C259=2018,
VLOOKUP($B259,[21]分省年度数据!$A$1:$T$32,7,FALSE)
)</f>
        <v>60</v>
      </c>
      <c r="W259" cm="1">
        <f t="array" ref="W259">_xlfn.IFS(
$C259=2010,
VLOOKUP($B259,[22]分省年度数据!$A$1:$T$32,15,FALSE),
$C259=2011,
VLOOKUP($B259,[22]分省年度数据!$A$1:$T$32,14,FALSE),
$C259=2012,
VLOOKUP($B259,[22]分省年度数据!$A$1:$T$32,13,FALSE),
$C259=2013,
VLOOKUP($B259,[22]分省年度数据!$A$1:$T$32,12,FALSE),
$C259=2014,
VLOOKUP($B259,[22]分省年度数据!$A$1:$T$32,11,FALSE),
$C259=2015,
VLOOKUP($B259,[22]分省年度数据!$A$1:$T$32,10,FALSE),
$C259=2016,
VLOOKUP($B259,[22]分省年度数据!$A$1:$T$32,9,FALSE),
$C259=2017,
VLOOKUP($B259,[22]分省年度数据!$A$1:$T$32,8,FALSE),
$C259=2018,
VLOOKUP($B259,[22]分省年度数据!$A$1:$T$32,7,FALSE)
)</f>
        <v>9.5</v>
      </c>
      <c r="X259" cm="1">
        <f t="array" ref="X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99.43</v>
      </c>
      <c r="Y259" cm="1">
        <f t="array" ref="Y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13.46</v>
      </c>
      <c r="Z259" cm="1">
        <f t="array" ref="Z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13.21</v>
      </c>
      <c r="AA259" cm="1">
        <f t="array" ref="AA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>17.149999999999999</v>
      </c>
      <c r="AC259" cm="1">
        <f t="array" ref="AC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>2073501</v>
      </c>
      <c r="AD259" cm="1">
        <f t="array" ref="AD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>163.19</v>
      </c>
      <c r="AE259" t="str" cm="1">
        <f t="array" ref="AE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/>
      </c>
      <c r="AF259" cm="1">
        <f t="array" ref="AF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694.6</v>
      </c>
      <c r="AI259" cm="1">
        <f t="array" ref="AI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1036</v>
      </c>
      <c r="AJ259" cm="1">
        <f t="array" ref="AJ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2276</v>
      </c>
      <c r="AK259" cm="1">
        <f t="array" ref="AK259">_xlfn.IFS(
$C259=2010,
VLOOKUP($B259,[4]分省年度数据!$A$1:$T$32,15,FALSE),
$C259=2011,
VLOOKUP($B259,[4]分省年度数据!$A$1:$T$32,14,FALSE),
$C259=2012,
VLOOKUP($B259,[4]分省年度数据!$A$1:$T$32,13,FALSE),
$C259=2013,
VLOOKUP($B259,[4]分省年度数据!$A$1:$T$32,12,FALSE),
$C259=2014,
VLOOKUP($B259,[4]分省年度数据!$A$1:$T$32,11,FALSE),
$C259=2015,
VLOOKUP($B259,[4]分省年度数据!$A$1:$T$32,10,FALSE),
$C259=2016,
VLOOKUP($B259,[4]分省年度数据!$A$1:$T$32,9,FALSE),
$C259=2017,
VLOOKUP($B259,[4]分省年度数据!$A$1:$T$32,8,FALSE),
$C259=2018,
VLOOKUP($B259,[4]分省年度数据!$A$1:$T$32,7,FALSE)
)</f>
        <v>99.06</v>
      </c>
      <c r="AL259" cm="1">
        <f t="array" ref="AL259">_xlfn.IFS(
$C259=2010,
VLOOKUP($B259,[5]分省年度数据!$A$1:$T$32,15,FALSE),
$C259=2011,
VLOOKUP($B259,[5]分省年度数据!$A$1:$T$32,14,FALSE),
$C259=2012,
VLOOKUP($B259,[5]分省年度数据!$A$1:$T$32,13,FALSE),
$C259=2013,
VLOOKUP($B259,[5]分省年度数据!$A$1:$T$32,12,FALSE),
$C259=2014,
VLOOKUP($B259,[5]分省年度数据!$A$1:$T$32,11,FALSE),
$C259=2015,
VLOOKUP($B259,[5]分省年度数据!$A$1:$T$32,10,FALSE),
$C259=2016,
VLOOKUP($B259,[5]分省年度数据!$A$1:$T$32,9,FALSE),
$C259=2017,
VLOOKUP($B259,[5]分省年度数据!$A$1:$T$32,8,FALSE),
$C259=2018,
VLOOKUP($B259,[5]分省年度数据!$A$1:$T$32,7,FALSE)
)</f>
        <v>85.96</v>
      </c>
      <c r="AM259" cm="1">
        <f t="array" ref="AM259">_xlfn.IFS(
$C259=2010,
VLOOKUP($B259,[6]分省年度数据!$A$1:$T$32,15,FALSE),
$C259=2011,
VLOOKUP($B259,[6]分省年度数据!$A$1:$T$32,14,FALSE),
$C259=2012,
VLOOKUP($B259,[6]分省年度数据!$A$1:$T$32,13,FALSE),
$C259=2013,
VLOOKUP($B259,[6]分省年度数据!$A$1:$T$32,12,FALSE),
$C259=2014,
VLOOKUP($B259,[6]分省年度数据!$A$1:$T$32,11,FALSE),
$C259=2015,
VLOOKUP($B259,[6]分省年度数据!$A$1:$T$32,10,FALSE),
$C259=2016,
VLOOKUP($B259,[6]分省年度数据!$A$1:$T$32,9,FALSE),
$C259=2017,
VLOOKUP($B259,[6]分省年度数据!$A$1:$T$32,8,FALSE),
$C259=2018,
VLOOKUP($B259,[6]分省年度数据!$A$1:$T$32,7,FALSE)
)</f>
        <v>13.25</v>
      </c>
      <c r="AN259" cm="1">
        <f t="array" ref="AN259">_xlfn.IFS(
$C259=2010,
VLOOKUP($B259,[7]分省年度数据!$A$1:$T$32,15,FALSE),
$C259=2011,
VLOOKUP($B259,[7]分省年度数据!$A$1:$T$32,14,FALSE),
$C259=2012,
VLOOKUP($B259,[7]分省年度数据!$A$1:$T$32,13,FALSE),
$C259=2013,
VLOOKUP($B259,[7]分省年度数据!$A$1:$T$32,12,FALSE),
$C259=2014,
VLOOKUP($B259,[7]分省年度数据!$A$1:$T$32,11,FALSE),
$C259=2015,
VLOOKUP($B259,[7]分省年度数据!$A$1:$T$32,10,FALSE),
$C259=2016,
VLOOKUP($B259,[7]分省年度数据!$A$1:$T$32,9,FALSE),
$C259=2017,
VLOOKUP($B259,[7]分省年度数据!$A$1:$T$32,8,FALSE),
$C259=2018,
VLOOKUP($B259,[7]分省年度数据!$A$1:$T$32,7,FALSE)
)</f>
        <v>3.73</v>
      </c>
      <c r="AO259" cm="1">
        <f t="array" ref="AO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10.48</v>
      </c>
    </row>
    <row r="260" spans="1:41">
      <c r="A260">
        <v>63</v>
      </c>
      <c r="B260" t="s">
        <v>29</v>
      </c>
      <c r="C260">
        <v>2016</v>
      </c>
      <c r="D260" t="str">
        <f>CONCATENATE(B260,C260)</f>
        <v>青海省2016</v>
      </c>
      <c r="E260" t="s">
        <v>37</v>
      </c>
      <c r="F260" cm="1">
        <f t="array" ref="F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G260" cm="1">
        <f t="array" ref="G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H260" cm="1">
        <f t="array" ref="H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I260">
        <f>VLOOKUP($D260,[24]Sheet1!$C$1:$J$65536,2,FALSE)</f>
        <v>23.534849166870117</v>
      </c>
      <c r="J260">
        <f>VLOOKUP($D260,[24]Sheet1!$C$1:$J$65536,3,FALSE)</f>
        <v>-96.987396240234375</v>
      </c>
      <c r="K260">
        <f>VLOOKUP($D260,[24]Sheet1!$C$1:$J$65536,4,FALSE)</f>
        <v>10123</v>
      </c>
      <c r="L260">
        <f>VLOOKUP($D260,[24]Sheet1!$C$1:$J$65536,5,FALSE)</f>
        <v>189.60211181640625</v>
      </c>
      <c r="M260">
        <f>VLOOKUP($D260,[24]Sheet1!$C$1:$J$65536,6,FALSE)</f>
        <v>27.193620681762695</v>
      </c>
      <c r="N260">
        <f>VLOOKUP($D260,[24]Sheet1!$C$1:$J$65536,7,FALSE)</f>
        <v>6.0008420944213867</v>
      </c>
      <c r="O260">
        <f>VLOOKUP($D260,[24]Sheet1!$C$1:$J$65536,8,FALSE)</f>
        <v>18.690361022949219</v>
      </c>
      <c r="P260" cm="1">
        <f t="array" ref="P260">_xlfn.IFS(
$C260=2010,
VLOOKUP($B260,[25]各省年均房价!$A$1:$T$32,11,FALSE),
$C260=2011,
VLOOKUP($B260,[25]各省年均房价!$A$1:$T$32,12,FALSE),
$C260=2012,
VLOOKUP($B260,[25]各省年均房价!$A$1:$T$32,13,FALSE),
$C260=2013,
VLOOKUP($B260,[25]各省年均房价!$A$1:$T$32,14,FALSE),
$C260=2014,
VLOOKUP($B260,[25]各省年均房价!$A$1:$T$32,15,FALSE),
$C260=2015,
VLOOKUP($B260,[25]各省年均房价!$A$1:$T$32,16,FALSE),
$C260=2016,
VLOOKUP($B260,[25]各省年均房价!$A$1:$T$32,17,FALSE),
$C260=2017,
VLOOKUP($B260,[25]各省年均房价!$A$1:$T$32,18,FALSE),
$C260=2018,
VLOOKUP($B260,[25]各省年均房价!$A$1:$T$32,19,FALSE)
)</f>
        <v>6641.88</v>
      </c>
      <c r="Q260">
        <f t="shared" si="4"/>
        <v>0.38387932030979077</v>
      </c>
      <c r="S260" t="str">
        <f>VLOOKUP(B260,方言分布!A:B,2,FALSE)</f>
        <v>中原官话</v>
      </c>
      <c r="T260" cm="1">
        <f t="array" ref="T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6291</v>
      </c>
      <c r="U260" cm="1">
        <f t="array" ref="U260">_xlfn.IFS(
$C260=2010,
VLOOKUP($B260,[20]分省年度数据!$A$1:$T$32,15,FALSE),
$C260=2011,
VLOOKUP($B260,[20]分省年度数据!$A$1:$T$32,14,FALSE),
$C260=2012,
VLOOKUP($B260,[20]分省年度数据!$A$1:$T$32,13,FALSE),
$C260=2013,
VLOOKUP($B260,[20]分省年度数据!$A$1:$T$32,12,FALSE),
$C260=2014,
VLOOKUP($B260,[20]分省年度数据!$A$1:$T$32,11,FALSE),
$C260=2015,
VLOOKUP($B260,[20]分省年度数据!$A$1:$T$32,10,FALSE),
$C260=2016,
VLOOKUP($B260,[20]分省年度数据!$A$1:$T$32,9,FALSE),
$C260=2017,
VLOOKUP($B260,[20]分省年度数据!$A$1:$T$32,8,FALSE),
$C260=2018,
VLOOKUP($B260,[20]分省年度数据!$A$1:$T$32,7,FALSE)
)</f>
        <v>3.47</v>
      </c>
      <c r="V260" cm="1">
        <f t="array" ref="V260">_xlfn.IFS(
$C260=2010,
VLOOKUP($B260,[21]分省年度数据!$A$1:$T$32,15,FALSE),
$C260=2011,
VLOOKUP($B260,[21]分省年度数据!$A$1:$T$32,14,FALSE),
$C260=2012,
VLOOKUP($B260,[21]分省年度数据!$A$1:$T$32,13,FALSE),
$C260=2013,
VLOOKUP($B260,[21]分省年度数据!$A$1:$T$32,12,FALSE),
$C260=2014,
VLOOKUP($B260,[21]分省年度数据!$A$1:$T$32,11,FALSE),
$C260=2015,
VLOOKUP($B260,[21]分省年度数据!$A$1:$T$32,10,FALSE),
$C260=2016,
VLOOKUP($B260,[21]分省年度数据!$A$1:$T$32,9,FALSE),
$C260=2017,
VLOOKUP($B260,[21]分省年度数据!$A$1:$T$32,8,FALSE),
$C260=2018,
VLOOKUP($B260,[21]分省年度数据!$A$1:$T$32,7,FALSE)
)</f>
        <v>62</v>
      </c>
      <c r="W260" cm="1">
        <f t="array" ref="W260">_xlfn.IFS(
$C260=2010,
VLOOKUP($B260,[22]分省年度数据!$A$1:$T$32,15,FALSE),
$C260=2011,
VLOOKUP($B260,[22]分省年度数据!$A$1:$T$32,14,FALSE),
$C260=2012,
VLOOKUP($B260,[22]分省年度数据!$A$1:$T$32,13,FALSE),
$C260=2013,
VLOOKUP($B260,[22]分省年度数据!$A$1:$T$32,12,FALSE),
$C260=2014,
VLOOKUP($B260,[22]分省年度数据!$A$1:$T$32,11,FALSE),
$C260=2015,
VLOOKUP($B260,[22]分省年度数据!$A$1:$T$32,10,FALSE),
$C260=2016,
VLOOKUP($B260,[22]分省年度数据!$A$1:$T$32,9,FALSE),
$C260=2017,
VLOOKUP($B260,[22]分省年度数据!$A$1:$T$32,8,FALSE),
$C260=2018,
VLOOKUP($B260,[22]分省年度数据!$A$1:$T$32,7,FALSE)
)</f>
        <v>9.27</v>
      </c>
      <c r="X260" cm="1">
        <f t="array" ref="X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103.06</v>
      </c>
      <c r="Y260" cm="1">
        <f t="array" ref="Y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13.48</v>
      </c>
      <c r="Z260" cm="1">
        <f t="array" ref="Z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12.86</v>
      </c>
      <c r="AA260" cm="1">
        <f t="array" ref="AA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>17.34</v>
      </c>
      <c r="AC260" cm="1">
        <f t="array" ref="AC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>2162973</v>
      </c>
      <c r="AD260" cm="1">
        <f t="array" ref="AD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>171.36</v>
      </c>
      <c r="AE260" t="str" cm="1">
        <f t="array" ref="AE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/>
      </c>
      <c r="AF260" cm="1">
        <f t="array" ref="AF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769.9</v>
      </c>
      <c r="AI260" cm="1">
        <f t="array" ref="AI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1023</v>
      </c>
      <c r="AJ260" cm="1">
        <f t="array" ref="AJ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3039</v>
      </c>
      <c r="AK260" cm="1">
        <f t="array" ref="AK260">_xlfn.IFS(
$C260=2010,
VLOOKUP($B260,[4]分省年度数据!$A$1:$T$32,15,FALSE),
$C260=2011,
VLOOKUP($B260,[4]分省年度数据!$A$1:$T$32,14,FALSE),
$C260=2012,
VLOOKUP($B260,[4]分省年度数据!$A$1:$T$32,13,FALSE),
$C260=2013,
VLOOKUP($B260,[4]分省年度数据!$A$1:$T$32,12,FALSE),
$C260=2014,
VLOOKUP($B260,[4]分省年度数据!$A$1:$T$32,11,FALSE),
$C260=2015,
VLOOKUP($B260,[4]分省年度数据!$A$1:$T$32,10,FALSE),
$C260=2016,
VLOOKUP($B260,[4]分省年度数据!$A$1:$T$32,9,FALSE),
$C260=2017,
VLOOKUP($B260,[4]分省年度数据!$A$1:$T$32,8,FALSE),
$C260=2018,
VLOOKUP($B260,[4]分省年度数据!$A$1:$T$32,7,FALSE)
)</f>
        <v>99.21</v>
      </c>
      <c r="AL260" cm="1">
        <f t="array" ref="AL260">_xlfn.IFS(
$C260=2010,
VLOOKUP($B260,[5]分省年度数据!$A$1:$T$32,15,FALSE),
$C260=2011,
VLOOKUP($B260,[5]分省年度数据!$A$1:$T$32,14,FALSE),
$C260=2012,
VLOOKUP($B260,[5]分省年度数据!$A$1:$T$32,13,FALSE),
$C260=2013,
VLOOKUP($B260,[5]分省年度数据!$A$1:$T$32,12,FALSE),
$C260=2014,
VLOOKUP($B260,[5]分省年度数据!$A$1:$T$32,11,FALSE),
$C260=2015,
VLOOKUP($B260,[5]分省年度数据!$A$1:$T$32,10,FALSE),
$C260=2016,
VLOOKUP($B260,[5]分省年度数据!$A$1:$T$32,9,FALSE),
$C260=2017,
VLOOKUP($B260,[5]分省年度数据!$A$1:$T$32,8,FALSE),
$C260=2018,
VLOOKUP($B260,[5]分省年度数据!$A$1:$T$32,7,FALSE)
)</f>
        <v>87.55</v>
      </c>
      <c r="AM260" cm="1">
        <f t="array" ref="AM260">_xlfn.IFS(
$C260=2010,
VLOOKUP($B260,[6]分省年度数据!$A$1:$T$32,15,FALSE),
$C260=2011,
VLOOKUP($B260,[6]分省年度数据!$A$1:$T$32,14,FALSE),
$C260=2012,
VLOOKUP($B260,[6]分省年度数据!$A$1:$T$32,13,FALSE),
$C260=2013,
VLOOKUP($B260,[6]分省年度数据!$A$1:$T$32,12,FALSE),
$C260=2014,
VLOOKUP($B260,[6]分省年度数据!$A$1:$T$32,11,FALSE),
$C260=2015,
VLOOKUP($B260,[6]分省年度数据!$A$1:$T$32,10,FALSE),
$C260=2016,
VLOOKUP($B260,[6]分省年度数据!$A$1:$T$32,9,FALSE),
$C260=2017,
VLOOKUP($B260,[6]分省年度数据!$A$1:$T$32,8,FALSE),
$C260=2018,
VLOOKUP($B260,[6]分省年度数据!$A$1:$T$32,7,FALSE)
)</f>
        <v>14.49</v>
      </c>
      <c r="AN260" cm="1">
        <f t="array" ref="AN260">_xlfn.IFS(
$C260=2010,
VLOOKUP($B260,[7]分省年度数据!$A$1:$T$32,15,FALSE),
$C260=2011,
VLOOKUP($B260,[7]分省年度数据!$A$1:$T$32,14,FALSE),
$C260=2012,
VLOOKUP($B260,[7]分省年度数据!$A$1:$T$32,13,FALSE),
$C260=2013,
VLOOKUP($B260,[7]分省年度数据!$A$1:$T$32,12,FALSE),
$C260=2014,
VLOOKUP($B260,[7]分省年度数据!$A$1:$T$32,11,FALSE),
$C260=2015,
VLOOKUP($B260,[7]分省年度数据!$A$1:$T$32,10,FALSE),
$C260=2016,
VLOOKUP($B260,[7]分省年度数据!$A$1:$T$32,9,FALSE),
$C260=2017,
VLOOKUP($B260,[7]分省年度数据!$A$1:$T$32,8,FALSE),
$C260=2018,
VLOOKUP($B260,[7]分省年度数据!$A$1:$T$32,7,FALSE)
)</f>
        <v>3.74</v>
      </c>
      <c r="AO260" cm="1">
        <f t="array" ref="AO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10.78</v>
      </c>
    </row>
    <row r="261" spans="1:41">
      <c r="A261">
        <v>63</v>
      </c>
      <c r="B261" t="s">
        <v>29</v>
      </c>
      <c r="C261">
        <v>2017</v>
      </c>
      <c r="D261" t="str">
        <f>CONCATENATE(B261,C261)</f>
        <v>青海省2017</v>
      </c>
      <c r="E261" t="s">
        <v>37</v>
      </c>
      <c r="F261" cm="1">
        <f t="array" ref="F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G261" cm="1">
        <f t="array" ref="G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H261" cm="1">
        <f t="array" ref="H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I261">
        <f>VLOOKUP($D261,[24]Sheet1!$C$1:$J$65536,2,FALSE)</f>
        <v>21.134714126586914</v>
      </c>
      <c r="J261">
        <f>VLOOKUP($D261,[24]Sheet1!$C$1:$J$65536,3,FALSE)</f>
        <v>-88.040420532226562</v>
      </c>
      <c r="K261">
        <f>VLOOKUP($D261,[24]Sheet1!$C$1:$J$65536,4,FALSE)</f>
        <v>10123</v>
      </c>
      <c r="L261">
        <f>VLOOKUP($D261,[24]Sheet1!$C$1:$J$65536,5,FALSE)</f>
        <v>194.72193908691406</v>
      </c>
      <c r="M261">
        <f>VLOOKUP($D261,[24]Sheet1!$C$1:$J$65536,6,FALSE)</f>
        <v>25.955940246582031</v>
      </c>
      <c r="N261">
        <f>VLOOKUP($D261,[24]Sheet1!$C$1:$J$65536,7,FALSE)</f>
        <v>5.8667087554931641</v>
      </c>
      <c r="O261">
        <f>VLOOKUP($D261,[24]Sheet1!$C$1:$J$65536,8,FALSE)</f>
        <v>17.240547180175781</v>
      </c>
      <c r="P261" cm="1">
        <f t="array" ref="P261">_xlfn.IFS(
$C261=2010,
VLOOKUP($B261,[25]各省年均房价!$A$1:$T$32,11,FALSE),
$C261=2011,
VLOOKUP($B261,[25]各省年均房价!$A$1:$T$32,12,FALSE),
$C261=2012,
VLOOKUP($B261,[25]各省年均房价!$A$1:$T$32,13,FALSE),
$C261=2013,
VLOOKUP($B261,[25]各省年均房价!$A$1:$T$32,14,FALSE),
$C261=2014,
VLOOKUP($B261,[25]各省年均房价!$A$1:$T$32,15,FALSE),
$C261=2015,
VLOOKUP($B261,[25]各省年均房价!$A$1:$T$32,16,FALSE),
$C261=2016,
VLOOKUP($B261,[25]各省年均房价!$A$1:$T$32,17,FALSE),
$C261=2017,
VLOOKUP($B261,[25]各省年均房价!$A$1:$T$32,18,FALSE),
$C261=2018,
VLOOKUP($B261,[25]各省年均房价!$A$1:$T$32,19,FALSE)
)</f>
        <v>6193.5833333333303</v>
      </c>
      <c r="Q261">
        <f t="shared" si="4"/>
        <v>0.32596091433784169</v>
      </c>
      <c r="S261" t="str">
        <f>VLOOKUP(B261,方言分布!A:B,2,FALSE)</f>
        <v>中原官话</v>
      </c>
      <c r="T261" cm="1">
        <f t="array" ref="T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6375</v>
      </c>
      <c r="U261" cm="1">
        <f t="array" ref="U261">_xlfn.IFS(
$C261=2010,
VLOOKUP($B261,[20]分省年度数据!$A$1:$T$32,15,FALSE),
$C261=2011,
VLOOKUP($B261,[20]分省年度数据!$A$1:$T$32,14,FALSE),
$C261=2012,
VLOOKUP($B261,[20]分省年度数据!$A$1:$T$32,13,FALSE),
$C261=2013,
VLOOKUP($B261,[20]分省年度数据!$A$1:$T$32,12,FALSE),
$C261=2014,
VLOOKUP($B261,[20]分省年度数据!$A$1:$T$32,11,FALSE),
$C261=2015,
VLOOKUP($B261,[20]分省年度数据!$A$1:$T$32,10,FALSE),
$C261=2016,
VLOOKUP($B261,[20]分省年度数据!$A$1:$T$32,9,FALSE),
$C261=2017,
VLOOKUP($B261,[20]分省年度数据!$A$1:$T$32,8,FALSE),
$C261=2018,
VLOOKUP($B261,[20]分省年度数据!$A$1:$T$32,7,FALSE)
)</f>
        <v>3.83</v>
      </c>
      <c r="V261" cm="1">
        <f t="array" ref="V261">_xlfn.IFS(
$C261=2010,
VLOOKUP($B261,[21]分省年度数据!$A$1:$T$32,15,FALSE),
$C261=2011,
VLOOKUP($B261,[21]分省年度数据!$A$1:$T$32,14,FALSE),
$C261=2012,
VLOOKUP($B261,[21]分省年度数据!$A$1:$T$32,13,FALSE),
$C261=2013,
VLOOKUP($B261,[21]分省年度数据!$A$1:$T$32,12,FALSE),
$C261=2014,
VLOOKUP($B261,[21]分省年度数据!$A$1:$T$32,11,FALSE),
$C261=2015,
VLOOKUP($B261,[21]分省年度数据!$A$1:$T$32,10,FALSE),
$C261=2016,
VLOOKUP($B261,[21]分省年度数据!$A$1:$T$32,9,FALSE),
$C261=2017,
VLOOKUP($B261,[21]分省年度数据!$A$1:$T$32,8,FALSE),
$C261=2018,
VLOOKUP($B261,[21]分省年度数据!$A$1:$T$32,7,FALSE)
)</f>
        <v>70</v>
      </c>
      <c r="W261" cm="1">
        <f t="array" ref="W261">_xlfn.IFS(
$C261=2010,
VLOOKUP($B261,[22]分省年度数据!$A$1:$T$32,15,FALSE),
$C261=2011,
VLOOKUP($B261,[22]分省年度数据!$A$1:$T$32,14,FALSE),
$C261=2012,
VLOOKUP($B261,[22]分省年度数据!$A$1:$T$32,13,FALSE),
$C261=2013,
VLOOKUP($B261,[22]分省年度数据!$A$1:$T$32,12,FALSE),
$C261=2014,
VLOOKUP($B261,[22]分省年度数据!$A$1:$T$32,11,FALSE),
$C261=2015,
VLOOKUP($B261,[22]分省年度数据!$A$1:$T$32,10,FALSE),
$C261=2016,
VLOOKUP($B261,[22]分省年度数据!$A$1:$T$32,9,FALSE),
$C261=2017,
VLOOKUP($B261,[22]分省年度数据!$A$1:$T$32,8,FALSE),
$C261=2018,
VLOOKUP($B261,[22]分省年度数据!$A$1:$T$32,7,FALSE)
)</f>
        <v>8.98</v>
      </c>
      <c r="X261" cm="1">
        <f t="array" ref="X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125.21</v>
      </c>
      <c r="Y261" cm="1">
        <f t="array" ref="Y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13.62</v>
      </c>
      <c r="Z261" cm="1">
        <f t="array" ref="Z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12.8</v>
      </c>
      <c r="AA261" cm="1">
        <f t="array" ref="AA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>17.02</v>
      </c>
      <c r="AC261" cm="1">
        <f t="array" ref="AC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>2343469</v>
      </c>
      <c r="AD261" cm="1">
        <f t="array" ref="AD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>187.51</v>
      </c>
      <c r="AE261" t="str" cm="1">
        <f t="array" ref="AE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/>
      </c>
      <c r="AF261" cm="1">
        <f t="array" ref="AF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842.9</v>
      </c>
      <c r="AI261" cm="1">
        <f t="array" ref="AI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1128</v>
      </c>
      <c r="AJ261" cm="1">
        <f t="array" ref="AJ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3177</v>
      </c>
      <c r="AK261" cm="1">
        <f t="array" ref="AK261">_xlfn.IFS(
$C261=2010,
VLOOKUP($B261,[4]分省年度数据!$A$1:$T$32,15,FALSE),
$C261=2011,
VLOOKUP($B261,[4]分省年度数据!$A$1:$T$32,14,FALSE),
$C261=2012,
VLOOKUP($B261,[4]分省年度数据!$A$1:$T$32,13,FALSE),
$C261=2013,
VLOOKUP($B261,[4]分省年度数据!$A$1:$T$32,12,FALSE),
$C261=2014,
VLOOKUP($B261,[4]分省年度数据!$A$1:$T$32,11,FALSE),
$C261=2015,
VLOOKUP($B261,[4]分省年度数据!$A$1:$T$32,10,FALSE),
$C261=2016,
VLOOKUP($B261,[4]分省年度数据!$A$1:$T$32,9,FALSE),
$C261=2017,
VLOOKUP($B261,[4]分省年度数据!$A$1:$T$32,8,FALSE),
$C261=2018,
VLOOKUP($B261,[4]分省年度数据!$A$1:$T$32,7,FALSE)
)</f>
        <v>98.93</v>
      </c>
      <c r="AL261" cm="1">
        <f t="array" ref="AL261">_xlfn.IFS(
$C261=2010,
VLOOKUP($B261,[5]分省年度数据!$A$1:$T$32,15,FALSE),
$C261=2011,
VLOOKUP($B261,[5]分省年度数据!$A$1:$T$32,14,FALSE),
$C261=2012,
VLOOKUP($B261,[5]分省年度数据!$A$1:$T$32,13,FALSE),
$C261=2013,
VLOOKUP($B261,[5]分省年度数据!$A$1:$T$32,12,FALSE),
$C261=2014,
VLOOKUP($B261,[5]分省年度数据!$A$1:$T$32,11,FALSE),
$C261=2015,
VLOOKUP($B261,[5]分省年度数据!$A$1:$T$32,10,FALSE),
$C261=2016,
VLOOKUP($B261,[5]分省年度数据!$A$1:$T$32,9,FALSE),
$C261=2017,
VLOOKUP($B261,[5]分省年度数据!$A$1:$T$32,8,FALSE),
$C261=2018,
VLOOKUP($B261,[5]分省年度数据!$A$1:$T$32,7,FALSE)
)</f>
        <v>94.19</v>
      </c>
      <c r="AM261" cm="1">
        <f t="array" ref="AM261">_xlfn.IFS(
$C261=2010,
VLOOKUP($B261,[6]分省年度数据!$A$1:$T$32,15,FALSE),
$C261=2011,
VLOOKUP($B261,[6]分省年度数据!$A$1:$T$32,14,FALSE),
$C261=2012,
VLOOKUP($B261,[6]分省年度数据!$A$1:$T$32,13,FALSE),
$C261=2013,
VLOOKUP($B261,[6]分省年度数据!$A$1:$T$32,12,FALSE),
$C261=2014,
VLOOKUP($B261,[6]分省年度数据!$A$1:$T$32,11,FALSE),
$C261=2015,
VLOOKUP($B261,[6]分省年度数据!$A$1:$T$32,10,FALSE),
$C261=2016,
VLOOKUP($B261,[6]分省年度数据!$A$1:$T$32,9,FALSE),
$C261=2017,
VLOOKUP($B261,[6]分省年度数据!$A$1:$T$32,8,FALSE),
$C261=2018,
VLOOKUP($B261,[6]分省年度数据!$A$1:$T$32,7,FALSE)
)</f>
        <v>14.37</v>
      </c>
      <c r="AN261" cm="1">
        <f t="array" ref="AN261">_xlfn.IFS(
$C261=2010,
VLOOKUP($B261,[7]分省年度数据!$A$1:$T$32,15,FALSE),
$C261=2011,
VLOOKUP($B261,[7]分省年度数据!$A$1:$T$32,14,FALSE),
$C261=2012,
VLOOKUP($B261,[7]分省年度数据!$A$1:$T$32,13,FALSE),
$C261=2013,
VLOOKUP($B261,[7]分省年度数据!$A$1:$T$32,12,FALSE),
$C261=2014,
VLOOKUP($B261,[7]分省年度数据!$A$1:$T$32,11,FALSE),
$C261=2015,
VLOOKUP($B261,[7]分省年度数据!$A$1:$T$32,10,FALSE),
$C261=2016,
VLOOKUP($B261,[7]分省年度数据!$A$1:$T$32,9,FALSE),
$C261=2017,
VLOOKUP($B261,[7]分省年度数据!$A$1:$T$32,8,FALSE),
$C261=2018,
VLOOKUP($B261,[7]分省年度数据!$A$1:$T$32,7,FALSE)
)</f>
        <v>3.65</v>
      </c>
      <c r="AO261" cm="1">
        <f t="array" ref="AO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11.18</v>
      </c>
    </row>
    <row r="262" spans="1:41">
      <c r="A262">
        <v>63</v>
      </c>
      <c r="B262" t="s">
        <v>29</v>
      </c>
      <c r="C262">
        <v>2018</v>
      </c>
      <c r="D262" t="str">
        <f>CONCATENATE(B262,C262)</f>
        <v>青海省2018</v>
      </c>
      <c r="E262" t="s">
        <v>37</v>
      </c>
      <c r="F262" cm="1">
        <f t="array" ref="F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G262" cm="1">
        <f t="array" ref="G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H262" cm="1">
        <f t="array" ref="H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I262">
        <f>VLOOKUP($D262,[24]Sheet1!$C$1:$J$65536,2,FALSE)</f>
        <v>21.302679061889648</v>
      </c>
      <c r="J262">
        <f>VLOOKUP($D262,[24]Sheet1!$C$1:$J$65536,3,FALSE)</f>
        <v>-85.15911865234375</v>
      </c>
      <c r="K262">
        <f>VLOOKUP($D262,[24]Sheet1!$C$1:$J$65536,4,FALSE)</f>
        <v>10206</v>
      </c>
      <c r="L262">
        <f>VLOOKUP($D262,[24]Sheet1!$C$1:$J$65536,5,FALSE)</f>
        <v>195.572509765625</v>
      </c>
      <c r="M262">
        <f>VLOOKUP($D262,[24]Sheet1!$C$1:$J$65536,6,FALSE)</f>
        <v>25.563642501831055</v>
      </c>
      <c r="N262">
        <f>VLOOKUP($D262,[24]Sheet1!$C$1:$J$65536,7,FALSE)</f>
        <v>5.9295320510864258</v>
      </c>
      <c r="O262">
        <f>VLOOKUP($D262,[24]Sheet1!$C$1:$J$65536,8,FALSE)</f>
        <v>19.198453903198242</v>
      </c>
      <c r="P262" cm="1">
        <f t="array" ref="P262">_xlfn.IFS(
$C262=2010,
VLOOKUP($B262,[25]各省年均房价!$A$1:$T$32,11,FALSE),
$C262=2011,
VLOOKUP($B262,[25]各省年均房价!$A$1:$T$32,12,FALSE),
$C262=2012,
VLOOKUP($B262,[25]各省年均房价!$A$1:$T$32,13,FALSE),
$C262=2013,
VLOOKUP($B262,[25]各省年均房价!$A$1:$T$32,14,FALSE),
$C262=2014,
VLOOKUP($B262,[25]各省年均房价!$A$1:$T$32,15,FALSE),
$C262=2015,
VLOOKUP($B262,[25]各省年均房价!$A$1:$T$32,16,FALSE),
$C262=2016,
VLOOKUP($B262,[25]各省年均房价!$A$1:$T$32,17,FALSE),
$C262=2017,
VLOOKUP($B262,[25]各省年均房价!$A$1:$T$32,18,FALSE),
$C262=2018,
VLOOKUP($B262,[25]各省年均房价!$A$1:$T$32,19,FALSE)
)</f>
        <v>6425.25</v>
      </c>
      <c r="Q262">
        <f t="shared" si="4"/>
        <v>0.30954617719323602</v>
      </c>
      <c r="S262" t="str">
        <f>VLOOKUP(B262,方言分布!A:B,2,FALSE)</f>
        <v>中原官话</v>
      </c>
      <c r="T262" cm="1">
        <f t="array" ref="T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6396</v>
      </c>
      <c r="U262" cm="1">
        <f t="array" ref="U262">_xlfn.IFS(
$C262=2010,
VLOOKUP($B262,[20]分省年度数据!$A$1:$T$32,15,FALSE),
$C262=2011,
VLOOKUP($B262,[20]分省年度数据!$A$1:$T$32,14,FALSE),
$C262=2012,
VLOOKUP($B262,[20]分省年度数据!$A$1:$T$32,13,FALSE),
$C262=2013,
VLOOKUP($B262,[20]分省年度数据!$A$1:$T$32,12,FALSE),
$C262=2014,
VLOOKUP($B262,[20]分省年度数据!$A$1:$T$32,11,FALSE),
$C262=2015,
VLOOKUP($B262,[20]分省年度数据!$A$1:$T$32,10,FALSE),
$C262=2016,
VLOOKUP($B262,[20]分省年度数据!$A$1:$T$32,9,FALSE),
$C262=2017,
VLOOKUP($B262,[20]分省年度数据!$A$1:$T$32,8,FALSE),
$C262=2018,
VLOOKUP($B262,[20]分省年度数据!$A$1:$T$32,7,FALSE)
)</f>
        <v>3.91</v>
      </c>
      <c r="V262" cm="1">
        <f t="array" ref="V262">_xlfn.IFS(
$C262=2010,
VLOOKUP($B262,[21]分省年度数据!$A$1:$T$32,15,FALSE),
$C262=2011,
VLOOKUP($B262,[21]分省年度数据!$A$1:$T$32,14,FALSE),
$C262=2012,
VLOOKUP($B262,[21]分省年度数据!$A$1:$T$32,13,FALSE),
$C262=2013,
VLOOKUP($B262,[21]分省年度数据!$A$1:$T$32,12,FALSE),
$C262=2014,
VLOOKUP($B262,[21]分省年度数据!$A$1:$T$32,11,FALSE),
$C262=2015,
VLOOKUP($B262,[21]分省年度数据!$A$1:$T$32,10,FALSE),
$C262=2016,
VLOOKUP($B262,[21]分省年度数据!$A$1:$T$32,9,FALSE),
$C262=2017,
VLOOKUP($B262,[21]分省年度数据!$A$1:$T$32,8,FALSE),
$C262=2018,
VLOOKUP($B262,[21]分省年度数据!$A$1:$T$32,7,FALSE)
)</f>
        <v>74</v>
      </c>
      <c r="W262" cm="1">
        <f t="array" ref="W262">_xlfn.IFS(
$C262=2010,
VLOOKUP($B262,[22]分省年度数据!$A$1:$T$32,15,FALSE),
$C262=2011,
VLOOKUP($B262,[22]分省年度数据!$A$1:$T$32,14,FALSE),
$C262=2012,
VLOOKUP($B262,[22]分省年度数据!$A$1:$T$32,13,FALSE),
$C262=2013,
VLOOKUP($B262,[22]分省年度数据!$A$1:$T$32,12,FALSE),
$C262=2014,
VLOOKUP($B262,[22]分省年度数据!$A$1:$T$32,11,FALSE),
$C262=2015,
VLOOKUP($B262,[22]分省年度数据!$A$1:$T$32,10,FALSE),
$C262=2016,
VLOOKUP($B262,[22]分省年度数据!$A$1:$T$32,9,FALSE),
$C262=2017,
VLOOKUP($B262,[22]分省年度数据!$A$1:$T$32,8,FALSE),
$C262=2018,
VLOOKUP($B262,[22]分省年度数据!$A$1:$T$32,7,FALSE)
)</f>
        <v>9</v>
      </c>
      <c r="X262" cm="1">
        <f t="array" ref="X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141.6</v>
      </c>
      <c r="Y262" cm="1">
        <f t="array" ref="Y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13.03</v>
      </c>
      <c r="Z262" cm="1">
        <f t="array" ref="Z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13.62</v>
      </c>
      <c r="AA262" cm="1">
        <f t="array" ref="AA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>17.68</v>
      </c>
      <c r="AC262" cm="1">
        <f t="array" ref="AC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>2640309</v>
      </c>
      <c r="AD262" cm="1">
        <f t="array" ref="AD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>199.1</v>
      </c>
      <c r="AE262" t="str" cm="1">
        <f t="array" ref="AE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/>
      </c>
      <c r="AF262" cm="1">
        <f t="array" ref="AF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899.9</v>
      </c>
      <c r="AI262" cm="1">
        <f t="array" ref="AI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1281</v>
      </c>
      <c r="AJ262" cm="1">
        <f t="array" ref="AJ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3261</v>
      </c>
      <c r="AK262" cm="1">
        <f t="array" ref="AK262">_xlfn.IFS(
$C262=2010,
VLOOKUP($B262,[4]分省年度数据!$A$1:$T$32,15,FALSE),
$C262=2011,
VLOOKUP($B262,[4]分省年度数据!$A$1:$T$32,14,FALSE),
$C262=2012,
VLOOKUP($B262,[4]分省年度数据!$A$1:$T$32,13,FALSE),
$C262=2013,
VLOOKUP($B262,[4]分省年度数据!$A$1:$T$32,12,FALSE),
$C262=2014,
VLOOKUP($B262,[4]分省年度数据!$A$1:$T$32,11,FALSE),
$C262=2015,
VLOOKUP($B262,[4]分省年度数据!$A$1:$T$32,10,FALSE),
$C262=2016,
VLOOKUP($B262,[4]分省年度数据!$A$1:$T$32,9,FALSE),
$C262=2017,
VLOOKUP($B262,[4]分省年度数据!$A$1:$T$32,8,FALSE),
$C262=2018,
VLOOKUP($B262,[4]分省年度数据!$A$1:$T$32,7,FALSE)
)</f>
        <v>99</v>
      </c>
      <c r="AL262" cm="1">
        <f t="array" ref="AL262">_xlfn.IFS(
$C262=2010,
VLOOKUP($B262,[5]分省年度数据!$A$1:$T$32,15,FALSE),
$C262=2011,
VLOOKUP($B262,[5]分省年度数据!$A$1:$T$32,14,FALSE),
$C262=2012,
VLOOKUP($B262,[5]分省年度数据!$A$1:$T$32,13,FALSE),
$C262=2013,
VLOOKUP($B262,[5]分省年度数据!$A$1:$T$32,12,FALSE),
$C262=2014,
VLOOKUP($B262,[5]分省年度数据!$A$1:$T$32,11,FALSE),
$C262=2015,
VLOOKUP($B262,[5]分省年度数据!$A$1:$T$32,10,FALSE),
$C262=2016,
VLOOKUP($B262,[5]分省年度数据!$A$1:$T$32,9,FALSE),
$C262=2017,
VLOOKUP($B262,[5]分省年度数据!$A$1:$T$32,8,FALSE),
$C262=2018,
VLOOKUP($B262,[5]分省年度数据!$A$1:$T$32,7,FALSE)
)</f>
        <v>94.69</v>
      </c>
      <c r="AM262" cm="1">
        <f t="array" ref="AM262">_xlfn.IFS(
$C262=2010,
VLOOKUP($B262,[6]分省年度数据!$A$1:$T$32,15,FALSE),
$C262=2011,
VLOOKUP($B262,[6]分省年度数据!$A$1:$T$32,14,FALSE),
$C262=2012,
VLOOKUP($B262,[6]分省年度数据!$A$1:$T$32,13,FALSE),
$C262=2013,
VLOOKUP($B262,[6]分省年度数据!$A$1:$T$32,12,FALSE),
$C262=2014,
VLOOKUP($B262,[6]分省年度数据!$A$1:$T$32,11,FALSE),
$C262=2015,
VLOOKUP($B262,[6]分省年度数据!$A$1:$T$32,10,FALSE),
$C262=2016,
VLOOKUP($B262,[6]分省年度数据!$A$1:$T$32,9,FALSE),
$C262=2017,
VLOOKUP($B262,[6]分省年度数据!$A$1:$T$32,8,FALSE),
$C262=2018,
VLOOKUP($B262,[6]分省年度数据!$A$1:$T$32,7,FALSE)
)</f>
        <v>14.57</v>
      </c>
      <c r="AN262" cm="1">
        <f t="array" ref="AN262">_xlfn.IFS(
$C262=2010,
VLOOKUP($B262,[7]分省年度数据!$A$1:$T$32,15,FALSE),
$C262=2011,
VLOOKUP($B262,[7]分省年度数据!$A$1:$T$32,14,FALSE),
$C262=2012,
VLOOKUP($B262,[7]分省年度数据!$A$1:$T$32,13,FALSE),
$C262=2013,
VLOOKUP($B262,[7]分省年度数据!$A$1:$T$32,12,FALSE),
$C262=2014,
VLOOKUP($B262,[7]分省年度数据!$A$1:$T$32,11,FALSE),
$C262=2015,
VLOOKUP($B262,[7]分省年度数据!$A$1:$T$32,10,FALSE),
$C262=2016,
VLOOKUP($B262,[7]分省年度数据!$A$1:$T$32,9,FALSE),
$C262=2017,
VLOOKUP($B262,[7]分省年度数据!$A$1:$T$32,8,FALSE),
$C262=2018,
VLOOKUP($B262,[7]分省年度数据!$A$1:$T$32,7,FALSE)
)</f>
        <v>3.69</v>
      </c>
      <c r="AO262" cm="1">
        <f t="array" ref="AO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11.45</v>
      </c>
    </row>
    <row r="263" spans="1:41">
      <c r="A263">
        <v>64</v>
      </c>
      <c r="B263" t="s">
        <v>30</v>
      </c>
      <c r="C263">
        <v>2010</v>
      </c>
      <c r="D263" t="str">
        <f>CONCATENATE(B263,C263)</f>
        <v>宁夏回族自治区2010</v>
      </c>
      <c r="E263" t="s">
        <v>37</v>
      </c>
      <c r="F263" cm="1">
        <f t="array" ref="F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G263" cm="1">
        <f t="array" ref="G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H263" cm="1">
        <f t="array" ref="H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I263">
        <f>VLOOKUP($D263,[24]Sheet1!$C$1:$J$65536,2,FALSE)</f>
        <v>102.96827697753906</v>
      </c>
      <c r="J263">
        <f>VLOOKUP($D263,[24]Sheet1!$C$1:$J$65536,3,FALSE)</f>
        <v>-11.859232902526855</v>
      </c>
      <c r="K263">
        <f>VLOOKUP($D263,[24]Sheet1!$C$1:$J$65536,4,FALSE)</f>
        <v>10167.1357421875</v>
      </c>
      <c r="L263">
        <f>VLOOKUP($D263,[24]Sheet1!$C$1:$J$65536,5,FALSE)</f>
        <v>176.41641235351562</v>
      </c>
      <c r="M263">
        <f>VLOOKUP($D263,[24]Sheet1!$C$1:$J$65536,6,FALSE)</f>
        <v>22.402772903442383</v>
      </c>
      <c r="N263">
        <f>VLOOKUP($D263,[24]Sheet1!$C$1:$J$65536,7,FALSE)</f>
        <v>3.6508164405822754</v>
      </c>
      <c r="O263">
        <f>VLOOKUP($D263,[24]Sheet1!$C$1:$J$65536,8,FALSE)</f>
        <v>15.025379180908203</v>
      </c>
      <c r="P263" cm="1">
        <f t="array" ref="P263">_xlfn.IFS(
$C263=2010,
VLOOKUP($B263,[25]各省年均房价!$A$1:$T$32,11,FALSE),
$C263=2011,
VLOOKUP($B263,[25]各省年均房价!$A$1:$T$32,12,FALSE),
$C263=2012,
VLOOKUP($B263,[25]各省年均房价!$A$1:$T$32,13,FALSE),
$C263=2013,
VLOOKUP($B263,[25]各省年均房价!$A$1:$T$32,14,FALSE),
$C263=2014,
VLOOKUP($B263,[25]各省年均房价!$A$1:$T$32,15,FALSE),
$C263=2015,
VLOOKUP($B263,[25]各省年均房价!$A$1:$T$32,16,FALSE),
$C263=2016,
VLOOKUP($B263,[25]各省年均房价!$A$1:$T$32,17,FALSE),
$C263=2017,
VLOOKUP($B263,[25]各省年均房价!$A$1:$T$32,18,FALSE),
$C263=2018,
VLOOKUP($B263,[25]各省年均房价!$A$1:$T$32,19,FALSE)
)</f>
        <v>3149.078</v>
      </c>
      <c r="Q263">
        <f t="shared" si="4"/>
        <v>0.31924959448499596</v>
      </c>
      <c r="S263" t="str">
        <f>VLOOKUP(B263,方言分布!A:B,2,FALSE)</f>
        <v>兰银官话</v>
      </c>
      <c r="T263" cm="1">
        <f t="array" ref="T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4129</v>
      </c>
      <c r="U263" cm="1">
        <f t="array" ref="U263">_xlfn.IFS(
$C263=2010,
VLOOKUP($B263,[20]分省年度数据!$A$1:$T$32,15,FALSE),
$C263=2011,
VLOOKUP($B263,[20]分省年度数据!$A$1:$T$32,14,FALSE),
$C263=2012,
VLOOKUP($B263,[20]分省年度数据!$A$1:$T$32,13,FALSE),
$C263=2013,
VLOOKUP($B263,[20]分省年度数据!$A$1:$T$32,12,FALSE),
$C263=2014,
VLOOKUP($B263,[20]分省年度数据!$A$1:$T$32,11,FALSE),
$C263=2015,
VLOOKUP($B263,[20]分省年度数据!$A$1:$T$32,10,FALSE),
$C263=2016,
VLOOKUP($B263,[20]分省年度数据!$A$1:$T$32,9,FALSE),
$C263=2017,
VLOOKUP($B263,[20]分省年度数据!$A$1:$T$32,8,FALSE),
$C263=2018,
VLOOKUP($B263,[20]分省年度数据!$A$1:$T$32,7,FALSE)
)</f>
        <v>2.37</v>
      </c>
      <c r="V263" cm="1">
        <f t="array" ref="V263">_xlfn.IFS(
$C263=2010,
VLOOKUP($B263,[21]分省年度数据!$A$1:$T$32,15,FALSE),
$C263=2011,
VLOOKUP($B263,[21]分省年度数据!$A$1:$T$32,14,FALSE),
$C263=2012,
VLOOKUP($B263,[21]分省年度数据!$A$1:$T$32,13,FALSE),
$C263=2013,
VLOOKUP($B263,[21]分省年度数据!$A$1:$T$32,12,FALSE),
$C263=2014,
VLOOKUP($B263,[21]分省年度数据!$A$1:$T$32,11,FALSE),
$C263=2015,
VLOOKUP($B263,[21]分省年度数据!$A$1:$T$32,10,FALSE),
$C263=2016,
VLOOKUP($B263,[21]分省年度数据!$A$1:$T$32,9,FALSE),
$C263=2017,
VLOOKUP($B263,[21]分省年度数据!$A$1:$T$32,8,FALSE),
$C263=2018,
VLOOKUP($B263,[21]分省年度数据!$A$1:$T$32,7,FALSE)
)</f>
        <v>47</v>
      </c>
      <c r="W263" cm="1">
        <f t="array" ref="W263">_xlfn.IFS(
$C263=2010,
VLOOKUP($B263,[22]分省年度数据!$A$1:$T$32,15,FALSE),
$C263=2011,
VLOOKUP($B263,[22]分省年度数据!$A$1:$T$32,14,FALSE),
$C263=2012,
VLOOKUP($B263,[22]分省年度数据!$A$1:$T$32,13,FALSE),
$C263=2013,
VLOOKUP($B263,[22]分省年度数据!$A$1:$T$32,12,FALSE),
$C263=2014,
VLOOKUP($B263,[22]分省年度数据!$A$1:$T$32,11,FALSE),
$C263=2015,
VLOOKUP($B263,[22]分省年度数据!$A$1:$T$32,10,FALSE),
$C263=2016,
VLOOKUP($B263,[22]分省年度数据!$A$1:$T$32,9,FALSE),
$C263=2017,
VLOOKUP($B263,[22]分省年度数据!$A$1:$T$32,8,FALSE),
$C263=2018,
VLOOKUP($B263,[22]分省年度数据!$A$1:$T$32,7,FALSE)
)</f>
        <v>10.83</v>
      </c>
      <c r="X263" cm="1">
        <f t="array" ref="X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34.020000000000003</v>
      </c>
      <c r="Y263" cm="1">
        <f t="array" ref="Y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16.07</v>
      </c>
      <c r="Z263" cm="1">
        <f t="array" ref="Z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16.5</v>
      </c>
      <c r="AA263" cm="1">
        <f t="array" ref="AA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19.68</v>
      </c>
      <c r="AC263" cm="1">
        <f t="array" ref="AC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994671</v>
      </c>
      <c r="AD263" cm="1">
        <f t="array" ref="AD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81.59</v>
      </c>
      <c r="AE263" cm="1">
        <f t="array" ref="AE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6</v>
      </c>
      <c r="AF263" cm="1">
        <f t="array" ref="AF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418.5</v>
      </c>
      <c r="AI263" cm="1">
        <f t="array" ref="AI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1806</v>
      </c>
      <c r="AJ263" cm="1">
        <f t="array" ref="AJ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4325</v>
      </c>
      <c r="AK263" cm="1">
        <f t="array" ref="AK263">_xlfn.IFS(
$C263=2010,
VLOOKUP($B263,[4]分省年度数据!$A$1:$T$32,15,FALSE),
$C263=2011,
VLOOKUP($B263,[4]分省年度数据!$A$1:$T$32,14,FALSE),
$C263=2012,
VLOOKUP($B263,[4]分省年度数据!$A$1:$T$32,13,FALSE),
$C263=2013,
VLOOKUP($B263,[4]分省年度数据!$A$1:$T$32,12,FALSE),
$C263=2014,
VLOOKUP($B263,[4]分省年度数据!$A$1:$T$32,11,FALSE),
$C263=2015,
VLOOKUP($B263,[4]分省年度数据!$A$1:$T$32,10,FALSE),
$C263=2016,
VLOOKUP($B263,[4]分省年度数据!$A$1:$T$32,9,FALSE),
$C263=2017,
VLOOKUP($B263,[4]分省年度数据!$A$1:$T$32,8,FALSE),
$C263=2018,
VLOOKUP($B263,[4]分省年度数据!$A$1:$T$32,7,FALSE)
)</f>
        <v>98.23</v>
      </c>
      <c r="AL263" cm="1">
        <f t="array" ref="AL263">_xlfn.IFS(
$C263=2010,
VLOOKUP($B263,[5]分省年度数据!$A$1:$T$32,15,FALSE),
$C263=2011,
VLOOKUP($B263,[5]分省年度数据!$A$1:$T$32,14,FALSE),
$C263=2012,
VLOOKUP($B263,[5]分省年度数据!$A$1:$T$32,13,FALSE),
$C263=2013,
VLOOKUP($B263,[5]分省年度数据!$A$1:$T$32,12,FALSE),
$C263=2014,
VLOOKUP($B263,[5]分省年度数据!$A$1:$T$32,11,FALSE),
$C263=2015,
VLOOKUP($B263,[5]分省年度数据!$A$1:$T$32,10,FALSE),
$C263=2016,
VLOOKUP($B263,[5]分省年度数据!$A$1:$T$32,9,FALSE),
$C263=2017,
VLOOKUP($B263,[5]分省年度数据!$A$1:$T$32,8,FALSE),
$C263=2018,
VLOOKUP($B263,[5]分省年度数据!$A$1:$T$32,7,FALSE)
)</f>
        <v>88.01</v>
      </c>
      <c r="AM263" cm="1">
        <f t="array" ref="AM263">_xlfn.IFS(
$C263=2010,
VLOOKUP($B263,[6]分省年度数据!$A$1:$T$32,15,FALSE),
$C263=2011,
VLOOKUP($B263,[6]分省年度数据!$A$1:$T$32,14,FALSE),
$C263=2012,
VLOOKUP($B263,[6]分省年度数据!$A$1:$T$32,13,FALSE),
$C263=2013,
VLOOKUP($B263,[6]分省年度数据!$A$1:$T$32,12,FALSE),
$C263=2014,
VLOOKUP($B263,[6]分省年度数据!$A$1:$T$32,11,FALSE),
$C263=2015,
VLOOKUP($B263,[6]分省年度数据!$A$1:$T$32,10,FALSE),
$C263=2016,
VLOOKUP($B263,[6]分省年度数据!$A$1:$T$32,9,FALSE),
$C263=2017,
VLOOKUP($B263,[6]分省年度数据!$A$1:$T$32,8,FALSE),
$C263=2018,
VLOOKUP($B263,[6]分省年度数据!$A$1:$T$32,7,FALSE)
)</f>
        <v>10.63</v>
      </c>
      <c r="AN263" cm="1">
        <f t="array" ref="AN263">_xlfn.IFS(
$C263=2010,
VLOOKUP($B263,[7]分省年度数据!$A$1:$T$32,15,FALSE),
$C263=2011,
VLOOKUP($B263,[7]分省年度数据!$A$1:$T$32,14,FALSE),
$C263=2012,
VLOOKUP($B263,[7]分省年度数据!$A$1:$T$32,13,FALSE),
$C263=2013,
VLOOKUP($B263,[7]分省年度数据!$A$1:$T$32,12,FALSE),
$C263=2014,
VLOOKUP($B263,[7]分省年度数据!$A$1:$T$32,11,FALSE),
$C263=2015,
VLOOKUP($B263,[7]分省年度数据!$A$1:$T$32,10,FALSE),
$C263=2016,
VLOOKUP($B263,[7]分省年度数据!$A$1:$T$32,9,FALSE),
$C263=2017,
VLOOKUP($B263,[7]分省年度数据!$A$1:$T$32,8,FALSE),
$C263=2018,
VLOOKUP($B263,[7]分省年度数据!$A$1:$T$32,7,FALSE)
)</f>
        <v>4.18</v>
      </c>
      <c r="AO263" cm="1">
        <f t="array" ref="AO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16.18</v>
      </c>
    </row>
    <row r="264" spans="1:41">
      <c r="A264">
        <v>64</v>
      </c>
      <c r="B264" t="s">
        <v>30</v>
      </c>
      <c r="C264">
        <v>2011</v>
      </c>
      <c r="D264" t="str">
        <f>CONCATENATE(B264,C264)</f>
        <v>宁夏回族自治区2011</v>
      </c>
      <c r="E264" t="s">
        <v>37</v>
      </c>
      <c r="F264" cm="1">
        <f t="array" ref="F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G264" cm="1">
        <f t="array" ref="G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H264" cm="1">
        <f t="array" ref="H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I264">
        <f>VLOOKUP($D264,[24]Sheet1!$C$1:$J$65536,2,FALSE)</f>
        <v>97.810386657714844</v>
      </c>
      <c r="J264">
        <f>VLOOKUP($D264,[24]Sheet1!$C$1:$J$65536,3,FALSE)</f>
        <v>-15.475192070007324</v>
      </c>
      <c r="K264">
        <f>VLOOKUP($D264,[24]Sheet1!$C$1:$J$65536,4,FALSE)</f>
        <v>10179.8828125</v>
      </c>
      <c r="L264">
        <f>VLOOKUP($D264,[24]Sheet1!$C$1:$J$65536,5,FALSE)</f>
        <v>164.74336242675781</v>
      </c>
      <c r="M264">
        <f>VLOOKUP($D264,[24]Sheet1!$C$1:$J$65536,6,FALSE)</f>
        <v>19.214473724365234</v>
      </c>
      <c r="N264">
        <f>VLOOKUP($D264,[24]Sheet1!$C$1:$J$65536,7,FALSE)</f>
        <v>3.8697013854980469</v>
      </c>
      <c r="O264">
        <f>VLOOKUP($D264,[24]Sheet1!$C$1:$J$65536,8,FALSE)</f>
        <v>15.24622917175293</v>
      </c>
      <c r="P264" cm="1">
        <f t="array" ref="P264">_xlfn.IFS(
$C264=2010,
VLOOKUP($B264,[25]各省年均房价!$A$1:$T$32,11,FALSE),
$C264=2011,
VLOOKUP($B264,[25]各省年均房价!$A$1:$T$32,12,FALSE),
$C264=2012,
VLOOKUP($B264,[25]各省年均房价!$A$1:$T$32,13,FALSE),
$C264=2013,
VLOOKUP($B264,[25]各省年均房价!$A$1:$T$32,14,FALSE),
$C264=2014,
VLOOKUP($B264,[25]各省年均房价!$A$1:$T$32,15,FALSE),
$C264=2015,
VLOOKUP($B264,[25]各省年均房价!$A$1:$T$32,16,FALSE),
$C264=2016,
VLOOKUP($B264,[25]各省年均房价!$A$1:$T$32,17,FALSE),
$C264=2017,
VLOOKUP($B264,[25]各省年均房价!$A$1:$T$32,18,FALSE),
$C264=2018,
VLOOKUP($B264,[25]各省年均房价!$A$1:$T$32,19,FALSE)
)</f>
        <v>3428.7420000000002</v>
      </c>
      <c r="Q264">
        <f t="shared" si="4"/>
        <v>0.29867090592334494</v>
      </c>
      <c r="S264" t="str">
        <f>VLOOKUP(B264,方言分布!A:B,2,FALSE)</f>
        <v>兰银官话</v>
      </c>
      <c r="T264" cm="1">
        <f t="array" ref="T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4132</v>
      </c>
      <c r="U264" cm="1">
        <f t="array" ref="U264">_xlfn.IFS(
$C264=2010,
VLOOKUP($B264,[20]分省年度数据!$A$1:$T$32,15,FALSE),
$C264=2011,
VLOOKUP($B264,[20]分省年度数据!$A$1:$T$32,14,FALSE),
$C264=2012,
VLOOKUP($B264,[20]分省年度数据!$A$1:$T$32,13,FALSE),
$C264=2013,
VLOOKUP($B264,[20]分省年度数据!$A$1:$T$32,12,FALSE),
$C264=2014,
VLOOKUP($B264,[20]分省年度数据!$A$1:$T$32,11,FALSE),
$C264=2015,
VLOOKUP($B264,[20]分省年度数据!$A$1:$T$32,10,FALSE),
$C264=2016,
VLOOKUP($B264,[20]分省年度数据!$A$1:$T$32,9,FALSE),
$C264=2017,
VLOOKUP($B264,[20]分省年度数据!$A$1:$T$32,8,FALSE),
$C264=2018,
VLOOKUP($B264,[20]分省年度数据!$A$1:$T$32,7,FALSE)
)</f>
        <v>2.58</v>
      </c>
      <c r="V264" cm="1">
        <f t="array" ref="V264">_xlfn.IFS(
$C264=2010,
VLOOKUP($B264,[21]分省年度数据!$A$1:$T$32,15,FALSE),
$C264=2011,
VLOOKUP($B264,[21]分省年度数据!$A$1:$T$32,14,FALSE),
$C264=2012,
VLOOKUP($B264,[21]分省年度数据!$A$1:$T$32,13,FALSE),
$C264=2013,
VLOOKUP($B264,[21]分省年度数据!$A$1:$T$32,12,FALSE),
$C264=2014,
VLOOKUP($B264,[21]分省年度数据!$A$1:$T$32,11,FALSE),
$C264=2015,
VLOOKUP($B264,[21]分省年度数据!$A$1:$T$32,10,FALSE),
$C264=2016,
VLOOKUP($B264,[21]分省年度数据!$A$1:$T$32,9,FALSE),
$C264=2017,
VLOOKUP($B264,[21]分省年度数据!$A$1:$T$32,8,FALSE),
$C264=2018,
VLOOKUP($B264,[21]分省年度数据!$A$1:$T$32,7,FALSE)
)</f>
        <v>49</v>
      </c>
      <c r="W264" cm="1">
        <f t="array" ref="W264">_xlfn.IFS(
$C264=2010,
VLOOKUP($B264,[22]分省年度数据!$A$1:$T$32,15,FALSE),
$C264=2011,
VLOOKUP($B264,[22]分省年度数据!$A$1:$T$32,14,FALSE),
$C264=2012,
VLOOKUP($B264,[22]分省年度数据!$A$1:$T$32,13,FALSE),
$C264=2013,
VLOOKUP($B264,[22]分省年度数据!$A$1:$T$32,12,FALSE),
$C264=2014,
VLOOKUP($B264,[22]分省年度数据!$A$1:$T$32,11,FALSE),
$C264=2015,
VLOOKUP($B264,[22]分省年度数据!$A$1:$T$32,10,FALSE),
$C264=2016,
VLOOKUP($B264,[22]分省年度数据!$A$1:$T$32,9,FALSE),
$C264=2017,
VLOOKUP($B264,[22]分省年度数据!$A$1:$T$32,8,FALSE),
$C264=2018,
VLOOKUP($B264,[22]分省年度数据!$A$1:$T$32,7,FALSE)
)</f>
        <v>10.59</v>
      </c>
      <c r="X264" cm="1">
        <f t="array" ref="X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41.09</v>
      </c>
      <c r="Y264" cm="1">
        <f t="array" ref="Y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15.81</v>
      </c>
      <c r="Z264" cm="1">
        <f t="array" ref="Z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15.9</v>
      </c>
      <c r="AA264" cm="1">
        <f t="array" ref="AA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>19.32</v>
      </c>
      <c r="AC264" cm="1">
        <f t="array" ref="AC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>1313862</v>
      </c>
      <c r="AD264" cm="1">
        <f t="array" ref="AD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>103.02</v>
      </c>
      <c r="AE264" t="str" cm="1">
        <f t="array" ref="AE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/>
      </c>
      <c r="AF264" cm="1">
        <f t="array" ref="AF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515.5</v>
      </c>
      <c r="AI264" cm="1">
        <f t="array" ref="AI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1829</v>
      </c>
      <c r="AJ264" cm="1">
        <f t="array" ref="AJ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4658</v>
      </c>
      <c r="AK264" cm="1">
        <f t="array" ref="AK264">_xlfn.IFS(
$C264=2010,
VLOOKUP($B264,[4]分省年度数据!$A$1:$T$32,15,FALSE),
$C264=2011,
VLOOKUP($B264,[4]分省年度数据!$A$1:$T$32,14,FALSE),
$C264=2012,
VLOOKUP($B264,[4]分省年度数据!$A$1:$T$32,13,FALSE),
$C264=2013,
VLOOKUP($B264,[4]分省年度数据!$A$1:$T$32,12,FALSE),
$C264=2014,
VLOOKUP($B264,[4]分省年度数据!$A$1:$T$32,11,FALSE),
$C264=2015,
VLOOKUP($B264,[4]分省年度数据!$A$1:$T$32,10,FALSE),
$C264=2016,
VLOOKUP($B264,[4]分省年度数据!$A$1:$T$32,9,FALSE),
$C264=2017,
VLOOKUP($B264,[4]分省年度数据!$A$1:$T$32,8,FALSE),
$C264=2018,
VLOOKUP($B264,[4]分省年度数据!$A$1:$T$32,7,FALSE)
)</f>
        <v>95.45</v>
      </c>
      <c r="AL264" cm="1">
        <f t="array" ref="AL264">_xlfn.IFS(
$C264=2010,
VLOOKUP($B264,[5]分省年度数据!$A$1:$T$32,15,FALSE),
$C264=2011,
VLOOKUP($B264,[5]分省年度数据!$A$1:$T$32,14,FALSE),
$C264=2012,
VLOOKUP($B264,[5]分省年度数据!$A$1:$T$32,13,FALSE),
$C264=2013,
VLOOKUP($B264,[5]分省年度数据!$A$1:$T$32,12,FALSE),
$C264=2014,
VLOOKUP($B264,[5]分省年度数据!$A$1:$T$32,11,FALSE),
$C264=2015,
VLOOKUP($B264,[5]分省年度数据!$A$1:$T$32,10,FALSE),
$C264=2016,
VLOOKUP($B264,[5]分省年度数据!$A$1:$T$32,9,FALSE),
$C264=2017,
VLOOKUP($B264,[5]分省年度数据!$A$1:$T$32,8,FALSE),
$C264=2018,
VLOOKUP($B264,[5]分省年度数据!$A$1:$T$32,7,FALSE)
)</f>
        <v>88.38</v>
      </c>
      <c r="AM264" cm="1">
        <f t="array" ref="AM264">_xlfn.IFS(
$C264=2010,
VLOOKUP($B264,[6]分省年度数据!$A$1:$T$32,15,FALSE),
$C264=2011,
VLOOKUP($B264,[6]分省年度数据!$A$1:$T$32,14,FALSE),
$C264=2012,
VLOOKUP($B264,[6]分省年度数据!$A$1:$T$32,13,FALSE),
$C264=2013,
VLOOKUP($B264,[6]分省年度数据!$A$1:$T$32,12,FALSE),
$C264=2014,
VLOOKUP($B264,[6]分省年度数据!$A$1:$T$32,11,FALSE),
$C264=2015,
VLOOKUP($B264,[6]分省年度数据!$A$1:$T$32,10,FALSE),
$C264=2016,
VLOOKUP($B264,[6]分省年度数据!$A$1:$T$32,9,FALSE),
$C264=2017,
VLOOKUP($B264,[6]分省年度数据!$A$1:$T$32,8,FALSE),
$C264=2018,
VLOOKUP($B264,[6]分省年度数据!$A$1:$T$32,7,FALSE)
)</f>
        <v>11.24</v>
      </c>
      <c r="AN264" cm="1">
        <f t="array" ref="AN264">_xlfn.IFS(
$C264=2010,
VLOOKUP($B264,[7]分省年度数据!$A$1:$T$32,15,FALSE),
$C264=2011,
VLOOKUP($B264,[7]分省年度数据!$A$1:$T$32,14,FALSE),
$C264=2012,
VLOOKUP($B264,[7]分省年度数据!$A$1:$T$32,13,FALSE),
$C264=2013,
VLOOKUP($B264,[7]分省年度数据!$A$1:$T$32,12,FALSE),
$C264=2014,
VLOOKUP($B264,[7]分省年度数据!$A$1:$T$32,11,FALSE),
$C264=2015,
VLOOKUP($B264,[7]分省年度数据!$A$1:$T$32,10,FALSE),
$C264=2016,
VLOOKUP($B264,[7]分省年度数据!$A$1:$T$32,9,FALSE),
$C264=2017,
VLOOKUP($B264,[7]分省年度数据!$A$1:$T$32,8,FALSE),
$C264=2018,
VLOOKUP($B264,[7]分省年度数据!$A$1:$T$32,7,FALSE)
)</f>
        <v>3.23</v>
      </c>
      <c r="AO264" cm="1">
        <f t="array" ref="AO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16.03</v>
      </c>
    </row>
    <row r="265" spans="1:41">
      <c r="A265">
        <v>64</v>
      </c>
      <c r="B265" t="s">
        <v>30</v>
      </c>
      <c r="C265">
        <v>2012</v>
      </c>
      <c r="D265" t="str">
        <f>CONCATENATE(B265,C265)</f>
        <v>宁夏回族自治区2012</v>
      </c>
      <c r="E265" t="s">
        <v>37</v>
      </c>
      <c r="F265" cm="1">
        <f t="array" ref="F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G265" cm="1">
        <f t="array" ref="G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H265" cm="1">
        <f t="array" ref="H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I265">
        <f>VLOOKUP($D265,[24]Sheet1!$C$1:$J$65536,2,FALSE)</f>
        <v>97.204719543457031</v>
      </c>
      <c r="J265">
        <f>VLOOKUP($D265,[24]Sheet1!$C$1:$J$65536,3,FALSE)</f>
        <v>-20.339931488037109</v>
      </c>
      <c r="K265">
        <f>VLOOKUP($D265,[24]Sheet1!$C$1:$J$65536,4,FALSE)</f>
        <v>10165.248046875</v>
      </c>
      <c r="L265">
        <f>VLOOKUP($D265,[24]Sheet1!$C$1:$J$65536,5,FALSE)</f>
        <v>170.37893676757812</v>
      </c>
      <c r="M265">
        <f>VLOOKUP($D265,[24]Sheet1!$C$1:$J$65536,6,FALSE)</f>
        <v>19.212474822998047</v>
      </c>
      <c r="N265">
        <f>VLOOKUP($D265,[24]Sheet1!$C$1:$J$65536,7,FALSE)</f>
        <v>3.7941820621490479</v>
      </c>
      <c r="O265">
        <f>VLOOKUP($D265,[24]Sheet1!$C$1:$J$65536,8,FALSE)</f>
        <v>20.994125366210938</v>
      </c>
      <c r="P265" cm="1">
        <f t="array" ref="P265">_xlfn.IFS(
$C265=2010,
VLOOKUP($B265,[25]各省年均房价!$A$1:$T$32,11,FALSE),
$C265=2011,
VLOOKUP($B265,[25]各省年均房价!$A$1:$T$32,12,FALSE),
$C265=2012,
VLOOKUP($B265,[25]各省年均房价!$A$1:$T$32,13,FALSE),
$C265=2013,
VLOOKUP($B265,[25]各省年均房价!$A$1:$T$32,14,FALSE),
$C265=2014,
VLOOKUP($B265,[25]各省年均房价!$A$1:$T$32,15,FALSE),
$C265=2015,
VLOOKUP($B265,[25]各省年均房价!$A$1:$T$32,16,FALSE),
$C265=2016,
VLOOKUP($B265,[25]各省年均房价!$A$1:$T$32,17,FALSE),
$C265=2017,
VLOOKUP($B265,[25]各省年均房价!$A$1:$T$32,18,FALSE),
$C265=2018,
VLOOKUP($B265,[25]各省年均房价!$A$1:$T$32,19,FALSE)
)</f>
        <v>3680.6779999999999</v>
      </c>
      <c r="Q265">
        <f t="shared" si="4"/>
        <v>0.28088202075702073</v>
      </c>
      <c r="S265" t="str">
        <f>VLOOKUP(B265,方言分布!A:B,2,FALSE)</f>
        <v>兰银官话</v>
      </c>
      <c r="T265" cm="1">
        <f t="array" ref="T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4140</v>
      </c>
      <c r="U265" cm="1">
        <f t="array" ref="U265">_xlfn.IFS(
$C265=2010,
VLOOKUP($B265,[20]分省年度数据!$A$1:$T$32,15,FALSE),
$C265=2011,
VLOOKUP($B265,[20]分省年度数据!$A$1:$T$32,14,FALSE),
$C265=2012,
VLOOKUP($B265,[20]分省年度数据!$A$1:$T$32,13,FALSE),
$C265=2013,
VLOOKUP($B265,[20]分省年度数据!$A$1:$T$32,12,FALSE),
$C265=2014,
VLOOKUP($B265,[20]分省年度数据!$A$1:$T$32,11,FALSE),
$C265=2015,
VLOOKUP($B265,[20]分省年度数据!$A$1:$T$32,10,FALSE),
$C265=2016,
VLOOKUP($B265,[20]分省年度数据!$A$1:$T$32,9,FALSE),
$C265=2017,
VLOOKUP($B265,[20]分省年度数据!$A$1:$T$32,8,FALSE),
$C265=2018,
VLOOKUP($B265,[20]分省年度数据!$A$1:$T$32,7,FALSE)
)</f>
        <v>2.78</v>
      </c>
      <c r="V265" cm="1">
        <f t="array" ref="V265">_xlfn.IFS(
$C265=2010,
VLOOKUP($B265,[21]分省年度数据!$A$1:$T$32,15,FALSE),
$C265=2011,
VLOOKUP($B265,[21]分省年度数据!$A$1:$T$32,14,FALSE),
$C265=2012,
VLOOKUP($B265,[21]分省年度数据!$A$1:$T$32,13,FALSE),
$C265=2013,
VLOOKUP($B265,[21]分省年度数据!$A$1:$T$32,12,FALSE),
$C265=2014,
VLOOKUP($B265,[21]分省年度数据!$A$1:$T$32,11,FALSE),
$C265=2015,
VLOOKUP($B265,[21]分省年度数据!$A$1:$T$32,10,FALSE),
$C265=2016,
VLOOKUP($B265,[21]分省年度数据!$A$1:$T$32,9,FALSE),
$C265=2017,
VLOOKUP($B265,[21]分省年度数据!$A$1:$T$32,8,FALSE),
$C265=2018,
VLOOKUP($B265,[21]分省年度数据!$A$1:$T$32,7,FALSE)
)</f>
        <v>53</v>
      </c>
      <c r="W265" cm="1">
        <f t="array" ref="W265">_xlfn.IFS(
$C265=2010,
VLOOKUP($B265,[22]分省年度数据!$A$1:$T$32,15,FALSE),
$C265=2011,
VLOOKUP($B265,[22]分省年度数据!$A$1:$T$32,14,FALSE),
$C265=2012,
VLOOKUP($B265,[22]分省年度数据!$A$1:$T$32,13,FALSE),
$C265=2013,
VLOOKUP($B265,[22]分省年度数据!$A$1:$T$32,12,FALSE),
$C265=2014,
VLOOKUP($B265,[22]分省年度数据!$A$1:$T$32,11,FALSE),
$C265=2015,
VLOOKUP($B265,[22]分省年度数据!$A$1:$T$32,10,FALSE),
$C265=2016,
VLOOKUP($B265,[22]分省年度数据!$A$1:$T$32,9,FALSE),
$C265=2017,
VLOOKUP($B265,[22]分省年度数据!$A$1:$T$32,8,FALSE),
$C265=2018,
VLOOKUP($B265,[22]分省年度数据!$A$1:$T$32,7,FALSE)
)</f>
        <v>10.37</v>
      </c>
      <c r="X265" cm="1">
        <f t="array" ref="X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46.09</v>
      </c>
      <c r="Y265" cm="1">
        <f t="array" ref="Y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>16.170000000000002</v>
      </c>
      <c r="Z265" cm="1">
        <f t="array" ref="Z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>15.11</v>
      </c>
      <c r="AA265" cm="1">
        <f t="array" ref="AA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>17.98</v>
      </c>
      <c r="AC265" t="str" cm="1">
        <f t="array" ref="AC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/>
      </c>
      <c r="AD265" cm="1">
        <f t="array" ref="AD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106.45</v>
      </c>
      <c r="AE265" cm="1">
        <f t="array" ref="AE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3</v>
      </c>
      <c r="AF265" cm="1">
        <f t="array" ref="AF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590.5</v>
      </c>
      <c r="AI265" cm="1">
        <f t="array" ref="AI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1767</v>
      </c>
      <c r="AJ265" cm="1">
        <f t="array" ref="AJ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4813</v>
      </c>
      <c r="AK265" cm="1">
        <f t="array" ref="AK265">_xlfn.IFS(
$C265=2010,
VLOOKUP($B265,[4]分省年度数据!$A$1:$T$32,15,FALSE),
$C265=2011,
VLOOKUP($B265,[4]分省年度数据!$A$1:$T$32,14,FALSE),
$C265=2012,
VLOOKUP($B265,[4]分省年度数据!$A$1:$T$32,13,FALSE),
$C265=2013,
VLOOKUP($B265,[4]分省年度数据!$A$1:$T$32,12,FALSE),
$C265=2014,
VLOOKUP($B265,[4]分省年度数据!$A$1:$T$32,11,FALSE),
$C265=2015,
VLOOKUP($B265,[4]分省年度数据!$A$1:$T$32,10,FALSE),
$C265=2016,
VLOOKUP($B265,[4]分省年度数据!$A$1:$T$32,9,FALSE),
$C265=2017,
VLOOKUP($B265,[4]分省年度数据!$A$1:$T$32,8,FALSE),
$C265=2018,
VLOOKUP($B265,[4]分省年度数据!$A$1:$T$32,7,FALSE)
)</f>
        <v>92.3</v>
      </c>
      <c r="AL265" cm="1">
        <f t="array" ref="AL265">_xlfn.IFS(
$C265=2010,
VLOOKUP($B265,[5]分省年度数据!$A$1:$T$32,15,FALSE),
$C265=2011,
VLOOKUP($B265,[5]分省年度数据!$A$1:$T$32,14,FALSE),
$C265=2012,
VLOOKUP($B265,[5]分省年度数据!$A$1:$T$32,13,FALSE),
$C265=2013,
VLOOKUP($B265,[5]分省年度数据!$A$1:$T$32,12,FALSE),
$C265=2014,
VLOOKUP($B265,[5]分省年度数据!$A$1:$T$32,11,FALSE),
$C265=2015,
VLOOKUP($B265,[5]分省年度数据!$A$1:$T$32,10,FALSE),
$C265=2016,
VLOOKUP($B265,[5]分省年度数据!$A$1:$T$32,9,FALSE),
$C265=2017,
VLOOKUP($B265,[5]分省年度数据!$A$1:$T$32,8,FALSE),
$C265=2018,
VLOOKUP($B265,[5]分省年度数据!$A$1:$T$32,7,FALSE)
)</f>
        <v>79.67</v>
      </c>
      <c r="AM265" cm="1">
        <f t="array" ref="AM265">_xlfn.IFS(
$C265=2010,
VLOOKUP($B265,[6]分省年度数据!$A$1:$T$32,15,FALSE),
$C265=2011,
VLOOKUP($B265,[6]分省年度数据!$A$1:$T$32,14,FALSE),
$C265=2012,
VLOOKUP($B265,[6]分省年度数据!$A$1:$T$32,13,FALSE),
$C265=2013,
VLOOKUP($B265,[6]分省年度数据!$A$1:$T$32,12,FALSE),
$C265=2014,
VLOOKUP($B265,[6]分省年度数据!$A$1:$T$32,11,FALSE),
$C265=2015,
VLOOKUP($B265,[6]分省年度数据!$A$1:$T$32,10,FALSE),
$C265=2016,
VLOOKUP($B265,[6]分省年度数据!$A$1:$T$32,9,FALSE),
$C265=2017,
VLOOKUP($B265,[6]分省年度数据!$A$1:$T$32,8,FALSE),
$C265=2018,
VLOOKUP($B265,[6]分省年度数据!$A$1:$T$32,7,FALSE)
)</f>
        <v>12.46</v>
      </c>
      <c r="AN265" cm="1">
        <f t="array" ref="AN265">_xlfn.IFS(
$C265=2010,
VLOOKUP($B265,[7]分省年度数据!$A$1:$T$32,15,FALSE),
$C265=2011,
VLOOKUP($B265,[7]分省年度数据!$A$1:$T$32,14,FALSE),
$C265=2012,
VLOOKUP($B265,[7]分省年度数据!$A$1:$T$32,13,FALSE),
$C265=2013,
VLOOKUP($B265,[7]分省年度数据!$A$1:$T$32,12,FALSE),
$C265=2014,
VLOOKUP($B265,[7]分省年度数据!$A$1:$T$32,11,FALSE),
$C265=2015,
VLOOKUP($B265,[7]分省年度数据!$A$1:$T$32,10,FALSE),
$C265=2016,
VLOOKUP($B265,[7]分省年度数据!$A$1:$T$32,9,FALSE),
$C265=2017,
VLOOKUP($B265,[7]分省年度数据!$A$1:$T$32,8,FALSE),
$C265=2018,
VLOOKUP($B265,[7]分省年度数据!$A$1:$T$32,7,FALSE)
)</f>
        <v>2.2999999999999998</v>
      </c>
      <c r="AO265" cm="1">
        <f t="array" ref="AO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15.71</v>
      </c>
    </row>
    <row r="266" spans="1:41">
      <c r="A266">
        <v>64</v>
      </c>
      <c r="B266" t="s">
        <v>30</v>
      </c>
      <c r="C266">
        <v>2013</v>
      </c>
      <c r="D266" t="str">
        <f>CONCATENATE(B266,C266)</f>
        <v>宁夏回族自治区2013</v>
      </c>
      <c r="E266" t="s">
        <v>37</v>
      </c>
      <c r="F266" cm="1">
        <f t="array" ref="F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G266" cm="1">
        <f t="array" ref="G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H266" cm="1">
        <f t="array" ref="H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I266">
        <f>VLOOKUP($D266,[24]Sheet1!$C$1:$J$65536,2,FALSE)</f>
        <v>111.19696807861328</v>
      </c>
      <c r="J266">
        <f>VLOOKUP($D266,[24]Sheet1!$C$1:$J$65536,3,FALSE)</f>
        <v>-28.492012023925781</v>
      </c>
      <c r="K266">
        <f>VLOOKUP($D266,[24]Sheet1!$C$1:$J$65536,4,FALSE)</f>
        <v>10160.4833984375</v>
      </c>
      <c r="L266">
        <f>VLOOKUP($D266,[24]Sheet1!$C$1:$J$65536,5,FALSE)</f>
        <v>181.2578125</v>
      </c>
      <c r="M266">
        <f>VLOOKUP($D266,[24]Sheet1!$C$1:$J$65536,6,FALSE)</f>
        <v>20.608890533447266</v>
      </c>
      <c r="N266">
        <f>VLOOKUP($D266,[24]Sheet1!$C$1:$J$65536,7,FALSE)</f>
        <v>4.0226631164550781</v>
      </c>
      <c r="O266">
        <f>VLOOKUP($D266,[24]Sheet1!$C$1:$J$65536,8,FALSE)</f>
        <v>21.463510513305664</v>
      </c>
      <c r="P266" cm="1">
        <f t="array" ref="P266">_xlfn.IFS(
$C266=2010,
VLOOKUP($B266,[25]各省年均房价!$A$1:$T$32,11,FALSE),
$C266=2011,
VLOOKUP($B266,[25]各省年均房价!$A$1:$T$32,12,FALSE),
$C266=2012,
VLOOKUP($B266,[25]各省年均房价!$A$1:$T$32,13,FALSE),
$C266=2013,
VLOOKUP($B266,[25]各省年均房价!$A$1:$T$32,14,FALSE),
$C266=2014,
VLOOKUP($B266,[25]各省年均房价!$A$1:$T$32,15,FALSE),
$C266=2015,
VLOOKUP($B266,[25]各省年均房价!$A$1:$T$32,16,FALSE),
$C266=2016,
VLOOKUP($B266,[25]各省年均房价!$A$1:$T$32,17,FALSE),
$C266=2017,
VLOOKUP($B266,[25]各省年均房价!$A$1:$T$32,18,FALSE),
$C266=2018,
VLOOKUP($B266,[25]各省年均房价!$A$1:$T$32,19,FALSE)
)</f>
        <v>3687.01</v>
      </c>
      <c r="Q266">
        <f t="shared" si="4"/>
        <v>0.25312439928600855</v>
      </c>
      <c r="S266" t="str">
        <f>VLOOKUP(B266,方言分布!A:B,2,FALSE)</f>
        <v>兰银官话</v>
      </c>
      <c r="T266" cm="1">
        <f t="array" ref="T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4231</v>
      </c>
      <c r="U266" cm="1">
        <f t="array" ref="U266">_xlfn.IFS(
$C266=2010,
VLOOKUP($B266,[20]分省年度数据!$A$1:$T$32,15,FALSE),
$C266=2011,
VLOOKUP($B266,[20]分省年度数据!$A$1:$T$32,14,FALSE),
$C266=2012,
VLOOKUP($B266,[20]分省年度数据!$A$1:$T$32,13,FALSE),
$C266=2013,
VLOOKUP($B266,[20]分省年度数据!$A$1:$T$32,12,FALSE),
$C266=2014,
VLOOKUP($B266,[20]分省年度数据!$A$1:$T$32,11,FALSE),
$C266=2015,
VLOOKUP($B266,[20]分省年度数据!$A$1:$T$32,10,FALSE),
$C266=2016,
VLOOKUP($B266,[20]分省年度数据!$A$1:$T$32,9,FALSE),
$C266=2017,
VLOOKUP($B266,[20]分省年度数据!$A$1:$T$32,8,FALSE),
$C266=2018,
VLOOKUP($B266,[20]分省年度数据!$A$1:$T$32,7,FALSE)
)</f>
        <v>3.11</v>
      </c>
      <c r="V266" cm="1">
        <f t="array" ref="V266">_xlfn.IFS(
$C266=2010,
VLOOKUP($B266,[21]分省年度数据!$A$1:$T$32,15,FALSE),
$C266=2011,
VLOOKUP($B266,[21]分省年度数据!$A$1:$T$32,14,FALSE),
$C266=2012,
VLOOKUP($B266,[21]分省年度数据!$A$1:$T$32,13,FALSE),
$C266=2013,
VLOOKUP($B266,[21]分省年度数据!$A$1:$T$32,12,FALSE),
$C266=2014,
VLOOKUP($B266,[21]分省年度数据!$A$1:$T$32,11,FALSE),
$C266=2015,
VLOOKUP($B266,[21]分省年度数据!$A$1:$T$32,10,FALSE),
$C266=2016,
VLOOKUP($B266,[21]分省年度数据!$A$1:$T$32,9,FALSE),
$C266=2017,
VLOOKUP($B266,[21]分省年度数据!$A$1:$T$32,8,FALSE),
$C266=2018,
VLOOKUP($B266,[21]分省年度数据!$A$1:$T$32,7,FALSE)
)</f>
        <v>56</v>
      </c>
      <c r="W266" cm="1">
        <f t="array" ref="W266">_xlfn.IFS(
$C266=2010,
VLOOKUP($B266,[22]分省年度数据!$A$1:$T$32,15,FALSE),
$C266=2011,
VLOOKUP($B266,[22]分省年度数据!$A$1:$T$32,14,FALSE),
$C266=2012,
VLOOKUP($B266,[22]分省年度数据!$A$1:$T$32,13,FALSE),
$C266=2013,
VLOOKUP($B266,[22]分省年度数据!$A$1:$T$32,12,FALSE),
$C266=2014,
VLOOKUP($B266,[22]分省年度数据!$A$1:$T$32,11,FALSE),
$C266=2015,
VLOOKUP($B266,[22]分省年度数据!$A$1:$T$32,10,FALSE),
$C266=2016,
VLOOKUP($B266,[22]分省年度数据!$A$1:$T$32,9,FALSE),
$C266=2017,
VLOOKUP($B266,[22]分省年度数据!$A$1:$T$32,8,FALSE),
$C266=2018,
VLOOKUP($B266,[22]分省年度数据!$A$1:$T$32,7,FALSE)
)</f>
        <v>10.220000000000001</v>
      </c>
      <c r="X266" cm="1">
        <f t="array" ref="X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53.77</v>
      </c>
      <c r="Y266" cm="1">
        <f t="array" ref="Y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16.510000000000002</v>
      </c>
      <c r="Z266" cm="1">
        <f t="array" ref="Z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14.68</v>
      </c>
      <c r="AA266" cm="1">
        <f t="array" ref="AA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17.7</v>
      </c>
      <c r="AC266" cm="1">
        <f t="array" ref="AC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1578935</v>
      </c>
      <c r="AD266" cm="1">
        <f t="array" ref="AD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112.95</v>
      </c>
      <c r="AE266" cm="1">
        <f t="array" ref="AE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</v>
      </c>
      <c r="AF266" cm="1">
        <f t="array" ref="AF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668.5</v>
      </c>
      <c r="AI266" cm="1">
        <f t="array" ref="AI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1794</v>
      </c>
      <c r="AJ266" cm="1">
        <f t="array" ref="AJ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5342</v>
      </c>
      <c r="AK266" cm="1">
        <f t="array" ref="AK266">_xlfn.IFS(
$C266=2010,
VLOOKUP($B266,[4]分省年度数据!$A$1:$T$32,15,FALSE),
$C266=2011,
VLOOKUP($B266,[4]分省年度数据!$A$1:$T$32,14,FALSE),
$C266=2012,
VLOOKUP($B266,[4]分省年度数据!$A$1:$T$32,13,FALSE),
$C266=2013,
VLOOKUP($B266,[4]分省年度数据!$A$1:$T$32,12,FALSE),
$C266=2014,
VLOOKUP($B266,[4]分省年度数据!$A$1:$T$32,11,FALSE),
$C266=2015,
VLOOKUP($B266,[4]分省年度数据!$A$1:$T$32,10,FALSE),
$C266=2016,
VLOOKUP($B266,[4]分省年度数据!$A$1:$T$32,9,FALSE),
$C266=2017,
VLOOKUP($B266,[4]分省年度数据!$A$1:$T$32,8,FALSE),
$C266=2018,
VLOOKUP($B266,[4]分省年度数据!$A$1:$T$32,7,FALSE)
)</f>
        <v>96.51</v>
      </c>
      <c r="AL266" cm="1">
        <f t="array" ref="AL266">_xlfn.IFS(
$C266=2010,
VLOOKUP($B266,[5]分省年度数据!$A$1:$T$32,15,FALSE),
$C266=2011,
VLOOKUP($B266,[5]分省年度数据!$A$1:$T$32,14,FALSE),
$C266=2012,
VLOOKUP($B266,[5]分省年度数据!$A$1:$T$32,13,FALSE),
$C266=2013,
VLOOKUP($B266,[5]分省年度数据!$A$1:$T$32,12,FALSE),
$C266=2014,
VLOOKUP($B266,[5]分省年度数据!$A$1:$T$32,11,FALSE),
$C266=2015,
VLOOKUP($B266,[5]分省年度数据!$A$1:$T$32,10,FALSE),
$C266=2016,
VLOOKUP($B266,[5]分省年度数据!$A$1:$T$32,9,FALSE),
$C266=2017,
VLOOKUP($B266,[5]分省年度数据!$A$1:$T$32,8,FALSE),
$C266=2018,
VLOOKUP($B266,[5]分省年度数据!$A$1:$T$32,7,FALSE)
)</f>
        <v>89.08</v>
      </c>
      <c r="AM266" cm="1">
        <f t="array" ref="AM266">_xlfn.IFS(
$C266=2010,
VLOOKUP($B266,[6]分省年度数据!$A$1:$T$32,15,FALSE),
$C266=2011,
VLOOKUP($B266,[6]分省年度数据!$A$1:$T$32,14,FALSE),
$C266=2012,
VLOOKUP($B266,[6]分省年度数据!$A$1:$T$32,13,FALSE),
$C266=2013,
VLOOKUP($B266,[6]分省年度数据!$A$1:$T$32,12,FALSE),
$C266=2014,
VLOOKUP($B266,[6]分省年度数据!$A$1:$T$32,11,FALSE),
$C266=2015,
VLOOKUP($B266,[6]分省年度数据!$A$1:$T$32,10,FALSE),
$C266=2016,
VLOOKUP($B266,[6]分省年度数据!$A$1:$T$32,9,FALSE),
$C266=2017,
VLOOKUP($B266,[6]分省年度数据!$A$1:$T$32,8,FALSE),
$C266=2018,
VLOOKUP($B266,[6]分省年度数据!$A$1:$T$32,7,FALSE)
)</f>
        <v>13.19</v>
      </c>
      <c r="AN266" cm="1">
        <f t="array" ref="AN266">_xlfn.IFS(
$C266=2010,
VLOOKUP($B266,[7]分省年度数据!$A$1:$T$32,15,FALSE),
$C266=2011,
VLOOKUP($B266,[7]分省年度数据!$A$1:$T$32,14,FALSE),
$C266=2012,
VLOOKUP($B266,[7]分省年度数据!$A$1:$T$32,13,FALSE),
$C266=2013,
VLOOKUP($B266,[7]分省年度数据!$A$1:$T$32,12,FALSE),
$C266=2014,
VLOOKUP($B266,[7]分省年度数据!$A$1:$T$32,11,FALSE),
$C266=2015,
VLOOKUP($B266,[7]分省年度数据!$A$1:$T$32,10,FALSE),
$C266=2016,
VLOOKUP($B266,[7]分省年度数据!$A$1:$T$32,9,FALSE),
$C266=2017,
VLOOKUP($B266,[7]分省年度数据!$A$1:$T$32,8,FALSE),
$C266=2018,
VLOOKUP($B266,[7]分省年度数据!$A$1:$T$32,7,FALSE)
)</f>
        <v>2.54</v>
      </c>
      <c r="AO266" cm="1">
        <f t="array" ref="AO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17.510000000000002</v>
      </c>
    </row>
    <row r="267" spans="1:41">
      <c r="A267">
        <v>64</v>
      </c>
      <c r="B267" t="s">
        <v>30</v>
      </c>
      <c r="C267">
        <v>2014</v>
      </c>
      <c r="D267" t="str">
        <f>CONCATENATE(B267,C267)</f>
        <v>宁夏回族自治区2014</v>
      </c>
      <c r="E267" t="s">
        <v>37</v>
      </c>
      <c r="F267" cm="1">
        <f t="array" ref="F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G267" cm="1">
        <f t="array" ref="G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H267" cm="1">
        <f t="array" ref="H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I267">
        <f>VLOOKUP($D267,[24]Sheet1!$C$1:$J$65536,2,FALSE)</f>
        <v>106.53141021728516</v>
      </c>
      <c r="J267">
        <f>VLOOKUP($D267,[24]Sheet1!$C$1:$J$65536,3,FALSE)</f>
        <v>-14.468689918518066</v>
      </c>
      <c r="K267">
        <f>VLOOKUP($D267,[24]Sheet1!$C$1:$J$65536,4,FALSE)</f>
        <v>10170.3388671875</v>
      </c>
      <c r="L267">
        <f>VLOOKUP($D267,[24]Sheet1!$C$1:$J$65536,5,FALSE)</f>
        <v>185.10986328125</v>
      </c>
      <c r="M267">
        <f>VLOOKUP($D267,[24]Sheet1!$C$1:$J$65536,6,FALSE)</f>
        <v>21.413763046264648</v>
      </c>
      <c r="N267">
        <f>VLOOKUP($D267,[24]Sheet1!$C$1:$J$65536,7,FALSE)</f>
        <v>5.7726516723632812</v>
      </c>
      <c r="O267">
        <f>VLOOKUP($D267,[24]Sheet1!$C$1:$J$65536,8,FALSE)</f>
        <v>16.141700744628906</v>
      </c>
      <c r="P267" cm="1">
        <f t="array" ref="P267">_xlfn.IFS(
$C267=2010,
VLOOKUP($B267,[25]各省年均房价!$A$1:$T$32,11,FALSE),
$C267=2011,
VLOOKUP($B267,[25]各省年均房价!$A$1:$T$32,12,FALSE),
$C267=2012,
VLOOKUP($B267,[25]各省年均房价!$A$1:$T$32,13,FALSE),
$C267=2013,
VLOOKUP($B267,[25]各省年均房价!$A$1:$T$32,14,FALSE),
$C267=2014,
VLOOKUP($B267,[25]各省年均房价!$A$1:$T$32,15,FALSE),
$C267=2015,
VLOOKUP($B267,[25]各省年均房价!$A$1:$T$32,16,FALSE),
$C267=2016,
VLOOKUP($B267,[25]各省年均房价!$A$1:$T$32,17,FALSE),
$C267=2017,
VLOOKUP($B267,[25]各省年均房价!$A$1:$T$32,18,FALSE),
$C267=2018,
VLOOKUP($B267,[25]各省年均房价!$A$1:$T$32,19,FALSE)
)</f>
        <v>3777.4340000000002</v>
      </c>
      <c r="Q267">
        <f t="shared" si="4"/>
        <v>0.23746991890362734</v>
      </c>
      <c r="S267" t="str">
        <f>VLOOKUP(B267,方言分布!A:B,2,FALSE)</f>
        <v>兰银官话</v>
      </c>
      <c r="T267" cm="1">
        <f t="array" ref="T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4255</v>
      </c>
      <c r="U267" cm="1">
        <f t="array" ref="U267">_xlfn.IFS(
$C267=2010,
VLOOKUP($B267,[20]分省年度数据!$A$1:$T$32,15,FALSE),
$C267=2011,
VLOOKUP($B267,[20]分省年度数据!$A$1:$T$32,14,FALSE),
$C267=2012,
VLOOKUP($B267,[20]分省年度数据!$A$1:$T$32,13,FALSE),
$C267=2013,
VLOOKUP($B267,[20]分省年度数据!$A$1:$T$32,12,FALSE),
$C267=2014,
VLOOKUP($B267,[20]分省年度数据!$A$1:$T$32,11,FALSE),
$C267=2015,
VLOOKUP($B267,[20]分省年度数据!$A$1:$T$32,10,FALSE),
$C267=2016,
VLOOKUP($B267,[20]分省年度数据!$A$1:$T$32,9,FALSE),
$C267=2017,
VLOOKUP($B267,[20]分省年度数据!$A$1:$T$32,8,FALSE),
$C267=2018,
VLOOKUP($B267,[20]分省年度数据!$A$1:$T$32,7,FALSE)
)</f>
        <v>3.25</v>
      </c>
      <c r="V267" cm="1">
        <f t="array" ref="V267">_xlfn.IFS(
$C267=2010,
VLOOKUP($B267,[21]分省年度数据!$A$1:$T$32,15,FALSE),
$C267=2011,
VLOOKUP($B267,[21]分省年度数据!$A$1:$T$32,14,FALSE),
$C267=2012,
VLOOKUP($B267,[21]分省年度数据!$A$1:$T$32,13,FALSE),
$C267=2013,
VLOOKUP($B267,[21]分省年度数据!$A$1:$T$32,12,FALSE),
$C267=2014,
VLOOKUP($B267,[21]分省年度数据!$A$1:$T$32,11,FALSE),
$C267=2015,
VLOOKUP($B267,[21]分省年度数据!$A$1:$T$32,10,FALSE),
$C267=2016,
VLOOKUP($B267,[21]分省年度数据!$A$1:$T$32,9,FALSE),
$C267=2017,
VLOOKUP($B267,[21]分省年度数据!$A$1:$T$32,8,FALSE),
$C267=2018,
VLOOKUP($B267,[21]分省年度数据!$A$1:$T$32,7,FALSE)
)</f>
        <v>60</v>
      </c>
      <c r="W267" cm="1">
        <f t="array" ref="W267">_xlfn.IFS(
$C267=2010,
VLOOKUP($B267,[22]分省年度数据!$A$1:$T$32,15,FALSE),
$C267=2011,
VLOOKUP($B267,[22]分省年度数据!$A$1:$T$32,14,FALSE),
$C267=2012,
VLOOKUP($B267,[22]分省年度数据!$A$1:$T$32,13,FALSE),
$C267=2013,
VLOOKUP($B267,[22]分省年度数据!$A$1:$T$32,12,FALSE),
$C267=2014,
VLOOKUP($B267,[22]分省年度数据!$A$1:$T$32,11,FALSE),
$C267=2015,
VLOOKUP($B267,[22]分省年度数据!$A$1:$T$32,10,FALSE),
$C267=2016,
VLOOKUP($B267,[22]分省年度数据!$A$1:$T$32,9,FALSE),
$C267=2017,
VLOOKUP($B267,[22]分省年度数据!$A$1:$T$32,8,FALSE),
$C267=2018,
VLOOKUP($B267,[22]分省年度数据!$A$1:$T$32,7,FALSE)
)</f>
        <v>9.8000000000000007</v>
      </c>
      <c r="X267" cm="1">
        <f t="array" ref="X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65.27</v>
      </c>
      <c r="Y267" cm="1">
        <f t="array" ref="Y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15.92</v>
      </c>
      <c r="Z267" cm="1">
        <f t="array" ref="Z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14.59</v>
      </c>
      <c r="AA267" cm="1">
        <f t="array" ref="AA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>17.649999999999999</v>
      </c>
      <c r="AC267" cm="1">
        <f t="array" ref="AC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>1697964</v>
      </c>
      <c r="AD267" cm="1">
        <f t="array" ref="AD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>122.68</v>
      </c>
      <c r="AE267" t="str" cm="1">
        <f t="array" ref="AE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/>
      </c>
      <c r="AF267" cm="1">
        <f t="array" ref="AF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737.2</v>
      </c>
      <c r="AI267" cm="1">
        <f t="array" ref="AI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1752</v>
      </c>
      <c r="AJ267" cm="1">
        <f t="array" ref="AJ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5890</v>
      </c>
      <c r="AK267" cm="1">
        <f t="array" ref="AK267">_xlfn.IFS(
$C267=2010,
VLOOKUP($B267,[4]分省年度数据!$A$1:$T$32,15,FALSE),
$C267=2011,
VLOOKUP($B267,[4]分省年度数据!$A$1:$T$32,14,FALSE),
$C267=2012,
VLOOKUP($B267,[4]分省年度数据!$A$1:$T$32,13,FALSE),
$C267=2013,
VLOOKUP($B267,[4]分省年度数据!$A$1:$T$32,12,FALSE),
$C267=2014,
VLOOKUP($B267,[4]分省年度数据!$A$1:$T$32,11,FALSE),
$C267=2015,
VLOOKUP($B267,[4]分省年度数据!$A$1:$T$32,10,FALSE),
$C267=2016,
VLOOKUP($B267,[4]分省年度数据!$A$1:$T$32,9,FALSE),
$C267=2017,
VLOOKUP($B267,[4]分省年度数据!$A$1:$T$32,8,FALSE),
$C267=2018,
VLOOKUP($B267,[4]分省年度数据!$A$1:$T$32,7,FALSE)
)</f>
        <v>97.26</v>
      </c>
      <c r="AL267" cm="1">
        <f t="array" ref="AL267">_xlfn.IFS(
$C267=2010,
VLOOKUP($B267,[5]分省年度数据!$A$1:$T$32,15,FALSE),
$C267=2011,
VLOOKUP($B267,[5]分省年度数据!$A$1:$T$32,14,FALSE),
$C267=2012,
VLOOKUP($B267,[5]分省年度数据!$A$1:$T$32,13,FALSE),
$C267=2013,
VLOOKUP($B267,[5]分省年度数据!$A$1:$T$32,12,FALSE),
$C267=2014,
VLOOKUP($B267,[5]分省年度数据!$A$1:$T$32,11,FALSE),
$C267=2015,
VLOOKUP($B267,[5]分省年度数据!$A$1:$T$32,10,FALSE),
$C267=2016,
VLOOKUP($B267,[5]分省年度数据!$A$1:$T$32,9,FALSE),
$C267=2017,
VLOOKUP($B267,[5]分省年度数据!$A$1:$T$32,8,FALSE),
$C267=2018,
VLOOKUP($B267,[5]分省年度数据!$A$1:$T$32,7,FALSE)
)</f>
        <v>89.23</v>
      </c>
      <c r="AM267" cm="1">
        <f t="array" ref="AM267">_xlfn.IFS(
$C267=2010,
VLOOKUP($B267,[6]分省年度数据!$A$1:$T$32,15,FALSE),
$C267=2011,
VLOOKUP($B267,[6]分省年度数据!$A$1:$T$32,14,FALSE),
$C267=2012,
VLOOKUP($B267,[6]分省年度数据!$A$1:$T$32,13,FALSE),
$C267=2013,
VLOOKUP($B267,[6]分省年度数据!$A$1:$T$32,12,FALSE),
$C267=2014,
VLOOKUP($B267,[6]分省年度数据!$A$1:$T$32,11,FALSE),
$C267=2015,
VLOOKUP($B267,[6]分省年度数据!$A$1:$T$32,10,FALSE),
$C267=2016,
VLOOKUP($B267,[6]分省年度数据!$A$1:$T$32,9,FALSE),
$C267=2017,
VLOOKUP($B267,[6]分省年度数据!$A$1:$T$32,8,FALSE),
$C267=2018,
VLOOKUP($B267,[6]分省年度数据!$A$1:$T$32,7,FALSE)
)</f>
        <v>13.17</v>
      </c>
      <c r="AN267" cm="1">
        <f t="array" ref="AN267">_xlfn.IFS(
$C267=2010,
VLOOKUP($B267,[7]分省年度数据!$A$1:$T$32,15,FALSE),
$C267=2011,
VLOOKUP($B267,[7]分省年度数据!$A$1:$T$32,14,FALSE),
$C267=2012,
VLOOKUP($B267,[7]分省年度数据!$A$1:$T$32,13,FALSE),
$C267=2013,
VLOOKUP($B267,[7]分省年度数据!$A$1:$T$32,12,FALSE),
$C267=2014,
VLOOKUP($B267,[7]分省年度数据!$A$1:$T$32,11,FALSE),
$C267=2015,
VLOOKUP($B267,[7]分省年度数据!$A$1:$T$32,10,FALSE),
$C267=2016,
VLOOKUP($B267,[7]分省年度数据!$A$1:$T$32,9,FALSE),
$C267=2017,
VLOOKUP($B267,[7]分省年度数据!$A$1:$T$32,8,FALSE),
$C267=2018,
VLOOKUP($B267,[7]分省年度数据!$A$1:$T$32,7,FALSE)
)</f>
        <v>2.5099999999999998</v>
      </c>
      <c r="AO267" cm="1">
        <f t="array" ref="AO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17.91</v>
      </c>
    </row>
    <row r="268" spans="1:41">
      <c r="A268">
        <v>64</v>
      </c>
      <c r="B268" t="s">
        <v>30</v>
      </c>
      <c r="C268">
        <v>2015</v>
      </c>
      <c r="D268" t="str">
        <f>CONCATENATE(B268,C268)</f>
        <v>宁夏回族自治区2015</v>
      </c>
      <c r="E268" t="s">
        <v>37</v>
      </c>
      <c r="F268" cm="1">
        <f t="array" ref="F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G268" cm="1">
        <f t="array" ref="G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H268" cm="1">
        <f t="array" ref="H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I268">
        <f>VLOOKUP($D268,[24]Sheet1!$C$1:$J$65536,2,FALSE)</f>
        <v>105.9150390625</v>
      </c>
      <c r="J268">
        <f>VLOOKUP($D268,[24]Sheet1!$C$1:$J$65536,3,FALSE)</f>
        <v>-10.237570762634277</v>
      </c>
      <c r="K268">
        <f>VLOOKUP($D268,[24]Sheet1!$C$1:$J$65536,4,FALSE)</f>
        <v>10170.5087890625</v>
      </c>
      <c r="L268">
        <f>VLOOKUP($D268,[24]Sheet1!$C$1:$J$65536,5,FALSE)</f>
        <v>187.03898620605469</v>
      </c>
      <c r="M268">
        <f>VLOOKUP($D268,[24]Sheet1!$C$1:$J$65536,6,FALSE)</f>
        <v>21.69251823425293</v>
      </c>
      <c r="N268">
        <f>VLOOKUP($D268,[24]Sheet1!$C$1:$J$65536,7,FALSE)</f>
        <v>5.7840867042541504</v>
      </c>
      <c r="O268">
        <f>VLOOKUP($D268,[24]Sheet1!$C$1:$J$65536,8,FALSE)</f>
        <v>17.837459564208984</v>
      </c>
      <c r="P268" cm="1">
        <f t="array" ref="P268">_xlfn.IFS(
$C268=2010,
VLOOKUP($B268,[25]各省年均房价!$A$1:$T$32,11,FALSE),
$C268=2011,
VLOOKUP($B268,[25]各省年均房价!$A$1:$T$32,12,FALSE),
$C268=2012,
VLOOKUP($B268,[25]各省年均房价!$A$1:$T$32,13,FALSE),
$C268=2013,
VLOOKUP($B268,[25]各省年均房价!$A$1:$T$32,14,FALSE),
$C268=2014,
VLOOKUP($B268,[25]各省年均房价!$A$1:$T$32,15,FALSE),
$C268=2015,
VLOOKUP($B268,[25]各省年均房价!$A$1:$T$32,16,FALSE),
$C268=2016,
VLOOKUP($B268,[25]各省年均房价!$A$1:$T$32,17,FALSE),
$C268=2017,
VLOOKUP($B268,[25]各省年均房价!$A$1:$T$32,18,FALSE),
$C268=2018,
VLOOKUP($B268,[25]各省年均房价!$A$1:$T$32,19,FALSE)
)</f>
        <v>3725.154</v>
      </c>
      <c r="Q268">
        <f t="shared" si="4"/>
        <v>0.21496647238732761</v>
      </c>
      <c r="S268" t="str">
        <f>VLOOKUP(B268,方言分布!A:B,2,FALSE)</f>
        <v>兰银官话</v>
      </c>
      <c r="T268" cm="1">
        <f t="array" ref="T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4288</v>
      </c>
      <c r="U268" cm="1">
        <f t="array" ref="U268">_xlfn.IFS(
$C268=2010,
VLOOKUP($B268,[20]分省年度数据!$A$1:$T$32,15,FALSE),
$C268=2011,
VLOOKUP($B268,[20]分省年度数据!$A$1:$T$32,14,FALSE),
$C268=2012,
VLOOKUP($B268,[20]分省年度数据!$A$1:$T$32,13,FALSE),
$C268=2013,
VLOOKUP($B268,[20]分省年度数据!$A$1:$T$32,12,FALSE),
$C268=2014,
VLOOKUP($B268,[20]分省年度数据!$A$1:$T$32,11,FALSE),
$C268=2015,
VLOOKUP($B268,[20]分省年度数据!$A$1:$T$32,10,FALSE),
$C268=2016,
VLOOKUP($B268,[20]分省年度数据!$A$1:$T$32,9,FALSE),
$C268=2017,
VLOOKUP($B268,[20]分省年度数据!$A$1:$T$32,8,FALSE),
$C268=2018,
VLOOKUP($B268,[20]分省年度数据!$A$1:$T$32,7,FALSE)
)</f>
        <v>3.38</v>
      </c>
      <c r="V268" cm="1">
        <f t="array" ref="V268">_xlfn.IFS(
$C268=2010,
VLOOKUP($B268,[21]分省年度数据!$A$1:$T$32,15,FALSE),
$C268=2011,
VLOOKUP($B268,[21]分省年度数据!$A$1:$T$32,14,FALSE),
$C268=2012,
VLOOKUP($B268,[21]分省年度数据!$A$1:$T$32,13,FALSE),
$C268=2013,
VLOOKUP($B268,[21]分省年度数据!$A$1:$T$32,12,FALSE),
$C268=2014,
VLOOKUP($B268,[21]分省年度数据!$A$1:$T$32,11,FALSE),
$C268=2015,
VLOOKUP($B268,[21]分省年度数据!$A$1:$T$32,10,FALSE),
$C268=2016,
VLOOKUP($B268,[21]分省年度数据!$A$1:$T$32,9,FALSE),
$C268=2017,
VLOOKUP($B268,[21]分省年度数据!$A$1:$T$32,8,FALSE),
$C268=2018,
VLOOKUP($B268,[21]分省年度数据!$A$1:$T$32,7,FALSE)
)</f>
        <v>62</v>
      </c>
      <c r="W268" cm="1">
        <f t="array" ref="W268">_xlfn.IFS(
$C268=2010,
VLOOKUP($B268,[22]分省年度数据!$A$1:$T$32,15,FALSE),
$C268=2011,
VLOOKUP($B268,[22]分省年度数据!$A$1:$T$32,14,FALSE),
$C268=2012,
VLOOKUP($B268,[22]分省年度数据!$A$1:$T$32,13,FALSE),
$C268=2013,
VLOOKUP($B268,[22]分省年度数据!$A$1:$T$32,12,FALSE),
$C268=2014,
VLOOKUP($B268,[22]分省年度数据!$A$1:$T$32,11,FALSE),
$C268=2015,
VLOOKUP($B268,[22]分省年度数据!$A$1:$T$32,10,FALSE),
$C268=2016,
VLOOKUP($B268,[22]分省年度数据!$A$1:$T$32,9,FALSE),
$C268=2017,
VLOOKUP($B268,[22]分省年度数据!$A$1:$T$32,8,FALSE),
$C268=2018,
VLOOKUP($B268,[22]分省年度数据!$A$1:$T$32,7,FALSE)
)</f>
        <v>10.7</v>
      </c>
      <c r="X268" cm="1">
        <f t="array" ref="X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74.11</v>
      </c>
      <c r="Y268" cm="1">
        <f t="array" ref="Y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15.26</v>
      </c>
      <c r="Z268" cm="1">
        <f t="array" ref="Z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14.16</v>
      </c>
      <c r="AA268" cm="1">
        <f t="array" ref="AA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>17.28</v>
      </c>
      <c r="AC268" cm="1">
        <f t="array" ref="AC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>1963258</v>
      </c>
      <c r="AD268" cm="1">
        <f t="array" ref="AD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>142.51</v>
      </c>
      <c r="AE268" t="str" cm="1">
        <f t="array" ref="AE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/>
      </c>
      <c r="AF268" cm="1">
        <f t="array" ref="AF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1039.8</v>
      </c>
      <c r="AI268" cm="1">
        <f t="array" ref="AI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1692</v>
      </c>
      <c r="AJ268" cm="1">
        <f t="array" ref="AJ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5036</v>
      </c>
      <c r="AK268" cm="1">
        <f t="array" ref="AK268">_xlfn.IFS(
$C268=2010,
VLOOKUP($B268,[4]分省年度数据!$A$1:$T$32,15,FALSE),
$C268=2011,
VLOOKUP($B268,[4]分省年度数据!$A$1:$T$32,14,FALSE),
$C268=2012,
VLOOKUP($B268,[4]分省年度数据!$A$1:$T$32,13,FALSE),
$C268=2013,
VLOOKUP($B268,[4]分省年度数据!$A$1:$T$32,12,FALSE),
$C268=2014,
VLOOKUP($B268,[4]分省年度数据!$A$1:$T$32,11,FALSE),
$C268=2015,
VLOOKUP($B268,[4]分省年度数据!$A$1:$T$32,10,FALSE),
$C268=2016,
VLOOKUP($B268,[4]分省年度数据!$A$1:$T$32,9,FALSE),
$C268=2017,
VLOOKUP($B268,[4]分省年度数据!$A$1:$T$32,8,FALSE),
$C268=2018,
VLOOKUP($B268,[4]分省年度数据!$A$1:$T$32,7,FALSE)
)</f>
        <v>96.4</v>
      </c>
      <c r="AL268" cm="1">
        <f t="array" ref="AL268">_xlfn.IFS(
$C268=2010,
VLOOKUP($B268,[5]分省年度数据!$A$1:$T$32,15,FALSE),
$C268=2011,
VLOOKUP($B268,[5]分省年度数据!$A$1:$T$32,14,FALSE),
$C268=2012,
VLOOKUP($B268,[5]分省年度数据!$A$1:$T$32,13,FALSE),
$C268=2013,
VLOOKUP($B268,[5]分省年度数据!$A$1:$T$32,12,FALSE),
$C268=2014,
VLOOKUP($B268,[5]分省年度数据!$A$1:$T$32,11,FALSE),
$C268=2015,
VLOOKUP($B268,[5]分省年度数据!$A$1:$T$32,10,FALSE),
$C268=2016,
VLOOKUP($B268,[5]分省年度数据!$A$1:$T$32,9,FALSE),
$C268=2017,
VLOOKUP($B268,[5]分省年度数据!$A$1:$T$32,8,FALSE),
$C268=2018,
VLOOKUP($B268,[5]分省年度数据!$A$1:$T$32,7,FALSE)
)</f>
        <v>87.26</v>
      </c>
      <c r="AM268" cm="1">
        <f t="array" ref="AM268">_xlfn.IFS(
$C268=2010,
VLOOKUP($B268,[6]分省年度数据!$A$1:$T$32,15,FALSE),
$C268=2011,
VLOOKUP($B268,[6]分省年度数据!$A$1:$T$32,14,FALSE),
$C268=2012,
VLOOKUP($B268,[6]分省年度数据!$A$1:$T$32,13,FALSE),
$C268=2013,
VLOOKUP($B268,[6]分省年度数据!$A$1:$T$32,12,FALSE),
$C268=2014,
VLOOKUP($B268,[6]分省年度数据!$A$1:$T$32,11,FALSE),
$C268=2015,
VLOOKUP($B268,[6]分省年度数据!$A$1:$T$32,10,FALSE),
$C268=2016,
VLOOKUP($B268,[6]分省年度数据!$A$1:$T$32,9,FALSE),
$C268=2017,
VLOOKUP($B268,[6]分省年度数据!$A$1:$T$32,8,FALSE),
$C268=2018,
VLOOKUP($B268,[6]分省年度数据!$A$1:$T$32,7,FALSE)
)</f>
        <v>13.97</v>
      </c>
      <c r="AN268" cm="1">
        <f t="array" ref="AN268">_xlfn.IFS(
$C268=2010,
VLOOKUP($B268,[7]分省年度数据!$A$1:$T$32,15,FALSE),
$C268=2011,
VLOOKUP($B268,[7]分省年度数据!$A$1:$T$32,14,FALSE),
$C268=2012,
VLOOKUP($B268,[7]分省年度数据!$A$1:$T$32,13,FALSE),
$C268=2013,
VLOOKUP($B268,[7]分省年度数据!$A$1:$T$32,12,FALSE),
$C268=2014,
VLOOKUP($B268,[7]分省年度数据!$A$1:$T$32,11,FALSE),
$C268=2015,
VLOOKUP($B268,[7]分省年度数据!$A$1:$T$32,10,FALSE),
$C268=2016,
VLOOKUP($B268,[7]分省年度数据!$A$1:$T$32,9,FALSE),
$C268=2017,
VLOOKUP($B268,[7]分省年度数据!$A$1:$T$32,8,FALSE),
$C268=2018,
VLOOKUP($B268,[7]分省年度数据!$A$1:$T$32,7,FALSE)
)</f>
        <v>2.63</v>
      </c>
      <c r="AO268" cm="1">
        <f t="array" ref="AO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18.11</v>
      </c>
    </row>
    <row r="269" spans="1:41">
      <c r="A269">
        <v>64</v>
      </c>
      <c r="B269" t="s">
        <v>30</v>
      </c>
      <c r="C269">
        <v>2016</v>
      </c>
      <c r="D269" t="str">
        <f>CONCATENATE(B269,C269)</f>
        <v>宁夏回族自治区2016</v>
      </c>
      <c r="E269" t="s">
        <v>37</v>
      </c>
      <c r="F269" cm="1">
        <f t="array" ref="F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G269" cm="1">
        <f t="array" ref="G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H269" cm="1">
        <f t="array" ref="H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I269">
        <f>VLOOKUP($D269,[24]Sheet1!$C$1:$J$65536,2,FALSE)</f>
        <v>108.09616088867188</v>
      </c>
      <c r="J269">
        <f>VLOOKUP($D269,[24]Sheet1!$C$1:$J$65536,3,FALSE)</f>
        <v>-7.3364219665527344</v>
      </c>
      <c r="K269">
        <f>VLOOKUP($D269,[24]Sheet1!$C$1:$J$65536,4,FALSE)</f>
        <v>10170.728515625</v>
      </c>
      <c r="L269">
        <f>VLOOKUP($D269,[24]Sheet1!$C$1:$J$65536,5,FALSE)</f>
        <v>191.03251647949219</v>
      </c>
      <c r="M269">
        <f>VLOOKUP($D269,[24]Sheet1!$C$1:$J$65536,6,FALSE)</f>
        <v>21.209625244140625</v>
      </c>
      <c r="N269">
        <f>VLOOKUP($D269,[24]Sheet1!$C$1:$J$65536,7,FALSE)</f>
        <v>5.7512326240539551</v>
      </c>
      <c r="O269">
        <f>VLOOKUP($D269,[24]Sheet1!$C$1:$J$65536,8,FALSE)</f>
        <v>20.289724349975586</v>
      </c>
      <c r="P269" cm="1">
        <f t="array" ref="P269">_xlfn.IFS(
$C269=2010,
VLOOKUP($B269,[25]各省年均房价!$A$1:$T$32,11,FALSE),
$C269=2011,
VLOOKUP($B269,[25]各省年均房价!$A$1:$T$32,12,FALSE),
$C269=2012,
VLOOKUP($B269,[25]各省年均房价!$A$1:$T$32,13,FALSE),
$C269=2013,
VLOOKUP($B269,[25]各省年均房价!$A$1:$T$32,14,FALSE),
$C269=2014,
VLOOKUP($B269,[25]各省年均房价!$A$1:$T$32,15,FALSE),
$C269=2015,
VLOOKUP($B269,[25]各省年均房价!$A$1:$T$32,16,FALSE),
$C269=2016,
VLOOKUP($B269,[25]各省年均房价!$A$1:$T$32,17,FALSE),
$C269=2017,
VLOOKUP($B269,[25]各省年均房价!$A$1:$T$32,18,FALSE),
$C269=2018,
VLOOKUP($B269,[25]各省年均房价!$A$1:$T$32,19,FALSE)
)</f>
        <v>3934.74</v>
      </c>
      <c r="Q269">
        <f t="shared" si="4"/>
        <v>0.20893903993203058</v>
      </c>
      <c r="S269" t="str">
        <f>VLOOKUP(B269,方言分布!A:B,2,FALSE)</f>
        <v>兰银官话</v>
      </c>
      <c r="T269" cm="1">
        <f t="array" ref="T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4254</v>
      </c>
      <c r="U269" cm="1">
        <f t="array" ref="U269">_xlfn.IFS(
$C269=2010,
VLOOKUP($B269,[20]分省年度数据!$A$1:$T$32,15,FALSE),
$C269=2011,
VLOOKUP($B269,[20]分省年度数据!$A$1:$T$32,14,FALSE),
$C269=2012,
VLOOKUP($B269,[20]分省年度数据!$A$1:$T$32,13,FALSE),
$C269=2013,
VLOOKUP($B269,[20]分省年度数据!$A$1:$T$32,12,FALSE),
$C269=2014,
VLOOKUP($B269,[20]分省年度数据!$A$1:$T$32,11,FALSE),
$C269=2015,
VLOOKUP($B269,[20]分省年度数据!$A$1:$T$32,10,FALSE),
$C269=2016,
VLOOKUP($B269,[20]分省年度数据!$A$1:$T$32,9,FALSE),
$C269=2017,
VLOOKUP($B269,[20]分省年度数据!$A$1:$T$32,8,FALSE),
$C269=2018,
VLOOKUP($B269,[20]分省年度数据!$A$1:$T$32,7,FALSE)
)</f>
        <v>3.63</v>
      </c>
      <c r="V269" cm="1">
        <f t="array" ref="V269">_xlfn.IFS(
$C269=2010,
VLOOKUP($B269,[21]分省年度数据!$A$1:$T$32,15,FALSE),
$C269=2011,
VLOOKUP($B269,[21]分省年度数据!$A$1:$T$32,14,FALSE),
$C269=2012,
VLOOKUP($B269,[21]分省年度数据!$A$1:$T$32,13,FALSE),
$C269=2013,
VLOOKUP($B269,[21]分省年度数据!$A$1:$T$32,12,FALSE),
$C269=2014,
VLOOKUP($B269,[21]分省年度数据!$A$1:$T$32,11,FALSE),
$C269=2015,
VLOOKUP($B269,[21]分省年度数据!$A$1:$T$32,10,FALSE),
$C269=2016,
VLOOKUP($B269,[21]分省年度数据!$A$1:$T$32,9,FALSE),
$C269=2017,
VLOOKUP($B269,[21]分省年度数据!$A$1:$T$32,8,FALSE),
$C269=2018,
VLOOKUP($B269,[21]分省年度数据!$A$1:$T$32,7,FALSE)
)</f>
        <v>66</v>
      </c>
      <c r="W269" cm="1">
        <f t="array" ref="W269">_xlfn.IFS(
$C269=2010,
VLOOKUP($B269,[22]分省年度数据!$A$1:$T$32,15,FALSE),
$C269=2011,
VLOOKUP($B269,[22]分省年度数据!$A$1:$T$32,14,FALSE),
$C269=2012,
VLOOKUP($B269,[22]分省年度数据!$A$1:$T$32,13,FALSE),
$C269=2013,
VLOOKUP($B269,[22]分省年度数据!$A$1:$T$32,12,FALSE),
$C269=2014,
VLOOKUP($B269,[22]分省年度数据!$A$1:$T$32,11,FALSE),
$C269=2015,
VLOOKUP($B269,[22]分省年度数据!$A$1:$T$32,10,FALSE),
$C269=2016,
VLOOKUP($B269,[22]分省年度数据!$A$1:$T$32,9,FALSE),
$C269=2017,
VLOOKUP($B269,[22]分省年度数据!$A$1:$T$32,8,FALSE),
$C269=2018,
VLOOKUP($B269,[22]分省年度数据!$A$1:$T$32,7,FALSE)
)</f>
        <v>9.31</v>
      </c>
      <c r="X269" cm="1">
        <f t="array" ref="X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82.03</v>
      </c>
      <c r="Y269" cm="1">
        <f t="array" ref="Y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14.29</v>
      </c>
      <c r="Z269" cm="1">
        <f t="array" ref="Z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13.92</v>
      </c>
      <c r="AA269" cm="1">
        <f t="array" ref="AA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>17.09</v>
      </c>
      <c r="AC269" cm="1">
        <f t="array" ref="AC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>2072544</v>
      </c>
      <c r="AD269" cm="1">
        <f t="array" ref="AD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>152.57</v>
      </c>
      <c r="AE269" t="str" cm="1">
        <f t="array" ref="AE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/>
      </c>
      <c r="AF269" cm="1">
        <f t="array" ref="AF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1130.5999999999999</v>
      </c>
      <c r="AI269" cm="1">
        <f t="array" ref="AI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1606</v>
      </c>
      <c r="AJ269" cm="1">
        <f t="array" ref="AJ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5019</v>
      </c>
      <c r="AK269" cm="1">
        <f t="array" ref="AK269">_xlfn.IFS(
$C269=2010,
VLOOKUP($B269,[4]分省年度数据!$A$1:$T$32,15,FALSE),
$C269=2011,
VLOOKUP($B269,[4]分省年度数据!$A$1:$T$32,14,FALSE),
$C269=2012,
VLOOKUP($B269,[4]分省年度数据!$A$1:$T$32,13,FALSE),
$C269=2013,
VLOOKUP($B269,[4]分省年度数据!$A$1:$T$32,12,FALSE),
$C269=2014,
VLOOKUP($B269,[4]分省年度数据!$A$1:$T$32,11,FALSE),
$C269=2015,
VLOOKUP($B269,[4]分省年度数据!$A$1:$T$32,10,FALSE),
$C269=2016,
VLOOKUP($B269,[4]分省年度数据!$A$1:$T$32,9,FALSE),
$C269=2017,
VLOOKUP($B269,[4]分省年度数据!$A$1:$T$32,8,FALSE),
$C269=2018,
VLOOKUP($B269,[4]分省年度数据!$A$1:$T$32,7,FALSE)
)</f>
        <v>94.75</v>
      </c>
      <c r="AL269" cm="1">
        <f t="array" ref="AL269">_xlfn.IFS(
$C269=2010,
VLOOKUP($B269,[5]分省年度数据!$A$1:$T$32,15,FALSE),
$C269=2011,
VLOOKUP($B269,[5]分省年度数据!$A$1:$T$32,14,FALSE),
$C269=2012,
VLOOKUP($B269,[5]分省年度数据!$A$1:$T$32,13,FALSE),
$C269=2013,
VLOOKUP($B269,[5]分省年度数据!$A$1:$T$32,12,FALSE),
$C269=2014,
VLOOKUP($B269,[5]分省年度数据!$A$1:$T$32,11,FALSE),
$C269=2015,
VLOOKUP($B269,[5]分省年度数据!$A$1:$T$32,10,FALSE),
$C269=2016,
VLOOKUP($B269,[5]分省年度数据!$A$1:$T$32,9,FALSE),
$C269=2017,
VLOOKUP($B269,[5]分省年度数据!$A$1:$T$32,8,FALSE),
$C269=2018,
VLOOKUP($B269,[5]分省年度数据!$A$1:$T$32,7,FALSE)
)</f>
        <v>90.69</v>
      </c>
      <c r="AM269" cm="1">
        <f t="array" ref="AM269">_xlfn.IFS(
$C269=2010,
VLOOKUP($B269,[6]分省年度数据!$A$1:$T$32,15,FALSE),
$C269=2011,
VLOOKUP($B269,[6]分省年度数据!$A$1:$T$32,14,FALSE),
$C269=2012,
VLOOKUP($B269,[6]分省年度数据!$A$1:$T$32,13,FALSE),
$C269=2013,
VLOOKUP($B269,[6]分省年度数据!$A$1:$T$32,12,FALSE),
$C269=2014,
VLOOKUP($B269,[6]分省年度数据!$A$1:$T$32,11,FALSE),
$C269=2015,
VLOOKUP($B269,[6]分省年度数据!$A$1:$T$32,10,FALSE),
$C269=2016,
VLOOKUP($B269,[6]分省年度数据!$A$1:$T$32,9,FALSE),
$C269=2017,
VLOOKUP($B269,[6]分省年度数据!$A$1:$T$32,8,FALSE),
$C269=2018,
VLOOKUP($B269,[6]分省年度数据!$A$1:$T$32,7,FALSE)
)</f>
        <v>13.47</v>
      </c>
      <c r="AN269" cm="1">
        <f t="array" ref="AN269">_xlfn.IFS(
$C269=2010,
VLOOKUP($B269,[7]分省年度数据!$A$1:$T$32,15,FALSE),
$C269=2011,
VLOOKUP($B269,[7]分省年度数据!$A$1:$T$32,14,FALSE),
$C269=2012,
VLOOKUP($B269,[7]分省年度数据!$A$1:$T$32,13,FALSE),
$C269=2013,
VLOOKUP($B269,[7]分省年度数据!$A$1:$T$32,12,FALSE),
$C269=2014,
VLOOKUP($B269,[7]分省年度数据!$A$1:$T$32,11,FALSE),
$C269=2015,
VLOOKUP($B269,[7]分省年度数据!$A$1:$T$32,10,FALSE),
$C269=2016,
VLOOKUP($B269,[7]分省年度数据!$A$1:$T$32,9,FALSE),
$C269=2017,
VLOOKUP($B269,[7]分省年度数据!$A$1:$T$32,8,FALSE),
$C269=2018,
VLOOKUP($B269,[7]分省年度数据!$A$1:$T$32,7,FALSE)
)</f>
        <v>2.62</v>
      </c>
      <c r="AO269" cm="1">
        <f t="array" ref="AO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18.3</v>
      </c>
    </row>
    <row r="270" spans="1:41">
      <c r="A270">
        <v>64</v>
      </c>
      <c r="B270" t="s">
        <v>30</v>
      </c>
      <c r="C270">
        <v>2017</v>
      </c>
      <c r="D270" t="str">
        <f>CONCATENATE(B270,C270)</f>
        <v>宁夏回族自治区2017</v>
      </c>
      <c r="E270" t="s">
        <v>37</v>
      </c>
      <c r="F270" cm="1">
        <f t="array" ref="F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G270" cm="1">
        <f t="array" ref="G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H270" cm="1">
        <f t="array" ref="H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I270">
        <f>VLOOKUP($D270,[24]Sheet1!$C$1:$J$65536,2,FALSE)</f>
        <v>109.56587982177734</v>
      </c>
      <c r="J270">
        <f>VLOOKUP($D270,[24]Sheet1!$C$1:$J$65536,3,FALSE)</f>
        <v>-14.05634880065918</v>
      </c>
      <c r="K270">
        <f>VLOOKUP($D270,[24]Sheet1!$C$1:$J$65536,4,FALSE)</f>
        <v>10175.8115234375</v>
      </c>
      <c r="L270">
        <f>VLOOKUP($D270,[24]Sheet1!$C$1:$J$65536,5,FALSE)</f>
        <v>189.23527526855469</v>
      </c>
      <c r="M270">
        <f>VLOOKUP($D270,[24]Sheet1!$C$1:$J$65536,6,FALSE)</f>
        <v>19.932453155517578</v>
      </c>
      <c r="N270">
        <f>VLOOKUP($D270,[24]Sheet1!$C$1:$J$65536,7,FALSE)</f>
        <v>5.6297435760498047</v>
      </c>
      <c r="O270">
        <f>VLOOKUP($D270,[24]Sheet1!$C$1:$J$65536,8,FALSE)</f>
        <v>23.37139892578125</v>
      </c>
      <c r="P270" cm="1">
        <f t="array" ref="P270">_xlfn.IFS(
$C270=2010,
VLOOKUP($B270,[25]各省年均房价!$A$1:$T$32,11,FALSE),
$C270=2011,
VLOOKUP($B270,[25]各省年均房价!$A$1:$T$32,12,FALSE),
$C270=2012,
VLOOKUP($B270,[25]各省年均房价!$A$1:$T$32,13,FALSE),
$C270=2013,
VLOOKUP($B270,[25]各省年均房价!$A$1:$T$32,14,FALSE),
$C270=2014,
VLOOKUP($B270,[25]各省年均房价!$A$1:$T$32,15,FALSE),
$C270=2015,
VLOOKUP($B270,[25]各省年均房价!$A$1:$T$32,16,FALSE),
$C270=2016,
VLOOKUP($B270,[25]各省年均房价!$A$1:$T$32,17,FALSE),
$C270=2017,
VLOOKUP($B270,[25]各省年均房价!$A$1:$T$32,18,FALSE),
$C270=2018,
VLOOKUP($B270,[25]各省年均房价!$A$1:$T$32,19,FALSE)
)</f>
        <v>4337.4309764309764</v>
      </c>
      <c r="Q270">
        <f t="shared" si="4"/>
        <v>0.21094402180872368</v>
      </c>
      <c r="S270" t="str">
        <f>VLOOKUP(B270,方言分布!A:B,2,FALSE)</f>
        <v>兰银官话</v>
      </c>
      <c r="T270" cm="1">
        <f t="array" ref="T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4271</v>
      </c>
      <c r="U270" cm="1">
        <f t="array" ref="U270">_xlfn.IFS(
$C270=2010,
VLOOKUP($B270,[20]分省年度数据!$A$1:$T$32,15,FALSE),
$C270=2011,
VLOOKUP($B270,[20]分省年度数据!$A$1:$T$32,14,FALSE),
$C270=2012,
VLOOKUP($B270,[20]分省年度数据!$A$1:$T$32,13,FALSE),
$C270=2013,
VLOOKUP($B270,[20]分省年度数据!$A$1:$T$32,12,FALSE),
$C270=2014,
VLOOKUP($B270,[20]分省年度数据!$A$1:$T$32,11,FALSE),
$C270=2015,
VLOOKUP($B270,[20]分省年度数据!$A$1:$T$32,10,FALSE),
$C270=2016,
VLOOKUP($B270,[20]分省年度数据!$A$1:$T$32,9,FALSE),
$C270=2017,
VLOOKUP($B270,[20]分省年度数据!$A$1:$T$32,8,FALSE),
$C270=2018,
VLOOKUP($B270,[20]分省年度数据!$A$1:$T$32,7,FALSE)
)</f>
        <v>3.98</v>
      </c>
      <c r="V270" cm="1">
        <f t="array" ref="V270">_xlfn.IFS(
$C270=2010,
VLOOKUP($B270,[21]分省年度数据!$A$1:$T$32,15,FALSE),
$C270=2011,
VLOOKUP($B270,[21]分省年度数据!$A$1:$T$32,14,FALSE),
$C270=2012,
VLOOKUP($B270,[21]分省年度数据!$A$1:$T$32,13,FALSE),
$C270=2013,
VLOOKUP($B270,[21]分省年度数据!$A$1:$T$32,12,FALSE),
$C270=2014,
VLOOKUP($B270,[21]分省年度数据!$A$1:$T$32,11,FALSE),
$C270=2015,
VLOOKUP($B270,[21]分省年度数据!$A$1:$T$32,10,FALSE),
$C270=2016,
VLOOKUP($B270,[21]分省年度数据!$A$1:$T$32,9,FALSE),
$C270=2017,
VLOOKUP($B270,[21]分省年度数据!$A$1:$T$32,8,FALSE),
$C270=2018,
VLOOKUP($B270,[21]分省年度数据!$A$1:$T$32,7,FALSE)
)</f>
        <v>73</v>
      </c>
      <c r="W270" cm="1">
        <f t="array" ref="W270">_xlfn.IFS(
$C270=2010,
VLOOKUP($B270,[22]分省年度数据!$A$1:$T$32,15,FALSE),
$C270=2011,
VLOOKUP($B270,[22]分省年度数据!$A$1:$T$32,14,FALSE),
$C270=2012,
VLOOKUP($B270,[22]分省年度数据!$A$1:$T$32,13,FALSE),
$C270=2013,
VLOOKUP($B270,[22]分省年度数据!$A$1:$T$32,12,FALSE),
$C270=2014,
VLOOKUP($B270,[22]分省年度数据!$A$1:$T$32,11,FALSE),
$C270=2015,
VLOOKUP($B270,[22]分省年度数据!$A$1:$T$32,10,FALSE),
$C270=2016,
VLOOKUP($B270,[22]分省年度数据!$A$1:$T$32,9,FALSE),
$C270=2017,
VLOOKUP($B270,[22]分省年度数据!$A$1:$T$32,8,FALSE),
$C270=2018,
VLOOKUP($B270,[22]分省年度数据!$A$1:$T$32,7,FALSE)
)</f>
        <v>8.91</v>
      </c>
      <c r="X270" cm="1">
        <f t="array" ref="X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97.98</v>
      </c>
      <c r="Y270" cm="1">
        <f t="array" ref="Y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13.65</v>
      </c>
      <c r="Z270" cm="1">
        <f t="array" ref="Z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13.84</v>
      </c>
      <c r="AA270" cm="1">
        <f t="array" ref="AA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>16.98</v>
      </c>
      <c r="AC270" cm="1">
        <f t="array" ref="AC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>2288400</v>
      </c>
      <c r="AD270" cm="1">
        <f t="array" ref="AD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>170.65</v>
      </c>
      <c r="AE270" t="str" cm="1">
        <f t="array" ref="AE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/>
      </c>
      <c r="AF270" cm="1">
        <f t="array" ref="AF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1253.7</v>
      </c>
      <c r="AI270" cm="1">
        <f t="array" ref="AI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1569</v>
      </c>
      <c r="AJ270" cm="1">
        <f t="array" ref="AJ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6154</v>
      </c>
      <c r="AK270" cm="1">
        <f t="array" ref="AK270">_xlfn.IFS(
$C270=2010,
VLOOKUP($B270,[4]分省年度数据!$A$1:$T$32,15,FALSE),
$C270=2011,
VLOOKUP($B270,[4]分省年度数据!$A$1:$T$32,14,FALSE),
$C270=2012,
VLOOKUP($B270,[4]分省年度数据!$A$1:$T$32,13,FALSE),
$C270=2013,
VLOOKUP($B270,[4]分省年度数据!$A$1:$T$32,12,FALSE),
$C270=2014,
VLOOKUP($B270,[4]分省年度数据!$A$1:$T$32,11,FALSE),
$C270=2015,
VLOOKUP($B270,[4]分省年度数据!$A$1:$T$32,10,FALSE),
$C270=2016,
VLOOKUP($B270,[4]分省年度数据!$A$1:$T$32,9,FALSE),
$C270=2017,
VLOOKUP($B270,[4]分省年度数据!$A$1:$T$32,8,FALSE),
$C270=2018,
VLOOKUP($B270,[4]分省年度数据!$A$1:$T$32,7,FALSE)
)</f>
        <v>95.66</v>
      </c>
      <c r="AL270" cm="1">
        <f t="array" ref="AL270">_xlfn.IFS(
$C270=2010,
VLOOKUP($B270,[5]分省年度数据!$A$1:$T$32,15,FALSE),
$C270=2011,
VLOOKUP($B270,[5]分省年度数据!$A$1:$T$32,14,FALSE),
$C270=2012,
VLOOKUP($B270,[5]分省年度数据!$A$1:$T$32,13,FALSE),
$C270=2013,
VLOOKUP($B270,[5]分省年度数据!$A$1:$T$32,12,FALSE),
$C270=2014,
VLOOKUP($B270,[5]分省年度数据!$A$1:$T$32,11,FALSE),
$C270=2015,
VLOOKUP($B270,[5]分省年度数据!$A$1:$T$32,10,FALSE),
$C270=2016,
VLOOKUP($B270,[5]分省年度数据!$A$1:$T$32,9,FALSE),
$C270=2017,
VLOOKUP($B270,[5]分省年度数据!$A$1:$T$32,8,FALSE),
$C270=2018,
VLOOKUP($B270,[5]分省年度数据!$A$1:$T$32,7,FALSE)
)</f>
        <v>91.71</v>
      </c>
      <c r="AM270" cm="1">
        <f t="array" ref="AM270">_xlfn.IFS(
$C270=2010,
VLOOKUP($B270,[6]分省年度数据!$A$1:$T$32,15,FALSE),
$C270=2011,
VLOOKUP($B270,[6]分省年度数据!$A$1:$T$32,14,FALSE),
$C270=2012,
VLOOKUP($B270,[6]分省年度数据!$A$1:$T$32,13,FALSE),
$C270=2013,
VLOOKUP($B270,[6]分省年度数据!$A$1:$T$32,12,FALSE),
$C270=2014,
VLOOKUP($B270,[6]分省年度数据!$A$1:$T$32,11,FALSE),
$C270=2015,
VLOOKUP($B270,[6]分省年度数据!$A$1:$T$32,10,FALSE),
$C270=2016,
VLOOKUP($B270,[6]分省年度数据!$A$1:$T$32,9,FALSE),
$C270=2017,
VLOOKUP($B270,[6]分省年度数据!$A$1:$T$32,8,FALSE),
$C270=2018,
VLOOKUP($B270,[6]分省年度数据!$A$1:$T$32,7,FALSE)
)</f>
        <v>15.26</v>
      </c>
      <c r="AN270" cm="1">
        <f t="array" ref="AN270">_xlfn.IFS(
$C270=2010,
VLOOKUP($B270,[7]分省年度数据!$A$1:$T$32,15,FALSE),
$C270=2011,
VLOOKUP($B270,[7]分省年度数据!$A$1:$T$32,14,FALSE),
$C270=2012,
VLOOKUP($B270,[7]分省年度数据!$A$1:$T$32,13,FALSE),
$C270=2013,
VLOOKUP($B270,[7]分省年度数据!$A$1:$T$32,12,FALSE),
$C270=2014,
VLOOKUP($B270,[7]分省年度数据!$A$1:$T$32,11,FALSE),
$C270=2015,
VLOOKUP($B270,[7]分省年度数据!$A$1:$T$32,10,FALSE),
$C270=2016,
VLOOKUP($B270,[7]分省年度数据!$A$1:$T$32,9,FALSE),
$C270=2017,
VLOOKUP($B270,[7]分省年度数据!$A$1:$T$32,8,FALSE),
$C270=2018,
VLOOKUP($B270,[7]分省年度数据!$A$1:$T$32,7,FALSE)
)</f>
        <v>2.5299999999999998</v>
      </c>
      <c r="AO270" cm="1">
        <f t="array" ref="AO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19.170000000000002</v>
      </c>
    </row>
    <row r="271" spans="1:41">
      <c r="A271">
        <v>64</v>
      </c>
      <c r="B271" t="s">
        <v>30</v>
      </c>
      <c r="C271">
        <v>2018</v>
      </c>
      <c r="D271" t="str">
        <f>CONCATENATE(B271,C271)</f>
        <v>宁夏回族自治区2018</v>
      </c>
      <c r="E271" t="s">
        <v>37</v>
      </c>
      <c r="F271" cm="1">
        <f t="array" ref="F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G271" cm="1">
        <f t="array" ref="G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H271" cm="1">
        <f t="array" ref="H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I271">
        <f>VLOOKUP($D271,[24]Sheet1!$C$1:$J$65536,2,FALSE)</f>
        <v>109.20368957519531</v>
      </c>
      <c r="J271">
        <f>VLOOKUP($D271,[24]Sheet1!$C$1:$J$65536,3,FALSE)</f>
        <v>-18.539798736572266</v>
      </c>
      <c r="K271">
        <f>VLOOKUP($D271,[24]Sheet1!$C$1:$J$65536,4,FALSE)</f>
        <v>10167.7177734375</v>
      </c>
      <c r="L271">
        <f>VLOOKUP($D271,[24]Sheet1!$C$1:$J$65536,5,FALSE)</f>
        <v>187.1949462890625</v>
      </c>
      <c r="M271">
        <f>VLOOKUP($D271,[24]Sheet1!$C$1:$J$65536,6,FALSE)</f>
        <v>20.55088996887207</v>
      </c>
      <c r="N271">
        <f>VLOOKUP($D271,[24]Sheet1!$C$1:$J$65536,7,FALSE)</f>
        <v>6.163726806640625</v>
      </c>
      <c r="O271">
        <f>VLOOKUP($D271,[24]Sheet1!$C$1:$J$65536,8,FALSE)</f>
        <v>26.935516357421875</v>
      </c>
      <c r="P271" cm="1">
        <f t="array" ref="P271">_xlfn.IFS(
$C271=2010,
VLOOKUP($B271,[25]各省年均房价!$A$1:$T$32,11,FALSE),
$C271=2011,
VLOOKUP($B271,[25]各省年均房价!$A$1:$T$32,12,FALSE),
$C271=2012,
VLOOKUP($B271,[25]各省年均房价!$A$1:$T$32,13,FALSE),
$C271=2013,
VLOOKUP($B271,[25]各省年均房价!$A$1:$T$32,14,FALSE),
$C271=2014,
VLOOKUP($B271,[25]各省年均房价!$A$1:$T$32,15,FALSE),
$C271=2015,
VLOOKUP($B271,[25]各省年均房价!$A$1:$T$32,16,FALSE),
$C271=2016,
VLOOKUP($B271,[25]各省年均房价!$A$1:$T$32,17,FALSE),
$C271=2017,
VLOOKUP($B271,[25]各省年均房价!$A$1:$T$32,18,FALSE),
$C271=2018,
VLOOKUP($B271,[25]各省年均房价!$A$1:$T$32,19,FALSE)
)</f>
        <v>4241.2222222222199</v>
      </c>
      <c r="Q271">
        <f t="shared" si="4"/>
        <v>0.18934027777777768</v>
      </c>
      <c r="S271" t="str">
        <f>VLOOKUP(B271,方言分布!A:B,2,FALSE)</f>
        <v>兰银官话</v>
      </c>
      <c r="T271" cm="1">
        <f t="array" ref="T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4450</v>
      </c>
      <c r="U271" cm="1">
        <f t="array" ref="U271">_xlfn.IFS(
$C271=2010,
VLOOKUP($B271,[20]分省年度数据!$A$1:$T$32,15,FALSE),
$C271=2011,
VLOOKUP($B271,[20]分省年度数据!$A$1:$T$32,14,FALSE),
$C271=2012,
VLOOKUP($B271,[20]分省年度数据!$A$1:$T$32,13,FALSE),
$C271=2013,
VLOOKUP($B271,[20]分省年度数据!$A$1:$T$32,12,FALSE),
$C271=2014,
VLOOKUP($B271,[20]分省年度数据!$A$1:$T$32,11,FALSE),
$C271=2015,
VLOOKUP($B271,[20]分省年度数据!$A$1:$T$32,10,FALSE),
$C271=2016,
VLOOKUP($B271,[20]分省年度数据!$A$1:$T$32,9,FALSE),
$C271=2017,
VLOOKUP($B271,[20]分省年度数据!$A$1:$T$32,8,FALSE),
$C271=2018,
VLOOKUP($B271,[20]分省年度数据!$A$1:$T$32,7,FALSE)
)</f>
        <v>4.0999999999999996</v>
      </c>
      <c r="V271" cm="1">
        <f t="array" ref="V271">_xlfn.IFS(
$C271=2010,
VLOOKUP($B271,[21]分省年度数据!$A$1:$T$32,15,FALSE),
$C271=2011,
VLOOKUP($B271,[21]分省年度数据!$A$1:$T$32,14,FALSE),
$C271=2012,
VLOOKUP($B271,[21]分省年度数据!$A$1:$T$32,13,FALSE),
$C271=2013,
VLOOKUP($B271,[21]分省年度数据!$A$1:$T$32,12,FALSE),
$C271=2014,
VLOOKUP($B271,[21]分省年度数据!$A$1:$T$32,11,FALSE),
$C271=2015,
VLOOKUP($B271,[21]分省年度数据!$A$1:$T$32,10,FALSE),
$C271=2016,
VLOOKUP($B271,[21]分省年度数据!$A$1:$T$32,9,FALSE),
$C271=2017,
VLOOKUP($B271,[21]分省年度数据!$A$1:$T$32,8,FALSE),
$C271=2018,
VLOOKUP($B271,[21]分省年度数据!$A$1:$T$32,7,FALSE)
)</f>
        <v>77</v>
      </c>
      <c r="W271" cm="1">
        <f t="array" ref="W271">_xlfn.IFS(
$C271=2010,
VLOOKUP($B271,[22]分省年度数据!$A$1:$T$32,15,FALSE),
$C271=2011,
VLOOKUP($B271,[22]分省年度数据!$A$1:$T$32,14,FALSE),
$C271=2012,
VLOOKUP($B271,[22]分省年度数据!$A$1:$T$32,13,FALSE),
$C271=2013,
VLOOKUP($B271,[22]分省年度数据!$A$1:$T$32,12,FALSE),
$C271=2014,
VLOOKUP($B271,[22]分省年度数据!$A$1:$T$32,11,FALSE),
$C271=2015,
VLOOKUP($B271,[22]分省年度数据!$A$1:$T$32,10,FALSE),
$C271=2016,
VLOOKUP($B271,[22]分省年度数据!$A$1:$T$32,9,FALSE),
$C271=2017,
VLOOKUP($B271,[22]分省年度数据!$A$1:$T$32,8,FALSE),
$C271=2018,
VLOOKUP($B271,[22]分省年度数据!$A$1:$T$32,7,FALSE)
)</f>
        <v>8.9</v>
      </c>
      <c r="X271" cm="1">
        <f t="array" ref="X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105.55</v>
      </c>
      <c r="Y271" cm="1">
        <f t="array" ref="Y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13.06</v>
      </c>
      <c r="Z271" cm="1">
        <f t="array" ref="Z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14.19</v>
      </c>
      <c r="AA271" cm="1">
        <f t="array" ref="AA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>16.86</v>
      </c>
      <c r="AC271" cm="1">
        <f t="array" ref="AC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>2346978</v>
      </c>
      <c r="AD271" cm="1">
        <f t="array" ref="AD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>170.47</v>
      </c>
      <c r="AE271" t="str" cm="1">
        <f t="array" ref="AE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/>
      </c>
      <c r="AF271" cm="1">
        <f t="array" ref="AF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1330.1</v>
      </c>
      <c r="AI271" cm="1">
        <f t="array" ref="AI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1735</v>
      </c>
      <c r="AJ271" cm="1">
        <f t="array" ref="AJ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5870</v>
      </c>
      <c r="AK271" cm="1">
        <f t="array" ref="AK271">_xlfn.IFS(
$C271=2010,
VLOOKUP($B271,[4]分省年度数据!$A$1:$T$32,15,FALSE),
$C271=2011,
VLOOKUP($B271,[4]分省年度数据!$A$1:$T$32,14,FALSE),
$C271=2012,
VLOOKUP($B271,[4]分省年度数据!$A$1:$T$32,13,FALSE),
$C271=2013,
VLOOKUP($B271,[4]分省年度数据!$A$1:$T$32,12,FALSE),
$C271=2014,
VLOOKUP($B271,[4]分省年度数据!$A$1:$T$32,11,FALSE),
$C271=2015,
VLOOKUP($B271,[4]分省年度数据!$A$1:$T$32,10,FALSE),
$C271=2016,
VLOOKUP($B271,[4]分省年度数据!$A$1:$T$32,9,FALSE),
$C271=2017,
VLOOKUP($B271,[4]分省年度数据!$A$1:$T$32,8,FALSE),
$C271=2018,
VLOOKUP($B271,[4]分省年度数据!$A$1:$T$32,7,FALSE)
)</f>
        <v>98.4</v>
      </c>
      <c r="AL271" cm="1">
        <f t="array" ref="AL271">_xlfn.IFS(
$C271=2010,
VLOOKUP($B271,[5]分省年度数据!$A$1:$T$32,15,FALSE),
$C271=2011,
VLOOKUP($B271,[5]分省年度数据!$A$1:$T$32,14,FALSE),
$C271=2012,
VLOOKUP($B271,[5]分省年度数据!$A$1:$T$32,13,FALSE),
$C271=2013,
VLOOKUP($B271,[5]分省年度数据!$A$1:$T$32,12,FALSE),
$C271=2014,
VLOOKUP($B271,[5]分省年度数据!$A$1:$T$32,11,FALSE),
$C271=2015,
VLOOKUP($B271,[5]分省年度数据!$A$1:$T$32,10,FALSE),
$C271=2016,
VLOOKUP($B271,[5]分省年度数据!$A$1:$T$32,9,FALSE),
$C271=2017,
VLOOKUP($B271,[5]分省年度数据!$A$1:$T$32,8,FALSE),
$C271=2018,
VLOOKUP($B271,[5]分省年度数据!$A$1:$T$32,7,FALSE)
)</f>
        <v>93.85</v>
      </c>
      <c r="AM271" cm="1">
        <f t="array" ref="AM271">_xlfn.IFS(
$C271=2010,
VLOOKUP($B271,[6]分省年度数据!$A$1:$T$32,15,FALSE),
$C271=2011,
VLOOKUP($B271,[6]分省年度数据!$A$1:$T$32,14,FALSE),
$C271=2012,
VLOOKUP($B271,[6]分省年度数据!$A$1:$T$32,13,FALSE),
$C271=2013,
VLOOKUP($B271,[6]分省年度数据!$A$1:$T$32,12,FALSE),
$C271=2014,
VLOOKUP($B271,[6]分省年度数据!$A$1:$T$32,11,FALSE),
$C271=2015,
VLOOKUP($B271,[6]分省年度数据!$A$1:$T$32,10,FALSE),
$C271=2016,
VLOOKUP($B271,[6]分省年度数据!$A$1:$T$32,9,FALSE),
$C271=2017,
VLOOKUP($B271,[6]分省年度数据!$A$1:$T$32,8,FALSE),
$C271=2018,
VLOOKUP($B271,[6]分省年度数据!$A$1:$T$32,7,FALSE)
)</f>
        <v>13.35</v>
      </c>
      <c r="AN271" cm="1">
        <f t="array" ref="AN271">_xlfn.IFS(
$C271=2010,
VLOOKUP($B271,[7]分省年度数据!$A$1:$T$32,15,FALSE),
$C271=2011,
VLOOKUP($B271,[7]分省年度数据!$A$1:$T$32,14,FALSE),
$C271=2012,
VLOOKUP($B271,[7]分省年度数据!$A$1:$T$32,13,FALSE),
$C271=2013,
VLOOKUP($B271,[7]分省年度数据!$A$1:$T$32,12,FALSE),
$C271=2014,
VLOOKUP($B271,[7]分省年度数据!$A$1:$T$32,11,FALSE),
$C271=2015,
VLOOKUP($B271,[7]分省年度数据!$A$1:$T$32,10,FALSE),
$C271=2016,
VLOOKUP($B271,[7]分省年度数据!$A$1:$T$32,9,FALSE),
$C271=2017,
VLOOKUP($B271,[7]分省年度数据!$A$1:$T$32,8,FALSE),
$C271=2018,
VLOOKUP($B271,[7]分省年度数据!$A$1:$T$32,7,FALSE)
)</f>
        <v>2.65</v>
      </c>
      <c r="AO271" cm="1">
        <f t="array" ref="AO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20.38</v>
      </c>
    </row>
    <row r="272" spans="1:41">
      <c r="A272">
        <v>65</v>
      </c>
      <c r="B272" t="s">
        <v>31</v>
      </c>
      <c r="C272">
        <v>2010</v>
      </c>
      <c r="D272" t="str">
        <f>CONCATENATE(B272,C272)</f>
        <v>新疆维吾尔自治区2010</v>
      </c>
      <c r="E272" t="s">
        <v>37</v>
      </c>
      <c r="F272" cm="1">
        <f t="array" ref="F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G272" cm="1">
        <f t="array" ref="G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H272" cm="1">
        <f t="array" ref="H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I272">
        <f>VLOOKUP($D272,[24]Sheet1!$C$1:$J$65536,2,FALSE)</f>
        <v>90.883270263671875</v>
      </c>
      <c r="J272">
        <f>VLOOKUP($D272,[24]Sheet1!$C$1:$J$65536,3,FALSE)</f>
        <v>-32.71112060546875</v>
      </c>
      <c r="K272">
        <f>VLOOKUP($D272,[24]Sheet1!$C$1:$J$65536,4,FALSE)</f>
        <v>10184.01171875</v>
      </c>
      <c r="L272">
        <f>VLOOKUP($D272,[24]Sheet1!$C$1:$J$65536,5,FALSE)</f>
        <v>168.20893859863281</v>
      </c>
      <c r="M272">
        <f>VLOOKUP($D272,[24]Sheet1!$C$1:$J$65536,6,FALSE)</f>
        <v>21.357179641723633</v>
      </c>
      <c r="N272">
        <f>VLOOKUP($D272,[24]Sheet1!$C$1:$J$65536,7,FALSE)</f>
        <v>3.8689610958099365</v>
      </c>
      <c r="O272">
        <f>VLOOKUP($D272,[24]Sheet1!$C$1:$J$65536,8,FALSE)</f>
        <v>7.3773059844970703</v>
      </c>
      <c r="P272" cm="1">
        <f t="array" ref="P272">_xlfn.IFS(
$C272=2010,
VLOOKUP($B272,[25]各省年均房价!$A$1:$T$32,11,FALSE),
$C272=2011,
VLOOKUP($B272,[25]各省年均房价!$A$1:$T$32,12,FALSE),
$C272=2012,
VLOOKUP($B272,[25]各省年均房价!$A$1:$T$32,13,FALSE),
$C272=2013,
VLOOKUP($B272,[25]各省年均房价!$A$1:$T$32,14,FALSE),
$C272=2014,
VLOOKUP($B272,[25]各省年均房价!$A$1:$T$32,15,FALSE),
$C272=2015,
VLOOKUP($B272,[25]各省年均房价!$A$1:$T$32,16,FALSE),
$C272=2016,
VLOOKUP($B272,[25]各省年均房价!$A$1:$T$32,17,FALSE),
$C272=2017,
VLOOKUP($B272,[25]各省年均房价!$A$1:$T$32,18,FALSE),
$C272=2018,
VLOOKUP($B272,[25]各省年均房价!$A$1:$T$32,19,FALSE)
)</f>
        <v>3920.6149999999998</v>
      </c>
      <c r="Q272">
        <f t="shared" si="4"/>
        <v>0.4336004202610042</v>
      </c>
      <c r="S272" t="str">
        <f>VLOOKUP(B272,方言分布!A:B,2,FALSE)</f>
        <v>其他</v>
      </c>
      <c r="T272" cm="1">
        <f t="array" ref="T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16000</v>
      </c>
      <c r="U272" cm="1">
        <f t="array" ref="U272">_xlfn.IFS(
$C272=2010,
VLOOKUP($B272,[20]分省年度数据!$A$1:$T$32,15,FALSE),
$C272=2011,
VLOOKUP($B272,[20]分省年度数据!$A$1:$T$32,14,FALSE),
$C272=2012,
VLOOKUP($B272,[20]分省年度数据!$A$1:$T$32,13,FALSE),
$C272=2013,
VLOOKUP($B272,[20]分省年度数据!$A$1:$T$32,12,FALSE),
$C272=2014,
VLOOKUP($B272,[20]分省年度数据!$A$1:$T$32,11,FALSE),
$C272=2015,
VLOOKUP($B272,[20]分省年度数据!$A$1:$T$32,10,FALSE),
$C272=2016,
VLOOKUP($B272,[20]分省年度数据!$A$1:$T$32,9,FALSE),
$C272=2017,
VLOOKUP($B272,[20]分省年度数据!$A$1:$T$32,8,FALSE),
$C272=2018,
VLOOKUP($B272,[20]分省年度数据!$A$1:$T$32,7,FALSE)
)</f>
        <v>11.62</v>
      </c>
      <c r="V272" cm="1">
        <f t="array" ref="V272">_xlfn.IFS(
$C272=2010,
VLOOKUP($B272,[21]分省年度数据!$A$1:$T$32,15,FALSE),
$C272=2011,
VLOOKUP($B272,[21]分省年度数据!$A$1:$T$32,14,FALSE),
$C272=2012,
VLOOKUP($B272,[21]分省年度数据!$A$1:$T$32,13,FALSE),
$C272=2013,
VLOOKUP($B272,[21]分省年度数据!$A$1:$T$32,12,FALSE),
$C272=2014,
VLOOKUP($B272,[21]分省年度数据!$A$1:$T$32,11,FALSE),
$C272=2015,
VLOOKUP($B272,[21]分省年度数据!$A$1:$T$32,10,FALSE),
$C272=2016,
VLOOKUP($B272,[21]分省年度数据!$A$1:$T$32,9,FALSE),
$C272=2017,
VLOOKUP($B272,[21]分省年度数据!$A$1:$T$32,8,FALSE),
$C272=2018,
VLOOKUP($B272,[21]分省年度数据!$A$1:$T$32,7,FALSE)
)</f>
        <v>57</v>
      </c>
      <c r="W272" cm="1">
        <f t="array" ref="W272">_xlfn.IFS(
$C272=2010,
VLOOKUP($B272,[22]分省年度数据!$A$1:$T$32,15,FALSE),
$C272=2011,
VLOOKUP($B272,[22]分省年度数据!$A$1:$T$32,14,FALSE),
$C272=2012,
VLOOKUP($B272,[22]分省年度数据!$A$1:$T$32,13,FALSE),
$C272=2013,
VLOOKUP($B272,[22]分省年度数据!$A$1:$T$32,12,FALSE),
$C272=2014,
VLOOKUP($B272,[22]分省年度数据!$A$1:$T$32,11,FALSE),
$C272=2015,
VLOOKUP($B272,[22]分省年度数据!$A$1:$T$32,10,FALSE),
$C272=2016,
VLOOKUP($B272,[22]分省年度数据!$A$1:$T$32,9,FALSE),
$C272=2017,
VLOOKUP($B272,[22]分省年度数据!$A$1:$T$32,8,FALSE),
$C272=2018,
VLOOKUP($B272,[22]分省年度数据!$A$1:$T$32,7,FALSE)
)</f>
        <v>10.26</v>
      </c>
      <c r="X272" cm="1">
        <f t="array" ref="X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103.56</v>
      </c>
      <c r="Y272" cm="1">
        <f t="array" ref="Y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13.86</v>
      </c>
      <c r="Z272" cm="1">
        <f t="array" ref="Z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11.98</v>
      </c>
      <c r="AA272" cm="1">
        <f t="array" ref="AA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14.45</v>
      </c>
      <c r="AC272" cm="1">
        <f t="array" ref="AC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3655998</v>
      </c>
      <c r="AD272" cm="1">
        <f t="array" ref="AD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313.83999999999997</v>
      </c>
      <c r="AE272" cm="1">
        <f t="array" ref="AE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106</v>
      </c>
      <c r="AF272" cm="1">
        <f t="array" ref="AF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1386.1</v>
      </c>
      <c r="AI272" cm="1">
        <f t="array" ref="AI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5298</v>
      </c>
      <c r="AJ272" cm="1">
        <f t="array" ref="AJ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10258</v>
      </c>
      <c r="AK272" cm="1">
        <f t="array" ref="AK272">_xlfn.IFS(
$C272=2010,
VLOOKUP($B272,[4]分省年度数据!$A$1:$T$32,15,FALSE),
$C272=2011,
VLOOKUP($B272,[4]分省年度数据!$A$1:$T$32,14,FALSE),
$C272=2012,
VLOOKUP($B272,[4]分省年度数据!$A$1:$T$32,13,FALSE),
$C272=2013,
VLOOKUP($B272,[4]分省年度数据!$A$1:$T$32,12,FALSE),
$C272=2014,
VLOOKUP($B272,[4]分省年度数据!$A$1:$T$32,11,FALSE),
$C272=2015,
VLOOKUP($B272,[4]分省年度数据!$A$1:$T$32,10,FALSE),
$C272=2016,
VLOOKUP($B272,[4]分省年度数据!$A$1:$T$32,9,FALSE),
$C272=2017,
VLOOKUP($B272,[4]分省年度数据!$A$1:$T$32,8,FALSE),
$C272=2018,
VLOOKUP($B272,[4]分省年度数据!$A$1:$T$32,7,FALSE)
)</f>
        <v>99.17</v>
      </c>
      <c r="AL272" cm="1">
        <f t="array" ref="AL272">_xlfn.IFS(
$C272=2010,
VLOOKUP($B272,[5]分省年度数据!$A$1:$T$32,15,FALSE),
$C272=2011,
VLOOKUP($B272,[5]分省年度数据!$A$1:$T$32,14,FALSE),
$C272=2012,
VLOOKUP($B272,[5]分省年度数据!$A$1:$T$32,13,FALSE),
$C272=2013,
VLOOKUP($B272,[5]分省年度数据!$A$1:$T$32,12,FALSE),
$C272=2014,
VLOOKUP($B272,[5]分省年度数据!$A$1:$T$32,11,FALSE),
$C272=2015,
VLOOKUP($B272,[5]分省年度数据!$A$1:$T$32,10,FALSE),
$C272=2016,
VLOOKUP($B272,[5]分省年度数据!$A$1:$T$32,9,FALSE),
$C272=2017,
VLOOKUP($B272,[5]分省年度数据!$A$1:$T$32,8,FALSE),
$C272=2018,
VLOOKUP($B272,[5]分省年度数据!$A$1:$T$32,7,FALSE)
)</f>
        <v>95.8</v>
      </c>
      <c r="AM272" cm="1">
        <f t="array" ref="AM272">_xlfn.IFS(
$C272=2010,
VLOOKUP($B272,[6]分省年度数据!$A$1:$T$32,15,FALSE),
$C272=2011,
VLOOKUP($B272,[6]分省年度数据!$A$1:$T$32,14,FALSE),
$C272=2012,
VLOOKUP($B272,[6]分省年度数据!$A$1:$T$32,13,FALSE),
$C272=2013,
VLOOKUP($B272,[6]分省年度数据!$A$1:$T$32,12,FALSE),
$C272=2014,
VLOOKUP($B272,[6]分省年度数据!$A$1:$T$32,11,FALSE),
$C272=2015,
VLOOKUP($B272,[6]分省年度数据!$A$1:$T$32,10,FALSE),
$C272=2016,
VLOOKUP($B272,[6]分省年度数据!$A$1:$T$32,9,FALSE),
$C272=2017,
VLOOKUP($B272,[6]分省年度数据!$A$1:$T$32,8,FALSE),
$C272=2018,
VLOOKUP($B272,[6]分省年度数据!$A$1:$T$32,7,FALSE)
)</f>
        <v>11.66</v>
      </c>
      <c r="AN272" cm="1">
        <f t="array" ref="AN272">_xlfn.IFS(
$C272=2010,
VLOOKUP($B272,[7]分省年度数据!$A$1:$T$32,15,FALSE),
$C272=2011,
VLOOKUP($B272,[7]分省年度数据!$A$1:$T$32,14,FALSE),
$C272=2012,
VLOOKUP($B272,[7]分省年度数据!$A$1:$T$32,13,FALSE),
$C272=2013,
VLOOKUP($B272,[7]分省年度数据!$A$1:$T$32,12,FALSE),
$C272=2014,
VLOOKUP($B272,[7]分省年度数据!$A$1:$T$32,11,FALSE),
$C272=2015,
VLOOKUP($B272,[7]分省年度数据!$A$1:$T$32,10,FALSE),
$C272=2016,
VLOOKUP($B272,[7]分省年度数据!$A$1:$T$32,9,FALSE),
$C272=2017,
VLOOKUP($B272,[7]分省年度数据!$A$1:$T$32,8,FALSE),
$C272=2018,
VLOOKUP($B272,[7]分省年度数据!$A$1:$T$32,7,FALSE)
)</f>
        <v>3.23</v>
      </c>
      <c r="AO272" cm="1">
        <f t="array" ref="AO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8.61</v>
      </c>
    </row>
    <row r="273" spans="1:41">
      <c r="A273">
        <v>65</v>
      </c>
      <c r="B273" t="s">
        <v>31</v>
      </c>
      <c r="C273">
        <v>2011</v>
      </c>
      <c r="D273" t="str">
        <f>CONCATENATE(B273,C273)</f>
        <v>新疆维吾尔自治区2011</v>
      </c>
      <c r="E273" t="s">
        <v>37</v>
      </c>
      <c r="F273" cm="1">
        <f t="array" ref="F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G273" cm="1">
        <f t="array" ref="G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H273" cm="1">
        <f t="array" ref="H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I273">
        <f>VLOOKUP($D273,[24]Sheet1!$C$1:$J$65536,2,FALSE)</f>
        <v>92.689071655273438</v>
      </c>
      <c r="J273">
        <f>VLOOKUP($D273,[24]Sheet1!$C$1:$J$65536,3,FALSE)</f>
        <v>-38.793682098388672</v>
      </c>
      <c r="K273">
        <f>VLOOKUP($D273,[24]Sheet1!$C$1:$J$65536,4,FALSE)</f>
        <v>10183.3779296875</v>
      </c>
      <c r="L273">
        <f>VLOOKUP($D273,[24]Sheet1!$C$1:$J$65536,5,FALSE)</f>
        <v>171.73748779296875</v>
      </c>
      <c r="M273">
        <f>VLOOKUP($D273,[24]Sheet1!$C$1:$J$65536,6,FALSE)</f>
        <v>20.321964263916016</v>
      </c>
      <c r="N273">
        <f>VLOOKUP($D273,[24]Sheet1!$C$1:$J$65536,7,FALSE)</f>
        <v>3.6467361450195312</v>
      </c>
      <c r="O273">
        <f>VLOOKUP($D273,[24]Sheet1!$C$1:$J$65536,8,FALSE)</f>
        <v>6.3069944381713867</v>
      </c>
      <c r="P273" cm="1">
        <f t="array" ref="P273">_xlfn.IFS(
$C273=2010,
VLOOKUP($B273,[25]各省年均房价!$A$1:$T$32,11,FALSE),
$C273=2011,
VLOOKUP($B273,[25]各省年均房价!$A$1:$T$32,12,FALSE),
$C273=2012,
VLOOKUP($B273,[25]各省年均房价!$A$1:$T$32,13,FALSE),
$C273=2013,
VLOOKUP($B273,[25]各省年均房价!$A$1:$T$32,14,FALSE),
$C273=2014,
VLOOKUP($B273,[25]各省年均房价!$A$1:$T$32,15,FALSE),
$C273=2015,
VLOOKUP($B273,[25]各省年均房价!$A$1:$T$32,16,FALSE),
$C273=2016,
VLOOKUP($B273,[25]各省年均房价!$A$1:$T$32,17,FALSE),
$C273=2017,
VLOOKUP($B273,[25]各省年均房价!$A$1:$T$32,18,FALSE),
$C273=2018,
VLOOKUP($B273,[25]各省年均房价!$A$1:$T$32,19,FALSE)
)</f>
        <v>4160.25</v>
      </c>
      <c r="Q273">
        <f t="shared" si="4"/>
        <v>0.39837690318873886</v>
      </c>
      <c r="S273" t="str">
        <f>VLOOKUP(B273,方言分布!A:B,2,FALSE)</f>
        <v>其他</v>
      </c>
      <c r="T273" cm="1">
        <f t="array" ref="T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17412</v>
      </c>
      <c r="U273" cm="1">
        <f t="array" ref="U273">_xlfn.IFS(
$C273=2010,
VLOOKUP($B273,[20]分省年度数据!$A$1:$T$32,15,FALSE),
$C273=2011,
VLOOKUP($B273,[20]分省年度数据!$A$1:$T$32,14,FALSE),
$C273=2012,
VLOOKUP($B273,[20]分省年度数据!$A$1:$T$32,13,FALSE),
$C273=2013,
VLOOKUP($B273,[20]分省年度数据!$A$1:$T$32,12,FALSE),
$C273=2014,
VLOOKUP($B273,[20]分省年度数据!$A$1:$T$32,11,FALSE),
$C273=2015,
VLOOKUP($B273,[20]分省年度数据!$A$1:$T$32,10,FALSE),
$C273=2016,
VLOOKUP($B273,[20]分省年度数据!$A$1:$T$32,9,FALSE),
$C273=2017,
VLOOKUP($B273,[20]分省年度数据!$A$1:$T$32,8,FALSE),
$C273=2018,
VLOOKUP($B273,[20]分省年度数据!$A$1:$T$32,7,FALSE)
)</f>
        <v>12.54</v>
      </c>
      <c r="V273" cm="1">
        <f t="array" ref="V273">_xlfn.IFS(
$C273=2010,
VLOOKUP($B273,[21]分省年度数据!$A$1:$T$32,15,FALSE),
$C273=2011,
VLOOKUP($B273,[21]分省年度数据!$A$1:$T$32,14,FALSE),
$C273=2012,
VLOOKUP($B273,[21]分省年度数据!$A$1:$T$32,13,FALSE),
$C273=2013,
VLOOKUP($B273,[21]分省年度数据!$A$1:$T$32,12,FALSE),
$C273=2014,
VLOOKUP($B273,[21]分省年度数据!$A$1:$T$32,11,FALSE),
$C273=2015,
VLOOKUP($B273,[21]分省年度数据!$A$1:$T$32,10,FALSE),
$C273=2016,
VLOOKUP($B273,[21]分省年度数据!$A$1:$T$32,9,FALSE),
$C273=2017,
VLOOKUP($B273,[21]分省年度数据!$A$1:$T$32,8,FALSE),
$C273=2018,
VLOOKUP($B273,[21]分省年度数据!$A$1:$T$32,7,FALSE)
)</f>
        <v>59</v>
      </c>
      <c r="W273" cm="1">
        <f t="array" ref="W273">_xlfn.IFS(
$C273=2010,
VLOOKUP($B273,[22]分省年度数据!$A$1:$T$32,15,FALSE),
$C273=2011,
VLOOKUP($B273,[22]分省年度数据!$A$1:$T$32,14,FALSE),
$C273=2012,
VLOOKUP($B273,[22]分省年度数据!$A$1:$T$32,13,FALSE),
$C273=2013,
VLOOKUP($B273,[22]分省年度数据!$A$1:$T$32,12,FALSE),
$C273=2014,
VLOOKUP($B273,[22]分省年度数据!$A$1:$T$32,11,FALSE),
$C273=2015,
VLOOKUP($B273,[22]分省年度数据!$A$1:$T$32,10,FALSE),
$C273=2016,
VLOOKUP($B273,[22]分省年度数据!$A$1:$T$32,9,FALSE),
$C273=2017,
VLOOKUP($B273,[22]分省年度数据!$A$1:$T$32,8,FALSE),
$C273=2018,
VLOOKUP($B273,[22]分省年度数据!$A$1:$T$32,7,FALSE)
)</f>
        <v>9.9600000000000009</v>
      </c>
      <c r="X273" cm="1">
        <f t="array" ref="X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132.43</v>
      </c>
      <c r="Y273" cm="1">
        <f t="array" ref="Y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13.84</v>
      </c>
      <c r="Z273" cm="1">
        <f t="array" ref="Z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11.46</v>
      </c>
      <c r="AA273" cm="1">
        <f t="array" ref="AA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14.2</v>
      </c>
      <c r="AC273" cm="1">
        <f t="array" ref="AC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4605867</v>
      </c>
      <c r="AD273" cm="1">
        <f t="array" ref="AD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399.8</v>
      </c>
      <c r="AE273" cm="1">
        <f t="array" ref="AE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146</v>
      </c>
      <c r="AF273" cm="1">
        <f t="array" ref="AF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1662.4</v>
      </c>
      <c r="AI273" cm="1">
        <f t="array" ref="AI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5182</v>
      </c>
      <c r="AJ273" cm="1">
        <f t="array" ref="AJ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7103</v>
      </c>
      <c r="AK273" cm="1">
        <f t="array" ref="AK273">_xlfn.IFS(
$C273=2010,
VLOOKUP($B273,[4]分省年度数据!$A$1:$T$32,15,FALSE),
$C273=2011,
VLOOKUP($B273,[4]分省年度数据!$A$1:$T$32,14,FALSE),
$C273=2012,
VLOOKUP($B273,[4]分省年度数据!$A$1:$T$32,13,FALSE),
$C273=2013,
VLOOKUP($B273,[4]分省年度数据!$A$1:$T$32,12,FALSE),
$C273=2014,
VLOOKUP($B273,[4]分省年度数据!$A$1:$T$32,11,FALSE),
$C273=2015,
VLOOKUP($B273,[4]分省年度数据!$A$1:$T$32,10,FALSE),
$C273=2016,
VLOOKUP($B273,[4]分省年度数据!$A$1:$T$32,9,FALSE),
$C273=2017,
VLOOKUP($B273,[4]分省年度数据!$A$1:$T$32,8,FALSE),
$C273=2018,
VLOOKUP($B273,[4]分省年度数据!$A$1:$T$32,7,FALSE)
)</f>
        <v>99.17</v>
      </c>
      <c r="AL273" cm="1">
        <f t="array" ref="AL273">_xlfn.IFS(
$C273=2010,
VLOOKUP($B273,[5]分省年度数据!$A$1:$T$32,15,FALSE),
$C273=2011,
VLOOKUP($B273,[5]分省年度数据!$A$1:$T$32,14,FALSE),
$C273=2012,
VLOOKUP($B273,[5]分省年度数据!$A$1:$T$32,13,FALSE),
$C273=2013,
VLOOKUP($B273,[5]分省年度数据!$A$1:$T$32,12,FALSE),
$C273=2014,
VLOOKUP($B273,[5]分省年度数据!$A$1:$T$32,11,FALSE),
$C273=2015,
VLOOKUP($B273,[5]分省年度数据!$A$1:$T$32,10,FALSE),
$C273=2016,
VLOOKUP($B273,[5]分省年度数据!$A$1:$T$32,9,FALSE),
$C273=2017,
VLOOKUP($B273,[5]分省年度数据!$A$1:$T$32,8,FALSE),
$C273=2018,
VLOOKUP($B273,[5]分省年度数据!$A$1:$T$32,7,FALSE)
)</f>
        <v>96.19</v>
      </c>
      <c r="AM273" cm="1">
        <f t="array" ref="AM273">_xlfn.IFS(
$C273=2010,
VLOOKUP($B273,[6]分省年度数据!$A$1:$T$32,15,FALSE),
$C273=2011,
VLOOKUP($B273,[6]分省年度数据!$A$1:$T$32,14,FALSE),
$C273=2012,
VLOOKUP($B273,[6]分省年度数据!$A$1:$T$32,13,FALSE),
$C273=2013,
VLOOKUP($B273,[6]分省年度数据!$A$1:$T$32,12,FALSE),
$C273=2014,
VLOOKUP($B273,[6]分省年度数据!$A$1:$T$32,11,FALSE),
$C273=2015,
VLOOKUP($B273,[6]分省年度数据!$A$1:$T$32,10,FALSE),
$C273=2016,
VLOOKUP($B273,[6]分省年度数据!$A$1:$T$32,9,FALSE),
$C273=2017,
VLOOKUP($B273,[6]分省年度数据!$A$1:$T$32,8,FALSE),
$C273=2018,
VLOOKUP($B273,[6]分省年度数据!$A$1:$T$32,7,FALSE)
)</f>
        <v>13.46</v>
      </c>
      <c r="AN273" cm="1">
        <f t="array" ref="AN273">_xlfn.IFS(
$C273=2010,
VLOOKUP($B273,[7]分省年度数据!$A$1:$T$32,15,FALSE),
$C273=2011,
VLOOKUP($B273,[7]分省年度数据!$A$1:$T$32,14,FALSE),
$C273=2012,
VLOOKUP($B273,[7]分省年度数据!$A$1:$T$32,13,FALSE),
$C273=2013,
VLOOKUP($B273,[7]分省年度数据!$A$1:$T$32,12,FALSE),
$C273=2014,
VLOOKUP($B273,[7]分省年度数据!$A$1:$T$32,11,FALSE),
$C273=2015,
VLOOKUP($B273,[7]分省年度数据!$A$1:$T$32,10,FALSE),
$C273=2016,
VLOOKUP($B273,[7]分省年度数据!$A$1:$T$32,9,FALSE),
$C273=2017,
VLOOKUP($B273,[7]分省年度数据!$A$1:$T$32,8,FALSE),
$C273=2018,
VLOOKUP($B273,[7]分省年度数据!$A$1:$T$32,7,FALSE)
)</f>
        <v>3.26</v>
      </c>
      <c r="AO273" cm="1">
        <f t="array" ref="AO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9.48</v>
      </c>
    </row>
    <row r="274" spans="1:41">
      <c r="A274">
        <v>65</v>
      </c>
      <c r="B274" t="s">
        <v>31</v>
      </c>
      <c r="C274">
        <v>2012</v>
      </c>
      <c r="D274" t="str">
        <f>CONCATENATE(B274,C274)</f>
        <v>新疆维吾尔自治区2012</v>
      </c>
      <c r="E274" t="s">
        <v>37</v>
      </c>
      <c r="F274" cm="1">
        <f t="array" ref="F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G274" cm="1">
        <f t="array" ref="G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H274" cm="1">
        <f t="array" ref="H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I274">
        <f>VLOOKUP($D274,[24]Sheet1!$C$1:$J$65536,2,FALSE)</f>
        <v>88.083229064941406</v>
      </c>
      <c r="J274">
        <f>VLOOKUP($D274,[24]Sheet1!$C$1:$J$65536,3,FALSE)</f>
        <v>-43.674526214599609</v>
      </c>
      <c r="K274">
        <f>VLOOKUP($D274,[24]Sheet1!$C$1:$J$65536,4,FALSE)</f>
        <v>10177.8798828125</v>
      </c>
      <c r="L274">
        <f>VLOOKUP($D274,[24]Sheet1!$C$1:$J$65536,5,FALSE)</f>
        <v>172.66763305664062</v>
      </c>
      <c r="M274">
        <f>VLOOKUP($D274,[24]Sheet1!$C$1:$J$65536,6,FALSE)</f>
        <v>20.409822463989258</v>
      </c>
      <c r="N274">
        <f>VLOOKUP($D274,[24]Sheet1!$C$1:$J$65536,7,FALSE)</f>
        <v>3.6675052642822266</v>
      </c>
      <c r="O274">
        <f>VLOOKUP($D274,[24]Sheet1!$C$1:$J$65536,8,FALSE)</f>
        <v>5.6494574546813965</v>
      </c>
      <c r="P274" cm="1">
        <f t="array" ref="P274">_xlfn.IFS(
$C274=2010,
VLOOKUP($B274,[25]各省年均房价!$A$1:$T$32,11,FALSE),
$C274=2011,
VLOOKUP($B274,[25]各省年均房价!$A$1:$T$32,12,FALSE),
$C274=2012,
VLOOKUP($B274,[25]各省年均房价!$A$1:$T$32,13,FALSE),
$C274=2013,
VLOOKUP($B274,[25]各省年均房价!$A$1:$T$32,14,FALSE),
$C274=2014,
VLOOKUP($B274,[25]各省年均房价!$A$1:$T$32,15,FALSE),
$C274=2015,
VLOOKUP($B274,[25]各省年均房价!$A$1:$T$32,16,FALSE),
$C274=2016,
VLOOKUP($B274,[25]各省年均房价!$A$1:$T$32,17,FALSE),
$C274=2017,
VLOOKUP($B274,[25]各省年均房价!$A$1:$T$32,18,FALSE),
$C274=2018,
VLOOKUP($B274,[25]各省年均房价!$A$1:$T$32,19,FALSE)
)</f>
        <v>4583.1000000000004</v>
      </c>
      <c r="Q274">
        <f t="shared" si="4"/>
        <v>0.37717883301785865</v>
      </c>
      <c r="S274" t="str">
        <f>VLOOKUP(B274,方言分布!A:B,2,FALSE)</f>
        <v>其他</v>
      </c>
      <c r="T274" cm="1">
        <f t="array" ref="T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18320</v>
      </c>
      <c r="U274" cm="1">
        <f t="array" ref="U274">_xlfn.IFS(
$C274=2010,
VLOOKUP($B274,[20]分省年度数据!$A$1:$T$32,15,FALSE),
$C274=2011,
VLOOKUP($B274,[20]分省年度数据!$A$1:$T$32,14,FALSE),
$C274=2012,
VLOOKUP($B274,[20]分省年度数据!$A$1:$T$32,13,FALSE),
$C274=2013,
VLOOKUP($B274,[20]分省年度数据!$A$1:$T$32,12,FALSE),
$C274=2014,
VLOOKUP($B274,[20]分省年度数据!$A$1:$T$32,11,FALSE),
$C274=2015,
VLOOKUP($B274,[20]分省年度数据!$A$1:$T$32,10,FALSE),
$C274=2016,
VLOOKUP($B274,[20]分省年度数据!$A$1:$T$32,9,FALSE),
$C274=2017,
VLOOKUP($B274,[20]分省年度数据!$A$1:$T$32,8,FALSE),
$C274=2018,
VLOOKUP($B274,[20]分省年度数据!$A$1:$T$32,7,FALSE)
)</f>
        <v>13.16</v>
      </c>
      <c r="V274" cm="1">
        <f t="array" ref="V274">_xlfn.IFS(
$C274=2010,
VLOOKUP($B274,[21]分省年度数据!$A$1:$T$32,15,FALSE),
$C274=2011,
VLOOKUP($B274,[21]分省年度数据!$A$1:$T$32,14,FALSE),
$C274=2012,
VLOOKUP($B274,[21]分省年度数据!$A$1:$T$32,13,FALSE),
$C274=2013,
VLOOKUP($B274,[21]分省年度数据!$A$1:$T$32,12,FALSE),
$C274=2014,
VLOOKUP($B274,[21]分省年度数据!$A$1:$T$32,11,FALSE),
$C274=2015,
VLOOKUP($B274,[21]分省年度数据!$A$1:$T$32,10,FALSE),
$C274=2016,
VLOOKUP($B274,[21]分省年度数据!$A$1:$T$32,9,FALSE),
$C274=2017,
VLOOKUP($B274,[21]分省年度数据!$A$1:$T$32,8,FALSE),
$C274=2018,
VLOOKUP($B274,[21]分省年度数据!$A$1:$T$32,7,FALSE)
)</f>
        <v>61</v>
      </c>
      <c r="W274" cm="1">
        <f t="array" ref="W274">_xlfn.IFS(
$C274=2010,
VLOOKUP($B274,[22]分省年度数据!$A$1:$T$32,15,FALSE),
$C274=2011,
VLOOKUP($B274,[22]分省年度数据!$A$1:$T$32,14,FALSE),
$C274=2012,
VLOOKUP($B274,[22]分省年度数据!$A$1:$T$32,13,FALSE),
$C274=2013,
VLOOKUP($B274,[22]分省年度数据!$A$1:$T$32,12,FALSE),
$C274=2014,
VLOOKUP($B274,[22]分省年度数据!$A$1:$T$32,11,FALSE),
$C274=2015,
VLOOKUP($B274,[22]分省年度数据!$A$1:$T$32,10,FALSE),
$C274=2016,
VLOOKUP($B274,[22]分省年度数据!$A$1:$T$32,9,FALSE),
$C274=2017,
VLOOKUP($B274,[22]分省年度数据!$A$1:$T$32,8,FALSE),
$C274=2018,
VLOOKUP($B274,[22]分省年度数据!$A$1:$T$32,7,FALSE)
)</f>
        <v>9.76</v>
      </c>
      <c r="X274" cm="1">
        <f t="array" ref="X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145.88</v>
      </c>
      <c r="Y274" cm="1">
        <f t="array" ref="Y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>13.61</v>
      </c>
      <c r="Z274" cm="1">
        <f t="array" ref="Z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>10.98</v>
      </c>
      <c r="AA274" cm="1">
        <f t="array" ref="AA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>13.96</v>
      </c>
      <c r="AC274" t="str" cm="1">
        <f t="array" ref="AC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/>
      </c>
      <c r="AD274" cm="1">
        <f t="array" ref="AD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473.86</v>
      </c>
      <c r="AE274" cm="1">
        <f t="array" ref="AE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148</v>
      </c>
      <c r="AF274" cm="1">
        <f t="array" ref="AF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1916.1</v>
      </c>
      <c r="AI274" cm="1">
        <f t="array" ref="AI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4943</v>
      </c>
      <c r="AJ274" cm="1">
        <f t="array" ref="AJ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7568</v>
      </c>
      <c r="AK274" cm="1">
        <f t="array" ref="AK274">_xlfn.IFS(
$C274=2010,
VLOOKUP($B274,[4]分省年度数据!$A$1:$T$32,15,FALSE),
$C274=2011,
VLOOKUP($B274,[4]分省年度数据!$A$1:$T$32,14,FALSE),
$C274=2012,
VLOOKUP($B274,[4]分省年度数据!$A$1:$T$32,13,FALSE),
$C274=2013,
VLOOKUP($B274,[4]分省年度数据!$A$1:$T$32,12,FALSE),
$C274=2014,
VLOOKUP($B274,[4]分省年度数据!$A$1:$T$32,11,FALSE),
$C274=2015,
VLOOKUP($B274,[4]分省年度数据!$A$1:$T$32,10,FALSE),
$C274=2016,
VLOOKUP($B274,[4]分省年度数据!$A$1:$T$32,9,FALSE),
$C274=2017,
VLOOKUP($B274,[4]分省年度数据!$A$1:$T$32,8,FALSE),
$C274=2018,
VLOOKUP($B274,[4]分省年度数据!$A$1:$T$32,7,FALSE)
)</f>
        <v>99.13</v>
      </c>
      <c r="AL274" cm="1">
        <f t="array" ref="AL274">_xlfn.IFS(
$C274=2010,
VLOOKUP($B274,[5]分省年度数据!$A$1:$T$32,15,FALSE),
$C274=2011,
VLOOKUP($B274,[5]分省年度数据!$A$1:$T$32,14,FALSE),
$C274=2012,
VLOOKUP($B274,[5]分省年度数据!$A$1:$T$32,13,FALSE),
$C274=2013,
VLOOKUP($B274,[5]分省年度数据!$A$1:$T$32,12,FALSE),
$C274=2014,
VLOOKUP($B274,[5]分省年度数据!$A$1:$T$32,11,FALSE),
$C274=2015,
VLOOKUP($B274,[5]分省年度数据!$A$1:$T$32,10,FALSE),
$C274=2016,
VLOOKUP($B274,[5]分省年度数据!$A$1:$T$32,9,FALSE),
$C274=2017,
VLOOKUP($B274,[5]分省年度数据!$A$1:$T$32,8,FALSE),
$C274=2018,
VLOOKUP($B274,[5]分省年度数据!$A$1:$T$32,7,FALSE)
)</f>
        <v>96.6</v>
      </c>
      <c r="AM274" cm="1">
        <f t="array" ref="AM274">_xlfn.IFS(
$C274=2010,
VLOOKUP($B274,[6]分省年度数据!$A$1:$T$32,15,FALSE),
$C274=2011,
VLOOKUP($B274,[6]分省年度数据!$A$1:$T$32,14,FALSE),
$C274=2012,
VLOOKUP($B274,[6]分省年度数据!$A$1:$T$32,13,FALSE),
$C274=2013,
VLOOKUP($B274,[6]分省年度数据!$A$1:$T$32,12,FALSE),
$C274=2014,
VLOOKUP($B274,[6]分省年度数据!$A$1:$T$32,11,FALSE),
$C274=2015,
VLOOKUP($B274,[6]分省年度数据!$A$1:$T$32,10,FALSE),
$C274=2016,
VLOOKUP($B274,[6]分省年度数据!$A$1:$T$32,9,FALSE),
$C274=2017,
VLOOKUP($B274,[6]分省年度数据!$A$1:$T$32,8,FALSE),
$C274=2018,
VLOOKUP($B274,[6]分省年度数据!$A$1:$T$32,7,FALSE)
)</f>
        <v>13.91</v>
      </c>
      <c r="AN274" cm="1">
        <f t="array" ref="AN274">_xlfn.IFS(
$C274=2010,
VLOOKUP($B274,[7]分省年度数据!$A$1:$T$32,15,FALSE),
$C274=2011,
VLOOKUP($B274,[7]分省年度数据!$A$1:$T$32,14,FALSE),
$C274=2012,
VLOOKUP($B274,[7]分省年度数据!$A$1:$T$32,13,FALSE),
$C274=2013,
VLOOKUP($B274,[7]分省年度数据!$A$1:$T$32,12,FALSE),
$C274=2014,
VLOOKUP($B274,[7]分省年度数据!$A$1:$T$32,11,FALSE),
$C274=2015,
VLOOKUP($B274,[7]分省年度数据!$A$1:$T$32,10,FALSE),
$C274=2016,
VLOOKUP($B274,[7]分省年度数据!$A$1:$T$32,9,FALSE),
$C274=2017,
VLOOKUP($B274,[7]分省年度数据!$A$1:$T$32,8,FALSE),
$C274=2018,
VLOOKUP($B274,[7]分省年度数据!$A$1:$T$32,7,FALSE)
)</f>
        <v>3.22</v>
      </c>
      <c r="AO274" cm="1">
        <f t="array" ref="AO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10</v>
      </c>
    </row>
    <row r="275" spans="1:41">
      <c r="A275">
        <v>65</v>
      </c>
      <c r="B275" t="s">
        <v>31</v>
      </c>
      <c r="C275">
        <v>2013</v>
      </c>
      <c r="D275" t="str">
        <f>CONCATENATE(B275,C275)</f>
        <v>新疆维吾尔自治区2013</v>
      </c>
      <c r="E275" t="s">
        <v>37</v>
      </c>
      <c r="F275" cm="1">
        <f t="array" ref="F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G275" cm="1">
        <f t="array" ref="G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H275" cm="1">
        <f t="array" ref="H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I275">
        <f>VLOOKUP($D275,[24]Sheet1!$C$1:$J$65536,2,FALSE)</f>
        <v>100.65407562255859</v>
      </c>
      <c r="J275">
        <f>VLOOKUP($D275,[24]Sheet1!$C$1:$J$65536,3,FALSE)</f>
        <v>-29.449119567871094</v>
      </c>
      <c r="K275">
        <f>VLOOKUP($D275,[24]Sheet1!$C$1:$J$65536,4,FALSE)</f>
        <v>10174.1865234375</v>
      </c>
      <c r="L275">
        <f>VLOOKUP($D275,[24]Sheet1!$C$1:$J$65536,5,FALSE)</f>
        <v>169.7291259765625</v>
      </c>
      <c r="M275">
        <f>VLOOKUP($D275,[24]Sheet1!$C$1:$J$65536,6,FALSE)</f>
        <v>20.982061386108398</v>
      </c>
      <c r="N275">
        <f>VLOOKUP($D275,[24]Sheet1!$C$1:$J$65536,7,FALSE)</f>
        <v>3.8792874813079834</v>
      </c>
      <c r="O275">
        <f>VLOOKUP($D275,[24]Sheet1!$C$1:$J$65536,8,FALSE)</f>
        <v>7.5089459419250488</v>
      </c>
      <c r="P275" cm="1">
        <f t="array" ref="P275">_xlfn.IFS(
$C275=2010,
VLOOKUP($B275,[25]各省年均房价!$A$1:$T$32,11,FALSE),
$C275=2011,
VLOOKUP($B275,[25]各省年均房价!$A$1:$T$32,12,FALSE),
$C275=2012,
VLOOKUP($B275,[25]各省年均房价!$A$1:$T$32,13,FALSE),
$C275=2013,
VLOOKUP($B275,[25]各省年均房价!$A$1:$T$32,14,FALSE),
$C275=2014,
VLOOKUP($B275,[25]各省年均房价!$A$1:$T$32,15,FALSE),
$C275=2015,
VLOOKUP($B275,[25]各省年均房价!$A$1:$T$32,16,FALSE),
$C275=2016,
VLOOKUP($B275,[25]各省年均房价!$A$1:$T$32,17,FALSE),
$C275=2017,
VLOOKUP($B275,[25]各省年均房价!$A$1:$T$32,18,FALSE),
$C275=2018,
VLOOKUP($B275,[25]各省年均房价!$A$1:$T$32,19,FALSE)
)</f>
        <v>4906.8649999999998</v>
      </c>
      <c r="Q275">
        <f t="shared" si="4"/>
        <v>0.35895135332845646</v>
      </c>
      <c r="S275" t="str">
        <f>VLOOKUP(B275,方言分布!A:B,2,FALSE)</f>
        <v>其他</v>
      </c>
      <c r="T275" cm="1">
        <f t="array" ref="T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18663</v>
      </c>
      <c r="U275" cm="1">
        <f t="array" ref="U275">_xlfn.IFS(
$C275=2010,
VLOOKUP($B275,[20]分省年度数据!$A$1:$T$32,15,FALSE),
$C275=2011,
VLOOKUP($B275,[20]分省年度数据!$A$1:$T$32,14,FALSE),
$C275=2012,
VLOOKUP($B275,[20]分省年度数据!$A$1:$T$32,13,FALSE),
$C275=2013,
VLOOKUP($B275,[20]分省年度数据!$A$1:$T$32,12,FALSE),
$C275=2014,
VLOOKUP($B275,[20]分省年度数据!$A$1:$T$32,11,FALSE),
$C275=2015,
VLOOKUP($B275,[20]分省年度数据!$A$1:$T$32,10,FALSE),
$C275=2016,
VLOOKUP($B275,[20]分省年度数据!$A$1:$T$32,9,FALSE),
$C275=2017,
VLOOKUP($B275,[20]分省年度数据!$A$1:$T$32,8,FALSE),
$C275=2018,
VLOOKUP($B275,[20]分省年度数据!$A$1:$T$32,7,FALSE)
)</f>
        <v>13.73</v>
      </c>
      <c r="V275" cm="1">
        <f t="array" ref="V275">_xlfn.IFS(
$C275=2010,
VLOOKUP($B275,[21]分省年度数据!$A$1:$T$32,15,FALSE),
$C275=2011,
VLOOKUP($B275,[21]分省年度数据!$A$1:$T$32,14,FALSE),
$C275=2012,
VLOOKUP($B275,[21]分省年度数据!$A$1:$T$32,13,FALSE),
$C275=2013,
VLOOKUP($B275,[21]分省年度数据!$A$1:$T$32,12,FALSE),
$C275=2014,
VLOOKUP($B275,[21]分省年度数据!$A$1:$T$32,11,FALSE),
$C275=2015,
VLOOKUP($B275,[21]分省年度数据!$A$1:$T$32,10,FALSE),
$C275=2016,
VLOOKUP($B275,[21]分省年度数据!$A$1:$T$32,9,FALSE),
$C275=2017,
VLOOKUP($B275,[21]分省年度数据!$A$1:$T$32,8,FALSE),
$C275=2018,
VLOOKUP($B275,[21]分省年度数据!$A$1:$T$32,7,FALSE)
)</f>
        <v>64</v>
      </c>
      <c r="W275" cm="1">
        <f t="array" ref="W275">_xlfn.IFS(
$C275=2010,
VLOOKUP($B275,[22]分省年度数据!$A$1:$T$32,15,FALSE),
$C275=2011,
VLOOKUP($B275,[22]分省年度数据!$A$1:$T$32,14,FALSE),
$C275=2012,
VLOOKUP($B275,[22]分省年度数据!$A$1:$T$32,13,FALSE),
$C275=2013,
VLOOKUP($B275,[22]分省年度数据!$A$1:$T$32,12,FALSE),
$C275=2014,
VLOOKUP($B275,[22]分省年度数据!$A$1:$T$32,11,FALSE),
$C275=2015,
VLOOKUP($B275,[22]分省年度数据!$A$1:$T$32,10,FALSE),
$C275=2016,
VLOOKUP($B275,[22]分省年度数据!$A$1:$T$32,9,FALSE),
$C275=2017,
VLOOKUP($B275,[22]分省年度数据!$A$1:$T$32,8,FALSE),
$C275=2018,
VLOOKUP($B275,[22]分省年度数据!$A$1:$T$32,7,FALSE)
)</f>
        <v>9.07</v>
      </c>
      <c r="X275" cm="1">
        <f t="array" ref="X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160.91</v>
      </c>
      <c r="Y275" cm="1">
        <f t="array" ref="Y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12.78</v>
      </c>
      <c r="Z275" cm="1">
        <f t="array" ref="Z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10.67</v>
      </c>
      <c r="AA275" cm="1">
        <f t="array" ref="AA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13.48</v>
      </c>
      <c r="AC275" cm="1">
        <f t="array" ref="AC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5989856</v>
      </c>
      <c r="AD275" cm="1">
        <f t="array" ref="AD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532.66999999999996</v>
      </c>
      <c r="AE275" cm="1">
        <f t="array" ref="AE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148</v>
      </c>
      <c r="AF275" cm="1">
        <f t="array" ref="AF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2179.5</v>
      </c>
      <c r="AI275" cm="1">
        <f t="array" ref="AI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4944</v>
      </c>
      <c r="AJ275" cm="1">
        <f t="array" ref="AJ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7583</v>
      </c>
      <c r="AK275" cm="1">
        <f t="array" ref="AK275">_xlfn.IFS(
$C275=2010,
VLOOKUP($B275,[4]分省年度数据!$A$1:$T$32,15,FALSE),
$C275=2011,
VLOOKUP($B275,[4]分省年度数据!$A$1:$T$32,14,FALSE),
$C275=2012,
VLOOKUP($B275,[4]分省年度数据!$A$1:$T$32,13,FALSE),
$C275=2013,
VLOOKUP($B275,[4]分省年度数据!$A$1:$T$32,12,FALSE),
$C275=2014,
VLOOKUP($B275,[4]分省年度数据!$A$1:$T$32,11,FALSE),
$C275=2015,
VLOOKUP($B275,[4]分省年度数据!$A$1:$T$32,10,FALSE),
$C275=2016,
VLOOKUP($B275,[4]分省年度数据!$A$1:$T$32,9,FALSE),
$C275=2017,
VLOOKUP($B275,[4]分省年度数据!$A$1:$T$32,8,FALSE),
$C275=2018,
VLOOKUP($B275,[4]分省年度数据!$A$1:$T$32,7,FALSE)
)</f>
        <v>98.08</v>
      </c>
      <c r="AL275" cm="1">
        <f t="array" ref="AL275">_xlfn.IFS(
$C275=2010,
VLOOKUP($B275,[5]分省年度数据!$A$1:$T$32,15,FALSE),
$C275=2011,
VLOOKUP($B275,[5]分省年度数据!$A$1:$T$32,14,FALSE),
$C275=2012,
VLOOKUP($B275,[5]分省年度数据!$A$1:$T$32,13,FALSE),
$C275=2013,
VLOOKUP($B275,[5]分省年度数据!$A$1:$T$32,12,FALSE),
$C275=2014,
VLOOKUP($B275,[5]分省年度数据!$A$1:$T$32,11,FALSE),
$C275=2015,
VLOOKUP($B275,[5]分省年度数据!$A$1:$T$32,10,FALSE),
$C275=2016,
VLOOKUP($B275,[5]分省年度数据!$A$1:$T$32,9,FALSE),
$C275=2017,
VLOOKUP($B275,[5]分省年度数据!$A$1:$T$32,8,FALSE),
$C275=2018,
VLOOKUP($B275,[5]分省年度数据!$A$1:$T$32,7,FALSE)
)</f>
        <v>96.37</v>
      </c>
      <c r="AM275" cm="1">
        <f t="array" ref="AM275">_xlfn.IFS(
$C275=2010,
VLOOKUP($B275,[6]分省年度数据!$A$1:$T$32,15,FALSE),
$C275=2011,
VLOOKUP($B275,[6]分省年度数据!$A$1:$T$32,14,FALSE),
$C275=2012,
VLOOKUP($B275,[6]分省年度数据!$A$1:$T$32,13,FALSE),
$C275=2013,
VLOOKUP($B275,[6]分省年度数据!$A$1:$T$32,12,FALSE),
$C275=2014,
VLOOKUP($B275,[6]分省年度数据!$A$1:$T$32,11,FALSE),
$C275=2015,
VLOOKUP($B275,[6]分省年度数据!$A$1:$T$32,10,FALSE),
$C275=2016,
VLOOKUP($B275,[6]分省年度数据!$A$1:$T$32,9,FALSE),
$C275=2017,
VLOOKUP($B275,[6]分省年度数据!$A$1:$T$32,8,FALSE),
$C275=2018,
VLOOKUP($B275,[6]分省年度数据!$A$1:$T$32,7,FALSE)
)</f>
        <v>14.35</v>
      </c>
      <c r="AN275" cm="1">
        <f t="array" ref="AN275">_xlfn.IFS(
$C275=2010,
VLOOKUP($B275,[7]分省年度数据!$A$1:$T$32,15,FALSE),
$C275=2011,
VLOOKUP($B275,[7]分省年度数据!$A$1:$T$32,14,FALSE),
$C275=2012,
VLOOKUP($B275,[7]分省年度数据!$A$1:$T$32,13,FALSE),
$C275=2013,
VLOOKUP($B275,[7]分省年度数据!$A$1:$T$32,12,FALSE),
$C275=2014,
VLOOKUP($B275,[7]分省年度数据!$A$1:$T$32,11,FALSE),
$C275=2015,
VLOOKUP($B275,[7]分省年度数据!$A$1:$T$32,10,FALSE),
$C275=2016,
VLOOKUP($B275,[7]分省年度数据!$A$1:$T$32,9,FALSE),
$C275=2017,
VLOOKUP($B275,[7]分省年度数据!$A$1:$T$32,8,FALSE),
$C275=2018,
VLOOKUP($B275,[7]分省年度数据!$A$1:$T$32,7,FALSE)
)</f>
        <v>3.16</v>
      </c>
      <c r="AO275" cm="1">
        <f t="array" ref="AO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10.08</v>
      </c>
    </row>
    <row r="276" spans="1:41">
      <c r="A276">
        <v>65</v>
      </c>
      <c r="B276" t="s">
        <v>31</v>
      </c>
      <c r="C276">
        <v>2014</v>
      </c>
      <c r="D276" t="str">
        <f>CONCATENATE(B276,C276)</f>
        <v>新疆维吾尔自治区2014</v>
      </c>
      <c r="E276" t="s">
        <v>37</v>
      </c>
      <c r="F276" cm="1">
        <f t="array" ref="F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G276" cm="1">
        <f t="array" ref="G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H276" cm="1">
        <f t="array" ref="H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I276">
        <f>VLOOKUP($D276,[24]Sheet1!$C$1:$J$65536,2,FALSE)</f>
        <v>91.514205932617188</v>
      </c>
      <c r="J276">
        <f>VLOOKUP($D276,[24]Sheet1!$C$1:$J$65536,3,FALSE)</f>
        <v>-44.399478912353516</v>
      </c>
      <c r="K276">
        <f>VLOOKUP($D276,[24]Sheet1!$C$1:$J$65536,4,FALSE)</f>
        <v>10186.19921875</v>
      </c>
      <c r="L276">
        <f>VLOOKUP($D276,[24]Sheet1!$C$1:$J$65536,5,FALSE)</f>
        <v>176.16954040527344</v>
      </c>
      <c r="M276">
        <f>VLOOKUP($D276,[24]Sheet1!$C$1:$J$65536,6,FALSE)</f>
        <v>22.599584579467773</v>
      </c>
      <c r="N276">
        <f>VLOOKUP($D276,[24]Sheet1!$C$1:$J$65536,7,FALSE)</f>
        <v>5.7391438484191895</v>
      </c>
      <c r="O276">
        <f>VLOOKUP($D276,[24]Sheet1!$C$1:$J$65536,8,FALSE)</f>
        <v>7.4575080871582031</v>
      </c>
      <c r="P276" cm="1">
        <f t="array" ref="P276">_xlfn.IFS(
$C276=2010,
VLOOKUP($B276,[25]各省年均房价!$A$1:$T$32,11,FALSE),
$C276=2011,
VLOOKUP($B276,[25]各省年均房价!$A$1:$T$32,12,FALSE),
$C276=2012,
VLOOKUP($B276,[25]各省年均房价!$A$1:$T$32,13,FALSE),
$C276=2013,
VLOOKUP($B276,[25]各省年均房价!$A$1:$T$32,14,FALSE),
$C276=2014,
VLOOKUP($B276,[25]各省年均房价!$A$1:$T$32,15,FALSE),
$C276=2015,
VLOOKUP($B276,[25]各省年均房价!$A$1:$T$32,16,FALSE),
$C276=2016,
VLOOKUP($B276,[25]各省年均房价!$A$1:$T$32,17,FALSE),
$C276=2017,
VLOOKUP($B276,[25]各省年均房价!$A$1:$T$32,18,FALSE),
$C276=2018,
VLOOKUP($B276,[25]各省年均房价!$A$1:$T$32,19,FALSE)
)</f>
        <v>4946.45</v>
      </c>
      <c r="Q276">
        <f t="shared" si="4"/>
        <v>0.32764456514539309</v>
      </c>
      <c r="S276" t="str">
        <f>VLOOKUP(B276,方言分布!A:B,2,FALSE)</f>
        <v>其他</v>
      </c>
      <c r="T276" cm="1">
        <f t="array" ref="T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18873</v>
      </c>
      <c r="U276" cm="1">
        <f t="array" ref="U276">_xlfn.IFS(
$C276=2010,
VLOOKUP($B276,[20]分省年度数据!$A$1:$T$32,15,FALSE),
$C276=2011,
VLOOKUP($B276,[20]分省年度数据!$A$1:$T$32,14,FALSE),
$C276=2012,
VLOOKUP($B276,[20]分省年度数据!$A$1:$T$32,13,FALSE),
$C276=2013,
VLOOKUP($B276,[20]分省年度数据!$A$1:$T$32,12,FALSE),
$C276=2014,
VLOOKUP($B276,[20]分省年度数据!$A$1:$T$32,11,FALSE),
$C276=2015,
VLOOKUP($B276,[20]分省年度数据!$A$1:$T$32,10,FALSE),
$C276=2016,
VLOOKUP($B276,[20]分省年度数据!$A$1:$T$32,9,FALSE),
$C276=2017,
VLOOKUP($B276,[20]分省年度数据!$A$1:$T$32,8,FALSE),
$C276=2018,
VLOOKUP($B276,[20]分省年度数据!$A$1:$T$32,7,FALSE)
)</f>
        <v>14.3</v>
      </c>
      <c r="V276" cm="1">
        <f t="array" ref="V276">_xlfn.IFS(
$C276=2010,
VLOOKUP($B276,[21]分省年度数据!$A$1:$T$32,15,FALSE),
$C276=2011,
VLOOKUP($B276,[21]分省年度数据!$A$1:$T$32,14,FALSE),
$C276=2012,
VLOOKUP($B276,[21]分省年度数据!$A$1:$T$32,13,FALSE),
$C276=2013,
VLOOKUP($B276,[21]分省年度数据!$A$1:$T$32,12,FALSE),
$C276=2014,
VLOOKUP($B276,[21]分省年度数据!$A$1:$T$32,11,FALSE),
$C276=2015,
VLOOKUP($B276,[21]分省年度数据!$A$1:$T$32,10,FALSE),
$C276=2016,
VLOOKUP($B276,[21]分省年度数据!$A$1:$T$32,9,FALSE),
$C276=2017,
VLOOKUP($B276,[21]分省年度数据!$A$1:$T$32,8,FALSE),
$C276=2018,
VLOOKUP($B276,[21]分省年度数据!$A$1:$T$32,7,FALSE)
)</f>
        <v>67</v>
      </c>
      <c r="W276" cm="1">
        <f t="array" ref="W276">_xlfn.IFS(
$C276=2010,
VLOOKUP($B276,[22]分省年度数据!$A$1:$T$32,15,FALSE),
$C276=2011,
VLOOKUP($B276,[22]分省年度数据!$A$1:$T$32,14,FALSE),
$C276=2012,
VLOOKUP($B276,[22]分省年度数据!$A$1:$T$32,13,FALSE),
$C276=2013,
VLOOKUP($B276,[22]分省年度数据!$A$1:$T$32,12,FALSE),
$C276=2014,
VLOOKUP($B276,[22]分省年度数据!$A$1:$T$32,11,FALSE),
$C276=2015,
VLOOKUP($B276,[22]分省年度数据!$A$1:$T$32,10,FALSE),
$C276=2016,
VLOOKUP($B276,[22]分省年度数据!$A$1:$T$32,9,FALSE),
$C276=2017,
VLOOKUP($B276,[22]分省年度数据!$A$1:$T$32,8,FALSE),
$C276=2018,
VLOOKUP($B276,[22]分省年度数据!$A$1:$T$32,7,FALSE)
)</f>
        <v>8.84</v>
      </c>
      <c r="X276" cm="1">
        <f t="array" ref="X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202.32</v>
      </c>
      <c r="Y276" cm="1">
        <f t="array" ref="Y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12.25</v>
      </c>
      <c r="Z276" cm="1">
        <f t="array" ref="Z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10.47</v>
      </c>
      <c r="AA276" cm="1">
        <f t="array" ref="AA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13.39</v>
      </c>
      <c r="AC276" cm="1">
        <f t="array" ref="AC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6349792</v>
      </c>
      <c r="AD276" cm="1">
        <f t="array" ref="AD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567.20000000000005</v>
      </c>
      <c r="AE276" cm="1">
        <f t="array" ref="AE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164</v>
      </c>
      <c r="AF276" cm="1">
        <f t="array" ref="AF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2436.5</v>
      </c>
      <c r="AI276" cm="1">
        <f t="array" ref="AI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5010</v>
      </c>
      <c r="AJ276" cm="1">
        <f t="array" ref="AJ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7663</v>
      </c>
      <c r="AK276" cm="1">
        <f t="array" ref="AK276">_xlfn.IFS(
$C276=2010,
VLOOKUP($B276,[4]分省年度数据!$A$1:$T$32,15,FALSE),
$C276=2011,
VLOOKUP($B276,[4]分省年度数据!$A$1:$T$32,14,FALSE),
$C276=2012,
VLOOKUP($B276,[4]分省年度数据!$A$1:$T$32,13,FALSE),
$C276=2013,
VLOOKUP($B276,[4]分省年度数据!$A$1:$T$32,12,FALSE),
$C276=2014,
VLOOKUP($B276,[4]分省年度数据!$A$1:$T$32,11,FALSE),
$C276=2015,
VLOOKUP($B276,[4]分省年度数据!$A$1:$T$32,10,FALSE),
$C276=2016,
VLOOKUP($B276,[4]分省年度数据!$A$1:$T$32,9,FALSE),
$C276=2017,
VLOOKUP($B276,[4]分省年度数据!$A$1:$T$32,8,FALSE),
$C276=2018,
VLOOKUP($B276,[4]分省年度数据!$A$1:$T$32,7,FALSE)
)</f>
        <v>98.15</v>
      </c>
      <c r="AL276" cm="1">
        <f t="array" ref="AL276">_xlfn.IFS(
$C276=2010,
VLOOKUP($B276,[5]分省年度数据!$A$1:$T$32,15,FALSE),
$C276=2011,
VLOOKUP($B276,[5]分省年度数据!$A$1:$T$32,14,FALSE),
$C276=2012,
VLOOKUP($B276,[5]分省年度数据!$A$1:$T$32,13,FALSE),
$C276=2013,
VLOOKUP($B276,[5]分省年度数据!$A$1:$T$32,12,FALSE),
$C276=2014,
VLOOKUP($B276,[5]分省年度数据!$A$1:$T$32,11,FALSE),
$C276=2015,
VLOOKUP($B276,[5]分省年度数据!$A$1:$T$32,10,FALSE),
$C276=2016,
VLOOKUP($B276,[5]分省年度数据!$A$1:$T$32,9,FALSE),
$C276=2017,
VLOOKUP($B276,[5]分省年度数据!$A$1:$T$32,8,FALSE),
$C276=2018,
VLOOKUP($B276,[5]分省年度数据!$A$1:$T$32,7,FALSE)
)</f>
        <v>96.87</v>
      </c>
      <c r="AM276" cm="1">
        <f t="array" ref="AM276">_xlfn.IFS(
$C276=2010,
VLOOKUP($B276,[6]分省年度数据!$A$1:$T$32,15,FALSE),
$C276=2011,
VLOOKUP($B276,[6]分省年度数据!$A$1:$T$32,14,FALSE),
$C276=2012,
VLOOKUP($B276,[6]分省年度数据!$A$1:$T$32,13,FALSE),
$C276=2013,
VLOOKUP($B276,[6]分省年度数据!$A$1:$T$32,12,FALSE),
$C276=2014,
VLOOKUP($B276,[6]分省年度数据!$A$1:$T$32,11,FALSE),
$C276=2015,
VLOOKUP($B276,[6]分省年度数据!$A$1:$T$32,10,FALSE),
$C276=2016,
VLOOKUP($B276,[6]分省年度数据!$A$1:$T$32,9,FALSE),
$C276=2017,
VLOOKUP($B276,[6]分省年度数据!$A$1:$T$32,8,FALSE),
$C276=2018,
VLOOKUP($B276,[6]分省年度数据!$A$1:$T$32,7,FALSE)
)</f>
        <v>15.54</v>
      </c>
      <c r="AN276" cm="1">
        <f t="array" ref="AN276">_xlfn.IFS(
$C276=2010,
VLOOKUP($B276,[7]分省年度数据!$A$1:$T$32,15,FALSE),
$C276=2011,
VLOOKUP($B276,[7]分省年度数据!$A$1:$T$32,14,FALSE),
$C276=2012,
VLOOKUP($B276,[7]分省年度数据!$A$1:$T$32,13,FALSE),
$C276=2013,
VLOOKUP($B276,[7]分省年度数据!$A$1:$T$32,12,FALSE),
$C276=2014,
VLOOKUP($B276,[7]分省年度数据!$A$1:$T$32,11,FALSE),
$C276=2015,
VLOOKUP($B276,[7]分省年度数据!$A$1:$T$32,10,FALSE),
$C276=2016,
VLOOKUP($B276,[7]分省年度数据!$A$1:$T$32,9,FALSE),
$C276=2017,
VLOOKUP($B276,[7]分省年度数据!$A$1:$T$32,8,FALSE),
$C276=2018,
VLOOKUP($B276,[7]分省年度数据!$A$1:$T$32,7,FALSE)
)</f>
        <v>3.36</v>
      </c>
      <c r="AO276" cm="1">
        <f t="array" ref="AO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10.74</v>
      </c>
    </row>
    <row r="277" spans="1:41">
      <c r="A277">
        <v>65</v>
      </c>
      <c r="B277" t="s">
        <v>31</v>
      </c>
      <c r="C277">
        <v>2015</v>
      </c>
      <c r="D277" t="str">
        <f>CONCATENATE(B277,C277)</f>
        <v>新疆维吾尔自治区2015</v>
      </c>
      <c r="E277" t="s">
        <v>37</v>
      </c>
      <c r="F277" cm="1">
        <f t="array" ref="F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G277" cm="1">
        <f t="array" ref="G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H277" cm="1">
        <f t="array" ref="H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I277">
        <f>VLOOKUP($D277,[24]Sheet1!$C$1:$J$65536,2,FALSE)</f>
        <v>99.510963439941406</v>
      </c>
      <c r="J277">
        <f>VLOOKUP($D277,[24]Sheet1!$C$1:$J$65536,3,FALSE)</f>
        <v>-25.843860626220703</v>
      </c>
      <c r="K277">
        <f>VLOOKUP($D277,[24]Sheet1!$C$1:$J$65536,4,FALSE)</f>
        <v>10180.142578125</v>
      </c>
      <c r="L277">
        <f>VLOOKUP($D277,[24]Sheet1!$C$1:$J$65536,5,FALSE)</f>
        <v>178.96070861816406</v>
      </c>
      <c r="M277">
        <f>VLOOKUP($D277,[24]Sheet1!$C$1:$J$65536,6,FALSE)</f>
        <v>23.108282089233398</v>
      </c>
      <c r="N277">
        <f>VLOOKUP($D277,[24]Sheet1!$C$1:$J$65536,7,FALSE)</f>
        <v>5.8095893859863281</v>
      </c>
      <c r="O277">
        <f>VLOOKUP($D277,[24]Sheet1!$C$1:$J$65536,8,FALSE)</f>
        <v>9.4258890151977539</v>
      </c>
      <c r="P277" cm="1">
        <f t="array" ref="P277">_xlfn.IFS(
$C277=2010,
VLOOKUP($B277,[25]各省年均房价!$A$1:$T$32,11,FALSE),
$C277=2011,
VLOOKUP($B277,[25]各省年均房价!$A$1:$T$32,12,FALSE),
$C277=2012,
VLOOKUP($B277,[25]各省年均房价!$A$1:$T$32,13,FALSE),
$C277=2013,
VLOOKUP($B277,[25]各省年均房价!$A$1:$T$32,14,FALSE),
$C277=2014,
VLOOKUP($B277,[25]各省年均房价!$A$1:$T$32,15,FALSE),
$C277=2015,
VLOOKUP($B277,[25]各省年均房价!$A$1:$T$32,16,FALSE),
$C277=2016,
VLOOKUP($B277,[25]各省年均房价!$A$1:$T$32,17,FALSE),
$C277=2017,
VLOOKUP($B277,[25]各省年均房价!$A$1:$T$32,18,FALSE),
$C277=2018,
VLOOKUP($B277,[25]各省年均房价!$A$1:$T$32,19,FALSE)
)</f>
        <v>4512.5066666666671</v>
      </c>
      <c r="Q277">
        <f t="shared" si="4"/>
        <v>0.26766158530557371</v>
      </c>
      <c r="S277" t="str">
        <f>VLOOKUP(B277,方言分布!A:B,2,FALSE)</f>
        <v>其他</v>
      </c>
      <c r="T277" cm="1">
        <f t="array" ref="T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18798</v>
      </c>
      <c r="U277" cm="1">
        <f t="array" ref="U277">_xlfn.IFS(
$C277=2010,
VLOOKUP($B277,[20]分省年度数据!$A$1:$T$32,15,FALSE),
$C277=2011,
VLOOKUP($B277,[20]分省年度数据!$A$1:$T$32,14,FALSE),
$C277=2012,
VLOOKUP($B277,[20]分省年度数据!$A$1:$T$32,13,FALSE),
$C277=2013,
VLOOKUP($B277,[20]分省年度数据!$A$1:$T$32,12,FALSE),
$C277=2014,
VLOOKUP($B277,[20]分省年度数据!$A$1:$T$32,11,FALSE),
$C277=2015,
VLOOKUP($B277,[20]分省年度数据!$A$1:$T$32,10,FALSE),
$C277=2016,
VLOOKUP($B277,[20]分省年度数据!$A$1:$T$32,9,FALSE),
$C277=2017,
VLOOKUP($B277,[20]分省年度数据!$A$1:$T$32,8,FALSE),
$C277=2018,
VLOOKUP($B277,[20]分省年度数据!$A$1:$T$32,7,FALSE)
)</f>
        <v>15.03</v>
      </c>
      <c r="V277" cm="1">
        <f t="array" ref="V277">_xlfn.IFS(
$C277=2010,
VLOOKUP($B277,[21]分省年度数据!$A$1:$T$32,15,FALSE),
$C277=2011,
VLOOKUP($B277,[21]分省年度数据!$A$1:$T$32,14,FALSE),
$C277=2012,
VLOOKUP($B277,[21]分省年度数据!$A$1:$T$32,13,FALSE),
$C277=2013,
VLOOKUP($B277,[21]分省年度数据!$A$1:$T$32,12,FALSE),
$C277=2014,
VLOOKUP($B277,[21]分省年度数据!$A$1:$T$32,11,FALSE),
$C277=2015,
VLOOKUP($B277,[21]分省年度数据!$A$1:$T$32,10,FALSE),
$C277=2016,
VLOOKUP($B277,[21]分省年度数据!$A$1:$T$32,9,FALSE),
$C277=2017,
VLOOKUP($B277,[21]分省年度数据!$A$1:$T$32,8,FALSE),
$C277=2018,
VLOOKUP($B277,[21]分省年度数据!$A$1:$T$32,7,FALSE)
)</f>
        <v>69</v>
      </c>
      <c r="W277" cm="1">
        <f t="array" ref="W277">_xlfn.IFS(
$C277=2010,
VLOOKUP($B277,[22]分省年度数据!$A$1:$T$32,15,FALSE),
$C277=2011,
VLOOKUP($B277,[22]分省年度数据!$A$1:$T$32,14,FALSE),
$C277=2012,
VLOOKUP($B277,[22]分省年度数据!$A$1:$T$32,13,FALSE),
$C277=2013,
VLOOKUP($B277,[22]分省年度数据!$A$1:$T$32,12,FALSE),
$C277=2014,
VLOOKUP($B277,[22]分省年度数据!$A$1:$T$32,11,FALSE),
$C277=2015,
VLOOKUP($B277,[22]分省年度数据!$A$1:$T$32,10,FALSE),
$C277=2016,
VLOOKUP($B277,[22]分省年度数据!$A$1:$T$32,9,FALSE),
$C277=2017,
VLOOKUP($B277,[22]分省年度数据!$A$1:$T$32,8,FALSE),
$C277=2018,
VLOOKUP($B277,[22]分省年度数据!$A$1:$T$32,7,FALSE)
)</f>
        <v>8.8000000000000007</v>
      </c>
      <c r="X277" cm="1">
        <f t="array" ref="X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244.01</v>
      </c>
      <c r="Y277" cm="1">
        <f t="array" ref="Y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12.81</v>
      </c>
      <c r="Z277" cm="1">
        <f t="array" ref="Z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10.58</v>
      </c>
      <c r="AA277" cm="1">
        <f t="array" ref="AA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14.15</v>
      </c>
      <c r="AC277" cm="1">
        <f t="array" ref="AC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7132774</v>
      </c>
      <c r="AD277" cm="1">
        <f t="array" ref="AD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647.92999999999995</v>
      </c>
      <c r="AE277" cm="1">
        <f t="array" ref="AE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169</v>
      </c>
      <c r="AF277" cm="1">
        <f t="array" ref="AF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2769.6</v>
      </c>
      <c r="AI277" cm="1">
        <f t="array" ref="AI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4992</v>
      </c>
      <c r="AJ277" cm="1">
        <f t="array" ref="AJ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8184</v>
      </c>
      <c r="AK277" cm="1">
        <f t="array" ref="AK277">_xlfn.IFS(
$C277=2010,
VLOOKUP($B277,[4]分省年度数据!$A$1:$T$32,15,FALSE),
$C277=2011,
VLOOKUP($B277,[4]分省年度数据!$A$1:$T$32,14,FALSE),
$C277=2012,
VLOOKUP($B277,[4]分省年度数据!$A$1:$T$32,13,FALSE),
$C277=2013,
VLOOKUP($B277,[4]分省年度数据!$A$1:$T$32,12,FALSE),
$C277=2014,
VLOOKUP($B277,[4]分省年度数据!$A$1:$T$32,11,FALSE),
$C277=2015,
VLOOKUP($B277,[4]分省年度数据!$A$1:$T$32,10,FALSE),
$C277=2016,
VLOOKUP($B277,[4]分省年度数据!$A$1:$T$32,9,FALSE),
$C277=2017,
VLOOKUP($B277,[4]分省年度数据!$A$1:$T$32,8,FALSE),
$C277=2018,
VLOOKUP($B277,[4]分省年度数据!$A$1:$T$32,7,FALSE)
)</f>
        <v>98.81</v>
      </c>
      <c r="AL277" cm="1">
        <f t="array" ref="AL277">_xlfn.IFS(
$C277=2010,
VLOOKUP($B277,[5]分省年度数据!$A$1:$T$32,15,FALSE),
$C277=2011,
VLOOKUP($B277,[5]分省年度数据!$A$1:$T$32,14,FALSE),
$C277=2012,
VLOOKUP($B277,[5]分省年度数据!$A$1:$T$32,13,FALSE),
$C277=2013,
VLOOKUP($B277,[5]分省年度数据!$A$1:$T$32,12,FALSE),
$C277=2014,
VLOOKUP($B277,[5]分省年度数据!$A$1:$T$32,11,FALSE),
$C277=2015,
VLOOKUP($B277,[5]分省年度数据!$A$1:$T$32,10,FALSE),
$C277=2016,
VLOOKUP($B277,[5]分省年度数据!$A$1:$T$32,9,FALSE),
$C277=2017,
VLOOKUP($B277,[5]分省年度数据!$A$1:$T$32,8,FALSE),
$C277=2018,
VLOOKUP($B277,[5]分省年度数据!$A$1:$T$32,7,FALSE)
)</f>
        <v>97.63</v>
      </c>
      <c r="AM277" cm="1">
        <f t="array" ref="AM277">_xlfn.IFS(
$C277=2010,
VLOOKUP($B277,[6]分省年度数据!$A$1:$T$32,15,FALSE),
$C277=2011,
VLOOKUP($B277,[6]分省年度数据!$A$1:$T$32,14,FALSE),
$C277=2012,
VLOOKUP($B277,[6]分省年度数据!$A$1:$T$32,13,FALSE),
$C277=2013,
VLOOKUP($B277,[6]分省年度数据!$A$1:$T$32,12,FALSE),
$C277=2014,
VLOOKUP($B277,[6]分省年度数据!$A$1:$T$32,11,FALSE),
$C277=2015,
VLOOKUP($B277,[6]分省年度数据!$A$1:$T$32,10,FALSE),
$C277=2016,
VLOOKUP($B277,[6]分省年度数据!$A$1:$T$32,9,FALSE),
$C277=2017,
VLOOKUP($B277,[6]分省年度数据!$A$1:$T$32,8,FALSE),
$C277=2018,
VLOOKUP($B277,[6]分省年度数据!$A$1:$T$32,7,FALSE)
)</f>
        <v>16.079999999999998</v>
      </c>
      <c r="AN277" cm="1">
        <f t="array" ref="AN277">_xlfn.IFS(
$C277=2010,
VLOOKUP($B277,[7]分省年度数据!$A$1:$T$32,15,FALSE),
$C277=2011,
VLOOKUP($B277,[7]分省年度数据!$A$1:$T$32,14,FALSE),
$C277=2012,
VLOOKUP($B277,[7]分省年度数据!$A$1:$T$32,13,FALSE),
$C277=2013,
VLOOKUP($B277,[7]分省年度数据!$A$1:$T$32,12,FALSE),
$C277=2014,
VLOOKUP($B277,[7]分省年度数据!$A$1:$T$32,11,FALSE),
$C277=2015,
VLOOKUP($B277,[7]分省年度数据!$A$1:$T$32,10,FALSE),
$C277=2016,
VLOOKUP($B277,[7]分省年度数据!$A$1:$T$32,9,FALSE),
$C277=2017,
VLOOKUP($B277,[7]分省年度数据!$A$1:$T$32,8,FALSE),
$C277=2018,
VLOOKUP($B277,[7]分省年度数据!$A$1:$T$32,7,FALSE)
)</f>
        <v>3.44</v>
      </c>
      <c r="AO277" cm="1">
        <f t="array" ref="AO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11.5</v>
      </c>
    </row>
    <row r="278" spans="1:41">
      <c r="A278">
        <v>65</v>
      </c>
      <c r="B278" t="s">
        <v>31</v>
      </c>
      <c r="C278">
        <v>2016</v>
      </c>
      <c r="D278" t="str">
        <f>CONCATENATE(B278,C278)</f>
        <v>新疆维吾尔自治区2016</v>
      </c>
      <c r="E278" t="s">
        <v>37</v>
      </c>
      <c r="F278" cm="1">
        <f t="array" ref="F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G278" cm="1">
        <f t="array" ref="G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H278" cm="1">
        <f t="array" ref="H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I278">
        <f>VLOOKUP($D278,[24]Sheet1!$C$1:$J$65536,2,FALSE)</f>
        <v>100.38034057617188</v>
      </c>
      <c r="J278">
        <f>VLOOKUP($D278,[24]Sheet1!$C$1:$J$65536,3,FALSE)</f>
        <v>-21.2059326171875</v>
      </c>
      <c r="K278">
        <f>VLOOKUP($D278,[24]Sheet1!$C$1:$J$65536,4,FALSE)</f>
        <v>10182.84765625</v>
      </c>
      <c r="L278">
        <f>VLOOKUP($D278,[24]Sheet1!$C$1:$J$65536,5,FALSE)</f>
        <v>181.59712219238281</v>
      </c>
      <c r="M278">
        <f>VLOOKUP($D278,[24]Sheet1!$C$1:$J$65536,6,FALSE)</f>
        <v>23.264228820800781</v>
      </c>
      <c r="N278">
        <f>VLOOKUP($D278,[24]Sheet1!$C$1:$J$65536,7,FALSE)</f>
        <v>5.8628926277160645</v>
      </c>
      <c r="O278">
        <f>VLOOKUP($D278,[24]Sheet1!$C$1:$J$65536,8,FALSE)</f>
        <v>12.23371696472168</v>
      </c>
      <c r="P278" cm="1">
        <f t="array" ref="P278">_xlfn.IFS(
$C278=2010,
VLOOKUP($B278,[25]各省年均房价!$A$1:$T$32,11,FALSE),
$C278=2011,
VLOOKUP($B278,[25]各省年均房价!$A$1:$T$32,12,FALSE),
$C278=2012,
VLOOKUP($B278,[25]各省年均房价!$A$1:$T$32,13,FALSE),
$C278=2013,
VLOOKUP($B278,[25]各省年均房价!$A$1:$T$32,14,FALSE),
$C278=2014,
VLOOKUP($B278,[25]各省年均房价!$A$1:$T$32,15,FALSE),
$C278=2015,
VLOOKUP($B278,[25]各省年均房价!$A$1:$T$32,16,FALSE),
$C278=2016,
VLOOKUP($B278,[25]各省年均房价!$A$1:$T$32,17,FALSE),
$C278=2017,
VLOOKUP($B278,[25]各省年均房价!$A$1:$T$32,18,FALSE),
$C278=2018,
VLOOKUP($B278,[25]各省年均房价!$A$1:$T$32,19,FALSE)
)</f>
        <v>4596.5133333333333</v>
      </c>
      <c r="Q278">
        <f t="shared" si="4"/>
        <v>0.25042295468991194</v>
      </c>
      <c r="S278" t="str">
        <f>VLOOKUP(B278,方言分布!A:B,2,FALSE)</f>
        <v>其他</v>
      </c>
      <c r="T278" cm="1">
        <f t="array" ref="T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18825</v>
      </c>
      <c r="U278" cm="1">
        <f t="array" ref="U278">_xlfn.IFS(
$C278=2010,
VLOOKUP($B278,[20]分省年度数据!$A$1:$T$32,15,FALSE),
$C278=2011,
VLOOKUP($B278,[20]分省年度数据!$A$1:$T$32,14,FALSE),
$C278=2012,
VLOOKUP($B278,[20]分省年度数据!$A$1:$T$32,13,FALSE),
$C278=2013,
VLOOKUP($B278,[20]分省年度数据!$A$1:$T$32,12,FALSE),
$C278=2014,
VLOOKUP($B278,[20]分省年度数据!$A$1:$T$32,11,FALSE),
$C278=2015,
VLOOKUP($B278,[20]分省年度数据!$A$1:$T$32,10,FALSE),
$C278=2016,
VLOOKUP($B278,[20]分省年度数据!$A$1:$T$32,9,FALSE),
$C278=2017,
VLOOKUP($B278,[20]分省年度数据!$A$1:$T$32,8,FALSE),
$C278=2018,
VLOOKUP($B278,[20]分省年度数据!$A$1:$T$32,7,FALSE)
)</f>
        <v>15.69</v>
      </c>
      <c r="V278" cm="1">
        <f t="array" ref="V278">_xlfn.IFS(
$C278=2010,
VLOOKUP($B278,[21]分省年度数据!$A$1:$T$32,15,FALSE),
$C278=2011,
VLOOKUP($B278,[21]分省年度数据!$A$1:$T$32,14,FALSE),
$C278=2012,
VLOOKUP($B278,[21]分省年度数据!$A$1:$T$32,13,FALSE),
$C278=2013,
VLOOKUP($B278,[21]分省年度数据!$A$1:$T$32,12,FALSE),
$C278=2014,
VLOOKUP($B278,[21]分省年度数据!$A$1:$T$32,11,FALSE),
$C278=2015,
VLOOKUP($B278,[21]分省年度数据!$A$1:$T$32,10,FALSE),
$C278=2016,
VLOOKUP($B278,[21]分省年度数据!$A$1:$T$32,9,FALSE),
$C278=2017,
VLOOKUP($B278,[21]分省年度数据!$A$1:$T$32,8,FALSE),
$C278=2018,
VLOOKUP($B278,[21]分省年度数据!$A$1:$T$32,7,FALSE)
)</f>
        <v>71</v>
      </c>
      <c r="W278" cm="1">
        <f t="array" ref="W278">_xlfn.IFS(
$C278=2010,
VLOOKUP($B278,[22]分省年度数据!$A$1:$T$32,15,FALSE),
$C278=2011,
VLOOKUP($B278,[22]分省年度数据!$A$1:$T$32,14,FALSE),
$C278=2012,
VLOOKUP($B278,[22]分省年度数据!$A$1:$T$32,13,FALSE),
$C278=2013,
VLOOKUP($B278,[22]分省年度数据!$A$1:$T$32,12,FALSE),
$C278=2014,
VLOOKUP($B278,[22]分省年度数据!$A$1:$T$32,11,FALSE),
$C278=2015,
VLOOKUP($B278,[22]分省年度数据!$A$1:$T$32,10,FALSE),
$C278=2016,
VLOOKUP($B278,[22]分省年度数据!$A$1:$T$32,9,FALSE),
$C278=2017,
VLOOKUP($B278,[22]分省年度数据!$A$1:$T$32,8,FALSE),
$C278=2018,
VLOOKUP($B278,[22]分省年度数据!$A$1:$T$32,7,FALSE)
)</f>
        <v>8.66</v>
      </c>
      <c r="X278" cm="1">
        <f t="array" ref="X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256.43</v>
      </c>
      <c r="Y278" cm="1">
        <f t="array" ref="Y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13.1</v>
      </c>
      <c r="Z278" cm="1">
        <f t="array" ref="Z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10.54</v>
      </c>
      <c r="AA278" cm="1">
        <f t="array" ref="AA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14.75</v>
      </c>
      <c r="AC278" cm="1">
        <f t="array" ref="AC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7823914</v>
      </c>
      <c r="AD278" cm="1">
        <f t="array" ref="AD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664.52</v>
      </c>
      <c r="AE278" cm="1">
        <f t="array" ref="AE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167</v>
      </c>
      <c r="AF278" cm="1">
        <f t="array" ref="AF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3005.2</v>
      </c>
      <c r="AI278" cm="1">
        <f t="array" ref="AI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5049</v>
      </c>
      <c r="AJ278" cm="1">
        <f t="array" ref="AJ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8429</v>
      </c>
      <c r="AK278" cm="1">
        <f t="array" ref="AK278">_xlfn.IFS(
$C278=2010,
VLOOKUP($B278,[4]分省年度数据!$A$1:$T$32,15,FALSE),
$C278=2011,
VLOOKUP($B278,[4]分省年度数据!$A$1:$T$32,14,FALSE),
$C278=2012,
VLOOKUP($B278,[4]分省年度数据!$A$1:$T$32,13,FALSE),
$C278=2013,
VLOOKUP($B278,[4]分省年度数据!$A$1:$T$32,12,FALSE),
$C278=2014,
VLOOKUP($B278,[4]分省年度数据!$A$1:$T$32,11,FALSE),
$C278=2015,
VLOOKUP($B278,[4]分省年度数据!$A$1:$T$32,10,FALSE),
$C278=2016,
VLOOKUP($B278,[4]分省年度数据!$A$1:$T$32,9,FALSE),
$C278=2017,
VLOOKUP($B278,[4]分省年度数据!$A$1:$T$32,8,FALSE),
$C278=2018,
VLOOKUP($B278,[4]分省年度数据!$A$1:$T$32,7,FALSE)
)</f>
        <v>98.86</v>
      </c>
      <c r="AL278" cm="1">
        <f t="array" ref="AL278">_xlfn.IFS(
$C278=2010,
VLOOKUP($B278,[5]分省年度数据!$A$1:$T$32,15,FALSE),
$C278=2011,
VLOOKUP($B278,[5]分省年度数据!$A$1:$T$32,14,FALSE),
$C278=2012,
VLOOKUP($B278,[5]分省年度数据!$A$1:$T$32,13,FALSE),
$C278=2013,
VLOOKUP($B278,[5]分省年度数据!$A$1:$T$32,12,FALSE),
$C278=2014,
VLOOKUP($B278,[5]分省年度数据!$A$1:$T$32,11,FALSE),
$C278=2015,
VLOOKUP($B278,[5]分省年度数据!$A$1:$T$32,10,FALSE),
$C278=2016,
VLOOKUP($B278,[5]分省年度数据!$A$1:$T$32,9,FALSE),
$C278=2017,
VLOOKUP($B278,[5]分省年度数据!$A$1:$T$32,8,FALSE),
$C278=2018,
VLOOKUP($B278,[5]分省年度数据!$A$1:$T$32,7,FALSE)
)</f>
        <v>97.89</v>
      </c>
      <c r="AM278" cm="1">
        <f t="array" ref="AM278">_xlfn.IFS(
$C278=2010,
VLOOKUP($B278,[6]分省年度数据!$A$1:$T$32,15,FALSE),
$C278=2011,
VLOOKUP($B278,[6]分省年度数据!$A$1:$T$32,14,FALSE),
$C278=2012,
VLOOKUP($B278,[6]分省年度数据!$A$1:$T$32,13,FALSE),
$C278=2013,
VLOOKUP($B278,[6]分省年度数据!$A$1:$T$32,12,FALSE),
$C278=2014,
VLOOKUP($B278,[6]分省年度数据!$A$1:$T$32,11,FALSE),
$C278=2015,
VLOOKUP($B278,[6]分省年度数据!$A$1:$T$32,10,FALSE),
$C278=2016,
VLOOKUP($B278,[6]分省年度数据!$A$1:$T$32,9,FALSE),
$C278=2017,
VLOOKUP($B278,[6]分省年度数据!$A$1:$T$32,8,FALSE),
$C278=2018,
VLOOKUP($B278,[6]分省年度数据!$A$1:$T$32,7,FALSE)
)</f>
        <v>15.24</v>
      </c>
      <c r="AN278" cm="1">
        <f t="array" ref="AN278">_xlfn.IFS(
$C278=2010,
VLOOKUP($B278,[7]分省年度数据!$A$1:$T$32,15,FALSE),
$C278=2011,
VLOOKUP($B278,[7]分省年度数据!$A$1:$T$32,14,FALSE),
$C278=2012,
VLOOKUP($B278,[7]分省年度数据!$A$1:$T$32,13,FALSE),
$C278=2013,
VLOOKUP($B278,[7]分省年度数据!$A$1:$T$32,12,FALSE),
$C278=2014,
VLOOKUP($B278,[7]分省年度数据!$A$1:$T$32,11,FALSE),
$C278=2015,
VLOOKUP($B278,[7]分省年度数据!$A$1:$T$32,10,FALSE),
$C278=2016,
VLOOKUP($B278,[7]分省年度数据!$A$1:$T$32,9,FALSE),
$C278=2017,
VLOOKUP($B278,[7]分省年度数据!$A$1:$T$32,8,FALSE),
$C278=2018,
VLOOKUP($B278,[7]分省年度数据!$A$1:$T$32,7,FALSE)
)</f>
        <v>3.28</v>
      </c>
      <c r="AO278" cm="1">
        <f t="array" ref="AO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12.22</v>
      </c>
    </row>
    <row r="279" spans="1:41">
      <c r="A279">
        <v>65</v>
      </c>
      <c r="B279" t="s">
        <v>31</v>
      </c>
      <c r="C279">
        <v>2017</v>
      </c>
      <c r="D279" t="str">
        <f>CONCATENATE(B279,C279)</f>
        <v>新疆维吾尔自治区2017</v>
      </c>
      <c r="E279" t="s">
        <v>37</v>
      </c>
      <c r="F279" cm="1">
        <f t="array" ref="F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G279" cm="1">
        <f t="array" ref="G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H279" cm="1">
        <f t="array" ref="H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I279">
        <f>VLOOKUP($D279,[24]Sheet1!$C$1:$J$65536,2,FALSE)</f>
        <v>100.15743255615234</v>
      </c>
      <c r="J279">
        <f>VLOOKUP($D279,[24]Sheet1!$C$1:$J$65536,3,FALSE)</f>
        <v>-24.163856506347656</v>
      </c>
      <c r="K279">
        <f>VLOOKUP($D279,[24]Sheet1!$C$1:$J$65536,4,FALSE)</f>
        <v>10188.9833984375</v>
      </c>
      <c r="L279">
        <f>VLOOKUP($D279,[24]Sheet1!$C$1:$J$65536,5,FALSE)</f>
        <v>185.42208862304688</v>
      </c>
      <c r="M279">
        <f>VLOOKUP($D279,[24]Sheet1!$C$1:$J$65536,6,FALSE)</f>
        <v>23.745235443115234</v>
      </c>
      <c r="N279">
        <f>VLOOKUP($D279,[24]Sheet1!$C$1:$J$65536,7,FALSE)</f>
        <v>5.545257568359375</v>
      </c>
      <c r="O279">
        <f>VLOOKUP($D279,[24]Sheet1!$C$1:$J$65536,8,FALSE)</f>
        <v>10.105880737304688</v>
      </c>
      <c r="P279" cm="1">
        <f t="array" ref="P279">_xlfn.IFS(
$C279=2010,
VLOOKUP($B279,[25]各省年均房价!$A$1:$T$32,11,FALSE),
$C279=2011,
VLOOKUP($B279,[25]各省年均房价!$A$1:$T$32,12,FALSE),
$C279=2012,
VLOOKUP($B279,[25]各省年均房价!$A$1:$T$32,13,FALSE),
$C279=2013,
VLOOKUP($B279,[25]各省年均房价!$A$1:$T$32,14,FALSE),
$C279=2014,
VLOOKUP($B279,[25]各省年均房价!$A$1:$T$32,15,FALSE),
$C279=2015,
VLOOKUP($B279,[25]各省年均房价!$A$1:$T$32,16,FALSE),
$C279=2016,
VLOOKUP($B279,[25]各省年均房价!$A$1:$T$32,17,FALSE),
$C279=2017,
VLOOKUP($B279,[25]各省年均房价!$A$1:$T$32,18,FALSE),
$C279=2018,
VLOOKUP($B279,[25]各省年均房价!$A$1:$T$32,19,FALSE)
)</f>
        <v>5129.4722222222244</v>
      </c>
      <c r="Q279">
        <f t="shared" si="4"/>
        <v>0.25679460436656942</v>
      </c>
      <c r="S279" t="str">
        <f>VLOOKUP(B279,方言分布!A:B,2,FALSE)</f>
        <v>其他</v>
      </c>
      <c r="T279" cm="1">
        <f t="array" ref="T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18724</v>
      </c>
      <c r="U279" cm="1">
        <f t="array" ref="U279">_xlfn.IFS(
$C279=2010,
VLOOKUP($B279,[20]分省年度数据!$A$1:$T$32,15,FALSE),
$C279=2011,
VLOOKUP($B279,[20]分省年度数据!$A$1:$T$32,14,FALSE),
$C279=2012,
VLOOKUP($B279,[20]分省年度数据!$A$1:$T$32,13,FALSE),
$C279=2013,
VLOOKUP($B279,[20]分省年度数据!$A$1:$T$32,12,FALSE),
$C279=2014,
VLOOKUP($B279,[20]分省年度数据!$A$1:$T$32,11,FALSE),
$C279=2015,
VLOOKUP($B279,[20]分省年度数据!$A$1:$T$32,10,FALSE),
$C279=2016,
VLOOKUP($B279,[20]分省年度数据!$A$1:$T$32,9,FALSE),
$C279=2017,
VLOOKUP($B279,[20]分省年度数据!$A$1:$T$32,8,FALSE),
$C279=2018,
VLOOKUP($B279,[20]分省年度数据!$A$1:$T$32,7,FALSE)
)</f>
        <v>16.760000000000002</v>
      </c>
      <c r="V279" cm="1">
        <f t="array" ref="V279">_xlfn.IFS(
$C279=2010,
VLOOKUP($B279,[21]分省年度数据!$A$1:$T$32,15,FALSE),
$C279=2011,
VLOOKUP($B279,[21]分省年度数据!$A$1:$T$32,14,FALSE),
$C279=2012,
VLOOKUP($B279,[21]分省年度数据!$A$1:$T$32,13,FALSE),
$C279=2013,
VLOOKUP($B279,[21]分省年度数据!$A$1:$T$32,12,FALSE),
$C279=2014,
VLOOKUP($B279,[21]分省年度数据!$A$1:$T$32,11,FALSE),
$C279=2015,
VLOOKUP($B279,[21]分省年度数据!$A$1:$T$32,10,FALSE),
$C279=2016,
VLOOKUP($B279,[21]分省年度数据!$A$1:$T$32,9,FALSE),
$C279=2017,
VLOOKUP($B279,[21]分省年度数据!$A$1:$T$32,8,FALSE),
$C279=2018,
VLOOKUP($B279,[21]分省年度数据!$A$1:$T$32,7,FALSE)
)</f>
        <v>71</v>
      </c>
      <c r="W279" cm="1">
        <f t="array" ref="W279">_xlfn.IFS(
$C279=2010,
VLOOKUP($B279,[22]分省年度数据!$A$1:$T$32,15,FALSE),
$C279=2011,
VLOOKUP($B279,[22]分省年度数据!$A$1:$T$32,14,FALSE),
$C279=2012,
VLOOKUP($B279,[22]分省年度数据!$A$1:$T$32,13,FALSE),
$C279=2013,
VLOOKUP($B279,[22]分省年度数据!$A$1:$T$32,12,FALSE),
$C279=2014,
VLOOKUP($B279,[22]分省年度数据!$A$1:$T$32,11,FALSE),
$C279=2015,
VLOOKUP($B279,[22]分省年度数据!$A$1:$T$32,10,FALSE),
$C279=2016,
VLOOKUP($B279,[22]分省年度数据!$A$1:$T$32,9,FALSE),
$C279=2017,
VLOOKUP($B279,[22]分省年度数据!$A$1:$T$32,8,FALSE),
$C279=2018,
VLOOKUP($B279,[22]分省年度数据!$A$1:$T$32,7,FALSE)
)</f>
        <v>8.4700000000000006</v>
      </c>
      <c r="X279" cm="1">
        <f t="array" ref="X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266.70999999999998</v>
      </c>
      <c r="Y279" cm="1">
        <f t="array" ref="Y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12.75</v>
      </c>
      <c r="Z279" cm="1">
        <f t="array" ref="Z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10.49</v>
      </c>
      <c r="AA279" cm="1">
        <f t="array" ref="AA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14.91</v>
      </c>
      <c r="AC279" cm="1">
        <f t="array" ref="AC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8462090</v>
      </c>
      <c r="AD279" cm="1">
        <f t="array" ref="AD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722.59</v>
      </c>
      <c r="AE279" cm="1">
        <f t="array" ref="AE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165</v>
      </c>
      <c r="AF279" cm="1">
        <f t="array" ref="AF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3249.8</v>
      </c>
      <c r="AI279" cm="1">
        <f t="array" ref="AI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5017</v>
      </c>
      <c r="AJ279" cm="1">
        <f t="array" ref="AJ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9254</v>
      </c>
      <c r="AK279" cm="1">
        <f t="array" ref="AK279">_xlfn.IFS(
$C279=2010,
VLOOKUP($B279,[4]分省年度数据!$A$1:$T$32,15,FALSE),
$C279=2011,
VLOOKUP($B279,[4]分省年度数据!$A$1:$T$32,14,FALSE),
$C279=2012,
VLOOKUP($B279,[4]分省年度数据!$A$1:$T$32,13,FALSE),
$C279=2013,
VLOOKUP($B279,[4]分省年度数据!$A$1:$T$32,12,FALSE),
$C279=2014,
VLOOKUP($B279,[4]分省年度数据!$A$1:$T$32,11,FALSE),
$C279=2015,
VLOOKUP($B279,[4]分省年度数据!$A$1:$T$32,10,FALSE),
$C279=2016,
VLOOKUP($B279,[4]分省年度数据!$A$1:$T$32,9,FALSE),
$C279=2017,
VLOOKUP($B279,[4]分省年度数据!$A$1:$T$32,8,FALSE),
$C279=2018,
VLOOKUP($B279,[4]分省年度数据!$A$1:$T$32,7,FALSE)
)</f>
        <v>98.75</v>
      </c>
      <c r="AL279" cm="1">
        <f t="array" ref="AL279">_xlfn.IFS(
$C279=2010,
VLOOKUP($B279,[5]分省年度数据!$A$1:$T$32,15,FALSE),
$C279=2011,
VLOOKUP($B279,[5]分省年度数据!$A$1:$T$32,14,FALSE),
$C279=2012,
VLOOKUP($B279,[5]分省年度数据!$A$1:$T$32,13,FALSE),
$C279=2013,
VLOOKUP($B279,[5]分省年度数据!$A$1:$T$32,12,FALSE),
$C279=2014,
VLOOKUP($B279,[5]分省年度数据!$A$1:$T$32,11,FALSE),
$C279=2015,
VLOOKUP($B279,[5]分省年度数据!$A$1:$T$32,10,FALSE),
$C279=2016,
VLOOKUP($B279,[5]分省年度数据!$A$1:$T$32,9,FALSE),
$C279=2017,
VLOOKUP($B279,[5]分省年度数据!$A$1:$T$32,8,FALSE),
$C279=2018,
VLOOKUP($B279,[5]分省年度数据!$A$1:$T$32,7,FALSE)
)</f>
        <v>98.32</v>
      </c>
      <c r="AM279" cm="1">
        <f t="array" ref="AM279">_xlfn.IFS(
$C279=2010,
VLOOKUP($B279,[6]分省年度数据!$A$1:$T$32,15,FALSE),
$C279=2011,
VLOOKUP($B279,[6]分省年度数据!$A$1:$T$32,14,FALSE),
$C279=2012,
VLOOKUP($B279,[6]分省年度数据!$A$1:$T$32,13,FALSE),
$C279=2013,
VLOOKUP($B279,[6]分省年度数据!$A$1:$T$32,12,FALSE),
$C279=2014,
VLOOKUP($B279,[6]分省年度数据!$A$1:$T$32,11,FALSE),
$C279=2015,
VLOOKUP($B279,[6]分省年度数据!$A$1:$T$32,10,FALSE),
$C279=2016,
VLOOKUP($B279,[6]分省年度数据!$A$1:$T$32,9,FALSE),
$C279=2017,
VLOOKUP($B279,[6]分省年度数据!$A$1:$T$32,8,FALSE),
$C279=2018,
VLOOKUP($B279,[6]分省年度数据!$A$1:$T$32,7,FALSE)
)</f>
        <v>14.58</v>
      </c>
      <c r="AN279" cm="1">
        <f t="array" ref="AN279">_xlfn.IFS(
$C279=2010,
VLOOKUP($B279,[7]分省年度数据!$A$1:$T$32,15,FALSE),
$C279=2011,
VLOOKUP($B279,[7]分省年度数据!$A$1:$T$32,14,FALSE),
$C279=2012,
VLOOKUP($B279,[7]分省年度数据!$A$1:$T$32,13,FALSE),
$C279=2013,
VLOOKUP($B279,[7]分省年度数据!$A$1:$T$32,12,FALSE),
$C279=2014,
VLOOKUP($B279,[7]分省年度数据!$A$1:$T$32,11,FALSE),
$C279=2015,
VLOOKUP($B279,[7]分省年度数据!$A$1:$T$32,10,FALSE),
$C279=2016,
VLOOKUP($B279,[7]分省年度数据!$A$1:$T$32,9,FALSE),
$C279=2017,
VLOOKUP($B279,[7]分省年度数据!$A$1:$T$32,8,FALSE),
$C279=2018,
VLOOKUP($B279,[7]分省年度数据!$A$1:$T$32,7,FALSE)
)</f>
        <v>3.04</v>
      </c>
      <c r="AO279" cm="1">
        <f t="array" ref="AO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13.23</v>
      </c>
    </row>
    <row r="280" spans="1:41">
      <c r="A280">
        <v>65</v>
      </c>
      <c r="B280" t="s">
        <v>31</v>
      </c>
      <c r="C280">
        <v>2018</v>
      </c>
      <c r="D280" t="str">
        <f>CONCATENATE(B280,C280)</f>
        <v>新疆维吾尔自治区2018</v>
      </c>
      <c r="E280" t="s">
        <v>37</v>
      </c>
      <c r="F280" cm="1">
        <f t="array" ref="F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G280" cm="1">
        <f t="array" ref="G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H280" cm="1">
        <f t="array" ref="H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I280">
        <f>VLOOKUP($D280,[24]Sheet1!$C$1:$J$65536,2,FALSE)</f>
        <v>93.962257385253906</v>
      </c>
      <c r="J280">
        <f>VLOOKUP($D280,[24]Sheet1!$C$1:$J$65536,3,FALSE)</f>
        <v>-39.028236389160156</v>
      </c>
      <c r="K280">
        <f>VLOOKUP($D280,[24]Sheet1!$C$1:$J$65536,4,FALSE)</f>
        <v>10184.7431640625</v>
      </c>
      <c r="L280">
        <f>VLOOKUP($D280,[24]Sheet1!$C$1:$J$65536,5,FALSE)</f>
        <v>186.20925903320312</v>
      </c>
      <c r="M280">
        <f>VLOOKUP($D280,[24]Sheet1!$C$1:$J$65536,6,FALSE)</f>
        <v>24.346864700317383</v>
      </c>
      <c r="N280">
        <f>VLOOKUP($D280,[24]Sheet1!$C$1:$J$65536,7,FALSE)</f>
        <v>6.0285730361938477</v>
      </c>
      <c r="O280">
        <f>VLOOKUP($D280,[24]Sheet1!$C$1:$J$65536,8,FALSE)</f>
        <v>11.823455810546875</v>
      </c>
      <c r="P280" cm="1">
        <f t="array" ref="P280">_xlfn.IFS(
$C280=2010,
VLOOKUP($B280,[25]各省年均房价!$A$1:$T$32,11,FALSE),
$C280=2011,
VLOOKUP($B280,[25]各省年均房价!$A$1:$T$32,12,FALSE),
$C280=2012,
VLOOKUP($B280,[25]各省年均房价!$A$1:$T$32,13,FALSE),
$C280=2013,
VLOOKUP($B280,[25]各省年均房价!$A$1:$T$32,14,FALSE),
$C280=2014,
VLOOKUP($B280,[25]各省年均房价!$A$1:$T$32,15,FALSE),
$C280=2015,
VLOOKUP($B280,[25]各省年均房价!$A$1:$T$32,16,FALSE),
$C280=2016,
VLOOKUP($B280,[25]各省年均房价!$A$1:$T$32,17,FALSE),
$C280=2017,
VLOOKUP($B280,[25]各省年均房价!$A$1:$T$32,18,FALSE),
$C280=2018,
VLOOKUP($B280,[25]各省年均房价!$A$1:$T$32,19,FALSE)
)</f>
        <v>5107.75</v>
      </c>
      <c r="Q280">
        <f t="shared" si="4"/>
        <v>0.23756976744186045</v>
      </c>
      <c r="S280" t="str">
        <f>VLOOKUP(B280,方言分布!A:B,2,FALSE)</f>
        <v>其他</v>
      </c>
      <c r="T280" cm="1">
        <f t="array" ref="T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18450</v>
      </c>
      <c r="U280" cm="1">
        <f t="array" ref="U280">_xlfn.IFS(
$C280=2010,
VLOOKUP($B280,[20]分省年度数据!$A$1:$T$32,15,FALSE),
$C280=2011,
VLOOKUP($B280,[20]分省年度数据!$A$1:$T$32,14,FALSE),
$C280=2012,
VLOOKUP($B280,[20]分省年度数据!$A$1:$T$32,13,FALSE),
$C280=2013,
VLOOKUP($B280,[20]分省年度数据!$A$1:$T$32,12,FALSE),
$C280=2014,
VLOOKUP($B280,[20]分省年度数据!$A$1:$T$32,11,FALSE),
$C280=2015,
VLOOKUP($B280,[20]分省年度数据!$A$1:$T$32,10,FALSE),
$C280=2016,
VLOOKUP($B280,[20]分省年度数据!$A$1:$T$32,9,FALSE),
$C280=2017,
VLOOKUP($B280,[20]分省年度数据!$A$1:$T$32,8,FALSE),
$C280=2018,
VLOOKUP($B280,[20]分省年度数据!$A$1:$T$32,7,FALSE)
)</f>
        <v>17.89</v>
      </c>
      <c r="V280" cm="1">
        <f t="array" ref="V280">_xlfn.IFS(
$C280=2010,
VLOOKUP($B280,[21]分省年度数据!$A$1:$T$32,15,FALSE),
$C280=2011,
VLOOKUP($B280,[21]分省年度数据!$A$1:$T$32,14,FALSE),
$C280=2012,
VLOOKUP($B280,[21]分省年度数据!$A$1:$T$32,13,FALSE),
$C280=2013,
VLOOKUP($B280,[21]分省年度数据!$A$1:$T$32,12,FALSE),
$C280=2014,
VLOOKUP($B280,[21]分省年度数据!$A$1:$T$32,11,FALSE),
$C280=2015,
VLOOKUP($B280,[21]分省年度数据!$A$1:$T$32,10,FALSE),
$C280=2016,
VLOOKUP($B280,[21]分省年度数据!$A$1:$T$32,9,FALSE),
$C280=2017,
VLOOKUP($B280,[21]分省年度数据!$A$1:$T$32,8,FALSE),
$C280=2018,
VLOOKUP($B280,[21]分省年度数据!$A$1:$T$32,7,FALSE)
)</f>
        <v>71</v>
      </c>
      <c r="W280" cm="1">
        <f t="array" ref="W280">_xlfn.IFS(
$C280=2010,
VLOOKUP($B280,[22]分省年度数据!$A$1:$T$32,15,FALSE),
$C280=2011,
VLOOKUP($B280,[22]分省年度数据!$A$1:$T$32,14,FALSE),
$C280=2012,
VLOOKUP($B280,[22]分省年度数据!$A$1:$T$32,13,FALSE),
$C280=2013,
VLOOKUP($B280,[22]分省年度数据!$A$1:$T$32,12,FALSE),
$C280=2014,
VLOOKUP($B280,[22]分省年度数据!$A$1:$T$32,11,FALSE),
$C280=2015,
VLOOKUP($B280,[22]分省年度数据!$A$1:$T$32,10,FALSE),
$C280=2016,
VLOOKUP($B280,[22]分省年度数据!$A$1:$T$32,9,FALSE),
$C280=2017,
VLOOKUP($B280,[22]分省年度数据!$A$1:$T$32,8,FALSE),
$C280=2018,
VLOOKUP($B280,[22]分省年度数据!$A$1:$T$32,7,FALSE)
)</f>
        <v>8.5</v>
      </c>
      <c r="X280" cm="1">
        <f t="array" ref="X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286.14</v>
      </c>
      <c r="Y280" cm="1">
        <f t="array" ref="Y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12.29</v>
      </c>
      <c r="Z280" cm="1">
        <f t="array" ref="Z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10.75</v>
      </c>
      <c r="AA280" cm="1">
        <f t="array" ref="AA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15.3</v>
      </c>
      <c r="AC280" cm="1">
        <f t="array" ref="AC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9522617</v>
      </c>
      <c r="AD280" cm="1">
        <f t="array" ref="AD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812.88</v>
      </c>
      <c r="AE280" cm="1">
        <f t="array" ref="AE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146</v>
      </c>
      <c r="AF280" cm="1">
        <f t="array" ref="AF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3429.1</v>
      </c>
      <c r="AI280" cm="1">
        <f t="array" ref="AI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6181</v>
      </c>
      <c r="AJ280" cm="1">
        <f t="array" ref="AJ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11269</v>
      </c>
      <c r="AK280" cm="1">
        <f t="array" ref="AK280">_xlfn.IFS(
$C280=2010,
VLOOKUP($B280,[4]分省年度数据!$A$1:$T$32,15,FALSE),
$C280=2011,
VLOOKUP($B280,[4]分省年度数据!$A$1:$T$32,14,FALSE),
$C280=2012,
VLOOKUP($B280,[4]分省年度数据!$A$1:$T$32,13,FALSE),
$C280=2013,
VLOOKUP($B280,[4]分省年度数据!$A$1:$T$32,12,FALSE),
$C280=2014,
VLOOKUP($B280,[4]分省年度数据!$A$1:$T$32,11,FALSE),
$C280=2015,
VLOOKUP($B280,[4]分省年度数据!$A$1:$T$32,10,FALSE),
$C280=2016,
VLOOKUP($B280,[4]分省年度数据!$A$1:$T$32,9,FALSE),
$C280=2017,
VLOOKUP($B280,[4]分省年度数据!$A$1:$T$32,8,FALSE),
$C280=2018,
VLOOKUP($B280,[4]分省年度数据!$A$1:$T$32,7,FALSE)
)</f>
        <v>97.66</v>
      </c>
      <c r="AL280" cm="1">
        <f t="array" ref="AL280">_xlfn.IFS(
$C280=2010,
VLOOKUP($B280,[5]分省年度数据!$A$1:$T$32,15,FALSE),
$C280=2011,
VLOOKUP($B280,[5]分省年度数据!$A$1:$T$32,14,FALSE),
$C280=2012,
VLOOKUP($B280,[5]分省年度数据!$A$1:$T$32,13,FALSE),
$C280=2013,
VLOOKUP($B280,[5]分省年度数据!$A$1:$T$32,12,FALSE),
$C280=2014,
VLOOKUP($B280,[5]分省年度数据!$A$1:$T$32,11,FALSE),
$C280=2015,
VLOOKUP($B280,[5]分省年度数据!$A$1:$T$32,10,FALSE),
$C280=2016,
VLOOKUP($B280,[5]分省年度数据!$A$1:$T$32,9,FALSE),
$C280=2017,
VLOOKUP($B280,[5]分省年度数据!$A$1:$T$32,8,FALSE),
$C280=2018,
VLOOKUP($B280,[5]分省年度数据!$A$1:$T$32,7,FALSE)
)</f>
        <v>98.01</v>
      </c>
      <c r="AM280" cm="1">
        <f t="array" ref="AM280">_xlfn.IFS(
$C280=2010,
VLOOKUP($B280,[6]分省年度数据!$A$1:$T$32,15,FALSE),
$C280=2011,
VLOOKUP($B280,[6]分省年度数据!$A$1:$T$32,14,FALSE),
$C280=2012,
VLOOKUP($B280,[6]分省年度数据!$A$1:$T$32,13,FALSE),
$C280=2013,
VLOOKUP($B280,[6]分省年度数据!$A$1:$T$32,12,FALSE),
$C280=2014,
VLOOKUP($B280,[6]分省年度数据!$A$1:$T$32,11,FALSE),
$C280=2015,
VLOOKUP($B280,[6]分省年度数据!$A$1:$T$32,10,FALSE),
$C280=2016,
VLOOKUP($B280,[6]分省年度数据!$A$1:$T$32,9,FALSE),
$C280=2017,
VLOOKUP($B280,[6]分省年度数据!$A$1:$T$32,8,FALSE),
$C280=2018,
VLOOKUP($B280,[6]分省年度数据!$A$1:$T$32,7,FALSE)
)</f>
        <v>14.44</v>
      </c>
      <c r="AN280" cm="1">
        <f t="array" ref="AN280">_xlfn.IFS(
$C280=2010,
VLOOKUP($B280,[7]分省年度数据!$A$1:$T$32,15,FALSE),
$C280=2011,
VLOOKUP($B280,[7]分省年度数据!$A$1:$T$32,14,FALSE),
$C280=2012,
VLOOKUP($B280,[7]分省年度数据!$A$1:$T$32,13,FALSE),
$C280=2013,
VLOOKUP($B280,[7]分省年度数据!$A$1:$T$32,12,FALSE),
$C280=2014,
VLOOKUP($B280,[7]分省年度数据!$A$1:$T$32,11,FALSE),
$C280=2015,
VLOOKUP($B280,[7]分省年度数据!$A$1:$T$32,10,FALSE),
$C280=2016,
VLOOKUP($B280,[7]分省年度数据!$A$1:$T$32,9,FALSE),
$C280=2017,
VLOOKUP($B280,[7]分省年度数据!$A$1:$T$32,8,FALSE),
$C280=2018,
VLOOKUP($B280,[7]分省年度数据!$A$1:$T$32,7,FALSE)
)</f>
        <v>3.03</v>
      </c>
      <c r="AO280" cm="1">
        <f t="array" ref="AO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14.31</v>
      </c>
    </row>
  </sheetData>
  <autoFilter ref="A1:AO280" xr:uid="{9F377B3E-0457-D840-B203-EAC99670A7B9}">
    <sortState xmlns:xlrd2="http://schemas.microsoft.com/office/spreadsheetml/2017/richdata2" ref="A2:AO280">
      <sortCondition ref="A1:A280"/>
    </sortState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A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68</v>
      </c>
      <c r="B1" s="1" t="s">
        <v>69</v>
      </c>
      <c r="D1" s="5" t="s">
        <v>69</v>
      </c>
      <c r="E1" s="5" t="s">
        <v>85</v>
      </c>
      <c r="F1" s="5" t="s">
        <v>68</v>
      </c>
      <c r="G1" s="5" t="s">
        <v>69</v>
      </c>
      <c r="H1" s="5" t="s">
        <v>85</v>
      </c>
      <c r="I1" s="5" t="s">
        <v>68</v>
      </c>
    </row>
    <row r="2" spans="1:9" ht="48">
      <c r="A2" t="s">
        <v>1</v>
      </c>
      <c r="B2" t="s">
        <v>57</v>
      </c>
      <c r="D2" s="6" t="s">
        <v>49</v>
      </c>
      <c r="E2" s="6">
        <f t="shared" ref="E2:E8" si="0">COUNTIF(B:B,D2)</f>
        <v>6</v>
      </c>
      <c r="F2" s="7" t="s">
        <v>78</v>
      </c>
      <c r="G2" s="6" t="s">
        <v>53</v>
      </c>
      <c r="H2" s="6">
        <f t="shared" ref="H2:H8" si="1">COUNTIF(B:B,G2)</f>
        <v>2</v>
      </c>
      <c r="I2" s="6" t="s">
        <v>73</v>
      </c>
    </row>
    <row r="3" spans="1:9" ht="16">
      <c r="A3" t="s">
        <v>6</v>
      </c>
      <c r="B3" t="s">
        <v>58</v>
      </c>
      <c r="D3" s="6" t="s">
        <v>58</v>
      </c>
      <c r="E3" s="6">
        <f t="shared" si="0"/>
        <v>3</v>
      </c>
      <c r="F3" s="7" t="s">
        <v>79</v>
      </c>
      <c r="G3" s="6" t="s">
        <v>57</v>
      </c>
      <c r="H3" s="6">
        <f t="shared" si="1"/>
        <v>1</v>
      </c>
      <c r="I3" s="6" t="s">
        <v>70</v>
      </c>
    </row>
    <row r="4" spans="1:9">
      <c r="A4" t="s">
        <v>7</v>
      </c>
      <c r="B4" t="s">
        <v>58</v>
      </c>
      <c r="D4" s="6" t="s">
        <v>50</v>
      </c>
      <c r="E4" s="6">
        <f t="shared" si="0"/>
        <v>3</v>
      </c>
      <c r="F4" s="6" t="s">
        <v>80</v>
      </c>
      <c r="G4" s="6" t="s">
        <v>52</v>
      </c>
      <c r="H4" s="6">
        <f t="shared" si="1"/>
        <v>1</v>
      </c>
      <c r="I4" s="6" t="s">
        <v>74</v>
      </c>
    </row>
    <row r="5" spans="1:9">
      <c r="A5" t="s">
        <v>8</v>
      </c>
      <c r="B5" t="s">
        <v>58</v>
      </c>
      <c r="D5" s="6" t="s">
        <v>56</v>
      </c>
      <c r="E5" s="6">
        <f t="shared" si="0"/>
        <v>3</v>
      </c>
      <c r="F5" s="6" t="s">
        <v>81</v>
      </c>
      <c r="G5" s="6" t="s">
        <v>54</v>
      </c>
      <c r="H5" s="6">
        <f t="shared" si="1"/>
        <v>1</v>
      </c>
      <c r="I5" s="6" t="s">
        <v>75</v>
      </c>
    </row>
    <row r="6" spans="1:9">
      <c r="A6" t="s">
        <v>14</v>
      </c>
      <c r="B6" t="s">
        <v>52</v>
      </c>
      <c r="D6" s="6" t="s">
        <v>59</v>
      </c>
      <c r="E6" s="6">
        <f t="shared" si="0"/>
        <v>2</v>
      </c>
      <c r="F6" s="6" t="s">
        <v>82</v>
      </c>
      <c r="G6" s="6" t="s">
        <v>47</v>
      </c>
      <c r="H6" s="6">
        <f t="shared" si="1"/>
        <v>1</v>
      </c>
      <c r="I6" s="6" t="s">
        <v>76</v>
      </c>
    </row>
    <row r="7" spans="1:9">
      <c r="A7" t="s">
        <v>12</v>
      </c>
      <c r="B7" t="s">
        <v>71</v>
      </c>
      <c r="D7" s="6" t="s">
        <v>51</v>
      </c>
      <c r="E7" s="6">
        <f t="shared" si="0"/>
        <v>2</v>
      </c>
      <c r="F7" s="6" t="s">
        <v>83</v>
      </c>
      <c r="G7" s="6" t="s">
        <v>48</v>
      </c>
      <c r="H7" s="6">
        <f t="shared" si="1"/>
        <v>1</v>
      </c>
      <c r="I7" s="6" t="s">
        <v>77</v>
      </c>
    </row>
    <row r="8" spans="1:9">
      <c r="A8" t="s">
        <v>2</v>
      </c>
      <c r="B8" t="s">
        <v>59</v>
      </c>
      <c r="D8" s="6" t="s">
        <v>55</v>
      </c>
      <c r="E8" s="6">
        <f t="shared" si="0"/>
        <v>2</v>
      </c>
      <c r="F8" s="6" t="s">
        <v>84</v>
      </c>
      <c r="G8" s="6" t="s">
        <v>67</v>
      </c>
      <c r="H8" s="6">
        <f t="shared" si="1"/>
        <v>2</v>
      </c>
      <c r="I8" s="6" t="s">
        <v>72</v>
      </c>
    </row>
    <row r="9" spans="1:9">
      <c r="A9" t="s">
        <v>3</v>
      </c>
      <c r="B9" t="s">
        <v>59</v>
      </c>
    </row>
    <row r="10" spans="1:9">
      <c r="A10" t="s">
        <v>15</v>
      </c>
      <c r="B10" t="s">
        <v>54</v>
      </c>
    </row>
    <row r="11" spans="1:9">
      <c r="A11" t="s">
        <v>4</v>
      </c>
      <c r="B11" t="s">
        <v>53</v>
      </c>
    </row>
    <row r="12" spans="1:9">
      <c r="A12" t="s">
        <v>5</v>
      </c>
      <c r="B12" t="s">
        <v>53</v>
      </c>
    </row>
    <row r="13" spans="1:9">
      <c r="A13" t="s">
        <v>28</v>
      </c>
      <c r="B13" t="s">
        <v>55</v>
      </c>
    </row>
    <row r="14" spans="1:9">
      <c r="A14" t="s">
        <v>30</v>
      </c>
      <c r="B14" t="s">
        <v>55</v>
      </c>
    </row>
    <row r="15" spans="1:9">
      <c r="A15" t="s">
        <v>13</v>
      </c>
      <c r="B15" t="s">
        <v>51</v>
      </c>
    </row>
    <row r="16" spans="1:9">
      <c r="A16" t="s">
        <v>21</v>
      </c>
      <c r="B16" t="s">
        <v>51</v>
      </c>
    </row>
    <row r="17" spans="1:2">
      <c r="A17" t="s">
        <v>26</v>
      </c>
      <c r="B17" t="s">
        <v>67</v>
      </c>
    </row>
    <row r="18" spans="1:2">
      <c r="A18" t="s">
        <v>31</v>
      </c>
      <c r="B18" t="s">
        <v>67</v>
      </c>
    </row>
    <row r="19" spans="1:2">
      <c r="A19" t="s">
        <v>9</v>
      </c>
      <c r="B19" t="s">
        <v>50</v>
      </c>
    </row>
    <row r="20" spans="1:2">
      <c r="A20" t="s">
        <v>10</v>
      </c>
      <c r="B20" t="s">
        <v>50</v>
      </c>
    </row>
    <row r="21" spans="1:2">
      <c r="A21" t="s">
        <v>11</v>
      </c>
      <c r="B21" t="s">
        <v>50</v>
      </c>
    </row>
    <row r="22" spans="1:2">
      <c r="A22" t="s">
        <v>17</v>
      </c>
      <c r="B22" t="s">
        <v>49</v>
      </c>
    </row>
    <row r="23" spans="1:2">
      <c r="A23" t="s">
        <v>20</v>
      </c>
      <c r="B23" t="s">
        <v>49</v>
      </c>
    </row>
    <row r="24" spans="1:2">
      <c r="A24" t="s">
        <v>22</v>
      </c>
      <c r="B24" t="s">
        <v>49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49</v>
      </c>
    </row>
    <row r="27" spans="1:2">
      <c r="A27" t="s">
        <v>25</v>
      </c>
      <c r="B27" t="s">
        <v>49</v>
      </c>
    </row>
    <row r="28" spans="1:2">
      <c r="A28" t="s">
        <v>18</v>
      </c>
      <c r="B28" t="s">
        <v>47</v>
      </c>
    </row>
    <row r="29" spans="1:2">
      <c r="A29" t="s">
        <v>19</v>
      </c>
      <c r="B29" t="s">
        <v>48</v>
      </c>
    </row>
    <row r="30" spans="1:2">
      <c r="A30" t="s">
        <v>16</v>
      </c>
      <c r="B30" t="s">
        <v>56</v>
      </c>
    </row>
    <row r="31" spans="1:2">
      <c r="A31" t="s">
        <v>27</v>
      </c>
      <c r="B31" t="s">
        <v>56</v>
      </c>
    </row>
    <row r="32" spans="1:2">
      <c r="A32" t="s">
        <v>29</v>
      </c>
      <c r="B32" t="s">
        <v>56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B31"/>
  <sheetViews>
    <sheetView workbookViewId="0">
      <selection sqref="A1:B31"/>
    </sheetView>
  </sheetViews>
  <sheetFormatPr baseColWidth="10" defaultRowHeight="15"/>
  <sheetData>
    <row r="1" spans="1:2">
      <c r="A1">
        <v>11</v>
      </c>
      <c r="B1" t="s">
        <v>86</v>
      </c>
    </row>
    <row r="2" spans="1:2">
      <c r="A2">
        <v>12</v>
      </c>
      <c r="B2" t="s">
        <v>87</v>
      </c>
    </row>
    <row r="3" spans="1:2">
      <c r="A3">
        <v>13</v>
      </c>
      <c r="B3" t="s">
        <v>87</v>
      </c>
    </row>
    <row r="4" spans="1:2">
      <c r="A4">
        <v>14</v>
      </c>
      <c r="B4" t="s">
        <v>88</v>
      </c>
    </row>
    <row r="5" spans="1:2">
      <c r="A5">
        <v>15</v>
      </c>
      <c r="B5" t="s">
        <v>88</v>
      </c>
    </row>
    <row r="6" spans="1:2">
      <c r="A6">
        <v>21</v>
      </c>
      <c r="B6" t="s">
        <v>89</v>
      </c>
    </row>
    <row r="7" spans="1:2">
      <c r="A7">
        <v>22</v>
      </c>
      <c r="B7" t="s">
        <v>89</v>
      </c>
    </row>
    <row r="8" spans="1:2">
      <c r="A8">
        <v>23</v>
      </c>
      <c r="B8" t="s">
        <v>89</v>
      </c>
    </row>
    <row r="9" spans="1:2">
      <c r="A9">
        <v>31</v>
      </c>
      <c r="B9" t="s">
        <v>90</v>
      </c>
    </row>
    <row r="10" spans="1:2">
      <c r="A10">
        <v>32</v>
      </c>
      <c r="B10" t="s">
        <v>91</v>
      </c>
    </row>
    <row r="11" spans="1:2">
      <c r="A11">
        <v>33</v>
      </c>
      <c r="B11" t="s">
        <v>90</v>
      </c>
    </row>
    <row r="12" spans="1:2">
      <c r="A12">
        <v>34</v>
      </c>
      <c r="B12" t="s">
        <v>91</v>
      </c>
    </row>
    <row r="13" spans="1:2">
      <c r="A13">
        <v>35</v>
      </c>
      <c r="B13" t="s">
        <v>92</v>
      </c>
    </row>
    <row r="14" spans="1:2">
      <c r="A14">
        <v>36</v>
      </c>
      <c r="B14" t="s">
        <v>93</v>
      </c>
    </row>
    <row r="15" spans="1:2">
      <c r="A15">
        <v>37</v>
      </c>
      <c r="B15" t="s">
        <v>87</v>
      </c>
    </row>
    <row r="16" spans="1:2">
      <c r="A16">
        <v>41</v>
      </c>
      <c r="B16" t="s">
        <v>94</v>
      </c>
    </row>
    <row r="17" spans="1:2">
      <c r="A17">
        <v>42</v>
      </c>
      <c r="B17" t="s">
        <v>95</v>
      </c>
    </row>
    <row r="18" spans="1:2">
      <c r="A18">
        <v>43</v>
      </c>
      <c r="B18" t="s">
        <v>96</v>
      </c>
    </row>
    <row r="19" spans="1:2">
      <c r="A19">
        <v>44</v>
      </c>
      <c r="B19" t="s">
        <v>97</v>
      </c>
    </row>
    <row r="20" spans="1:2">
      <c r="A20">
        <v>45</v>
      </c>
      <c r="B20" t="s">
        <v>95</v>
      </c>
    </row>
    <row r="21" spans="1:2">
      <c r="A21">
        <v>46</v>
      </c>
      <c r="B21" t="s">
        <v>92</v>
      </c>
    </row>
    <row r="22" spans="1:2">
      <c r="A22">
        <v>50</v>
      </c>
      <c r="B22" t="s">
        <v>95</v>
      </c>
    </row>
    <row r="23" spans="1:2">
      <c r="A23">
        <v>51</v>
      </c>
      <c r="B23" t="s">
        <v>95</v>
      </c>
    </row>
    <row r="24" spans="1:2">
      <c r="A24">
        <v>52</v>
      </c>
      <c r="B24" t="s">
        <v>95</v>
      </c>
    </row>
    <row r="25" spans="1:2">
      <c r="A25">
        <v>53</v>
      </c>
      <c r="B25" t="s">
        <v>95</v>
      </c>
    </row>
    <row r="26" spans="1:2">
      <c r="A26">
        <v>54</v>
      </c>
      <c r="B26" t="s">
        <v>98</v>
      </c>
    </row>
    <row r="27" spans="1:2">
      <c r="A27">
        <v>61</v>
      </c>
      <c r="B27" t="s">
        <v>94</v>
      </c>
    </row>
    <row r="28" spans="1:2">
      <c r="A28">
        <v>62</v>
      </c>
      <c r="B28" t="s">
        <v>99</v>
      </c>
    </row>
    <row r="29" spans="1:2">
      <c r="A29">
        <v>63</v>
      </c>
      <c r="B29" t="s">
        <v>94</v>
      </c>
    </row>
    <row r="30" spans="1:2">
      <c r="A30">
        <v>64</v>
      </c>
      <c r="B30" t="s">
        <v>99</v>
      </c>
    </row>
    <row r="31" spans="1:2">
      <c r="A31">
        <v>65</v>
      </c>
      <c r="B31" t="s">
        <v>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5" sqref="D5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118</v>
      </c>
      <c r="C1" t="s">
        <v>120</v>
      </c>
      <c r="D1" t="s">
        <v>119</v>
      </c>
    </row>
    <row r="2" spans="1:4">
      <c r="A2" t="s">
        <v>112</v>
      </c>
      <c r="B2" t="s">
        <v>124</v>
      </c>
      <c r="C2" t="s">
        <v>121</v>
      </c>
      <c r="D2" t="s">
        <v>125</v>
      </c>
    </row>
    <row r="3" spans="1:4">
      <c r="A3" t="s">
        <v>113</v>
      </c>
      <c r="C3" t="s">
        <v>122</v>
      </c>
    </row>
    <row r="4" spans="1:4">
      <c r="A4" t="s">
        <v>114</v>
      </c>
      <c r="C4" t="s">
        <v>121</v>
      </c>
    </row>
    <row r="5" spans="1:4">
      <c r="A5" t="s">
        <v>115</v>
      </c>
      <c r="C5" t="s">
        <v>123</v>
      </c>
    </row>
    <row r="6" spans="1:4">
      <c r="A6" t="s">
        <v>116</v>
      </c>
      <c r="C6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2025-09-30T13:34:33Z</dcterms:modified>
</cp:coreProperties>
</file>