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171FBEF-F00A-4FFE-B4FC-F7C019C98651}" xr6:coauthVersionLast="31" xr6:coauthVersionMax="31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definedNames>
    <definedName name="a">Sheet1!$B$3</definedName>
    <definedName name="alpha">Sheet1!$E$2</definedName>
    <definedName name="b">Sheet1!$B$4</definedName>
    <definedName name="e">Sheet1!$B$8</definedName>
    <definedName name="h">Sheet1!$B$6</definedName>
    <definedName name="habr">Sheet1!$B$7</definedName>
    <definedName name="hbar">Sheet1!$B$7</definedName>
    <definedName name="k">Sheet1!$D$1:$D$11</definedName>
    <definedName name="m">Sheet1!$B$2</definedName>
    <definedName name="V">Sheet1!$B$5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1" l="1"/>
  <c r="E158" i="1"/>
  <c r="F158" i="1"/>
  <c r="D15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3" i="1"/>
  <c r="B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4" i="1"/>
  <c r="E5" i="1"/>
  <c r="E6" i="1"/>
  <c r="E7" i="1"/>
  <c r="E3" i="1"/>
  <c r="B8" i="1"/>
  <c r="B6" i="1"/>
  <c r="E159" i="1" l="1"/>
  <c r="F159" i="1" s="1"/>
  <c r="D160" i="1"/>
  <c r="D3" i="1"/>
  <c r="B7" i="1"/>
  <c r="B5" i="1"/>
  <c r="B4" i="1"/>
  <c r="B3" i="1"/>
  <c r="E160" i="1" l="1"/>
  <c r="F160" i="1" s="1"/>
  <c r="D161" i="1"/>
  <c r="D4" i="1"/>
  <c r="D162" i="1" l="1"/>
  <c r="E161" i="1"/>
  <c r="F161" i="1" s="1"/>
  <c r="D5" i="1"/>
  <c r="D163" i="1" l="1"/>
  <c r="E162" i="1"/>
  <c r="F162" i="1" s="1"/>
  <c r="D6" i="1"/>
  <c r="E163" i="1" l="1"/>
  <c r="F163" i="1" s="1"/>
  <c r="D164" i="1"/>
  <c r="D7" i="1"/>
  <c r="D165" i="1" l="1"/>
  <c r="E164" i="1"/>
  <c r="F164" i="1" s="1"/>
  <c r="D8" i="1"/>
  <c r="D166" i="1" l="1"/>
  <c r="E165" i="1"/>
  <c r="F165" i="1" s="1"/>
  <c r="D9" i="1"/>
  <c r="D167" i="1" l="1"/>
  <c r="E166" i="1"/>
  <c r="F166" i="1" s="1"/>
  <c r="D10" i="1"/>
  <c r="E167" i="1" l="1"/>
  <c r="F167" i="1" s="1"/>
  <c r="D168" i="1"/>
  <c r="D11" i="1"/>
  <c r="E168" i="1" l="1"/>
  <c r="F168" i="1" s="1"/>
  <c r="D169" i="1"/>
  <c r="D12" i="1"/>
  <c r="D170" i="1" l="1"/>
  <c r="E169" i="1"/>
  <c r="F169" i="1" s="1"/>
  <c r="D13" i="1"/>
  <c r="E170" i="1" l="1"/>
  <c r="F170" i="1" s="1"/>
  <c r="D171" i="1"/>
  <c r="D14" i="1"/>
  <c r="E171" i="1" l="1"/>
  <c r="F171" i="1" s="1"/>
  <c r="D172" i="1"/>
  <c r="D15" i="1"/>
  <c r="E172" i="1" l="1"/>
  <c r="F172" i="1" s="1"/>
  <c r="D173" i="1"/>
  <c r="D16" i="1"/>
  <c r="D174" i="1" l="1"/>
  <c r="E173" i="1"/>
  <c r="F173" i="1" s="1"/>
  <c r="D17" i="1"/>
  <c r="E174" i="1" l="1"/>
  <c r="F174" i="1" s="1"/>
  <c r="D175" i="1"/>
  <c r="D18" i="1"/>
  <c r="E175" i="1" l="1"/>
  <c r="F175" i="1" s="1"/>
  <c r="D176" i="1"/>
  <c r="D19" i="1"/>
  <c r="E176" i="1" l="1"/>
  <c r="F176" i="1" s="1"/>
  <c r="D177" i="1"/>
  <c r="D20" i="1"/>
  <c r="D178" i="1" l="1"/>
  <c r="E177" i="1"/>
  <c r="F177" i="1" s="1"/>
  <c r="D21" i="1"/>
  <c r="D179" i="1" l="1"/>
  <c r="E178" i="1"/>
  <c r="F178" i="1" s="1"/>
  <c r="D22" i="1"/>
  <c r="E179" i="1" l="1"/>
  <c r="F179" i="1" s="1"/>
  <c r="D180" i="1"/>
  <c r="D23" i="1"/>
  <c r="D181" i="1" l="1"/>
  <c r="E180" i="1"/>
  <c r="F180" i="1" s="1"/>
  <c r="D24" i="1"/>
  <c r="D182" i="1" l="1"/>
  <c r="E181" i="1"/>
  <c r="F181" i="1" s="1"/>
  <c r="D25" i="1"/>
  <c r="D183" i="1" l="1"/>
  <c r="E182" i="1"/>
  <c r="F182" i="1" s="1"/>
  <c r="D26" i="1"/>
  <c r="E183" i="1" l="1"/>
  <c r="F183" i="1" s="1"/>
  <c r="D184" i="1"/>
  <c r="D27" i="1"/>
  <c r="E184" i="1" l="1"/>
  <c r="F184" i="1" s="1"/>
  <c r="D185" i="1"/>
  <c r="D28" i="1"/>
  <c r="D186" i="1" l="1"/>
  <c r="E185" i="1"/>
  <c r="F185" i="1" s="1"/>
  <c r="D29" i="1"/>
  <c r="E186" i="1" l="1"/>
  <c r="F186" i="1" s="1"/>
  <c r="D187" i="1"/>
  <c r="D30" i="1"/>
  <c r="E187" i="1" l="1"/>
  <c r="F187" i="1" s="1"/>
  <c r="D188" i="1"/>
  <c r="D31" i="1"/>
  <c r="E188" i="1" l="1"/>
  <c r="F188" i="1" s="1"/>
  <c r="D189" i="1"/>
  <c r="D32" i="1"/>
  <c r="D190" i="1" l="1"/>
  <c r="E189" i="1"/>
  <c r="F189" i="1" s="1"/>
  <c r="D33" i="1"/>
  <c r="E190" i="1" l="1"/>
  <c r="F190" i="1" s="1"/>
  <c r="D191" i="1"/>
  <c r="D34" i="1"/>
  <c r="E191" i="1" l="1"/>
  <c r="F191" i="1" s="1"/>
  <c r="D192" i="1"/>
  <c r="D35" i="1"/>
  <c r="E192" i="1" l="1"/>
  <c r="F192" i="1" s="1"/>
  <c r="D193" i="1"/>
  <c r="D36" i="1"/>
  <c r="D194" i="1" l="1"/>
  <c r="E193" i="1"/>
  <c r="F193" i="1" s="1"/>
  <c r="D37" i="1"/>
  <c r="D195" i="1" l="1"/>
  <c r="E194" i="1"/>
  <c r="F194" i="1" s="1"/>
  <c r="D38" i="1"/>
  <c r="E195" i="1" l="1"/>
  <c r="F195" i="1" s="1"/>
  <c r="D196" i="1"/>
  <c r="D39" i="1"/>
  <c r="D197" i="1" l="1"/>
  <c r="E196" i="1"/>
  <c r="F196" i="1" s="1"/>
  <c r="D40" i="1"/>
  <c r="D198" i="1" l="1"/>
  <c r="E197" i="1"/>
  <c r="F197" i="1" s="1"/>
  <c r="D41" i="1"/>
  <c r="D199" i="1" l="1"/>
  <c r="E198" i="1"/>
  <c r="F198" i="1" s="1"/>
  <c r="D42" i="1"/>
  <c r="E199" i="1" l="1"/>
  <c r="F199" i="1" s="1"/>
  <c r="D200" i="1"/>
  <c r="D43" i="1"/>
  <c r="E200" i="1" l="1"/>
  <c r="F200" i="1" s="1"/>
  <c r="D201" i="1"/>
  <c r="D44" i="1"/>
  <c r="D202" i="1" l="1"/>
  <c r="E201" i="1"/>
  <c r="F201" i="1" s="1"/>
  <c r="D45" i="1"/>
  <c r="E202" i="1" l="1"/>
  <c r="F202" i="1" s="1"/>
  <c r="D203" i="1"/>
  <c r="D46" i="1"/>
  <c r="E203" i="1" l="1"/>
  <c r="F203" i="1" s="1"/>
  <c r="D204" i="1"/>
  <c r="D47" i="1"/>
  <c r="E204" i="1" l="1"/>
  <c r="F204" i="1" s="1"/>
  <c r="D205" i="1"/>
  <c r="D48" i="1"/>
  <c r="D206" i="1" l="1"/>
  <c r="E205" i="1"/>
  <c r="F205" i="1" s="1"/>
  <c r="D49" i="1"/>
  <c r="E206" i="1" l="1"/>
  <c r="F206" i="1" s="1"/>
  <c r="D207" i="1"/>
  <c r="D50" i="1"/>
  <c r="E207" i="1" l="1"/>
  <c r="F207" i="1" s="1"/>
  <c r="D208" i="1"/>
  <c r="D51" i="1"/>
  <c r="E208" i="1" l="1"/>
  <c r="F208" i="1" s="1"/>
  <c r="D209" i="1"/>
  <c r="D52" i="1"/>
  <c r="D210" i="1" l="1"/>
  <c r="E209" i="1"/>
  <c r="F209" i="1" s="1"/>
  <c r="D53" i="1"/>
  <c r="D211" i="1" l="1"/>
  <c r="E210" i="1"/>
  <c r="F210" i="1" s="1"/>
  <c r="D54" i="1"/>
  <c r="E211" i="1" l="1"/>
  <c r="F211" i="1" s="1"/>
  <c r="D212" i="1"/>
  <c r="D55" i="1"/>
  <c r="D213" i="1" l="1"/>
  <c r="E212" i="1"/>
  <c r="F212" i="1" s="1"/>
  <c r="D56" i="1"/>
  <c r="D214" i="1" l="1"/>
  <c r="E213" i="1"/>
  <c r="F213" i="1" s="1"/>
  <c r="D57" i="1"/>
  <c r="D215" i="1" l="1"/>
  <c r="E214" i="1"/>
  <c r="F214" i="1" s="1"/>
  <c r="D58" i="1"/>
  <c r="E215" i="1" l="1"/>
  <c r="F215" i="1" s="1"/>
  <c r="D216" i="1"/>
  <c r="D59" i="1"/>
  <c r="E216" i="1" l="1"/>
  <c r="F216" i="1" s="1"/>
  <c r="D217" i="1"/>
  <c r="D60" i="1"/>
  <c r="D218" i="1" l="1"/>
  <c r="E217" i="1"/>
  <c r="F217" i="1" s="1"/>
  <c r="D61" i="1"/>
  <c r="E218" i="1" l="1"/>
  <c r="F218" i="1" s="1"/>
  <c r="D219" i="1"/>
  <c r="D62" i="1"/>
  <c r="E219" i="1" l="1"/>
  <c r="F219" i="1" s="1"/>
  <c r="D220" i="1"/>
  <c r="D63" i="1"/>
  <c r="E220" i="1" l="1"/>
  <c r="F220" i="1" s="1"/>
  <c r="D221" i="1"/>
  <c r="D64" i="1"/>
  <c r="D222" i="1" l="1"/>
  <c r="E221" i="1"/>
  <c r="F221" i="1" s="1"/>
  <c r="D65" i="1"/>
  <c r="E222" i="1" l="1"/>
  <c r="F222" i="1" s="1"/>
  <c r="D223" i="1"/>
  <c r="D66" i="1"/>
  <c r="E223" i="1" l="1"/>
  <c r="F223" i="1" s="1"/>
  <c r="D224" i="1"/>
  <c r="D67" i="1"/>
  <c r="E224" i="1" l="1"/>
  <c r="F224" i="1" s="1"/>
  <c r="D225" i="1"/>
  <c r="D68" i="1"/>
  <c r="D226" i="1" l="1"/>
  <c r="E225" i="1"/>
  <c r="F225" i="1" s="1"/>
  <c r="D69" i="1"/>
  <c r="D227" i="1" l="1"/>
  <c r="E226" i="1"/>
  <c r="F226" i="1" s="1"/>
  <c r="D70" i="1"/>
  <c r="E227" i="1" l="1"/>
  <c r="F227" i="1" s="1"/>
  <c r="D228" i="1"/>
  <c r="D71" i="1"/>
  <c r="D229" i="1" l="1"/>
  <c r="E228" i="1"/>
  <c r="F228" i="1" s="1"/>
  <c r="D72" i="1"/>
  <c r="D230" i="1" l="1"/>
  <c r="E229" i="1"/>
  <c r="F229" i="1" s="1"/>
  <c r="D73" i="1"/>
  <c r="D231" i="1" l="1"/>
  <c r="E230" i="1"/>
  <c r="F230" i="1" s="1"/>
  <c r="D74" i="1"/>
  <c r="E231" i="1" l="1"/>
  <c r="F231" i="1" s="1"/>
  <c r="D232" i="1"/>
  <c r="D75" i="1"/>
  <c r="E232" i="1" l="1"/>
  <c r="F232" i="1" s="1"/>
  <c r="D233" i="1"/>
  <c r="D76" i="1"/>
  <c r="D234" i="1" l="1"/>
  <c r="E233" i="1"/>
  <c r="F233" i="1" s="1"/>
  <c r="D77" i="1"/>
  <c r="E234" i="1" l="1"/>
  <c r="F234" i="1" s="1"/>
  <c r="D235" i="1"/>
  <c r="D78" i="1"/>
  <c r="E235" i="1" l="1"/>
  <c r="F235" i="1" s="1"/>
  <c r="D236" i="1"/>
  <c r="D79" i="1"/>
  <c r="E236" i="1" l="1"/>
  <c r="F236" i="1" s="1"/>
  <c r="D237" i="1"/>
  <c r="D80" i="1"/>
  <c r="D238" i="1" l="1"/>
  <c r="E237" i="1"/>
  <c r="F237" i="1" s="1"/>
  <c r="D81" i="1"/>
  <c r="E238" i="1" l="1"/>
  <c r="F238" i="1" s="1"/>
  <c r="D239" i="1"/>
  <c r="D82" i="1"/>
  <c r="E239" i="1" l="1"/>
  <c r="F239" i="1" s="1"/>
  <c r="D240" i="1"/>
  <c r="D83" i="1"/>
  <c r="E240" i="1" l="1"/>
  <c r="F240" i="1" s="1"/>
  <c r="D241" i="1"/>
  <c r="D84" i="1"/>
  <c r="D242" i="1" l="1"/>
  <c r="E241" i="1"/>
  <c r="F241" i="1" s="1"/>
  <c r="D85" i="1"/>
  <c r="D243" i="1" l="1"/>
  <c r="E242" i="1"/>
  <c r="F242" i="1" s="1"/>
  <c r="D86" i="1"/>
  <c r="E243" i="1" l="1"/>
  <c r="F243" i="1" s="1"/>
  <c r="D244" i="1"/>
  <c r="D87" i="1"/>
  <c r="D245" i="1" l="1"/>
  <c r="E244" i="1"/>
  <c r="F244" i="1" s="1"/>
  <c r="D88" i="1"/>
  <c r="D246" i="1" l="1"/>
  <c r="E245" i="1"/>
  <c r="F245" i="1" s="1"/>
  <c r="D89" i="1"/>
  <c r="D247" i="1" l="1"/>
  <c r="E246" i="1"/>
  <c r="F246" i="1" s="1"/>
  <c r="D90" i="1"/>
  <c r="E247" i="1" l="1"/>
  <c r="F247" i="1" s="1"/>
  <c r="D248" i="1"/>
  <c r="D91" i="1"/>
  <c r="E248" i="1" l="1"/>
  <c r="F248" i="1" s="1"/>
  <c r="D249" i="1"/>
  <c r="D92" i="1"/>
  <c r="D250" i="1" l="1"/>
  <c r="E249" i="1"/>
  <c r="F249" i="1" s="1"/>
  <c r="D93" i="1"/>
  <c r="E250" i="1" l="1"/>
  <c r="F250" i="1" s="1"/>
  <c r="D251" i="1"/>
  <c r="D94" i="1"/>
  <c r="E251" i="1" l="1"/>
  <c r="F251" i="1" s="1"/>
  <c r="D252" i="1"/>
  <c r="D95" i="1"/>
  <c r="E252" i="1" l="1"/>
  <c r="F252" i="1" s="1"/>
  <c r="D253" i="1"/>
  <c r="D96" i="1"/>
  <c r="D254" i="1" l="1"/>
  <c r="E253" i="1"/>
  <c r="F253" i="1" s="1"/>
  <c r="D97" i="1"/>
  <c r="E254" i="1" l="1"/>
  <c r="F254" i="1" s="1"/>
  <c r="D255" i="1"/>
  <c r="D98" i="1"/>
  <c r="E255" i="1" l="1"/>
  <c r="F255" i="1" s="1"/>
  <c r="D256" i="1"/>
  <c r="D99" i="1"/>
  <c r="E256" i="1" l="1"/>
  <c r="F256" i="1" s="1"/>
  <c r="D257" i="1"/>
  <c r="D100" i="1"/>
  <c r="D258" i="1" l="1"/>
  <c r="E257" i="1"/>
  <c r="F257" i="1" s="1"/>
  <c r="D101" i="1"/>
  <c r="D259" i="1" l="1"/>
  <c r="E258" i="1"/>
  <c r="F258" i="1" s="1"/>
  <c r="D102" i="1"/>
  <c r="E259" i="1" l="1"/>
  <c r="F259" i="1" s="1"/>
  <c r="D260" i="1"/>
  <c r="D103" i="1"/>
  <c r="D261" i="1" l="1"/>
  <c r="E260" i="1"/>
  <c r="F260" i="1" s="1"/>
  <c r="D104" i="1"/>
  <c r="D262" i="1" l="1"/>
  <c r="E261" i="1"/>
  <c r="F261" i="1" s="1"/>
  <c r="D105" i="1"/>
  <c r="D263" i="1" l="1"/>
  <c r="E262" i="1"/>
  <c r="F262" i="1" s="1"/>
  <c r="D106" i="1"/>
  <c r="E263" i="1" l="1"/>
  <c r="F263" i="1" s="1"/>
  <c r="D264" i="1"/>
  <c r="D107" i="1"/>
  <c r="E264" i="1" l="1"/>
  <c r="F264" i="1" s="1"/>
  <c r="D265" i="1"/>
  <c r="D108" i="1"/>
  <c r="D266" i="1" l="1"/>
  <c r="E265" i="1"/>
  <c r="F265" i="1" s="1"/>
  <c r="D109" i="1"/>
  <c r="E266" i="1" l="1"/>
  <c r="F266" i="1" s="1"/>
  <c r="D267" i="1"/>
  <c r="D110" i="1"/>
  <c r="E267" i="1" l="1"/>
  <c r="F267" i="1" s="1"/>
  <c r="D268" i="1"/>
  <c r="D111" i="1"/>
  <c r="E268" i="1" l="1"/>
  <c r="F268" i="1" s="1"/>
  <c r="D269" i="1"/>
  <c r="D112" i="1"/>
  <c r="D270" i="1" l="1"/>
  <c r="E269" i="1"/>
  <c r="F269" i="1" s="1"/>
  <c r="D113" i="1"/>
  <c r="E270" i="1" l="1"/>
  <c r="F270" i="1" s="1"/>
  <c r="D271" i="1"/>
  <c r="D114" i="1"/>
  <c r="E271" i="1" l="1"/>
  <c r="F271" i="1" s="1"/>
  <c r="D272" i="1"/>
  <c r="D115" i="1"/>
  <c r="D273" i="1" l="1"/>
  <c r="E272" i="1"/>
  <c r="F272" i="1" s="1"/>
  <c r="D116" i="1"/>
  <c r="E273" i="1" l="1"/>
  <c r="F273" i="1" s="1"/>
  <c r="D274" i="1"/>
  <c r="D117" i="1"/>
  <c r="E274" i="1" l="1"/>
  <c r="F274" i="1" s="1"/>
  <c r="D275" i="1"/>
  <c r="D118" i="1"/>
  <c r="D276" i="1" l="1"/>
  <c r="E275" i="1"/>
  <c r="F275" i="1" s="1"/>
  <c r="D119" i="1"/>
  <c r="D277" i="1" l="1"/>
  <c r="E276" i="1"/>
  <c r="F276" i="1" s="1"/>
  <c r="D120" i="1"/>
  <c r="E277" i="1" l="1"/>
  <c r="F277" i="1" s="1"/>
  <c r="D278" i="1"/>
  <c r="D121" i="1"/>
  <c r="E278" i="1" l="1"/>
  <c r="F278" i="1" s="1"/>
  <c r="D279" i="1"/>
  <c r="D122" i="1"/>
  <c r="D280" i="1" l="1"/>
  <c r="E279" i="1"/>
  <c r="F279" i="1" s="1"/>
  <c r="D123" i="1"/>
  <c r="D281" i="1" l="1"/>
  <c r="E280" i="1"/>
  <c r="F280" i="1" s="1"/>
  <c r="D124" i="1"/>
  <c r="E281" i="1" l="1"/>
  <c r="F281" i="1" s="1"/>
  <c r="D282" i="1"/>
  <c r="D125" i="1"/>
  <c r="E282" i="1" l="1"/>
  <c r="F282" i="1" s="1"/>
  <c r="D283" i="1"/>
  <c r="D126" i="1"/>
  <c r="D284" i="1" l="1"/>
  <c r="E283" i="1"/>
  <c r="F283" i="1" s="1"/>
  <c r="D127" i="1"/>
  <c r="D285" i="1" l="1"/>
  <c r="E284" i="1"/>
  <c r="F284" i="1" s="1"/>
  <c r="D128" i="1"/>
  <c r="E285" i="1" l="1"/>
  <c r="F285" i="1" s="1"/>
  <c r="D286" i="1"/>
  <c r="D129" i="1"/>
  <c r="E286" i="1" l="1"/>
  <c r="F286" i="1" s="1"/>
  <c r="D287" i="1"/>
  <c r="D130" i="1"/>
  <c r="D288" i="1" l="1"/>
  <c r="E287" i="1"/>
  <c r="F287" i="1" s="1"/>
  <c r="D131" i="1"/>
  <c r="D289" i="1" l="1"/>
  <c r="E288" i="1"/>
  <c r="F288" i="1" s="1"/>
  <c r="D132" i="1"/>
  <c r="E289" i="1" l="1"/>
  <c r="F289" i="1" s="1"/>
  <c r="D290" i="1"/>
  <c r="D133" i="1"/>
  <c r="E290" i="1" l="1"/>
  <c r="F290" i="1" s="1"/>
  <c r="D291" i="1"/>
  <c r="D134" i="1"/>
  <c r="D292" i="1" l="1"/>
  <c r="E291" i="1"/>
  <c r="F291" i="1" s="1"/>
  <c r="D135" i="1"/>
  <c r="D293" i="1" l="1"/>
  <c r="E292" i="1"/>
  <c r="F292" i="1" s="1"/>
  <c r="D136" i="1"/>
  <c r="E293" i="1" l="1"/>
  <c r="F293" i="1" s="1"/>
  <c r="D294" i="1"/>
  <c r="D137" i="1"/>
  <c r="E294" i="1" l="1"/>
  <c r="F294" i="1" s="1"/>
  <c r="D295" i="1"/>
  <c r="D138" i="1"/>
  <c r="D296" i="1" l="1"/>
  <c r="E295" i="1"/>
  <c r="F295" i="1" s="1"/>
  <c r="D139" i="1"/>
  <c r="D297" i="1" l="1"/>
  <c r="E296" i="1"/>
  <c r="F296" i="1" s="1"/>
  <c r="D140" i="1"/>
  <c r="E297" i="1" l="1"/>
  <c r="F297" i="1" s="1"/>
  <c r="D298" i="1"/>
  <c r="D141" i="1"/>
  <c r="E298" i="1" l="1"/>
  <c r="F298" i="1" s="1"/>
  <c r="D299" i="1"/>
  <c r="D142" i="1"/>
  <c r="E299" i="1" l="1"/>
  <c r="F299" i="1" s="1"/>
  <c r="D300" i="1"/>
  <c r="D143" i="1"/>
  <c r="D301" i="1" l="1"/>
  <c r="E300" i="1"/>
  <c r="F300" i="1" s="1"/>
  <c r="D144" i="1"/>
  <c r="E301" i="1" l="1"/>
  <c r="F301" i="1" s="1"/>
  <c r="D302" i="1"/>
  <c r="E302" i="1" s="1"/>
  <c r="F302" i="1" s="1"/>
  <c r="D145" i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</calcChain>
</file>

<file path=xl/sharedStrings.xml><?xml version="1.0" encoding="utf-8"?>
<sst xmlns="http://schemas.openxmlformats.org/spreadsheetml/2006/main" count="12" uniqueCount="12">
  <si>
    <t>Values</t>
  </si>
  <si>
    <t xml:space="preserve">electron mass (m) </t>
  </si>
  <si>
    <t>well width (a)</t>
  </si>
  <si>
    <t>barrier width (b)</t>
  </si>
  <si>
    <t>Well depth (Vo)</t>
  </si>
  <si>
    <t>Planck's Constant (h)</t>
  </si>
  <si>
    <t>H-bar</t>
  </si>
  <si>
    <t>E</t>
  </si>
  <si>
    <t>LHS Equation</t>
  </si>
  <si>
    <t>Alpha</t>
  </si>
  <si>
    <t>E (eV)</t>
  </si>
  <si>
    <t>charge on an electron ( 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</si>
</sst>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11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 Energy Bands for an Electron in a Quantum Well 300eV Deep &amp; 0.2nm 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27253820775043E-2"/>
          <c:y val="0.11674925451072542"/>
          <c:w val="0.89703890267949482"/>
          <c:h val="0.783369278253708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Sheet1!$F$3:$F$302</c:f>
              <c:numCache>
                <c:formatCode>0.000000000E+00</c:formatCode>
                <c:ptCount val="300"/>
                <c:pt idx="0">
                  <c:v>133.32885651095913</c:v>
                </c:pt>
                <c:pt idx="1">
                  <c:v>109.20651834113728</c:v>
                </c:pt>
                <c:pt idx="2">
                  <c:v>87.67054634287696</c:v>
                </c:pt>
                <c:pt idx="3">
                  <c:v>68.523677667571775</c:v>
                </c:pt>
                <c:pt idx="4">
                  <c:v>51.580328897738305</c:v>
                </c:pt>
                <c:pt idx="5">
                  <c:v>36.666030882278676</c:v>
                </c:pt>
                <c:pt idx="6">
                  <c:v>23.616886696255598</c:v>
                </c:pt>
                <c:pt idx="7">
                  <c:v>12.279051905574056</c:v>
                </c:pt>
                <c:pt idx="8">
                  <c:v>2.5082363425830798</c:v>
                </c:pt>
                <c:pt idx="9">
                  <c:v>-5.8307733764807876</c:v>
                </c:pt>
                <c:pt idx="10">
                  <c:v>-12.864571337080056</c:v>
                </c:pt>
                <c:pt idx="11">
                  <c:v>-18.711570536338677</c:v>
                </c:pt>
                <c:pt idx="12">
                  <c:v>-23.482422515861447</c:v>
                </c:pt>
                <c:pt idx="13">
                  <c:v>-27.280419093675157</c:v>
                </c:pt>
                <c:pt idx="14">
                  <c:v>-30.201876849969253</c:v>
                </c:pt>
                <c:pt idx="15">
                  <c:v>-32.336505000340132</c:v>
                </c:pt>
                <c:pt idx="16">
                  <c:v>-33.76775726986876</c:v>
                </c:pt>
                <c:pt idx="17">
                  <c:v>-34.57316836156815</c:v>
                </c:pt>
                <c:pt idx="18">
                  <c:v>-34.824675593512971</c:v>
                </c:pt>
                <c:pt idx="19">
                  <c:v>-34.588926260291899</c:v>
                </c:pt>
                <c:pt idx="20">
                  <c:v>-33.927571256290051</c:v>
                </c:pt>
                <c:pt idx="21">
                  <c:v>-32.897545480701154</c:v>
                </c:pt>
                <c:pt idx="22">
                  <c:v>-31.551335527071387</c:v>
                </c:pt>
                <c:pt idx="23">
                  <c:v>-29.937235143578256</c:v>
                </c:pt>
                <c:pt idx="24">
                  <c:v>-28.099588934132353</c:v>
                </c:pt>
                <c:pt idx="25">
                  <c:v>-26.079024754748417</c:v>
                </c:pt>
                <c:pt idx="26">
                  <c:v>-23.912675244448106</c:v>
                </c:pt>
                <c:pt idx="27">
                  <c:v>-21.634388915222626</c:v>
                </c:pt>
                <c:pt idx="28">
                  <c:v>-19.274931211282855</c:v>
                </c:pt>
                <c:pt idx="29">
                  <c:v>-16.862175933949935</c:v>
                </c:pt>
                <c:pt idx="30">
                  <c:v>-14.421287415076399</c:v>
                </c:pt>
                <c:pt idx="31">
                  <c:v>-11.974893808827405</c:v>
                </c:pt>
                <c:pt idx="32">
                  <c:v>-9.5432518589828881</c:v>
                </c:pt>
                <c:pt idx="33">
                  <c:v>-7.1444034866317807</c:v>
                </c:pt>
                <c:pt idx="34">
                  <c:v>-4.7943245312132872</c:v>
                </c:pt>
                <c:pt idx="35">
                  <c:v>-2.507065966300996</c:v>
                </c:pt>
                <c:pt idx="36">
                  <c:v>-0.29488790031992884</c:v>
                </c:pt>
                <c:pt idx="37">
                  <c:v>1.8316133384776505</c:v>
                </c:pt>
                <c:pt idx="38">
                  <c:v>3.8633847439868014</c:v>
                </c:pt>
                <c:pt idx="39">
                  <c:v>5.7928025225915549</c:v>
                </c:pt>
                <c:pt idx="40">
                  <c:v>7.6135640631878179</c:v>
                </c:pt>
                <c:pt idx="41">
                  <c:v>9.3205857277905295</c:v>
                </c:pt>
                <c:pt idx="42">
                  <c:v>10.909906212920454</c:v>
                </c:pt>
                <c:pt idx="43">
                  <c:v>12.378595240970165</c:v>
                </c:pt>
                <c:pt idx="44">
                  <c:v>13.72466734947038</c:v>
                </c:pt>
                <c:pt idx="45">
                  <c:v>14.94700055462622</c:v>
                </c:pt>
                <c:pt idx="46">
                  <c:v>16.045259673676632</c:v>
                </c:pt>
                <c:pt idx="47">
                  <c:v>17.019824098554086</c:v>
                </c:pt>
                <c:pt idx="48">
                  <c:v>17.871719820995299</c:v>
                </c:pt>
                <c:pt idx="49">
                  <c:v>18.602555516681917</c:v>
                </c:pt>
                <c:pt idx="50">
                  <c:v>19.214462503182691</c:v>
                </c:pt>
                <c:pt idx="51">
                  <c:v>19.710038393428835</c:v>
                </c:pt>
                <c:pt idx="52">
                  <c:v>20.092294273191371</c:v>
                </c:pt>
                <c:pt idx="53">
                  <c:v>20.364605237548012</c:v>
                </c:pt>
                <c:pt idx="54">
                  <c:v>20.530664127634239</c:v>
                </c:pt>
                <c:pt idx="55">
                  <c:v>20.59443831507523</c:v>
                </c:pt>
                <c:pt idx="56">
                  <c:v>20.560129387396611</c:v>
                </c:pt>
                <c:pt idx="57">
                  <c:v>20.432135593420327</c:v>
                </c:pt>
                <c:pt idx="58">
                  <c:v>20.215016913170885</c:v>
                </c:pt>
                <c:pt idx="59">
                  <c:v>19.91346262215399</c:v>
                </c:pt>
                <c:pt idx="60">
                  <c:v>19.532261225027682</c:v>
                </c:pt>
                <c:pt idx="61">
                  <c:v>19.076272638672886</c:v>
                </c:pt>
                <c:pt idx="62">
                  <c:v>18.550402509488013</c:v>
                </c:pt>
                <c:pt idx="63">
                  <c:v>17.95957855438893</c:v>
                </c:pt>
                <c:pt idx="64">
                  <c:v>17.30872881949302</c:v>
                </c:pt>
                <c:pt idx="65">
                  <c:v>16.602761754811272</c:v>
                </c:pt>
                <c:pt idx="66">
                  <c:v>15.84654800746808</c:v>
                </c:pt>
                <c:pt idx="67">
                  <c:v>15.044903840020899</c:v>
                </c:pt>
                <c:pt idx="68">
                  <c:v>14.202576084362645</c:v>
                </c:pt>
                <c:pt idx="69">
                  <c:v>13.324228545466857</c:v>
                </c:pt>
                <c:pt idx="70">
                  <c:v>12.414429772878929</c:v>
                </c:pt>
                <c:pt idx="71">
                  <c:v>11.477642121373549</c:v>
                </c:pt>
                <c:pt idx="72">
                  <c:v>10.518212025591156</c:v>
                </c:pt>
                <c:pt idx="73">
                  <c:v>9.5403614167376372</c:v>
                </c:pt>
                <c:pt idx="74">
                  <c:v>8.5481802125883455</c:v>
                </c:pt>
                <c:pt idx="75">
                  <c:v>7.5456198150788358</c:v>
                </c:pt>
                <c:pt idx="76">
                  <c:v>6.5364875526996293</c:v>
                </c:pt>
                <c:pt idx="77">
                  <c:v>5.5244420077373571</c:v>
                </c:pt>
                <c:pt idx="78">
                  <c:v>4.5129891711305898</c:v>
                </c:pt>
                <c:pt idx="79">
                  <c:v>3.505479370331253</c:v>
                </c:pt>
                <c:pt idx="80">
                  <c:v>2.505104918092385</c:v>
                </c:pt>
                <c:pt idx="81">
                  <c:v>1.5148984325346775</c:v>
                </c:pt>
                <c:pt idx="82">
                  <c:v>0.53773178119067233</c:v>
                </c:pt>
                <c:pt idx="83">
                  <c:v>-0.42368439602204466</c:v>
                </c:pt>
                <c:pt idx="84">
                  <c:v>-1.3668006277731335</c:v>
                </c:pt>
                <c:pt idx="85">
                  <c:v>-2.2892280570269392</c:v>
                </c:pt>
                <c:pt idx="86">
                  <c:v>-3.188737430262905</c:v>
                </c:pt>
                <c:pt idx="87">
                  <c:v>-4.0632576670576661</c:v>
                </c:pt>
                <c:pt idx="88">
                  <c:v>-4.9108740450198383</c:v>
                </c:pt>
                <c:pt idx="89">
                  <c:v>-5.7298260332830839</c:v>
                </c:pt>
                <c:pt idx="90">
                  <c:v>-6.518504806050915</c:v>
                </c:pt>
                <c:pt idx="91">
                  <c:v>-7.275450466036733</c:v>
                </c:pt>
                <c:pt idx="92">
                  <c:v>-7.9993490060635004</c:v>
                </c:pt>
                <c:pt idx="93">
                  <c:v>-8.6890290355681739</c:v>
                </c:pt>
                <c:pt idx="94">
                  <c:v>-9.3434582972988167</c:v>
                </c:pt>
                <c:pt idx="95">
                  <c:v>-9.9617399980952737</c:v>
                </c:pt>
                <c:pt idx="96">
                  <c:v>-10.54310897630295</c:v>
                </c:pt>
                <c:pt idx="97">
                  <c:v>-11.086927727083935</c:v>
                </c:pt>
                <c:pt idx="98">
                  <c:v>-11.592682305658464</c:v>
                </c:pt>
                <c:pt idx="99">
                  <c:v>-12.059978127328149</c:v>
                </c:pt>
                <c:pt idx="100">
                  <c:v>-12.488535682003258</c:v>
                </c:pt>
                <c:pt idx="101">
                  <c:v>-12.878186179872859</c:v>
                </c:pt>
                <c:pt idx="102">
                  <c:v>-13.228867143821549</c:v>
                </c:pt>
                <c:pt idx="103">
                  <c:v>-13.540617963205339</c:v>
                </c:pt>
                <c:pt idx="104">
                  <c:v>-13.813575422651459</c:v>
                </c:pt>
                <c:pt idx="105">
                  <c:v>-14.047969218641329</c:v>
                </c:pt>
                <c:pt idx="106">
                  <c:v>-14.244117475770578</c:v>
                </c:pt>
                <c:pt idx="107">
                  <c:v>-14.402422273752967</c:v>
                </c:pt>
                <c:pt idx="108">
                  <c:v>-14.523365195446976</c:v>
                </c:pt>
                <c:pt idx="109">
                  <c:v>-14.607502905430191</c:v>
                </c:pt>
                <c:pt idx="110">
                  <c:v>-14.655462767929436</c:v>
                </c:pt>
                <c:pt idx="111">
                  <c:v>-14.667938512230075</c:v>
                </c:pt>
                <c:pt idx="112">
                  <c:v>-14.645685953036296</c:v>
                </c:pt>
                <c:pt idx="113">
                  <c:v>-14.589518772633545</c:v>
                </c:pt>
                <c:pt idx="114">
                  <c:v>-14.50030437111392</c:v>
                </c:pt>
                <c:pt idx="115">
                  <c:v>-14.378959790363899</c:v>
                </c:pt>
                <c:pt idx="116">
                  <c:v>-14.226447716980013</c:v>
                </c:pt>
                <c:pt idx="117">
                  <c:v>-14.043772568771695</c:v>
                </c:pt>
                <c:pt idx="118">
                  <c:v>-13.831976669029208</c:v>
                </c:pt>
                <c:pt idx="119">
                  <c:v>-13.5921365122789</c:v>
                </c:pt>
                <c:pt idx="120">
                  <c:v>-13.325359124815742</c:v>
                </c:pt>
                <c:pt idx="121">
                  <c:v>-13.03277852289381</c:v>
                </c:pt>
                <c:pt idx="122">
                  <c:v>-12.715552271068484</c:v>
                </c:pt>
                <c:pt idx="123">
                  <c:v>-12.374858142818367</c:v>
                </c:pt>
                <c:pt idx="124">
                  <c:v>-12.011890885228919</c:v>
                </c:pt>
                <c:pt idx="125">
                  <c:v>-11.627859089194798</c:v>
                </c:pt>
                <c:pt idx="126">
                  <c:v>-11.2239821662897</c:v>
                </c:pt>
                <c:pt idx="127">
                  <c:v>-10.801487433164509</c:v>
                </c:pt>
                <c:pt idx="128">
                  <c:v>-10.361607304062016</c:v>
                </c:pt>
                <c:pt idx="129">
                  <c:v>-9.9055765917813119</c:v>
                </c:pt>
                <c:pt idx="130">
                  <c:v>-9.4346299171864381</c:v>
                </c:pt>
                <c:pt idx="131">
                  <c:v>-8.9499992271286111</c:v>
                </c:pt>
                <c:pt idx="132">
                  <c:v>-8.4529114204432236</c:v>
                </c:pt>
                <c:pt idx="133">
                  <c:v>-7.9445860814859808</c:v>
                </c:pt>
                <c:pt idx="134">
                  <c:v>-7.4262333204915549</c:v>
                </c:pt>
                <c:pt idx="135">
                  <c:v>-6.8990517198683348</c:v>
                </c:pt>
                <c:pt idx="136">
                  <c:v>-6.3642263853855621</c:v>
                </c:pt>
                <c:pt idx="137">
                  <c:v>-5.822927101064348</c:v>
                </c:pt>
                <c:pt idx="138">
                  <c:v>-5.2763065864493628</c:v>
                </c:pt>
                <c:pt idx="139">
                  <c:v>-4.7254988548146164</c:v>
                </c:pt>
                <c:pt idx="140">
                  <c:v>-4.1716176707436166</c:v>
                </c:pt>
                <c:pt idx="141">
                  <c:v>-3.6157551054200243</c:v>
                </c:pt>
                <c:pt idx="142">
                  <c:v>-3.0589801878712617</c:v>
                </c:pt>
                <c:pt idx="143">
                  <c:v>-2.5023376503214423</c:v>
                </c:pt>
                <c:pt idx="144">
                  <c:v>-1.9468467657327047</c:v>
                </c:pt>
                <c:pt idx="145">
                  <c:v>-1.3935002755457648</c:v>
                </c:pt>
                <c:pt idx="146">
                  <c:v>-0.84326340556760382</c:v>
                </c:pt>
                <c:pt idx="147">
                  <c:v>-0.29707296790132842</c:v>
                </c:pt>
                <c:pt idx="148">
                  <c:v>0.24416345323546029</c:v>
                </c:pt>
                <c:pt idx="149">
                  <c:v>0.77956823399780983</c:v>
                </c:pt>
                <c:pt idx="150">
                  <c:v>1.3082943639347857</c:v>
                </c:pt>
                <c:pt idx="151">
                  <c:v>1.8295260218032925</c:v>
                </c:pt>
                <c:pt idx="152">
                  <c:v>2.3424790764552981</c:v>
                </c:pt>
                <c:pt idx="153">
                  <c:v>2.8464015150978863</c:v>
                </c:pt>
                <c:pt idx="154">
                  <c:v>3.3405738012396657</c:v>
                </c:pt>
                <c:pt idx="155">
                  <c:v>3.824309164643243</c:v>
                </c:pt>
                <c:pt idx="156">
                  <c:v>4.2969538256110962</c:v>
                </c:pt>
                <c:pt idx="157">
                  <c:v>4.7578871559287297</c:v>
                </c:pt>
                <c:pt idx="158">
                  <c:v>5.2065217787879323</c:v>
                </c:pt>
                <c:pt idx="159">
                  <c:v>5.6423036100036636</c:v>
                </c:pt>
                <c:pt idx="160">
                  <c:v>6.0647118428280695</c:v>
                </c:pt>
                <c:pt idx="161">
                  <c:v>6.4732588786505554</c:v>
                </c:pt>
                <c:pt idx="162">
                  <c:v>6.8674902058563383</c:v>
                </c:pt>
                <c:pt idx="163">
                  <c:v>7.2469842290949327</c:v>
                </c:pt>
                <c:pt idx="164">
                  <c:v>7.611352051188538</c:v>
                </c:pt>
                <c:pt idx="165">
                  <c:v>7.9602372098848608</c:v>
                </c:pt>
                <c:pt idx="166">
                  <c:v>8.293315371631687</c:v>
                </c:pt>
                <c:pt idx="167">
                  <c:v>8.6102939845215918</c:v>
                </c:pt>
                <c:pt idx="168">
                  <c:v>8.9109118925234831</c:v>
                </c:pt>
                <c:pt idx="169">
                  <c:v>9.1949389130854886</c:v>
                </c:pt>
                <c:pt idx="170">
                  <c:v>9.4621753801585893</c:v>
                </c:pt>
                <c:pt idx="171">
                  <c:v>9.7124516546545365</c:v>
                </c:pt>
                <c:pt idx="172">
                  <c:v>9.9456276043146215</c:v>
                </c:pt>
                <c:pt idx="173">
                  <c:v>10.161592054927263</c:v>
                </c:pt>
                <c:pt idx="174">
                  <c:v>10.360262214792176</c:v>
                </c:pt>
                <c:pt idx="175">
                  <c:v>10.541583074289427</c:v>
                </c:pt>
                <c:pt idx="176">
                  <c:v>10.705526782369615</c:v>
                </c:pt>
                <c:pt idx="177">
                  <c:v>10.852092001739411</c:v>
                </c:pt>
                <c:pt idx="178">
                  <c:v>10.981303244474105</c:v>
                </c:pt>
                <c:pt idx="179">
                  <c:v>11.093210189745461</c:v>
                </c:pt>
                <c:pt idx="180">
                  <c:v>11.187886985309536</c:v>
                </c:pt>
                <c:pt idx="181">
                  <c:v>11.265431534354796</c:v>
                </c:pt>
                <c:pt idx="182">
                  <c:v>11.325964769266907</c:v>
                </c:pt>
                <c:pt idx="183">
                  <c:v>11.369629913821667</c:v>
                </c:pt>
                <c:pt idx="184">
                  <c:v>11.396591735273102</c:v>
                </c:pt>
                <c:pt idx="185">
                  <c:v>11.40703578775884</c:v>
                </c:pt>
                <c:pt idx="186">
                  <c:v>11.401167648400348</c:v>
                </c:pt>
                <c:pt idx="187">
                  <c:v>11.379212147430843</c:v>
                </c:pt>
                <c:pt idx="188">
                  <c:v>11.341412593639209</c:v>
                </c:pt>
                <c:pt idx="189">
                  <c:v>11.288029996373984</c:v>
                </c:pt>
                <c:pt idx="190">
                  <c:v>11.219342285307315</c:v>
                </c:pt>
                <c:pt idx="191">
                  <c:v>11.135643529115139</c:v>
                </c:pt>
                <c:pt idx="192">
                  <c:v>11.037243154186207</c:v>
                </c:pt>
                <c:pt idx="193">
                  <c:v>10.924465164429659</c:v>
                </c:pt>
                <c:pt idx="194">
                  <c:v>10.797647363208212</c:v>
                </c:pt>
                <c:pt idx="195">
                  <c:v>10.657140578381677</c:v>
                </c:pt>
                <c:pt idx="196">
                  <c:v>10.503307891403953</c:v>
                </c:pt>
                <c:pt idx="197">
                  <c:v>10.336523871375519</c:v>
                </c:pt>
                <c:pt idx="198">
                  <c:v>10.157173814912575</c:v>
                </c:pt>
                <c:pt idx="199">
                  <c:v>9.9656529926545634</c:v>
                </c:pt>
                <c:pt idx="200">
                  <c:v>9.7623659031911689</c:v>
                </c:pt>
                <c:pt idx="201">
                  <c:v>9.5477255351527113</c:v>
                </c:pt>
                <c:pt idx="202">
                  <c:v>9.3221526381682853</c:v>
                </c:pt>
                <c:pt idx="203">
                  <c:v>9.0860750033592108</c:v>
                </c:pt>
                <c:pt idx="204">
                  <c:v>8.8399267539988493</c:v>
                </c:pt>
                <c:pt idx="205">
                  <c:v>8.5841476469327045</c:v>
                </c:pt>
                <c:pt idx="206">
                  <c:v>8.3191823853183173</c:v>
                </c:pt>
                <c:pt idx="207">
                  <c:v>8.0454799432102693</c:v>
                </c:pt>
                <c:pt idx="208">
                  <c:v>7.7634929024794319</c:v>
                </c:pt>
                <c:pt idx="209">
                  <c:v>7.47367680252556</c:v>
                </c:pt>
                <c:pt idx="210">
                  <c:v>7.1764895032076019</c:v>
                </c:pt>
                <c:pt idx="211">
                  <c:v>6.8723905613855205</c:v>
                </c:pt>
                <c:pt idx="212">
                  <c:v>6.5618406214362226</c:v>
                </c:pt>
                <c:pt idx="213">
                  <c:v>6.2453008200765741</c:v>
                </c:pt>
                <c:pt idx="214">
                  <c:v>5.9232322057964595</c:v>
                </c:pt>
                <c:pt idx="215">
                  <c:v>5.5960951731770061</c:v>
                </c:pt>
                <c:pt idx="216">
                  <c:v>5.2643489123411866</c:v>
                </c:pt>
                <c:pt idx="217">
                  <c:v>4.9284508737566206</c:v>
                </c:pt>
                <c:pt idx="218">
                  <c:v>4.5888562485851025</c:v>
                </c:pt>
                <c:pt idx="219">
                  <c:v>4.2460174647467834</c:v>
                </c:pt>
                <c:pt idx="220">
                  <c:v>3.900383698843894</c:v>
                </c:pt>
                <c:pt idx="221">
                  <c:v>3.5524004040631523</c:v>
                </c:pt>
                <c:pt idx="222">
                  <c:v>3.2025088541547926</c:v>
                </c:pt>
                <c:pt idx="223">
                  <c:v>2.8511457035625711</c:v>
                </c:pt>
                <c:pt idx="224">
                  <c:v>2.4987425637575145</c:v>
                </c:pt>
                <c:pt idx="225">
                  <c:v>2.1457255958088632</c:v>
                </c:pt>
                <c:pt idx="226">
                  <c:v>1.7925151192032218</c:v>
                </c:pt>
                <c:pt idx="227">
                  <c:v>1.4395252369055775</c:v>
                </c:pt>
                <c:pt idx="228">
                  <c:v>1.0871634766368066</c:v>
                </c:pt>
                <c:pt idx="229">
                  <c:v>0.73583044832272726</c:v>
                </c:pt>
                <c:pt idx="230">
                  <c:v>0.38591951765571875</c:v>
                </c:pt>
                <c:pt idx="231">
                  <c:v>3.781649569027834E-2</c:v>
                </c:pt>
                <c:pt idx="232">
                  <c:v>-0.30810065562020084</c:v>
                </c:pt>
                <c:pt idx="233">
                  <c:v>-0.65146210205293198</c:v>
                </c:pt>
                <c:pt idx="234">
                  <c:v>-0.99190640003550057</c:v>
                </c:pt>
                <c:pt idx="235">
                  <c:v>-1.3290807439908361</c:v>
                </c:pt>
                <c:pt idx="236">
                  <c:v>-1.6626411982583327</c:v>
                </c:pt>
                <c:pt idx="237">
                  <c:v>-1.9922529137521561</c:v>
                </c:pt>
                <c:pt idx="238">
                  <c:v>-2.3175903295313294</c:v>
                </c:pt>
                <c:pt idx="239">
                  <c:v>-2.638337359466453</c:v>
                </c:pt>
                <c:pt idx="240">
                  <c:v>-2.9541875641996902</c:v>
                </c:pt>
                <c:pt idx="241">
                  <c:v>-3.264844308602874</c:v>
                </c:pt>
                <c:pt idx="242">
                  <c:v>-3.5700209049502698</c:v>
                </c:pt>
                <c:pt idx="243">
                  <c:v>-3.8694407420299251</c:v>
                </c:pt>
                <c:pt idx="244">
                  <c:v>-4.1628374004264943</c:v>
                </c:pt>
                <c:pt idx="245">
                  <c:v>-4.4499547542164359</c:v>
                </c:pt>
                <c:pt idx="246">
                  <c:v>-4.7305470593229915</c:v>
                </c:pt>
                <c:pt idx="247">
                  <c:v>-5.0043790287864311</c:v>
                </c:pt>
                <c:pt idx="248">
                  <c:v>-5.2712258952101791</c:v>
                </c:pt>
                <c:pt idx="249">
                  <c:v>-5.5308734606496204</c:v>
                </c:pt>
                <c:pt idx="250">
                  <c:v>-5.7831181342161813</c:v>
                </c:pt>
                <c:pt idx="251">
                  <c:v>-6.0277669576732675</c:v>
                </c:pt>
                <c:pt idx="252">
                  <c:v>-6.2646376193060531</c:v>
                </c:pt>
                <c:pt idx="253">
                  <c:v>-6.4935584563496977</c:v>
                </c:pt>
                <c:pt idx="254">
                  <c:v>-6.714368446266012</c:v>
                </c:pt>
                <c:pt idx="255">
                  <c:v>-6.9269171871594546</c:v>
                </c:pt>
                <c:pt idx="256">
                  <c:v>-7.1310648676283641</c:v>
                </c:pt>
                <c:pt idx="257">
                  <c:v>-7.3266822263475273</c:v>
                </c:pt>
                <c:pt idx="258">
                  <c:v>-7.5136505016816395</c:v>
                </c:pt>
                <c:pt idx="259">
                  <c:v>-7.6918613716302104</c:v>
                </c:pt>
                <c:pt idx="260">
                  <c:v>-7.8612168844054526</c:v>
                </c:pt>
                <c:pt idx="261">
                  <c:v>-8.0216293799460772</c:v>
                </c:pt>
                <c:pt idx="262">
                  <c:v>-8.1730214026699866</c:v>
                </c:pt>
                <c:pt idx="263">
                  <c:v>-8.3153256057692122</c:v>
                </c:pt>
                <c:pt idx="264">
                  <c:v>-8.4484846473508419</c:v>
                </c:pt>
                <c:pt idx="265">
                  <c:v>-8.5724510787260204</c:v>
                </c:pt>
                <c:pt idx="266">
                  <c:v>-8.687187225150101</c:v>
                </c:pt>
                <c:pt idx="267">
                  <c:v>-8.7926650593144569</c:v>
                </c:pt>
                <c:pt idx="268">
                  <c:v>-8.888866067890449</c:v>
                </c:pt>
                <c:pt idx="269">
                  <c:v>-8.9757811114236699</c:v>
                </c:pt>
                <c:pt idx="270">
                  <c:v>-9.0534102778755603</c:v>
                </c:pt>
                <c:pt idx="271">
                  <c:v>-9.1217627301069673</c:v>
                </c:pt>
                <c:pt idx="272">
                  <c:v>-9.1808565475962691</c:v>
                </c:pt>
                <c:pt idx="273">
                  <c:v>-9.2307185626823571</c:v>
                </c:pt>
                <c:pt idx="274">
                  <c:v>-9.2713841916199424</c:v>
                </c:pt>
                <c:pt idx="275">
                  <c:v>-9.3028972607318803</c:v>
                </c:pt>
                <c:pt idx="276">
                  <c:v>-9.3253098279404298</c:v>
                </c:pt>
                <c:pt idx="277">
                  <c:v>-9.3386819999558135</c:v>
                </c:pt>
                <c:pt idx="278">
                  <c:v>-9.3430817453974271</c:v>
                </c:pt>
                <c:pt idx="279">
                  <c:v>-9.3385847041193379</c:v>
                </c:pt>
                <c:pt idx="280">
                  <c:v>-9.3252739930081336</c:v>
                </c:pt>
                <c:pt idx="281">
                  <c:v>-9.3032400085173759</c:v>
                </c:pt>
                <c:pt idx="282">
                  <c:v>-9.2725802261989507</c:v>
                </c:pt>
                <c:pt idx="283">
                  <c:v>-9.2333989974876154</c:v>
                </c:pt>
                <c:pt idx="284">
                  <c:v>-9.1858073439906818</c:v>
                </c:pt>
                <c:pt idx="285">
                  <c:v>-9.1299227495308237</c:v>
                </c:pt>
                <c:pt idx="286">
                  <c:v>-9.0658689501852177</c:v>
                </c:pt>
                <c:pt idx="287">
                  <c:v>-8.9937757225599579</c:v>
                </c:pt>
                <c:pt idx="288">
                  <c:v>-8.9137786705342101</c:v>
                </c:pt>
                <c:pt idx="289">
                  <c:v>-8.8260190107036109</c:v>
                </c:pt>
                <c:pt idx="290">
                  <c:v>-8.7306433567479136</c:v>
                </c:pt>
                <c:pt idx="291">
                  <c:v>-8.627803502943113</c:v>
                </c:pt>
                <c:pt idx="292">
                  <c:v>-8.5176562070332373</c:v>
                </c:pt>
                <c:pt idx="293">
                  <c:v>-8.4003629726723332</c:v>
                </c:pt>
                <c:pt idx="294">
                  <c:v>-8.2760898316417766</c:v>
                </c:pt>
                <c:pt idx="295">
                  <c:v>-8.1450071260438097</c:v>
                </c:pt>
                <c:pt idx="296">
                  <c:v>-8.0072892906663533</c:v>
                </c:pt>
                <c:pt idx="297">
                  <c:v>-7.8631146357092696</c:v>
                </c:pt>
                <c:pt idx="298">
                  <c:v>-7.7126651300579612</c:v>
                </c:pt>
                <c:pt idx="299">
                  <c:v>-7.5561261852836896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3-4BD4-87E1-B6EDF56879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61424"/>
        <c:axId val="607469624"/>
      </c:lineChart>
      <c:catAx>
        <c:axId val="6074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0" i="0" baseline="0">
                    <a:effectLst/>
                  </a:rPr>
                  <a:t>Energy of Electron (eV)</a:t>
                </a:r>
                <a:endParaRPr lang="en-A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69624"/>
        <c:crosses val="autoZero"/>
        <c:auto val="1"/>
        <c:lblAlgn val="ctr"/>
        <c:lblOffset val="100"/>
        <c:noMultiLvlLbl val="0"/>
      </c:catAx>
      <c:valAx>
        <c:axId val="6074696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Transcendental Relationship Between Electronic Energy and Wavenumber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514350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41916-2350-45BB-B609-C1A691A0C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workbookViewId="0">
      <selection activeCell="B11" sqref="B11"/>
    </sheetView>
  </sheetViews>
  <sheetFormatPr defaultRowHeight="15" x14ac:dyDescent="0.25"/>
  <cols>
    <col min="1" max="1" width="27.28515625" customWidth="1"/>
    <col min="2" max="2" width="18.140625" customWidth="1"/>
    <col min="5" max="5" width="17.85546875" style="6" customWidth="1"/>
    <col min="6" max="6" width="21.85546875" style="6" customWidth="1"/>
  </cols>
  <sheetData>
    <row r="1" spans="1:6" x14ac:dyDescent="0.25">
      <c r="A1" s="3" t="s">
        <v>0</v>
      </c>
      <c r="B1" s="2"/>
      <c r="C1" s="2"/>
      <c r="D1" s="1" t="s">
        <v>10</v>
      </c>
      <c r="E1" s="5" t="s">
        <v>9</v>
      </c>
      <c r="F1" s="7" t="s">
        <v>8</v>
      </c>
    </row>
    <row r="2" spans="1:6" x14ac:dyDescent="0.25">
      <c r="A2" t="s">
        <v>1</v>
      </c>
      <c r="B2">
        <f>9.11*10^-31</f>
        <v>9.1100000000000003E-31</v>
      </c>
    </row>
    <row r="3" spans="1:6" x14ac:dyDescent="0.25">
      <c r="A3" t="s">
        <v>2</v>
      </c>
      <c r="B3">
        <f>0.2*10^-9</f>
        <v>2.0000000000000003E-10</v>
      </c>
      <c r="D3">
        <f>D2 +1</f>
        <v>1</v>
      </c>
      <c r="E3" s="6">
        <f>SQRT(2*$B$2*D3*e)/hbar</f>
        <v>5123112337.4205494</v>
      </c>
      <c r="F3" s="6">
        <f>((m*V*a*b)/(hbar^2))*(SIN(E3*a)/(E3*a)) + COS(E3*a)</f>
        <v>133.32885651095913</v>
      </c>
    </row>
    <row r="4" spans="1:6" x14ac:dyDescent="0.25">
      <c r="A4" t="s">
        <v>3</v>
      </c>
      <c r="B4">
        <f>0.2*10^-9</f>
        <v>2.0000000000000003E-10</v>
      </c>
      <c r="D4">
        <f t="shared" ref="D4:D67" si="0">D3 +1</f>
        <v>2</v>
      </c>
      <c r="E4" s="6">
        <f>SQRT(2*$B$2*D4*e)/hbar</f>
        <v>7245174949.1410694</v>
      </c>
      <c r="F4" s="6">
        <f>((m*V*a*b)/(hbar^2))*(SIN(E4*a)/(E4*a)) + COS(E4*a)</f>
        <v>109.20651834113728</v>
      </c>
    </row>
    <row r="5" spans="1:6" x14ac:dyDescent="0.25">
      <c r="A5" t="s">
        <v>4</v>
      </c>
      <c r="B5">
        <f>300*1.62*10^-19</f>
        <v>4.8600000000000003E-17</v>
      </c>
      <c r="D5">
        <f t="shared" si="0"/>
        <v>3</v>
      </c>
      <c r="E5" s="6">
        <f>SQRT(2*$B$2*D5*e)/hbar</f>
        <v>8873490861.2953415</v>
      </c>
      <c r="F5" s="6">
        <f>((m*V*a*b)/(hbar^2))*(SIN(E5*a)/(E5*a)) + COS(E5*a)</f>
        <v>87.67054634287696</v>
      </c>
    </row>
    <row r="6" spans="1:6" x14ac:dyDescent="0.25">
      <c r="A6" t="s">
        <v>5</v>
      </c>
      <c r="B6">
        <f>6.626*10^-34</f>
        <v>6.6260000000000015E-34</v>
      </c>
      <c r="D6">
        <f t="shared" si="0"/>
        <v>4</v>
      </c>
      <c r="E6" s="6">
        <f>SQRT(2*$B$2*D6*e)/hbar</f>
        <v>10246224674.841099</v>
      </c>
      <c r="F6" s="6">
        <f>((m*V*a*b)/(hbar^2))*(SIN(E6*a)/(E6*a)) + COS(E6*a)</f>
        <v>68.523677667571775</v>
      </c>
    </row>
    <row r="7" spans="1:6" x14ac:dyDescent="0.25">
      <c r="A7" t="s">
        <v>6</v>
      </c>
      <c r="B7">
        <f>B6/(2*PI())</f>
        <v>1.0545606529268989E-34</v>
      </c>
      <c r="D7">
        <f t="shared" si="0"/>
        <v>5</v>
      </c>
      <c r="E7" s="6">
        <f>SQRT(2*$B$2*D7*e)/hbar</f>
        <v>11455627442.840189</v>
      </c>
      <c r="F7" s="6">
        <f>((m*V*a*b)/(hbar^2))*(SIN(E7*a)/(E7*a)) + COS(E7*a)</f>
        <v>51.580328897738305</v>
      </c>
    </row>
    <row r="8" spans="1:6" x14ac:dyDescent="0.25">
      <c r="A8" t="s">
        <v>11</v>
      </c>
      <c r="B8" s="4">
        <f>1.602E-19</f>
        <v>1.602E-19</v>
      </c>
      <c r="D8">
        <f t="shared" si="0"/>
        <v>6</v>
      </c>
      <c r="E8" s="6">
        <f>SQRT(2*$B$2*D8*e)/hbar</f>
        <v>12549011121.637587</v>
      </c>
      <c r="F8" s="6">
        <f>((m*V*a*b)/(hbar^2))*(SIN(E8*a)/(E8*a)) + COS(E8*a)</f>
        <v>36.666030882278676</v>
      </c>
    </row>
    <row r="9" spans="1:6" x14ac:dyDescent="0.25">
      <c r="D9">
        <f t="shared" si="0"/>
        <v>7</v>
      </c>
      <c r="E9" s="6">
        <f>SQRT(2*$B$2*D9*e)/hbar</f>
        <v>13554481183.461597</v>
      </c>
      <c r="F9" s="6">
        <f>((m*V*a*b)/(hbar^2))*(SIN(E9*a)/(E9*a)) + COS(E9*a)</f>
        <v>23.616886696255598</v>
      </c>
    </row>
    <row r="10" spans="1:6" x14ac:dyDescent="0.25">
      <c r="D10">
        <f t="shared" si="0"/>
        <v>8</v>
      </c>
      <c r="E10" s="6">
        <f>SQRT(2*$B$2*D10*e)/hbar</f>
        <v>14490349898.282139</v>
      </c>
      <c r="F10" s="6">
        <f>((m*V*a*b)/(hbar^2))*(SIN(E10*a)/(E10*a)) + COS(E10*a)</f>
        <v>12.279051905574056</v>
      </c>
    </row>
    <row r="11" spans="1:6" x14ac:dyDescent="0.25">
      <c r="D11">
        <f t="shared" si="0"/>
        <v>9</v>
      </c>
      <c r="E11" s="6">
        <f>SQRT(2*$B$2*D11*e)/hbar</f>
        <v>15369337012.261648</v>
      </c>
      <c r="F11" s="6">
        <f>((m*V*a*b)/(hbar^2))*(SIN(E11*a)/(E11*a)) + COS(E11*a)</f>
        <v>2.5082363425830798</v>
      </c>
    </row>
    <row r="12" spans="1:6" x14ac:dyDescent="0.25">
      <c r="D12">
        <f t="shared" si="0"/>
        <v>10</v>
      </c>
      <c r="E12" s="6">
        <f>SQRT(2*$B$2*D12*e)/hbar</f>
        <v>16200703695.15801</v>
      </c>
      <c r="F12" s="6">
        <f>((m*V*a*b)/(hbar^2))*(SIN(E12*a)/(E12*a)) + COS(E12*a)</f>
        <v>-5.8307733764807876</v>
      </c>
    </row>
    <row r="13" spans="1:6" x14ac:dyDescent="0.25">
      <c r="B13" s="1" t="s">
        <v>7</v>
      </c>
      <c r="D13">
        <f t="shared" si="0"/>
        <v>11</v>
      </c>
      <c r="E13" s="6">
        <f>SQRT(2*$B$2*D13*e)/hbar</f>
        <v>16991441382.064592</v>
      </c>
      <c r="F13" s="6">
        <f>((m*V*a*b)/(hbar^2))*(SIN(E13*a)/(E13*a)) + COS(E13*a)</f>
        <v>-12.864571337080056</v>
      </c>
    </row>
    <row r="14" spans="1:6" x14ac:dyDescent="0.25">
      <c r="B14">
        <v>0</v>
      </c>
      <c r="D14">
        <f t="shared" si="0"/>
        <v>12</v>
      </c>
      <c r="E14" s="6">
        <f>SQRT(2*$B$2*D14*e)/hbar</f>
        <v>17746981722.590683</v>
      </c>
      <c r="F14" s="6">
        <f>((m*V*a*b)/(hbar^2))*(SIN(E14*a)/(E14*a)) + COS(E14*a)</f>
        <v>-18.711570536338677</v>
      </c>
    </row>
    <row r="15" spans="1:6" x14ac:dyDescent="0.25">
      <c r="D15">
        <f t="shared" si="0"/>
        <v>13</v>
      </c>
      <c r="E15" s="6">
        <f>SQRT(2*$B$2*D15*e)/hbar</f>
        <v>18471644222.531963</v>
      </c>
      <c r="F15" s="6">
        <f>((m*V*a*b)/(hbar^2))*(SIN(E15*a)/(E15*a)) + COS(E15*a)</f>
        <v>-23.482422515861447</v>
      </c>
    </row>
    <row r="16" spans="1:6" x14ac:dyDescent="0.25">
      <c r="D16">
        <f t="shared" si="0"/>
        <v>14</v>
      </c>
      <c r="E16" s="6">
        <f>SQRT(2*$B$2*D16*e)/hbar</f>
        <v>19168931120.58231</v>
      </c>
      <c r="F16" s="6">
        <f>((m*V*a*b)/(hbar^2))*(SIN(E16*a)/(E16*a)) + COS(E16*a)</f>
        <v>-27.280419093675157</v>
      </c>
    </row>
    <row r="17" spans="4:6" x14ac:dyDescent="0.25">
      <c r="D17">
        <f t="shared" si="0"/>
        <v>15</v>
      </c>
      <c r="E17" s="6">
        <f>SQRT(2*$B$2*D17*e)/hbar</f>
        <v>19841728763.57954</v>
      </c>
      <c r="F17" s="6">
        <f>((m*V*a*b)/(hbar^2))*(SIN(E17*a)/(E17*a)) + COS(E17*a)</f>
        <v>-30.201876849969253</v>
      </c>
    </row>
    <row r="18" spans="4:6" x14ac:dyDescent="0.25">
      <c r="D18">
        <f t="shared" si="0"/>
        <v>16</v>
      </c>
      <c r="E18" s="6">
        <f>SQRT(2*$B$2*D18*e)/hbar</f>
        <v>20492449349.682198</v>
      </c>
      <c r="F18" s="6">
        <f>((m*V*a*b)/(hbar^2))*(SIN(E18*a)/(E18*a)) + COS(E18*a)</f>
        <v>-32.336505000340132</v>
      </c>
    </row>
    <row r="19" spans="4:6" x14ac:dyDescent="0.25">
      <c r="D19">
        <f t="shared" si="0"/>
        <v>17</v>
      </c>
      <c r="E19" s="6">
        <f>SQRT(2*$B$2*D19*e)/hbar</f>
        <v>21123133299.089909</v>
      </c>
      <c r="F19" s="6">
        <f>((m*V*a*b)/(hbar^2))*(SIN(E19*a)/(E19*a)) + COS(E19*a)</f>
        <v>-33.76775726986876</v>
      </c>
    </row>
    <row r="20" spans="4:6" x14ac:dyDescent="0.25">
      <c r="D20">
        <f t="shared" si="0"/>
        <v>18</v>
      </c>
      <c r="E20" s="6">
        <f>SQRT(2*$B$2*D20*e)/hbar</f>
        <v>21735524847.423206</v>
      </c>
      <c r="F20" s="6">
        <f>((m*V*a*b)/(hbar^2))*(SIN(E20*a)/(E20*a)) + COS(E20*a)</f>
        <v>-34.57316836156815</v>
      </c>
    </row>
    <row r="21" spans="4:6" x14ac:dyDescent="0.25">
      <c r="D21">
        <f t="shared" si="0"/>
        <v>19</v>
      </c>
      <c r="E21" s="6">
        <f>SQRT(2*$B$2*D21*e)/hbar</f>
        <v>22331128955.222622</v>
      </c>
      <c r="F21" s="6">
        <f>((m*V*a*b)/(hbar^2))*(SIN(E21*a)/(E21*a)) + COS(E21*a)</f>
        <v>-34.824675593512971</v>
      </c>
    </row>
    <row r="22" spans="4:6" x14ac:dyDescent="0.25">
      <c r="D22">
        <f t="shared" si="0"/>
        <v>20</v>
      </c>
      <c r="E22" s="6">
        <f>SQRT(2*$B$2*D22*e)/hbar</f>
        <v>22911254885.680378</v>
      </c>
      <c r="F22" s="6">
        <f>((m*V*a*b)/(hbar^2))*(SIN(E22*a)/(E22*a)) + COS(E22*a)</f>
        <v>-34.588926260291899</v>
      </c>
    </row>
    <row r="23" spans="4:6" x14ac:dyDescent="0.25">
      <c r="D23">
        <f t="shared" si="0"/>
        <v>21</v>
      </c>
      <c r="E23" s="6">
        <f>SQRT(2*$B$2*D23*e)/hbar</f>
        <v>23477050079.991814</v>
      </c>
      <c r="F23" s="6">
        <f>((m*V*a*b)/(hbar^2))*(SIN(E23*a)/(E23*a)) + COS(E23*a)</f>
        <v>-33.927571256290051</v>
      </c>
    </row>
    <row r="24" spans="4:6" x14ac:dyDescent="0.25">
      <c r="D24">
        <f t="shared" si="0"/>
        <v>22</v>
      </c>
      <c r="E24" s="6">
        <f>SQRT(2*$B$2*D24*e)/hbar</f>
        <v>24029526846.783192</v>
      </c>
      <c r="F24" s="6">
        <f>((m*V*a*b)/(hbar^2))*(SIN(E24*a)/(E24*a)) + COS(E24*a)</f>
        <v>-32.897545480701154</v>
      </c>
    </row>
    <row r="25" spans="4:6" x14ac:dyDescent="0.25">
      <c r="D25">
        <f t="shared" si="0"/>
        <v>23</v>
      </c>
      <c r="E25" s="6">
        <f>SQRT(2*$B$2*D25*e)/hbar</f>
        <v>24569583645.273777</v>
      </c>
      <c r="F25" s="6">
        <f>((m*V*a*b)/(hbar^2))*(SIN(E25*a)/(E25*a)) + COS(E25*a)</f>
        <v>-31.551335527071387</v>
      </c>
    </row>
    <row r="26" spans="4:6" x14ac:dyDescent="0.25">
      <c r="D26">
        <f t="shared" si="0"/>
        <v>24</v>
      </c>
      <c r="E26" s="6">
        <f>SQRT(2*$B$2*D26*e)/hbar</f>
        <v>25098022243.275173</v>
      </c>
      <c r="F26" s="6">
        <f>((m*V*a*b)/(hbar^2))*(SIN(E26*a)/(E26*a)) + COS(E26*a)</f>
        <v>-29.937235143578256</v>
      </c>
    </row>
    <row r="27" spans="4:6" x14ac:dyDescent="0.25">
      <c r="D27">
        <f t="shared" si="0"/>
        <v>25</v>
      </c>
      <c r="E27" s="6">
        <f>SQRT(2*$B$2*D27*e)/hbar</f>
        <v>25615561687.102745</v>
      </c>
      <c r="F27" s="6">
        <f>((m*V*a*b)/(hbar^2))*(SIN(E27*a)/(E27*a)) + COS(E27*a)</f>
        <v>-28.099588934132353</v>
      </c>
    </row>
    <row r="28" spans="4:6" x14ac:dyDescent="0.25">
      <c r="D28">
        <f t="shared" si="0"/>
        <v>26</v>
      </c>
      <c r="E28" s="6">
        <f>SQRT(2*$B$2*D28*e)/hbar</f>
        <v>26122849778.835323</v>
      </c>
      <c r="F28" s="6">
        <f>((m*V*a*b)/(hbar^2))*(SIN(E28*a)/(E28*a)) + COS(E28*a)</f>
        <v>-26.079024754748417</v>
      </c>
    </row>
    <row r="29" spans="4:6" x14ac:dyDescent="0.25">
      <c r="D29">
        <f t="shared" si="0"/>
        <v>27</v>
      </c>
      <c r="E29" s="6">
        <f>SQRT(2*$B$2*D29*e)/hbar</f>
        <v>26620472583.886024</v>
      </c>
      <c r="F29" s="6">
        <f>((m*V*a*b)/(hbar^2))*(SIN(E29*a)/(E29*a)) + COS(E29*a)</f>
        <v>-23.912675244448106</v>
      </c>
    </row>
    <row r="30" spans="4:6" x14ac:dyDescent="0.25">
      <c r="D30">
        <f t="shared" si="0"/>
        <v>28</v>
      </c>
      <c r="E30" s="6">
        <f>SQRT(2*$B$2*D30*e)/hbar</f>
        <v>27108962366.923195</v>
      </c>
      <c r="F30" s="6">
        <f>((m*V*a*b)/(hbar^2))*(SIN(E30*a)/(E30*a)) + COS(E30*a)</f>
        <v>-21.634388915222626</v>
      </c>
    </row>
    <row r="31" spans="4:6" x14ac:dyDescent="0.25">
      <c r="D31">
        <f t="shared" si="0"/>
        <v>29</v>
      </c>
      <c r="E31" s="6">
        <f>SQRT(2*$B$2*D31*e)/hbar</f>
        <v>27588804262.473728</v>
      </c>
      <c r="F31" s="6">
        <f>((m*V*a*b)/(hbar^2))*(SIN(E31*a)/(E31*a)) + COS(E31*a)</f>
        <v>-19.274931211282855</v>
      </c>
    </row>
    <row r="32" spans="4:6" x14ac:dyDescent="0.25">
      <c r="D32">
        <f t="shared" si="0"/>
        <v>30</v>
      </c>
      <c r="E32" s="6">
        <f>SQRT(2*$B$2*D32*e)/hbar</f>
        <v>28060441918.38253</v>
      </c>
      <c r="F32" s="6">
        <f>((m*V*a*b)/(hbar^2))*(SIN(E32*a)/(E32*a)) + COS(E32*a)</f>
        <v>-16.862175933949935</v>
      </c>
    </row>
    <row r="33" spans="4:6" x14ac:dyDescent="0.25">
      <c r="D33">
        <f t="shared" si="0"/>
        <v>31</v>
      </c>
      <c r="E33" s="6">
        <f>SQRT(2*$B$2*D33*e)/hbar</f>
        <v>28524282299.064949</v>
      </c>
      <c r="F33" s="6">
        <f>((m*V*a*b)/(hbar^2))*(SIN(E33*a)/(E33*a)) + COS(E33*a)</f>
        <v>-14.421287415076399</v>
      </c>
    </row>
    <row r="34" spans="4:6" x14ac:dyDescent="0.25">
      <c r="D34">
        <f t="shared" si="0"/>
        <v>32</v>
      </c>
      <c r="E34" s="6">
        <f>SQRT(2*$B$2*D34*e)/hbar</f>
        <v>28980699796.564278</v>
      </c>
      <c r="F34" s="6">
        <f>((m*V*a*b)/(hbar^2))*(SIN(E34*a)/(E34*a)) + COS(E34*a)</f>
        <v>-11.974893808827405</v>
      </c>
    </row>
    <row r="35" spans="4:6" x14ac:dyDescent="0.25">
      <c r="D35">
        <f t="shared" si="0"/>
        <v>33</v>
      </c>
      <c r="E35" s="6">
        <f>SQRT(2*$B$2*D35*e)/hbar</f>
        <v>29430039767.564217</v>
      </c>
      <c r="F35" s="6">
        <f>((m*V*a*b)/(hbar^2))*(SIN(E35*a)/(E35*a)) + COS(E35*a)</f>
        <v>-9.5432518589828881</v>
      </c>
    </row>
    <row r="36" spans="4:6" x14ac:dyDescent="0.25">
      <c r="D36">
        <f t="shared" si="0"/>
        <v>34</v>
      </c>
      <c r="E36" s="6">
        <f>SQRT(2*$B$2*D36*e)/hbar</f>
        <v>29872621591.387688</v>
      </c>
      <c r="F36" s="6">
        <f>((m*V*a*b)/(hbar^2))*(SIN(E36*a)/(E36*a)) + COS(E36*a)</f>
        <v>-7.1444034866317807</v>
      </c>
    </row>
    <row r="37" spans="4:6" x14ac:dyDescent="0.25">
      <c r="D37">
        <f t="shared" si="0"/>
        <v>35</v>
      </c>
      <c r="E37" s="6">
        <f>SQRT(2*$B$2*D37*e)/hbar</f>
        <v>30308741325.961933</v>
      </c>
      <c r="F37" s="6">
        <f>((m*V*a*b)/(hbar^2))*(SIN(E37*a)/(E37*a)) + COS(E37*a)</f>
        <v>-4.7943245312132872</v>
      </c>
    </row>
    <row r="38" spans="4:6" x14ac:dyDescent="0.25">
      <c r="D38">
        <f t="shared" si="0"/>
        <v>36</v>
      </c>
      <c r="E38" s="6">
        <f>SQRT(2*$B$2*D38*e)/hbar</f>
        <v>30738674024.523296</v>
      </c>
      <c r="F38" s="6">
        <f>((m*V*a*b)/(hbar^2))*(SIN(E38*a)/(E38*a)) + COS(E38*a)</f>
        <v>-2.507065966300996</v>
      </c>
    </row>
    <row r="39" spans="4:6" x14ac:dyDescent="0.25">
      <c r="D39">
        <f t="shared" si="0"/>
        <v>37</v>
      </c>
      <c r="E39" s="6">
        <f>SQRT(2*$B$2*D39*e)/hbar</f>
        <v>31162675764.570248</v>
      </c>
      <c r="F39" s="6">
        <f>((m*V*a*b)/(hbar^2))*(SIN(E39*a)/(E39*a)) + COS(E39*a)</f>
        <v>-0.29488790031992884</v>
      </c>
    </row>
    <row r="40" spans="4:6" x14ac:dyDescent="0.25">
      <c r="D40">
        <f t="shared" si="0"/>
        <v>38</v>
      </c>
      <c r="E40" s="6">
        <f>SQRT(2*$B$2*D40*e)/hbar</f>
        <v>31580985431.578354</v>
      </c>
      <c r="F40" s="6">
        <f>((m*V*a*b)/(hbar^2))*(SIN(E40*a)/(E40*a)) + COS(E40*a)</f>
        <v>1.8316133384776505</v>
      </c>
    </row>
    <row r="41" spans="4:6" x14ac:dyDescent="0.25">
      <c r="D41">
        <f t="shared" si="0"/>
        <v>39</v>
      </c>
      <c r="E41" s="6">
        <f>SQRT(2*$B$2*D41*e)/hbar</f>
        <v>31993826292.761467</v>
      </c>
      <c r="F41" s="6">
        <f>((m*V*a*b)/(hbar^2))*(SIN(E41*a)/(E41*a)) + COS(E41*a)</f>
        <v>3.8633847439868014</v>
      </c>
    </row>
    <row r="42" spans="4:6" x14ac:dyDescent="0.25">
      <c r="D42">
        <f t="shared" si="0"/>
        <v>40</v>
      </c>
      <c r="E42" s="6">
        <f>SQRT(2*$B$2*D42*e)/hbar</f>
        <v>32401407390.316021</v>
      </c>
      <c r="F42" s="6">
        <f>((m*V*a*b)/(hbar^2))*(SIN(E42*a)/(E42*a)) + COS(E42*a)</f>
        <v>5.7928025225915549</v>
      </c>
    </row>
    <row r="43" spans="4:6" x14ac:dyDescent="0.25">
      <c r="D43">
        <f t="shared" si="0"/>
        <v>41</v>
      </c>
      <c r="E43" s="6">
        <f>SQRT(2*$B$2*D43*e)/hbar</f>
        <v>32803924778.828773</v>
      </c>
      <c r="F43" s="6">
        <f>((m*V*a*b)/(hbar^2))*(SIN(E43*a)/(E43*a)) + COS(E43*a)</f>
        <v>7.6135640631878179</v>
      </c>
    </row>
    <row r="44" spans="4:6" x14ac:dyDescent="0.25">
      <c r="D44">
        <f t="shared" si="0"/>
        <v>42</v>
      </c>
      <c r="E44" s="6">
        <f>SQRT(2*$B$2*D44*e)/hbar</f>
        <v>33201562627.636776</v>
      </c>
      <c r="F44" s="6">
        <f>((m*V*a*b)/(hbar^2))*(SIN(E44*a)/(E44*a)) + COS(E44*a)</f>
        <v>9.3205857277905295</v>
      </c>
    </row>
    <row r="45" spans="4:6" x14ac:dyDescent="0.25">
      <c r="D45">
        <f t="shared" si="0"/>
        <v>43</v>
      </c>
      <c r="E45" s="6">
        <f>SQRT(2*$B$2*D45*e)/hbar</f>
        <v>33594494205.728386</v>
      </c>
      <c r="F45" s="6">
        <f>((m*V*a*b)/(hbar^2))*(SIN(E45*a)/(E45*a)) + COS(E45*a)</f>
        <v>10.909906212920454</v>
      </c>
    </row>
    <row r="46" spans="4:6" x14ac:dyDescent="0.25">
      <c r="D46">
        <f t="shared" si="0"/>
        <v>44</v>
      </c>
      <c r="E46" s="6">
        <f>SQRT(2*$B$2*D46*e)/hbar</f>
        <v>33982882764.129185</v>
      </c>
      <c r="F46" s="6">
        <f>((m*V*a*b)/(hbar^2))*(SIN(E46*a)/(E46*a)) + COS(E46*a)</f>
        <v>12.378595240970165</v>
      </c>
    </row>
    <row r="47" spans="4:6" x14ac:dyDescent="0.25">
      <c r="D47">
        <f t="shared" si="0"/>
        <v>45</v>
      </c>
      <c r="E47" s="6">
        <f>SQRT(2*$B$2*D47*e)/hbar</f>
        <v>34366882328.520561</v>
      </c>
      <c r="F47" s="6">
        <f>((m*V*a*b)/(hbar^2))*(SIN(E47*a)/(E47*a)) + COS(E47*a)</f>
        <v>13.72466734947038</v>
      </c>
    </row>
    <row r="48" spans="4:6" x14ac:dyDescent="0.25">
      <c r="D48">
        <f t="shared" si="0"/>
        <v>46</v>
      </c>
      <c r="E48" s="6">
        <f>SQRT(2*$B$2*D48*e)/hbar</f>
        <v>34746638413.006363</v>
      </c>
      <c r="F48" s="6">
        <f>((m*V*a*b)/(hbar^2))*(SIN(E48*a)/(E48*a)) + COS(E48*a)</f>
        <v>14.94700055462622</v>
      </c>
    </row>
    <row r="49" spans="4:6" x14ac:dyDescent="0.25">
      <c r="D49">
        <f t="shared" si="0"/>
        <v>47</v>
      </c>
      <c r="E49" s="6">
        <f>SQRT(2*$B$2*D49*e)/hbar</f>
        <v>35122288664.408539</v>
      </c>
      <c r="F49" s="6">
        <f>((m*V*a*b)/(hbar^2))*(SIN(E49*a)/(E49*a)) + COS(E49*a)</f>
        <v>16.045259673676632</v>
      </c>
    </row>
    <row r="50" spans="4:6" x14ac:dyDescent="0.25">
      <c r="D50">
        <f t="shared" si="0"/>
        <v>48</v>
      </c>
      <c r="E50" s="6">
        <f>SQRT(2*$B$2*D50*e)/hbar</f>
        <v>35493963445.181366</v>
      </c>
      <c r="F50" s="6">
        <f>((m*V*a*b)/(hbar^2))*(SIN(E50*a)/(E50*a)) + COS(E50*a)</f>
        <v>17.019824098554086</v>
      </c>
    </row>
    <row r="51" spans="4:6" x14ac:dyDescent="0.25">
      <c r="D51">
        <f t="shared" si="0"/>
        <v>49</v>
      </c>
      <c r="E51" s="6">
        <f>SQRT(2*$B$2*D51*e)/hbar</f>
        <v>35861786361.943848</v>
      </c>
      <c r="F51" s="6">
        <f>((m*V*a*b)/(hbar^2))*(SIN(E51*a)/(E51*a)) + COS(E51*a)</f>
        <v>17.871719820995299</v>
      </c>
    </row>
    <row r="52" spans="4:6" x14ac:dyDescent="0.25">
      <c r="D52">
        <f t="shared" si="0"/>
        <v>50</v>
      </c>
      <c r="E52" s="6">
        <f>SQRT(2*$B$2*D52*e)/hbar</f>
        <v>36225874745.705345</v>
      </c>
      <c r="F52" s="6">
        <f>((m*V*a*b)/(hbar^2))*(SIN(E52*a)/(E52*a)) + COS(E52*a)</f>
        <v>18.602555516681917</v>
      </c>
    </row>
    <row r="53" spans="4:6" x14ac:dyDescent="0.25">
      <c r="D53">
        <f t="shared" si="0"/>
        <v>51</v>
      </c>
      <c r="E53" s="6">
        <f>SQRT(2*$B$2*D53*e)/hbar</f>
        <v>36586340089.073723</v>
      </c>
      <c r="F53" s="6">
        <f>((m*V*a*b)/(hbar^2))*(SIN(E53*a)/(E53*a)) + COS(E53*a)</f>
        <v>19.214462503182691</v>
      </c>
    </row>
    <row r="54" spans="4:6" x14ac:dyDescent="0.25">
      <c r="D54">
        <f t="shared" si="0"/>
        <v>52</v>
      </c>
      <c r="E54" s="6">
        <f>SQRT(2*$B$2*D54*e)/hbar</f>
        <v>36943288445.063927</v>
      </c>
      <c r="F54" s="6">
        <f>((m*V*a*b)/(hbar^2))*(SIN(E54*a)/(E54*a)) + COS(E54*a)</f>
        <v>19.710038393428835</v>
      </c>
    </row>
    <row r="55" spans="4:6" x14ac:dyDescent="0.25">
      <c r="D55">
        <f t="shared" si="0"/>
        <v>53</v>
      </c>
      <c r="E55" s="6">
        <f>SQRT(2*$B$2*D55*e)/hbar</f>
        <v>37296820791.550369</v>
      </c>
      <c r="F55" s="6">
        <f>((m*V*a*b)/(hbar^2))*(SIN(E55*a)/(E55*a)) + COS(E55*a)</f>
        <v>20.092294273191371</v>
      </c>
    </row>
    <row r="56" spans="4:6" x14ac:dyDescent="0.25">
      <c r="D56">
        <f t="shared" si="0"/>
        <v>54</v>
      </c>
      <c r="E56" s="6">
        <f>SQRT(2*$B$2*D56*e)/hbar</f>
        <v>37647033364.912766</v>
      </c>
      <c r="F56" s="6">
        <f>((m*V*a*b)/(hbar^2))*(SIN(E56*a)/(E56*a)) + COS(E56*a)</f>
        <v>20.364605237548012</v>
      </c>
    </row>
    <row r="57" spans="4:6" x14ac:dyDescent="0.25">
      <c r="D57">
        <f t="shared" si="0"/>
        <v>55</v>
      </c>
      <c r="E57" s="6">
        <f>SQRT(2*$B$2*D57*e)/hbar</f>
        <v>37994017965.999405</v>
      </c>
      <c r="F57" s="6">
        <f>((m*V*a*b)/(hbar^2))*(SIN(E57*a)/(E57*a)) + COS(E57*a)</f>
        <v>20.530664127634239</v>
      </c>
    </row>
    <row r="58" spans="4:6" x14ac:dyDescent="0.25">
      <c r="D58">
        <f t="shared" si="0"/>
        <v>56</v>
      </c>
      <c r="E58" s="6">
        <f>SQRT(2*$B$2*D58*e)/hbar</f>
        <v>38337862241.164619</v>
      </c>
      <c r="F58" s="6">
        <f>((m*V*a*b)/(hbar^2))*(SIN(E58*a)/(E58*a)) + COS(E58*a)</f>
        <v>20.59443831507523</v>
      </c>
    </row>
    <row r="59" spans="4:6" x14ac:dyDescent="0.25">
      <c r="D59">
        <f t="shared" si="0"/>
        <v>57</v>
      </c>
      <c r="E59" s="6">
        <f>SQRT(2*$B$2*D59*e)/hbar</f>
        <v>38678649940.818085</v>
      </c>
      <c r="F59" s="6">
        <f>((m*V*a*b)/(hbar^2))*(SIN(E59*a)/(E59*a)) + COS(E59*a)</f>
        <v>20.560129387396611</v>
      </c>
    </row>
    <row r="60" spans="4:6" x14ac:dyDescent="0.25">
      <c r="D60">
        <f t="shared" si="0"/>
        <v>58</v>
      </c>
      <c r="E60" s="6">
        <f>SQRT(2*$B$2*D60*e)/hbar</f>
        <v>39016461157.646996</v>
      </c>
      <c r="F60" s="6">
        <f>((m*V*a*b)/(hbar^2))*(SIN(E60*a)/(E60*a)) + COS(E60*a)</f>
        <v>20.432135593420327</v>
      </c>
    </row>
    <row r="61" spans="4:6" x14ac:dyDescent="0.25">
      <c r="D61">
        <f t="shared" si="0"/>
        <v>59</v>
      </c>
      <c r="E61" s="6">
        <f>SQRT(2*$B$2*D61*e)/hbar</f>
        <v>39351372546.431061</v>
      </c>
      <c r="F61" s="6">
        <f>((m*V*a*b)/(hbar^2))*(SIN(E61*a)/(E61*a)) + COS(E61*a)</f>
        <v>20.215016913170885</v>
      </c>
    </row>
    <row r="62" spans="4:6" x14ac:dyDescent="0.25">
      <c r="D62">
        <f t="shared" si="0"/>
        <v>60</v>
      </c>
      <c r="E62" s="6">
        <f>SQRT(2*$B$2*D62*e)/hbar</f>
        <v>39683457527.159081</v>
      </c>
      <c r="F62" s="6">
        <f>((m*V*a*b)/(hbar^2))*(SIN(E62*a)/(E62*a)) + COS(E62*a)</f>
        <v>19.91346262215399</v>
      </c>
    </row>
    <row r="63" spans="4:6" x14ac:dyDescent="0.25">
      <c r="D63">
        <f t="shared" si="0"/>
        <v>61</v>
      </c>
      <c r="E63" s="6">
        <f>SQRT(2*$B$2*D63*e)/hbar</f>
        <v>40012786472.972229</v>
      </c>
      <c r="F63" s="6">
        <f>((m*V*a*b)/(hbar^2))*(SIN(E63*a)/(E63*a)) + COS(E63*a)</f>
        <v>19.532261225027682</v>
      </c>
    </row>
    <row r="64" spans="4:6" x14ac:dyDescent="0.25">
      <c r="D64">
        <f t="shared" si="0"/>
        <v>62</v>
      </c>
      <c r="E64" s="6">
        <f>SQRT(2*$B$2*D64*e)/hbar</f>
        <v>40339426884.296455</v>
      </c>
      <c r="F64" s="6">
        <f>((m*V*a*b)/(hbar^2))*(SIN(E64*a)/(E64*a)) + COS(E64*a)</f>
        <v>19.076272638672886</v>
      </c>
    </row>
    <row r="65" spans="4:6" x14ac:dyDescent="0.25">
      <c r="D65">
        <f t="shared" si="0"/>
        <v>63</v>
      </c>
      <c r="E65" s="6">
        <f>SQRT(2*$B$2*D65*e)/hbar</f>
        <v>40663443550.384789</v>
      </c>
      <c r="F65" s="6">
        <f>((m*V*a*b)/(hbar^2))*(SIN(E65*a)/(E65*a)) + COS(E65*a)</f>
        <v>18.550402509488013</v>
      </c>
    </row>
    <row r="66" spans="4:6" x14ac:dyDescent="0.25">
      <c r="D66">
        <f t="shared" si="0"/>
        <v>64</v>
      </c>
      <c r="E66" s="6">
        <f>SQRT(2*$B$2*D66*e)/hbar</f>
        <v>40984898699.364395</v>
      </c>
      <c r="F66" s="6">
        <f>((m*V*a*b)/(hbar^2))*(SIN(E66*a)/(E66*a)) + COS(E66*a)</f>
        <v>17.95957855438893</v>
      </c>
    </row>
    <row r="67" spans="4:6" x14ac:dyDescent="0.25">
      <c r="D67">
        <f t="shared" si="0"/>
        <v>65</v>
      </c>
      <c r="E67" s="6">
        <f>SQRT(2*$B$2*D67*e)/hbar</f>
        <v>41303852137.77272</v>
      </c>
      <c r="F67" s="6">
        <f>((m*V*a*b)/(hbar^2))*(SIN(E67*a)/(E67*a)) + COS(E67*a)</f>
        <v>17.30872881949302</v>
      </c>
    </row>
    <row r="68" spans="4:6" x14ac:dyDescent="0.25">
      <c r="D68">
        <f t="shared" ref="D68:D131" si="1">D67 +1</f>
        <v>66</v>
      </c>
      <c r="E68" s="6">
        <f>SQRT(2*$B$2*D68*e)/hbar</f>
        <v>41620361380.468842</v>
      </c>
      <c r="F68" s="6">
        <f>((m*V*a*b)/(hbar^2))*(SIN(E68*a)/(E68*a)) + COS(E68*a)</f>
        <v>16.602761754811272</v>
      </c>
    </row>
    <row r="69" spans="4:6" x14ac:dyDescent="0.25">
      <c r="D69">
        <f t="shared" si="1"/>
        <v>67</v>
      </c>
      <c r="E69" s="6">
        <f>SQRT(2*$B$2*D69*e)/hbar</f>
        <v>41934481771.719238</v>
      </c>
      <c r="F69" s="6">
        <f>((m*V*a*b)/(hbar^2))*(SIN(E69*a)/(E69*a)) + COS(E69*a)</f>
        <v>15.84654800746808</v>
      </c>
    </row>
    <row r="70" spans="4:6" x14ac:dyDescent="0.25">
      <c r="D70">
        <f t="shared" si="1"/>
        <v>68</v>
      </c>
      <c r="E70" s="6">
        <f>SQRT(2*$B$2*D70*e)/hbar</f>
        <v>42246266598.179817</v>
      </c>
      <c r="F70" s="6">
        <f>((m*V*a*b)/(hbar^2))*(SIN(E70*a)/(E70*a)) + COS(E70*a)</f>
        <v>15.044903840020899</v>
      </c>
    </row>
    <row r="71" spans="4:6" x14ac:dyDescent="0.25">
      <c r="D71">
        <f t="shared" si="1"/>
        <v>69</v>
      </c>
      <c r="E71" s="6">
        <f>SQRT(2*$B$2*D71*e)/hbar</f>
        <v>42555767194.427528</v>
      </c>
      <c r="F71" s="6">
        <f>((m*V*a*b)/(hbar^2))*(SIN(E71*a)/(E71*a)) + COS(E71*a)</f>
        <v>14.202576084362645</v>
      </c>
    </row>
    <row r="72" spans="4:6" x14ac:dyDescent="0.25">
      <c r="D72">
        <f t="shared" si="1"/>
        <v>70</v>
      </c>
      <c r="E72" s="6">
        <f>SQRT(2*$B$2*D72*e)/hbar</f>
        <v>42863033041.63327</v>
      </c>
      <c r="F72" s="6">
        <f>((m*V*a*b)/(hbar^2))*(SIN(E72*a)/(E72*a)) + COS(E72*a)</f>
        <v>13.324228545466857</v>
      </c>
    </row>
    <row r="73" spans="4:6" x14ac:dyDescent="0.25">
      <c r="D73">
        <f t="shared" si="1"/>
        <v>71</v>
      </c>
      <c r="E73" s="6">
        <f>SQRT(2*$B$2*D73*e)/hbar</f>
        <v>43168111859.913162</v>
      </c>
      <c r="F73" s="6">
        <f>((m*V*a*b)/(hbar^2))*(SIN(E73*a)/(E73*a)) + COS(E73*a)</f>
        <v>12.414429772878929</v>
      </c>
    </row>
    <row r="74" spans="4:6" x14ac:dyDescent="0.25">
      <c r="D74">
        <f t="shared" si="1"/>
        <v>72</v>
      </c>
      <c r="E74" s="6">
        <f>SQRT(2*$B$2*D74*e)/hbar</f>
        <v>43471049694.846413</v>
      </c>
      <c r="F74" s="6">
        <f>((m*V*a*b)/(hbar^2))*(SIN(E74*a)/(E74*a)) + COS(E74*a)</f>
        <v>11.477642121373549</v>
      </c>
    </row>
    <row r="75" spans="4:6" x14ac:dyDescent="0.25">
      <c r="D75">
        <f t="shared" si="1"/>
        <v>73</v>
      </c>
      <c r="E75" s="6">
        <f>SQRT(2*$B$2*D75*e)/hbar</f>
        <v>43771890998.603622</v>
      </c>
      <c r="F75" s="6">
        <f>((m*V*a*b)/(hbar^2))*(SIN(E75*a)/(E75*a)) + COS(E75*a)</f>
        <v>10.518212025591156</v>
      </c>
    </row>
    <row r="76" spans="4:6" x14ac:dyDescent="0.25">
      <c r="D76">
        <f t="shared" si="1"/>
        <v>74</v>
      </c>
      <c r="E76" s="6">
        <f>SQRT(2*$B$2*D76*e)/hbar</f>
        <v>44070678706.090607</v>
      </c>
      <c r="F76" s="6">
        <f>((m*V*a*b)/(hbar^2))*(SIN(E76*a)/(E76*a)) + COS(E76*a)</f>
        <v>9.5403614167376372</v>
      </c>
    </row>
    <row r="77" spans="4:6" x14ac:dyDescent="0.25">
      <c r="D77">
        <f t="shared" si="1"/>
        <v>75</v>
      </c>
      <c r="E77" s="6">
        <f>SQRT(2*$B$2*D77*e)/hbar</f>
        <v>44367454306.476707</v>
      </c>
      <c r="F77" s="6">
        <f>((m*V*a*b)/(hbar^2))*(SIN(E77*a)/(E77*a)) + COS(E77*a)</f>
        <v>8.5481802125883455</v>
      </c>
    </row>
    <row r="78" spans="4:6" x14ac:dyDescent="0.25">
      <c r="D78">
        <f t="shared" si="1"/>
        <v>76</v>
      </c>
      <c r="E78" s="6">
        <f>SQRT(2*$B$2*D78*e)/hbar</f>
        <v>44662257910.445244</v>
      </c>
      <c r="F78" s="6">
        <f>((m*V*a*b)/(hbar^2))*(SIN(E78*a)/(E78*a)) + COS(E78*a)</f>
        <v>7.5456198150788358</v>
      </c>
    </row>
    <row r="79" spans="4:6" x14ac:dyDescent="0.25">
      <c r="D79">
        <f t="shared" si="1"/>
        <v>77</v>
      </c>
      <c r="E79" s="6">
        <f>SQRT(2*$B$2*D79*e)/hbar</f>
        <v>44955128313.474533</v>
      </c>
      <c r="F79" s="6">
        <f>((m*V*a*b)/(hbar^2))*(SIN(E79*a)/(E79*a)) + COS(E79*a)</f>
        <v>6.5364875526996293</v>
      </c>
    </row>
    <row r="80" spans="4:6" x14ac:dyDescent="0.25">
      <c r="D80">
        <f t="shared" si="1"/>
        <v>78</v>
      </c>
      <c r="E80" s="6">
        <f>SQRT(2*$B$2*D80*e)/hbar</f>
        <v>45246103055.43219</v>
      </c>
      <c r="F80" s="6">
        <f>((m*V*a*b)/(hbar^2))*(SIN(E80*a)/(E80*a)) + COS(E80*a)</f>
        <v>5.5244420077373571</v>
      </c>
    </row>
    <row r="81" spans="4:6" x14ac:dyDescent="0.25">
      <c r="D81">
        <f t="shared" si="1"/>
        <v>79</v>
      </c>
      <c r="E81" s="6">
        <f>SQRT(2*$B$2*D81*e)/hbar</f>
        <v>45535218476.741943</v>
      </c>
      <c r="F81" s="6">
        <f>((m*V*a*b)/(hbar^2))*(SIN(E81*a)/(E81*a)) + COS(E81*a)</f>
        <v>4.5129891711305898</v>
      </c>
    </row>
    <row r="82" spans="4:6" x14ac:dyDescent="0.25">
      <c r="D82">
        <f t="shared" si="1"/>
        <v>80</v>
      </c>
      <c r="E82" s="6">
        <f>SQRT(2*$B$2*D82*e)/hbar</f>
        <v>45822509771.360756</v>
      </c>
      <c r="F82" s="6">
        <f>((m*V*a*b)/(hbar^2))*(SIN(E82*a)/(E82*a)) + COS(E82*a)</f>
        <v>3.505479370331253</v>
      </c>
    </row>
    <row r="83" spans="4:6" x14ac:dyDescent="0.25">
      <c r="D83">
        <f t="shared" si="1"/>
        <v>81</v>
      </c>
      <c r="E83" s="6">
        <f>SQRT(2*$B$2*D83*e)/hbar</f>
        <v>46108011036.784943</v>
      </c>
      <c r="F83" s="6">
        <f>((m*V*a*b)/(hbar^2))*(SIN(E83*a)/(E83*a)) + COS(E83*a)</f>
        <v>2.505104918092385</v>
      </c>
    </row>
    <row r="84" spans="4:6" x14ac:dyDescent="0.25">
      <c r="D84">
        <f t="shared" si="1"/>
        <v>82</v>
      </c>
      <c r="E84" s="6">
        <f>SQRT(2*$B$2*D84*e)/hbar</f>
        <v>46391755321.286484</v>
      </c>
      <c r="F84" s="6">
        <f>((m*V*a*b)/(hbar^2))*(SIN(E84*a)/(E84*a)) + COS(E84*a)</f>
        <v>1.5148984325346775</v>
      </c>
    </row>
    <row r="85" spans="4:6" x14ac:dyDescent="0.25">
      <c r="D85">
        <f t="shared" si="1"/>
        <v>83</v>
      </c>
      <c r="E85" s="6">
        <f>SQRT(2*$B$2*D85*e)/hbar</f>
        <v>46673774668.564606</v>
      </c>
      <c r="F85" s="6">
        <f>((m*V*a*b)/(hbar^2))*(SIN(E85*a)/(E85*a)) + COS(E85*a)</f>
        <v>0.53773178119067233</v>
      </c>
    </row>
    <row r="86" spans="4:6" x14ac:dyDescent="0.25">
      <c r="D86">
        <f t="shared" si="1"/>
        <v>84</v>
      </c>
      <c r="E86" s="6">
        <f>SQRT(2*$B$2*D86*e)/hbar</f>
        <v>46954100159.983627</v>
      </c>
      <c r="F86" s="6">
        <f>((m*V*a*b)/(hbar^2))*(SIN(E86*a)/(E86*a)) + COS(E86*a)</f>
        <v>-0.42368439602204466</v>
      </c>
    </row>
    <row r="87" spans="4:6" x14ac:dyDescent="0.25">
      <c r="D87">
        <f t="shared" si="1"/>
        <v>85</v>
      </c>
      <c r="E87" s="6">
        <f>SQRT(2*$B$2*D87*e)/hbar</f>
        <v>47232761954.554436</v>
      </c>
      <c r="F87" s="6">
        <f>((m*V*a*b)/(hbar^2))*(SIN(E87*a)/(E87*a)) + COS(E87*a)</f>
        <v>-1.3668006277731335</v>
      </c>
    </row>
    <row r="88" spans="4:6" x14ac:dyDescent="0.25">
      <c r="D88">
        <f t="shared" si="1"/>
        <v>86</v>
      </c>
      <c r="E88" s="6">
        <f>SQRT(2*$B$2*D88*e)/hbar</f>
        <v>47509789326.805435</v>
      </c>
      <c r="F88" s="6">
        <f>((m*V*a*b)/(hbar^2))*(SIN(E88*a)/(E88*a)) + COS(E88*a)</f>
        <v>-2.2892280570269392</v>
      </c>
    </row>
    <row r="89" spans="4:6" x14ac:dyDescent="0.25">
      <c r="D89">
        <f t="shared" si="1"/>
        <v>87</v>
      </c>
      <c r="E89" s="6">
        <f>SQRT(2*$B$2*D89*e)/hbar</f>
        <v>47785210702.677315</v>
      </c>
      <c r="F89" s="6">
        <f>((m*V*a*b)/(hbar^2))*(SIN(E89*a)/(E89*a)) + COS(E89*a)</f>
        <v>-3.188737430262905</v>
      </c>
    </row>
    <row r="90" spans="4:6" x14ac:dyDescent="0.25">
      <c r="D90">
        <f t="shared" si="1"/>
        <v>88</v>
      </c>
      <c r="E90" s="6">
        <f>SQRT(2*$B$2*D90*e)/hbar</f>
        <v>48059053693.566383</v>
      </c>
      <c r="F90" s="6">
        <f>((m*V*a*b)/(hbar^2))*(SIN(E90*a)/(E90*a)) + COS(E90*a)</f>
        <v>-4.0632576670576661</v>
      </c>
    </row>
    <row r="91" spans="4:6" x14ac:dyDescent="0.25">
      <c r="D91">
        <f t="shared" si="1"/>
        <v>89</v>
      </c>
      <c r="E91" s="6">
        <f>SQRT(2*$B$2*D91*e)/hbar</f>
        <v>48331345128.631866</v>
      </c>
      <c r="F91" s="6">
        <f>((m*V*a*b)/(hbar^2))*(SIN(E91*a)/(E91*a)) + COS(E91*a)</f>
        <v>-4.9108740450198383</v>
      </c>
    </row>
    <row r="92" spans="4:6" x14ac:dyDescent="0.25">
      <c r="D92">
        <f t="shared" si="1"/>
        <v>90</v>
      </c>
      <c r="E92" s="6">
        <f>SQRT(2*$B$2*D92*e)/hbar</f>
        <v>48602111085.47403</v>
      </c>
      <c r="F92" s="6">
        <f>((m*V*a*b)/(hbar^2))*(SIN(E92*a)/(E92*a)) + COS(E92*a)</f>
        <v>-5.7298260332830839</v>
      </c>
    </row>
    <row r="93" spans="4:6" x14ac:dyDescent="0.25">
      <c r="D93">
        <f t="shared" si="1"/>
        <v>91</v>
      </c>
      <c r="E93" s="6">
        <f>SQRT(2*$B$2*D93*e)/hbar</f>
        <v>48871376919.2826</v>
      </c>
      <c r="F93" s="6">
        <f>((m*V*a*b)/(hbar^2))*(SIN(E93*a)/(E93*a)) + COS(E93*a)</f>
        <v>-6.518504806050915</v>
      </c>
    </row>
    <row r="94" spans="4:6" x14ac:dyDescent="0.25">
      <c r="D94">
        <f t="shared" si="1"/>
        <v>92</v>
      </c>
      <c r="E94" s="6">
        <f>SQRT(2*$B$2*D94*e)/hbar</f>
        <v>49139167290.547554</v>
      </c>
      <c r="F94" s="6">
        <f>((m*V*a*b)/(hbar^2))*(SIN(E94*a)/(E94*a)) + COS(E94*a)</f>
        <v>-7.275450466036733</v>
      </c>
    </row>
    <row r="95" spans="4:6" x14ac:dyDescent="0.25">
      <c r="D95">
        <f t="shared" si="1"/>
        <v>93</v>
      </c>
      <c r="E95" s="6">
        <f>SQRT(2*$B$2*D95*e)/hbar</f>
        <v>49405506191.418076</v>
      </c>
      <c r="F95" s="6">
        <f>((m*V*a*b)/(hbar^2))*(SIN(E95*a)/(E95*a)) + COS(E95*a)</f>
        <v>-7.9993490060635004</v>
      </c>
    </row>
    <row r="96" spans="4:6" x14ac:dyDescent="0.25">
      <c r="D96">
        <f t="shared" si="1"/>
        <v>94</v>
      </c>
      <c r="E96" s="6">
        <f>SQRT(2*$B$2*D96*e)/hbar</f>
        <v>49670416970.789368</v>
      </c>
      <c r="F96" s="6">
        <f>((m*V*a*b)/(hbar^2))*(SIN(E96*a)/(E96*a)) + COS(E96*a)</f>
        <v>-8.6890290355681739</v>
      </c>
    </row>
    <row r="97" spans="4:6" x14ac:dyDescent="0.25">
      <c r="D97">
        <f t="shared" si="1"/>
        <v>95</v>
      </c>
      <c r="E97" s="6">
        <f>SQRT(2*$B$2*D97*e)/hbar</f>
        <v>49933922358.191643</v>
      </c>
      <c r="F97" s="6">
        <f>((m*V*a*b)/(hbar^2))*(SIN(E97*a)/(E97*a)) + COS(E97*a)</f>
        <v>-9.3434582972988167</v>
      </c>
    </row>
    <row r="98" spans="4:6" x14ac:dyDescent="0.25">
      <c r="D98">
        <f t="shared" si="1"/>
        <v>96</v>
      </c>
      <c r="E98" s="6">
        <f>SQRT(2*$B$2*D98*e)/hbar</f>
        <v>50196044486.550346</v>
      </c>
      <c r="F98" s="6">
        <f>((m*V*a*b)/(hbar^2))*(SIN(E98*a)/(E98*a)) + COS(E98*a)</f>
        <v>-9.9617399980952737</v>
      </c>
    </row>
    <row r="99" spans="4:6" x14ac:dyDescent="0.25">
      <c r="D99">
        <f t="shared" si="1"/>
        <v>97</v>
      </c>
      <c r="E99" s="6">
        <f>SQRT(2*$B$2*D99*e)/hbar</f>
        <v>50456804913.882256</v>
      </c>
      <c r="F99" s="6">
        <f>((m*V*a*b)/(hbar^2))*(SIN(E99*a)/(E99*a)) + COS(E99*a)</f>
        <v>-10.54310897630295</v>
      </c>
    </row>
    <row r="100" spans="4:6" x14ac:dyDescent="0.25">
      <c r="D100">
        <f t="shared" si="1"/>
        <v>98</v>
      </c>
      <c r="E100" s="6">
        <f>SQRT(2*$B$2*D100*e)/hbar</f>
        <v>50716224643.98748</v>
      </c>
      <c r="F100" s="6">
        <f>((m*V*a*b)/(hbar^2))*(SIN(E100*a)/(E100*a)) + COS(E100*a)</f>
        <v>-11.086927727083935</v>
      </c>
    </row>
    <row r="101" spans="4:6" x14ac:dyDescent="0.25">
      <c r="D101">
        <f t="shared" si="1"/>
        <v>99</v>
      </c>
      <c r="E101" s="6">
        <f>SQRT(2*$B$2*D101*e)/hbar</f>
        <v>50974324146.193771</v>
      </c>
      <c r="F101" s="6">
        <f>((m*V*a*b)/(hbar^2))*(SIN(E101*a)/(E101*a)) + COS(E101*a)</f>
        <v>-11.592682305658464</v>
      </c>
    </row>
    <row r="102" spans="4:6" x14ac:dyDescent="0.25">
      <c r="D102">
        <f t="shared" si="1"/>
        <v>100</v>
      </c>
      <c r="E102" s="6">
        <f>SQRT(2*$B$2*D102*e)/hbar</f>
        <v>51231123374.20549</v>
      </c>
      <c r="F102" s="6">
        <f>((m*V*a*b)/(hbar^2))*(SIN(E102*a)/(E102*a)) + COS(E102*a)</f>
        <v>-12.059978127328149</v>
      </c>
    </row>
    <row r="103" spans="4:6" x14ac:dyDescent="0.25">
      <c r="D103">
        <f t="shared" si="1"/>
        <v>101</v>
      </c>
      <c r="E103" s="6">
        <f>SQRT(2*$B$2*D103*e)/hbar</f>
        <v>51486641784.106438</v>
      </c>
      <c r="F103" s="6">
        <f>((m*V*a*b)/(hbar^2))*(SIN(E103*a)/(E103*a)) + COS(E103*a)</f>
        <v>-12.488535682003258</v>
      </c>
    </row>
    <row r="104" spans="4:6" x14ac:dyDescent="0.25">
      <c r="D104">
        <f t="shared" si="1"/>
        <v>102</v>
      </c>
      <c r="E104" s="6">
        <f>SQRT(2*$B$2*D104*e)/hbar</f>
        <v>51740898351.562531</v>
      </c>
      <c r="F104" s="6">
        <f>((m*V*a*b)/(hbar^2))*(SIN(E104*a)/(E104*a)) + COS(E104*a)</f>
        <v>-12.878186179872859</v>
      </c>
    </row>
    <row r="105" spans="4:6" x14ac:dyDescent="0.25">
      <c r="D105">
        <f t="shared" si="1"/>
        <v>103</v>
      </c>
      <c r="E105" s="6">
        <f>SQRT(2*$B$2*D105*e)/hbar</f>
        <v>51993911588.267296</v>
      </c>
      <c r="F105" s="6">
        <f>((m*V*a*b)/(hbar^2))*(SIN(E105*a)/(E105*a)) + COS(E105*a)</f>
        <v>-13.228867143821549</v>
      </c>
    </row>
    <row r="106" spans="4:6" x14ac:dyDescent="0.25">
      <c r="D106">
        <f t="shared" si="1"/>
        <v>104</v>
      </c>
      <c r="E106" s="6">
        <f>SQRT(2*$B$2*D106*e)/hbar</f>
        <v>52245699557.670647</v>
      </c>
      <c r="F106" s="6">
        <f>((m*V*a*b)/(hbar^2))*(SIN(E106*a)/(E106*a)) + COS(E106*a)</f>
        <v>-13.540617963205339</v>
      </c>
    </row>
    <row r="107" spans="4:6" x14ac:dyDescent="0.25">
      <c r="D107">
        <f t="shared" si="1"/>
        <v>105</v>
      </c>
      <c r="E107" s="6">
        <f>SQRT(2*$B$2*D107*e)/hbar</f>
        <v>52496279890.028564</v>
      </c>
      <c r="F107" s="6">
        <f>((m*V*a*b)/(hbar^2))*(SIN(E107*a)/(E107*a)) + COS(E107*a)</f>
        <v>-13.813575422651459</v>
      </c>
    </row>
    <row r="108" spans="4:6" x14ac:dyDescent="0.25">
      <c r="D108">
        <f t="shared" si="1"/>
        <v>106</v>
      </c>
      <c r="E108" s="6">
        <f>SQRT(2*$B$2*D108*e)/hbar</f>
        <v>52745669796.809364</v>
      </c>
      <c r="F108" s="6">
        <f>((m*V*a*b)/(hbar^2))*(SIN(E108*a)/(E108*a)) + COS(E108*a)</f>
        <v>-14.047969218641329</v>
      </c>
    </row>
    <row r="109" spans="4:6" x14ac:dyDescent="0.25">
      <c r="D109">
        <f t="shared" si="1"/>
        <v>107</v>
      </c>
      <c r="E109" s="6">
        <f>SQRT(2*$B$2*D109*e)/hbar</f>
        <v>52993886084.489777</v>
      </c>
      <c r="F109" s="6">
        <f>((m*V*a*b)/(hbar^2))*(SIN(E109*a)/(E109*a)) + COS(E109*a)</f>
        <v>-14.244117475770578</v>
      </c>
    </row>
    <row r="110" spans="4:6" x14ac:dyDescent="0.25">
      <c r="D110">
        <f t="shared" si="1"/>
        <v>108</v>
      </c>
      <c r="E110" s="6">
        <f>SQRT(2*$B$2*D110*e)/hbar</f>
        <v>53240945167.772049</v>
      </c>
      <c r="F110" s="6">
        <f>((m*V*a*b)/(hbar^2))*(SIN(E110*a)/(E110*a)) + COS(E110*a)</f>
        <v>-14.402422273752967</v>
      </c>
    </row>
    <row r="111" spans="4:6" x14ac:dyDescent="0.25">
      <c r="D111">
        <f t="shared" si="1"/>
        <v>109</v>
      </c>
      <c r="E111" s="6">
        <f>SQRT(2*$B$2*D111*e)/hbar</f>
        <v>53486863082.251701</v>
      </c>
      <c r="F111" s="6">
        <f>((m*V*a*b)/(hbar^2))*(SIN(E111*a)/(E111*a)) + COS(E111*a)</f>
        <v>-14.523365195446976</v>
      </c>
    </row>
    <row r="112" spans="4:6" x14ac:dyDescent="0.25">
      <c r="D112">
        <f t="shared" si="1"/>
        <v>110</v>
      </c>
      <c r="E112" s="6">
        <f>SQRT(2*$B$2*D112*e)/hbar</f>
        <v>53731655496.563385</v>
      </c>
      <c r="F112" s="6">
        <f>((m*V*a*b)/(hbar^2))*(SIN(E112*a)/(E112*a)) + COS(E112*a)</f>
        <v>-14.607502905430191</v>
      </c>
    </row>
    <row r="113" spans="4:6" x14ac:dyDescent="0.25">
      <c r="D113">
        <f t="shared" si="1"/>
        <v>111</v>
      </c>
      <c r="E113" s="6">
        <f>SQRT(2*$B$2*D113*e)/hbar</f>
        <v>53975337724.030968</v>
      </c>
      <c r="F113" s="6">
        <f>((m*V*a*b)/(hbar^2))*(SIN(E113*a)/(E113*a)) + COS(E113*a)</f>
        <v>-14.655462767929436</v>
      </c>
    </row>
    <row r="114" spans="4:6" x14ac:dyDescent="0.25">
      <c r="D114">
        <f t="shared" si="1"/>
        <v>112</v>
      </c>
      <c r="E114" s="6">
        <f>SQRT(2*$B$2*D114*e)/hbar</f>
        <v>54217924733.84639</v>
      </c>
      <c r="F114" s="6">
        <f>((m*V*a*b)/(hbar^2))*(SIN(E114*a)/(E114*a)) + COS(E114*a)</f>
        <v>-14.667938512230075</v>
      </c>
    </row>
    <row r="115" spans="4:6" x14ac:dyDescent="0.25">
      <c r="D115">
        <f t="shared" si="1"/>
        <v>113</v>
      </c>
      <c r="E115" s="6">
        <f>SQRT(2*$B$2*D115*e)/hbar</f>
        <v>54459431161.80027</v>
      </c>
      <c r="F115" s="6">
        <f>((m*V*a*b)/(hbar^2))*(SIN(E115*a)/(E115*a)) + COS(E115*a)</f>
        <v>-14.645685953036296</v>
      </c>
    </row>
    <row r="116" spans="4:6" x14ac:dyDescent="0.25">
      <c r="D116">
        <f t="shared" si="1"/>
        <v>114</v>
      </c>
      <c r="E116" s="6">
        <f>SQRT(2*$B$2*D116*e)/hbar</f>
        <v>54699871320.586243</v>
      </c>
      <c r="F116" s="6">
        <f>((m*V*a*b)/(hbar^2))*(SIN(E116*a)/(E116*a)) + COS(E116*a)</f>
        <v>-14.589518772633545</v>
      </c>
    </row>
    <row r="117" spans="4:6" x14ac:dyDescent="0.25">
      <c r="D117">
        <f t="shared" si="1"/>
        <v>115</v>
      </c>
      <c r="E117" s="6">
        <f>SQRT(2*$B$2*D117*e)/hbar</f>
        <v>54939259209.699257</v>
      </c>
      <c r="F117" s="6">
        <f>((m*V*a*b)/(hbar^2))*(SIN(E117*a)/(E117*a)) + COS(E117*a)</f>
        <v>-14.50030437111392</v>
      </c>
    </row>
    <row r="118" spans="4:6" x14ac:dyDescent="0.25">
      <c r="D118">
        <f t="shared" si="1"/>
        <v>116</v>
      </c>
      <c r="E118" s="6">
        <f>SQRT(2*$B$2*D118*e)/hbar</f>
        <v>55177608524.947456</v>
      </c>
      <c r="F118" s="6">
        <f>((m*V*a*b)/(hbar^2))*(SIN(E118*a)/(E118*a)) + COS(E118*a)</f>
        <v>-14.378959790363899</v>
      </c>
    </row>
    <row r="119" spans="4:6" x14ac:dyDescent="0.25">
      <c r="D119">
        <f t="shared" si="1"/>
        <v>117</v>
      </c>
      <c r="E119" s="6">
        <f>SQRT(2*$B$2*D119*e)/hbar</f>
        <v>55414932667.595886</v>
      </c>
      <c r="F119" s="6">
        <f>((m*V*a*b)/(hbar^2))*(SIN(E119*a)/(E119*a)) + COS(E119*a)</f>
        <v>-14.226447716980013</v>
      </c>
    </row>
    <row r="120" spans="4:6" x14ac:dyDescent="0.25">
      <c r="D120">
        <f t="shared" si="1"/>
        <v>118</v>
      </c>
      <c r="E120" s="6">
        <f>SQRT(2*$B$2*D120*e)/hbar</f>
        <v>55651244753.159081</v>
      </c>
      <c r="F120" s="6">
        <f>((m*V*a*b)/(hbar^2))*(SIN(E120*a)/(E120*a)) + COS(E120*a)</f>
        <v>-14.043772568771695</v>
      </c>
    </row>
    <row r="121" spans="4:6" x14ac:dyDescent="0.25">
      <c r="D121">
        <f t="shared" si="1"/>
        <v>119</v>
      </c>
      <c r="E121" s="6">
        <f>SQRT(2*$B$2*D121*e)/hbar</f>
        <v>55886557619.859238</v>
      </c>
      <c r="F121" s="6">
        <f>((m*V*a*b)/(hbar^2))*(SIN(E121*a)/(E121*a)) + COS(E121*a)</f>
        <v>-13.831976669029208</v>
      </c>
    </row>
    <row r="122" spans="4:6" x14ac:dyDescent="0.25">
      <c r="D122">
        <f t="shared" si="1"/>
        <v>120</v>
      </c>
      <c r="E122" s="6">
        <f>SQRT(2*$B$2*D122*e)/hbar</f>
        <v>56120883836.76506</v>
      </c>
      <c r="F122" s="6">
        <f>((m*V*a*b)/(hbar^2))*(SIN(E122*a)/(E122*a)) + COS(E122*a)</f>
        <v>-13.5921365122789</v>
      </c>
    </row>
    <row r="123" spans="4:6" x14ac:dyDescent="0.25">
      <c r="D123">
        <f t="shared" si="1"/>
        <v>121</v>
      </c>
      <c r="E123" s="6">
        <f>SQRT(2*$B$2*D123*e)/hbar</f>
        <v>56354235711.626045</v>
      </c>
      <c r="F123" s="6">
        <f>((m*V*a*b)/(hbar^2))*(SIN(E123*a)/(E123*a)) + COS(E123*a)</f>
        <v>-13.325359124815742</v>
      </c>
    </row>
    <row r="124" spans="4:6" x14ac:dyDescent="0.25">
      <c r="D124">
        <f t="shared" si="1"/>
        <v>122</v>
      </c>
      <c r="E124" s="6">
        <f>SQRT(2*$B$2*D124*e)/hbar</f>
        <v>56586625298.416039</v>
      </c>
      <c r="F124" s="6">
        <f>((m*V*a*b)/(hbar^2))*(SIN(E124*a)/(E124*a)) + COS(E124*a)</f>
        <v>-13.03277852289381</v>
      </c>
    </row>
    <row r="125" spans="4:6" x14ac:dyDescent="0.25">
      <c r="D125">
        <f t="shared" si="1"/>
        <v>123</v>
      </c>
      <c r="E125" s="6">
        <f>SQRT(2*$B$2*D125*e)/hbar</f>
        <v>56818064404.599083</v>
      </c>
      <c r="F125" s="6">
        <f>((m*V*a*b)/(hbar^2))*(SIN(E125*a)/(E125*a)) + COS(E125*a)</f>
        <v>-12.715552271068484</v>
      </c>
    </row>
    <row r="126" spans="4:6" x14ac:dyDescent="0.25">
      <c r="D126">
        <f t="shared" si="1"/>
        <v>124</v>
      </c>
      <c r="E126" s="6">
        <f>SQRT(2*$B$2*D126*e)/hbar</f>
        <v>57048564598.129898</v>
      </c>
      <c r="F126" s="6">
        <f>((m*V*a*b)/(hbar^2))*(SIN(E126*a)/(E126*a)) + COS(E126*a)</f>
        <v>-12.374858142818367</v>
      </c>
    </row>
    <row r="127" spans="4:6" x14ac:dyDescent="0.25">
      <c r="D127">
        <f t="shared" si="1"/>
        <v>125</v>
      </c>
      <c r="E127" s="6">
        <f>SQRT(2*$B$2*D127*e)/hbar</f>
        <v>57278137214.200943</v>
      </c>
      <c r="F127" s="6">
        <f>((m*V*a*b)/(hbar^2))*(SIN(E127*a)/(E127*a)) + COS(E127*a)</f>
        <v>-12.011890885228919</v>
      </c>
    </row>
    <row r="128" spans="4:6" x14ac:dyDescent="0.25">
      <c r="D128">
        <f t="shared" si="1"/>
        <v>126</v>
      </c>
      <c r="E128" s="6">
        <f>SQRT(2*$B$2*D128*e)/hbar</f>
        <v>57506793361.746933</v>
      </c>
      <c r="F128" s="6">
        <f>((m*V*a*b)/(hbar^2))*(SIN(E128*a)/(E128*a)) + COS(E128*a)</f>
        <v>-11.627859089194798</v>
      </c>
    </row>
    <row r="129" spans="4:6" x14ac:dyDescent="0.25">
      <c r="D129">
        <f t="shared" si="1"/>
        <v>127</v>
      </c>
      <c r="E129" s="6">
        <f>SQRT(2*$B$2*D129*e)/hbar</f>
        <v>57734543929.717598</v>
      </c>
      <c r="F129" s="6">
        <f>((m*V*a*b)/(hbar^2))*(SIN(E129*a)/(E129*a)) + COS(E129*a)</f>
        <v>-11.2239821662897</v>
      </c>
    </row>
    <row r="130" spans="4:6" x14ac:dyDescent="0.25">
      <c r="D130">
        <f t="shared" si="1"/>
        <v>128</v>
      </c>
      <c r="E130" s="6">
        <f>SQRT(2*$B$2*D130*e)/hbar</f>
        <v>57961399593.128555</v>
      </c>
      <c r="F130" s="6">
        <f>((m*V*a*b)/(hbar^2))*(SIN(E130*a)/(E130*a)) + COS(E130*a)</f>
        <v>-10.801487433164509</v>
      </c>
    </row>
    <row r="131" spans="4:6" x14ac:dyDescent="0.25">
      <c r="D131">
        <f t="shared" si="1"/>
        <v>129</v>
      </c>
      <c r="E131" s="6">
        <f>SQRT(2*$B$2*D131*e)/hbar</f>
        <v>58187370818.899811</v>
      </c>
      <c r="F131" s="6">
        <f>((m*V*a*b)/(hbar^2))*(SIN(E131*a)/(E131*a)) + COS(E131*a)</f>
        <v>-10.361607304062016</v>
      </c>
    </row>
    <row r="132" spans="4:6" x14ac:dyDescent="0.25">
      <c r="D132">
        <f t="shared" ref="D132:D157" si="2">D131 +1</f>
        <v>130</v>
      </c>
      <c r="E132" s="6">
        <f>SQRT(2*$B$2*D132*e)/hbar</f>
        <v>58412467871.491135</v>
      </c>
      <c r="F132" s="6">
        <f>((m*V*a*b)/(hbar^2))*(SIN(E132*a)/(E132*a)) + COS(E132*a)</f>
        <v>-9.9055765917813119</v>
      </c>
    </row>
    <row r="133" spans="4:6" x14ac:dyDescent="0.25">
      <c r="D133">
        <f t="shared" si="2"/>
        <v>131</v>
      </c>
      <c r="E133" s="6">
        <f>SQRT(2*$B$2*D133*e)/hbar</f>
        <v>58636700818.342552</v>
      </c>
      <c r="F133" s="6">
        <f>((m*V*a*b)/(hbar^2))*(SIN(E133*a)/(E133*a)) + COS(E133*a)</f>
        <v>-9.4346299171864381</v>
      </c>
    </row>
    <row r="134" spans="4:6" x14ac:dyDescent="0.25">
      <c r="D134">
        <f t="shared" si="2"/>
        <v>132</v>
      </c>
      <c r="E134" s="6">
        <f>SQRT(2*$B$2*D134*e)/hbar</f>
        <v>58860079535.128433</v>
      </c>
      <c r="F134" s="6">
        <f>((m*V*a*b)/(hbar^2))*(SIN(E134*a)/(E134*a)) + COS(E134*a)</f>
        <v>-8.9499992271286111</v>
      </c>
    </row>
    <row r="135" spans="4:6" x14ac:dyDescent="0.25">
      <c r="D135">
        <f t="shared" si="2"/>
        <v>133</v>
      </c>
      <c r="E135" s="6">
        <f>SQRT(2*$B$2*D135*e)/hbar</f>
        <v>59082613710.832695</v>
      </c>
      <c r="F135" s="6">
        <f>((m*V*a*b)/(hbar^2))*(SIN(E135*a)/(E135*a)) + COS(E135*a)</f>
        <v>-8.4529114204432236</v>
      </c>
    </row>
    <row r="136" spans="4:6" x14ac:dyDescent="0.25">
      <c r="D136">
        <f t="shared" si="2"/>
        <v>134</v>
      </c>
      <c r="E136" s="6">
        <f>SQRT(2*$B$2*D136*e)/hbar</f>
        <v>59304312852.652679</v>
      </c>
      <c r="F136" s="6">
        <f>((m*V*a*b)/(hbar^2))*(SIN(E136*a)/(E136*a)) + COS(E136*a)</f>
        <v>-7.9445860814859808</v>
      </c>
    </row>
    <row r="137" spans="4:6" x14ac:dyDescent="0.25">
      <c r="D137">
        <f t="shared" si="2"/>
        <v>135</v>
      </c>
      <c r="E137" s="6">
        <f>SQRT(2*$B$2*D137*e)/hbar</f>
        <v>59525186290.738617</v>
      </c>
      <c r="F137" s="6">
        <f>((m*V*a*b)/(hbar^2))*(SIN(E137*a)/(E137*a)) + COS(E137*a)</f>
        <v>-7.4262333204915549</v>
      </c>
    </row>
    <row r="138" spans="4:6" x14ac:dyDescent="0.25">
      <c r="D138">
        <f t="shared" si="2"/>
        <v>136</v>
      </c>
      <c r="E138" s="6">
        <f>SQRT(2*$B$2*D138*e)/hbar</f>
        <v>59745243182.775375</v>
      </c>
      <c r="F138" s="6">
        <f>((m*V*a*b)/(hbar^2))*(SIN(E138*a)/(E138*a)) + COS(E138*a)</f>
        <v>-6.8990517198683348</v>
      </c>
    </row>
    <row r="139" spans="4:6" x14ac:dyDescent="0.25">
      <c r="D139">
        <f t="shared" si="2"/>
        <v>137</v>
      </c>
      <c r="E139" s="6">
        <f>SQRT(2*$B$2*D139*e)/hbar</f>
        <v>59964492518.41291</v>
      </c>
      <c r="F139" s="6">
        <f>((m*V*a*b)/(hbar^2))*(SIN(E139*a)/(E139*a)) + COS(E139*a)</f>
        <v>-6.3642263853855621</v>
      </c>
    </row>
    <row r="140" spans="4:6" x14ac:dyDescent="0.25">
      <c r="D140">
        <f t="shared" si="2"/>
        <v>138</v>
      </c>
      <c r="E140" s="6">
        <f>SQRT(2*$B$2*D140*e)/hbar</f>
        <v>60182943123.551453</v>
      </c>
      <c r="F140" s="6">
        <f>((m*V*a*b)/(hbar^2))*(SIN(E140*a)/(E140*a)) + COS(E140*a)</f>
        <v>-5.822927101064348</v>
      </c>
    </row>
    <row r="141" spans="4:6" x14ac:dyDescent="0.25">
      <c r="D141">
        <f t="shared" si="2"/>
        <v>139</v>
      </c>
      <c r="E141" s="6">
        <f>SQRT(2*$B$2*D141*e)/hbar</f>
        <v>60400603664.48716</v>
      </c>
      <c r="F141" s="6">
        <f>((m*V*a*b)/(hbar^2))*(SIN(E141*a)/(E141*a)) + COS(E141*a)</f>
        <v>-5.2763065864493628</v>
      </c>
    </row>
    <row r="142" spans="4:6" x14ac:dyDescent="0.25">
      <c r="D142">
        <f t="shared" si="2"/>
        <v>140</v>
      </c>
      <c r="E142" s="6">
        <f>SQRT(2*$B$2*D142*e)/hbar</f>
        <v>60617482651.923866</v>
      </c>
      <c r="F142" s="6">
        <f>((m*V*a*b)/(hbar^2))*(SIN(E142*a)/(E142*a)) + COS(E142*a)</f>
        <v>-4.7254988548146164</v>
      </c>
    </row>
    <row r="143" spans="4:6" x14ac:dyDescent="0.25">
      <c r="D143">
        <f t="shared" si="2"/>
        <v>141</v>
      </c>
      <c r="E143" s="6">
        <f>SQRT(2*$B$2*D143*e)/hbar</f>
        <v>60833588444.856026</v>
      </c>
      <c r="F143" s="6">
        <f>((m*V*a*b)/(hbar^2))*(SIN(E143*a)/(E143*a)) + COS(E143*a)</f>
        <v>-4.1716176707436166</v>
      </c>
    </row>
    <row r="144" spans="4:6" x14ac:dyDescent="0.25">
      <c r="D144">
        <f t="shared" si="2"/>
        <v>142</v>
      </c>
      <c r="E144" s="6">
        <f>SQRT(2*$B$2*D144*e)/hbar</f>
        <v>61048929254.328049</v>
      </c>
      <c r="F144" s="6">
        <f>((m*V*a*b)/(hbar^2))*(SIN(E144*a)/(E144*a)) + COS(E144*a)</f>
        <v>-3.6157551054200243</v>
      </c>
    </row>
    <row r="145" spans="4:6" x14ac:dyDescent="0.25">
      <c r="D145">
        <f t="shared" si="2"/>
        <v>143</v>
      </c>
      <c r="E145" s="6">
        <f>SQRT(2*$B$2*D145*e)/hbar</f>
        <v>61263513147.0746</v>
      </c>
      <c r="F145" s="6">
        <f>((m*V*a*b)/(hbar^2))*(SIN(E145*a)/(E145*a)) + COS(E145*a)</f>
        <v>-3.0589801878712617</v>
      </c>
    </row>
    <row r="146" spans="4:6" x14ac:dyDescent="0.25">
      <c r="D146">
        <f t="shared" si="2"/>
        <v>144</v>
      </c>
      <c r="E146" s="6">
        <f>SQRT(2*$B$2*D146*e)/hbar</f>
        <v>61477348049.046593</v>
      </c>
      <c r="F146" s="6">
        <f>((m*V*a*b)/(hbar^2))*(SIN(E146*a)/(E146*a)) + COS(E146*a)</f>
        <v>-2.5023376503214423</v>
      </c>
    </row>
    <row r="147" spans="4:6" x14ac:dyDescent="0.25">
      <c r="D147">
        <f t="shared" si="2"/>
        <v>145</v>
      </c>
      <c r="E147" s="6">
        <f>SQRT(2*$B$2*D147*e)/hbar</f>
        <v>61690441748.827217</v>
      </c>
      <c r="F147" s="6">
        <f>((m*V*a*b)/(hbar^2))*(SIN(E147*a)/(E147*a)) + COS(E147*a)</f>
        <v>-1.9468467657327047</v>
      </c>
    </row>
    <row r="148" spans="4:6" x14ac:dyDescent="0.25">
      <c r="D148">
        <f t="shared" si="2"/>
        <v>146</v>
      </c>
      <c r="E148" s="6">
        <f>SQRT(2*$B$2*D148*e)/hbar</f>
        <v>61902801900.942047</v>
      </c>
      <c r="F148" s="6">
        <f>((m*V*a*b)/(hbar^2))*(SIN(E148*a)/(E148*a)) + COS(E148*a)</f>
        <v>-1.3935002755457648</v>
      </c>
    </row>
    <row r="149" spans="4:6" x14ac:dyDescent="0.25">
      <c r="D149">
        <f t="shared" si="2"/>
        <v>147</v>
      </c>
      <c r="E149" s="6">
        <f>SQRT(2*$B$2*D149*e)/hbar</f>
        <v>62114436029.067383</v>
      </c>
      <c r="F149" s="6">
        <f>((m*V*a*b)/(hbar^2))*(SIN(E149*a)/(E149*a)) + COS(E149*a)</f>
        <v>-0.84326340556760382</v>
      </c>
    </row>
    <row r="150" spans="4:6" x14ac:dyDescent="0.25">
      <c r="D150">
        <f t="shared" si="2"/>
        <v>148</v>
      </c>
      <c r="E150" s="6">
        <f>SQRT(2*$B$2*D150*e)/hbar</f>
        <v>62325351529.140495</v>
      </c>
      <c r="F150" s="6">
        <f>((m*V*a*b)/(hbar^2))*(SIN(E150*a)/(E150*a)) + COS(E150*a)</f>
        <v>-0.29707296790132842</v>
      </c>
    </row>
    <row r="151" spans="4:6" x14ac:dyDescent="0.25">
      <c r="D151">
        <f t="shared" si="2"/>
        <v>149</v>
      </c>
      <c r="E151" s="6">
        <f>SQRT(2*$B$2*D151*e)/hbar</f>
        <v>62535555672.375427</v>
      </c>
      <c r="F151" s="6">
        <f>((m*V*a*b)/(hbar^2))*(SIN(E151*a)/(E151*a)) + COS(E151*a)</f>
        <v>0.24416345323546029</v>
      </c>
    </row>
    <row r="152" spans="4:6" x14ac:dyDescent="0.25">
      <c r="D152">
        <f t="shared" si="2"/>
        <v>150</v>
      </c>
      <c r="E152" s="6">
        <f>SQRT(2*$B$2*D152*e)/hbar</f>
        <v>62745055608.187943</v>
      </c>
      <c r="F152" s="6">
        <f>((m*V*a*b)/(hbar^2))*(SIN(E152*a)/(E152*a)) + COS(E152*a)</f>
        <v>0.77956823399780983</v>
      </c>
    </row>
    <row r="153" spans="4:6" x14ac:dyDescent="0.25">
      <c r="D153">
        <f t="shared" si="2"/>
        <v>151</v>
      </c>
      <c r="E153" s="6">
        <f>SQRT(2*$B$2*D153*e)/hbar</f>
        <v>62953858367.032814</v>
      </c>
      <c r="F153" s="6">
        <f>((m*V*a*b)/(hbar^2))*(SIN(E153*a)/(E153*a)) + COS(E153*a)</f>
        <v>1.3082943639347857</v>
      </c>
    </row>
    <row r="154" spans="4:6" x14ac:dyDescent="0.25">
      <c r="D154">
        <f t="shared" si="2"/>
        <v>152</v>
      </c>
      <c r="E154" s="6">
        <f>SQRT(2*$B$2*D154*e)/hbar</f>
        <v>63161970863.156708</v>
      </c>
      <c r="F154" s="6">
        <f>((m*V*a*b)/(hbar^2))*(SIN(E154*a)/(E154*a)) + COS(E154*a)</f>
        <v>1.8295260218032925</v>
      </c>
    </row>
    <row r="155" spans="4:6" x14ac:dyDescent="0.25">
      <c r="D155">
        <f t="shared" si="2"/>
        <v>153</v>
      </c>
      <c r="E155" s="6">
        <f>SQRT(2*$B$2*D155*e)/hbar</f>
        <v>63369399897.26973</v>
      </c>
      <c r="F155" s="6">
        <f>((m*V*a*b)/(hbar^2))*(SIN(E155*a)/(E155*a)) + COS(E155*a)</f>
        <v>2.3424790764552981</v>
      </c>
    </row>
    <row r="156" spans="4:6" x14ac:dyDescent="0.25">
      <c r="D156">
        <f t="shared" si="2"/>
        <v>154</v>
      </c>
      <c r="E156" s="6">
        <f>SQRT(2*$B$2*D156*e)/hbar</f>
        <v>63576152159.138397</v>
      </c>
      <c r="F156" s="6">
        <f>((m*V*a*b)/(hbar^2))*(SIN(E156*a)/(E156*a)) + COS(E156*a)</f>
        <v>2.8464015150978863</v>
      </c>
    </row>
    <row r="157" spans="4:6" x14ac:dyDescent="0.25">
      <c r="D157">
        <f t="shared" si="2"/>
        <v>155</v>
      </c>
      <c r="E157" s="6">
        <f>SQRT(2*$B$2*D157*e)/hbar</f>
        <v>63782234230.10321</v>
      </c>
      <c r="F157" s="6">
        <f>((m*V*a*b)/(hbar^2))*(SIN(E157*a)/(E157*a)) + COS(E157*a)</f>
        <v>3.3405738012396657</v>
      </c>
    </row>
    <row r="158" spans="4:6" x14ac:dyDescent="0.25">
      <c r="D158">
        <f t="shared" ref="D158:D221" si="3">D157 +1</f>
        <v>156</v>
      </c>
      <c r="E158" s="6">
        <f>SQRT(2*$B$2*D158*e)/hbar</f>
        <v>63987652585.522934</v>
      </c>
      <c r="F158" s="6">
        <f>((m*V*a*b)/(hbar^2))*(SIN(E158*a)/(E158*a)) + COS(E158*a)</f>
        <v>3.824309164643243</v>
      </c>
    </row>
    <row r="159" spans="4:6" x14ac:dyDescent="0.25">
      <c r="D159">
        <f t="shared" si="3"/>
        <v>157</v>
      </c>
      <c r="E159" s="6">
        <f>SQRT(2*$B$2*D159*e)/hbar</f>
        <v>64192413597.148781</v>
      </c>
      <c r="F159" s="6">
        <f>((m*V*a*b)/(hbar^2))*(SIN(E159*a)/(E159*a)) + COS(E159*a)</f>
        <v>4.2969538256110962</v>
      </c>
    </row>
    <row r="160" spans="4:6" x14ac:dyDescent="0.25">
      <c r="D160">
        <f t="shared" si="3"/>
        <v>158</v>
      </c>
      <c r="E160" s="6">
        <f>SQRT(2*$B$2*D160*e)/hbar</f>
        <v>64396523535.430405</v>
      </c>
      <c r="F160" s="6">
        <f>((m*V*a*b)/(hbar^2))*(SIN(E160*a)/(E160*a)) + COS(E160*a)</f>
        <v>4.7578871559287297</v>
      </c>
    </row>
    <row r="161" spans="4:6" x14ac:dyDescent="0.25">
      <c r="D161">
        <f t="shared" si="3"/>
        <v>159</v>
      </c>
      <c r="E161" s="6">
        <f>SQRT(2*$B$2*D161*e)/hbar</f>
        <v>64599988571.756516</v>
      </c>
      <c r="F161" s="6">
        <f>((m*V*a*b)/(hbar^2))*(SIN(E161*a)/(E161*a)) + COS(E161*a)</f>
        <v>5.2065217787879323</v>
      </c>
    </row>
    <row r="162" spans="4:6" x14ac:dyDescent="0.25">
      <c r="D162">
        <f t="shared" si="3"/>
        <v>160</v>
      </c>
      <c r="E162" s="6">
        <f>SQRT(2*$B$2*D162*e)/hbar</f>
        <v>64802814780.632042</v>
      </c>
      <c r="F162" s="6">
        <f>((m*V*a*b)/(hbar^2))*(SIN(E162*a)/(E162*a)) + COS(E162*a)</f>
        <v>5.6423036100036636</v>
      </c>
    </row>
    <row r="163" spans="4:6" x14ac:dyDescent="0.25">
      <c r="D163">
        <f t="shared" si="3"/>
        <v>161</v>
      </c>
      <c r="E163" s="6">
        <f>SQRT(2*$B$2*D163*e)/hbar</f>
        <v>65005008141.794235</v>
      </c>
      <c r="F163" s="6">
        <f>((m*V*a*b)/(hbar^2))*(SIN(E163*a)/(E163*a)) + COS(E163*a)</f>
        <v>6.0647118428280695</v>
      </c>
    </row>
    <row r="164" spans="4:6" x14ac:dyDescent="0.25">
      <c r="D164">
        <f t="shared" si="3"/>
        <v>162</v>
      </c>
      <c r="E164" s="6">
        <f>SQRT(2*$B$2*D164*e)/hbar</f>
        <v>65206574542.269623</v>
      </c>
      <c r="F164" s="6">
        <f>((m*V*a*b)/(hbar^2))*(SIN(E164*a)/(E164*a)) + COS(E164*a)</f>
        <v>6.4732588786505554</v>
      </c>
    </row>
    <row r="165" spans="4:6" x14ac:dyDescent="0.25">
      <c r="D165">
        <f t="shared" si="3"/>
        <v>163</v>
      </c>
      <c r="E165" s="6">
        <f>SQRT(2*$B$2*D165*e)/hbar</f>
        <v>65407519778.374069</v>
      </c>
      <c r="F165" s="6">
        <f>((m*V*a*b)/(hbar^2))*(SIN(E165*a)/(E165*a)) + COS(E165*a)</f>
        <v>6.8674902058563383</v>
      </c>
    </row>
    <row r="166" spans="4:6" x14ac:dyDescent="0.25">
      <c r="D166">
        <f t="shared" si="3"/>
        <v>164</v>
      </c>
      <c r="E166" s="6">
        <f>SQRT(2*$B$2*D166*e)/hbar</f>
        <v>65607849557.657547</v>
      </c>
      <c r="F166" s="6">
        <f>((m*V*a*b)/(hbar^2))*(SIN(E166*a)/(E166*a)) + COS(E166*a)</f>
        <v>7.2469842290949327</v>
      </c>
    </row>
    <row r="167" spans="4:6" x14ac:dyDescent="0.25">
      <c r="D167">
        <f t="shared" si="3"/>
        <v>165</v>
      </c>
      <c r="E167" s="6">
        <f>SQRT(2*$B$2*D167*e)/hbar</f>
        <v>65807569500.795692</v>
      </c>
      <c r="F167" s="6">
        <f>((m*V*a*b)/(hbar^2))*(SIN(E167*a)/(E167*a)) + COS(E167*a)</f>
        <v>7.611352051188538</v>
      </c>
    </row>
    <row r="168" spans="4:6" x14ac:dyDescent="0.25">
      <c r="D168">
        <f t="shared" si="3"/>
        <v>166</v>
      </c>
      <c r="E168" s="6">
        <f>SQRT(2*$B$2*D168*e)/hbar</f>
        <v>66006685143.429878</v>
      </c>
      <c r="F168" s="6">
        <f>((m*V*a*b)/(hbar^2))*(SIN(E168*a)/(E168*a)) + COS(E168*a)</f>
        <v>7.9602372098848608</v>
      </c>
    </row>
    <row r="169" spans="4:6" x14ac:dyDescent="0.25">
      <c r="D169">
        <f t="shared" si="3"/>
        <v>167</v>
      </c>
      <c r="E169" s="6">
        <f>SQRT(2*$B$2*D169*e)/hbar</f>
        <v>66205201937.95739</v>
      </c>
      <c r="F169" s="6">
        <f>((m*V*a*b)/(hbar^2))*(SIN(E169*a)/(E169*a)) + COS(E169*a)</f>
        <v>8.293315371631687</v>
      </c>
    </row>
    <row r="170" spans="4:6" x14ac:dyDescent="0.25">
      <c r="D170">
        <f t="shared" si="3"/>
        <v>168</v>
      </c>
      <c r="E170" s="6">
        <f>SQRT(2*$B$2*D170*e)/hbar</f>
        <v>66403125255.273552</v>
      </c>
      <c r="F170" s="6">
        <f>((m*V*a*b)/(hbar^2))*(SIN(E170*a)/(E170*a)) + COS(E170*a)</f>
        <v>8.6102939845215918</v>
      </c>
    </row>
    <row r="171" spans="4:6" x14ac:dyDescent="0.25">
      <c r="D171">
        <f t="shared" si="3"/>
        <v>169</v>
      </c>
      <c r="E171" s="6">
        <f>SQRT(2*$B$2*D171*e)/hbar</f>
        <v>66600460386.46714</v>
      </c>
      <c r="F171" s="6">
        <f>((m*V*a*b)/(hbar^2))*(SIN(E171*a)/(E171*a)) + COS(E171*a)</f>
        <v>8.9109118925234831</v>
      </c>
    </row>
    <row r="172" spans="4:6" x14ac:dyDescent="0.25">
      <c r="D172">
        <f t="shared" si="3"/>
        <v>170</v>
      </c>
      <c r="E172" s="6">
        <f>SQRT(2*$B$2*D172*e)/hbar</f>
        <v>66797212544.47081</v>
      </c>
      <c r="F172" s="6">
        <f>((m*V*a*b)/(hbar^2))*(SIN(E172*a)/(E172*a)) + COS(E172*a)</f>
        <v>9.1949389130854886</v>
      </c>
    </row>
    <row r="173" spans="4:6" x14ac:dyDescent="0.25">
      <c r="D173">
        <f t="shared" si="3"/>
        <v>171</v>
      </c>
      <c r="E173" s="6">
        <f>SQRT(2*$B$2*D173*e)/hbar</f>
        <v>66993386865.667862</v>
      </c>
      <c r="F173" s="6">
        <f>((m*V*a*b)/(hbar^2))*(SIN(E173*a)/(E173*a)) + COS(E173*a)</f>
        <v>9.4621753801585893</v>
      </c>
    </row>
    <row r="174" spans="4:6" x14ac:dyDescent="0.25">
      <c r="D174">
        <f t="shared" si="3"/>
        <v>172</v>
      </c>
      <c r="E174" s="6">
        <f>SQRT(2*$B$2*D174*e)/hbar</f>
        <v>67188988411.456772</v>
      </c>
      <c r="F174" s="6">
        <f>((m*V*a*b)/(hbar^2))*(SIN(E174*a)/(E174*a)) + COS(E174*a)</f>
        <v>9.7124516546545365</v>
      </c>
    </row>
    <row r="175" spans="4:6" x14ac:dyDescent="0.25">
      <c r="D175">
        <f t="shared" si="3"/>
        <v>173</v>
      </c>
      <c r="E175" s="6">
        <f>SQRT(2*$B$2*D175*e)/hbar</f>
        <v>67384022169.774796</v>
      </c>
      <c r="F175" s="6">
        <f>((m*V*a*b)/(hbar^2))*(SIN(E175*a)/(E175*a)) + COS(E175*a)</f>
        <v>9.9456276043146215</v>
      </c>
    </row>
    <row r="176" spans="4:6" x14ac:dyDescent="0.25">
      <c r="D176">
        <f t="shared" si="3"/>
        <v>174</v>
      </c>
      <c r="E176" s="6">
        <f>SQRT(2*$B$2*D176*e)/hbar</f>
        <v>67578493056.582222</v>
      </c>
      <c r="F176" s="6">
        <f>((m*V*a*b)/(hbar^2))*(SIN(E176*a)/(E176*a)) + COS(E176*a)</f>
        <v>10.161592054927263</v>
      </c>
    </row>
    <row r="177" spans="4:6" x14ac:dyDescent="0.25">
      <c r="D177">
        <f t="shared" si="3"/>
        <v>175</v>
      </c>
      <c r="E177" s="6">
        <f>SQRT(2*$B$2*D177*e)/hbar</f>
        <v>67772405917.307991</v>
      </c>
      <c r="F177" s="6">
        <f>((m*V*a*b)/(hbar^2))*(SIN(E177*a)/(E177*a)) + COS(E177*a)</f>
        <v>10.360262214792176</v>
      </c>
    </row>
    <row r="178" spans="4:6" x14ac:dyDescent="0.25">
      <c r="D178">
        <f t="shared" si="3"/>
        <v>176</v>
      </c>
      <c r="E178" s="6">
        <f>SQRT(2*$B$2*D178*e)/hbar</f>
        <v>67965765528.258369</v>
      </c>
      <c r="F178" s="6">
        <f>((m*V*a*b)/(hbar^2))*(SIN(E178*a)/(E178*a)) + COS(E178*a)</f>
        <v>10.541583074289427</v>
      </c>
    </row>
    <row r="179" spans="4:6" x14ac:dyDescent="0.25">
      <c r="D179">
        <f t="shared" si="3"/>
        <v>177</v>
      </c>
      <c r="E179" s="6">
        <f>SQRT(2*$B$2*D179*e)/hbar</f>
        <v>68158576597.989662</v>
      </c>
      <c r="F179" s="6">
        <f>((m*V*a*b)/(hbar^2))*(SIN(E179*a)/(E179*a)) + COS(E179*a)</f>
        <v>10.705526782369615</v>
      </c>
    </row>
    <row r="180" spans="4:6" x14ac:dyDescent="0.25">
      <c r="D180">
        <f t="shared" si="3"/>
        <v>178</v>
      </c>
      <c r="E180" s="6">
        <f>SQRT(2*$B$2*D180*e)/hbar</f>
        <v>68350843768.646011</v>
      </c>
      <c r="F180" s="6">
        <f>((m*V*a*b)/(hbar^2))*(SIN(E180*a)/(E180*a)) + COS(E180*a)</f>
        <v>10.852092001739411</v>
      </c>
    </row>
    <row r="181" spans="4:6" x14ac:dyDescent="0.25">
      <c r="D181">
        <f t="shared" si="3"/>
        <v>179</v>
      </c>
      <c r="E181" s="6">
        <f>SQRT(2*$B$2*D181*e)/hbar</f>
        <v>68542571617.263428</v>
      </c>
      <c r="F181" s="6">
        <f>((m*V*a*b)/(hbar^2))*(SIN(E181*a)/(E181*a)) + COS(E181*a)</f>
        <v>10.981303244474105</v>
      </c>
    </row>
    <row r="182" spans="4:6" x14ac:dyDescent="0.25">
      <c r="D182">
        <f t="shared" si="3"/>
        <v>180</v>
      </c>
      <c r="E182" s="6">
        <f>SQRT(2*$B$2*D182*e)/hbar</f>
        <v>68733764657.041122</v>
      </c>
      <c r="F182" s="6">
        <f>((m*V*a*b)/(hbar^2))*(SIN(E182*a)/(E182*a)) + COS(E182*a)</f>
        <v>11.093210189745461</v>
      </c>
    </row>
    <row r="183" spans="4:6" x14ac:dyDescent="0.25">
      <c r="D183">
        <f t="shared" si="3"/>
        <v>181</v>
      </c>
      <c r="E183" s="6">
        <f>SQRT(2*$B$2*D183*e)/hbar</f>
        <v>68924427338.5811</v>
      </c>
      <c r="F183" s="6">
        <f>((m*V*a*b)/(hbar^2))*(SIN(E183*a)/(E183*a)) + COS(E183*a)</f>
        <v>11.187886985309536</v>
      </c>
    </row>
    <row r="184" spans="4:6" x14ac:dyDescent="0.25">
      <c r="D184">
        <f t="shared" si="3"/>
        <v>182</v>
      </c>
      <c r="E184" s="6">
        <f>SQRT(2*$B$2*D184*e)/hbar</f>
        <v>69114564051.096909</v>
      </c>
      <c r="F184" s="6">
        <f>((m*V*a*b)/(hbar^2))*(SIN(E184*a)/(E184*a)) + COS(E184*a)</f>
        <v>11.265431534354796</v>
      </c>
    </row>
    <row r="185" spans="4:6" x14ac:dyDescent="0.25">
      <c r="D185">
        <f t="shared" si="3"/>
        <v>183</v>
      </c>
      <c r="E185" s="6">
        <f>SQRT(2*$B$2*D185*e)/hbar</f>
        <v>69304179123.592606</v>
      </c>
      <c r="F185" s="6">
        <f>((m*V*a*b)/(hbar^2))*(SIN(E185*a)/(E185*a)) + COS(E185*a)</f>
        <v>11.325964769266907</v>
      </c>
    </row>
    <row r="186" spans="4:6" x14ac:dyDescent="0.25">
      <c r="D186">
        <f t="shared" si="3"/>
        <v>184</v>
      </c>
      <c r="E186" s="6">
        <f>SQRT(2*$B$2*D186*e)/hbar</f>
        <v>69493276826.012726</v>
      </c>
      <c r="F186" s="6">
        <f>((m*V*a*b)/(hbar^2))*(SIN(E186*a)/(E186*a)) + COS(E186*a)</f>
        <v>11.369629913821667</v>
      </c>
    </row>
    <row r="187" spans="4:6" x14ac:dyDescent="0.25">
      <c r="D187">
        <f t="shared" si="3"/>
        <v>185</v>
      </c>
      <c r="E187" s="6">
        <f>SQRT(2*$B$2*D187*e)/hbar</f>
        <v>69681861370.364304</v>
      </c>
      <c r="F187" s="6">
        <f>((m*V*a*b)/(hbar^2))*(SIN(E187*a)/(E187*a)) + COS(E187*a)</f>
        <v>11.396591735273102</v>
      </c>
    </row>
    <row r="188" spans="4:6" x14ac:dyDescent="0.25">
      <c r="D188">
        <f t="shared" si="3"/>
        <v>186</v>
      </c>
      <c r="E188" s="6">
        <f>SQRT(2*$B$2*D188*e)/hbar</f>
        <v>69869936911.811356</v>
      </c>
      <c r="F188" s="6">
        <f>((m*V*a*b)/(hbar^2))*(SIN(E188*a)/(E188*a)) + COS(E188*a)</f>
        <v>11.40703578775884</v>
      </c>
    </row>
    <row r="189" spans="4:6" x14ac:dyDescent="0.25">
      <c r="D189">
        <f t="shared" si="3"/>
        <v>187</v>
      </c>
      <c r="E189" s="6">
        <f>SQRT(2*$B$2*D189*e)/hbar</f>
        <v>70057507549.74324</v>
      </c>
      <c r="F189" s="6">
        <f>((m*V*a*b)/(hbar^2))*(SIN(E189*a)/(E189*a)) + COS(E189*a)</f>
        <v>11.401167648400348</v>
      </c>
    </row>
    <row r="190" spans="4:6" x14ac:dyDescent="0.25">
      <c r="D190">
        <f t="shared" si="3"/>
        <v>188</v>
      </c>
      <c r="E190" s="6">
        <f>SQRT(2*$B$2*D190*e)/hbar</f>
        <v>70244577328.817078</v>
      </c>
      <c r="F190" s="6">
        <f>((m*V*a*b)/(hbar^2))*(SIN(E190*a)/(E190*a)) + COS(E190*a)</f>
        <v>11.379212147430843</v>
      </c>
    </row>
    <row r="191" spans="4:6" x14ac:dyDescent="0.25">
      <c r="D191">
        <f t="shared" si="3"/>
        <v>189</v>
      </c>
      <c r="E191" s="6">
        <f>SQRT(2*$B$2*D191*e)/hbar</f>
        <v>70431150239.975433</v>
      </c>
      <c r="F191" s="6">
        <f>((m*V*a*b)/(hbar^2))*(SIN(E191*a)/(E191*a)) + COS(E191*a)</f>
        <v>11.341412593639209</v>
      </c>
    </row>
    <row r="192" spans="4:6" x14ac:dyDescent="0.25">
      <c r="D192">
        <f t="shared" si="3"/>
        <v>190</v>
      </c>
      <c r="E192" s="6">
        <f>SQRT(2*$B$2*D192*e)/hbar</f>
        <v>70617230221.439743</v>
      </c>
      <c r="F192" s="6">
        <f>((m*V*a*b)/(hbar^2))*(SIN(E192*a)/(E192*a)) + COS(E192*a)</f>
        <v>11.288029996373984</v>
      </c>
    </row>
    <row r="193" spans="4:6" x14ac:dyDescent="0.25">
      <c r="D193">
        <f t="shared" si="3"/>
        <v>191</v>
      </c>
      <c r="E193" s="6">
        <f>SQRT(2*$B$2*D193*e)/hbar</f>
        <v>70802821159.680176</v>
      </c>
      <c r="F193" s="6">
        <f>((m*V*a*b)/(hbar^2))*(SIN(E193*a)/(E193*a)) + COS(E193*a)</f>
        <v>11.219342285307315</v>
      </c>
    </row>
    <row r="194" spans="4:6" x14ac:dyDescent="0.25">
      <c r="D194">
        <f t="shared" si="3"/>
        <v>192</v>
      </c>
      <c r="E194" s="6">
        <f>SQRT(2*$B$2*D194*e)/hbar</f>
        <v>70987926890.362732</v>
      </c>
      <c r="F194" s="6">
        <f>((m*V*a*b)/(hbar^2))*(SIN(E194*a)/(E194*a)) + COS(E194*a)</f>
        <v>11.135643529115139</v>
      </c>
    </row>
    <row r="195" spans="4:6" x14ac:dyDescent="0.25">
      <c r="D195">
        <f t="shared" si="3"/>
        <v>193</v>
      </c>
      <c r="E195" s="6">
        <f>SQRT(2*$B$2*D195*e)/hbar</f>
        <v>71172551199.274246</v>
      </c>
      <c r="F195" s="6">
        <f>((m*V*a*b)/(hbar^2))*(SIN(E195*a)/(E195*a)) + COS(E195*a)</f>
        <v>11.037243154186207</v>
      </c>
    </row>
    <row r="196" spans="4:6" x14ac:dyDescent="0.25">
      <c r="D196">
        <f t="shared" si="3"/>
        <v>194</v>
      </c>
      <c r="E196" s="6">
        <f>SQRT(2*$B$2*D196*e)/hbar</f>
        <v>71356697823.225708</v>
      </c>
      <c r="F196" s="6">
        <f>((m*V*a*b)/(hbar^2))*(SIN(E196*a)/(E196*a)) + COS(E196*a)</f>
        <v>10.924465164429659</v>
      </c>
    </row>
    <row r="197" spans="4:6" x14ac:dyDescent="0.25">
      <c r="D197">
        <f t="shared" si="3"/>
        <v>195</v>
      </c>
      <c r="E197" s="6">
        <f>SQRT(2*$B$2*D197*e)/hbar</f>
        <v>71540370450.934738</v>
      </c>
      <c r="F197" s="6">
        <f>((m*V*a*b)/(hbar^2))*(SIN(E197*a)/(E197*a)) + COS(E197*a)</f>
        <v>10.797647363208212</v>
      </c>
    </row>
    <row r="198" spans="4:6" x14ac:dyDescent="0.25">
      <c r="D198">
        <f t="shared" si="3"/>
        <v>196</v>
      </c>
      <c r="E198" s="6">
        <f>SQRT(2*$B$2*D198*e)/hbar</f>
        <v>71723572723.887695</v>
      </c>
      <c r="F198" s="6">
        <f>((m*V*a*b)/(hbar^2))*(SIN(E198*a)/(E198*a)) + COS(E198*a)</f>
        <v>10.657140578381677</v>
      </c>
    </row>
    <row r="199" spans="4:6" x14ac:dyDescent="0.25">
      <c r="D199">
        <f t="shared" si="3"/>
        <v>197</v>
      </c>
      <c r="E199" s="6">
        <f>SQRT(2*$B$2*D199*e)/hbar</f>
        <v>71906308237.182068</v>
      </c>
      <c r="F199" s="6">
        <f>((m*V*a*b)/(hbar^2))*(SIN(E199*a)/(E199*a)) + COS(E199*a)</f>
        <v>10.503307891403953</v>
      </c>
    </row>
    <row r="200" spans="4:6" x14ac:dyDescent="0.25">
      <c r="D200">
        <f t="shared" si="3"/>
        <v>198</v>
      </c>
      <c r="E200" s="6">
        <f>SQRT(2*$B$2*D200*e)/hbar</f>
        <v>72088580540.349564</v>
      </c>
      <c r="F200" s="6">
        <f>((m*V*a*b)/(hbar^2))*(SIN(E200*a)/(E200*a)) + COS(E200*a)</f>
        <v>10.336523871375519</v>
      </c>
    </row>
    <row r="201" spans="4:6" x14ac:dyDescent="0.25">
      <c r="D201">
        <f t="shared" si="3"/>
        <v>199</v>
      </c>
      <c r="E201" s="6">
        <f>SQRT(2*$B$2*D201*e)/hbar</f>
        <v>72270393138.16066</v>
      </c>
      <c r="F201" s="6">
        <f>((m*V*a*b)/(hbar^2))*(SIN(E201*a)/(E201*a)) + COS(E201*a)</f>
        <v>10.157173814912575</v>
      </c>
    </row>
    <row r="202" spans="4:6" x14ac:dyDescent="0.25">
      <c r="D202">
        <f t="shared" si="3"/>
        <v>200</v>
      </c>
      <c r="E202" s="6">
        <f>SQRT(2*$B$2*D202*e)/hbar</f>
        <v>72451749491.41069</v>
      </c>
      <c r="F202" s="6">
        <f>((m*V*a*b)/(hbar^2))*(SIN(E202*a)/(E202*a)) + COS(E202*a)</f>
        <v>9.9656529926545634</v>
      </c>
    </row>
    <row r="203" spans="4:6" x14ac:dyDescent="0.25">
      <c r="D203">
        <f t="shared" si="3"/>
        <v>201</v>
      </c>
      <c r="E203" s="6">
        <f>SQRT(2*$B$2*D203*e)/hbar</f>
        <v>72632653017.688675</v>
      </c>
      <c r="F203" s="6">
        <f>((m*V*a*b)/(hbar^2))*(SIN(E203*a)/(E203*a)) + COS(E203*a)</f>
        <v>9.7623659031911689</v>
      </c>
    </row>
    <row r="204" spans="4:6" x14ac:dyDescent="0.25">
      <c r="D204">
        <f t="shared" si="3"/>
        <v>202</v>
      </c>
      <c r="E204" s="6">
        <f>SQRT(2*$B$2*D204*e)/hbar</f>
        <v>72813107092.128616</v>
      </c>
      <c r="F204" s="6">
        <f>((m*V*a*b)/(hbar^2))*(SIN(E204*a)/(E204*a)) + COS(E204*a)</f>
        <v>9.5477255351527113</v>
      </c>
    </row>
    <row r="205" spans="4:6" x14ac:dyDescent="0.25">
      <c r="D205">
        <f t="shared" si="3"/>
        <v>203</v>
      </c>
      <c r="E205" s="6">
        <f>SQRT(2*$B$2*D205*e)/hbar</f>
        <v>72993115048.144226</v>
      </c>
      <c r="F205" s="6">
        <f>((m*V*a*b)/(hbar^2))*(SIN(E205*a)/(E205*a)) + COS(E205*a)</f>
        <v>9.3221526381682853</v>
      </c>
    </row>
    <row r="206" spans="4:6" x14ac:dyDescent="0.25">
      <c r="D206">
        <f t="shared" si="3"/>
        <v>204</v>
      </c>
      <c r="E206" s="6">
        <f>SQRT(2*$B$2*D206*e)/hbar</f>
        <v>73172680178.147446</v>
      </c>
      <c r="F206" s="6">
        <f>((m*V*a*b)/(hbar^2))*(SIN(E206*a)/(E206*a)) + COS(E206*a)</f>
        <v>9.0860750033592108</v>
      </c>
    </row>
    <row r="207" spans="4:6" x14ac:dyDescent="0.25">
      <c r="D207">
        <f t="shared" si="3"/>
        <v>205</v>
      </c>
      <c r="E207" s="6">
        <f>SQRT(2*$B$2*D207*e)/hbar</f>
        <v>73351805734.2509</v>
      </c>
      <c r="F207" s="6">
        <f>((m*V*a*b)/(hbar^2))*(SIN(E207*a)/(E207*a)) + COS(E207*a)</f>
        <v>8.8399267539988493</v>
      </c>
    </row>
    <row r="208" spans="4:6" x14ac:dyDescent="0.25">
      <c r="D208">
        <f t="shared" si="3"/>
        <v>206</v>
      </c>
      <c r="E208" s="6">
        <f>SQRT(2*$B$2*D208*e)/hbar</f>
        <v>73530494928.955231</v>
      </c>
      <c r="F208" s="6">
        <f>((m*V*a*b)/(hbar^2))*(SIN(E208*a)/(E208*a)) + COS(E208*a)</f>
        <v>8.5841476469327045</v>
      </c>
    </row>
    <row r="209" spans="4:6" x14ac:dyDescent="0.25">
      <c r="D209">
        <f t="shared" si="3"/>
        <v>207</v>
      </c>
      <c r="E209" s="6">
        <f>SQRT(2*$B$2*D209*e)/hbar</f>
        <v>73708750935.82135</v>
      </c>
      <c r="F209" s="6">
        <f>((m*V*a*b)/(hbar^2))*(SIN(E209*a)/(E209*a)) + COS(E209*a)</f>
        <v>8.3191823853183173</v>
      </c>
    </row>
    <row r="210" spans="4:6" x14ac:dyDescent="0.25">
      <c r="D210">
        <f t="shared" si="3"/>
        <v>208</v>
      </c>
      <c r="E210" s="6">
        <f>SQRT(2*$B$2*D210*e)/hbar</f>
        <v>73886576890.127853</v>
      </c>
      <c r="F210" s="6">
        <f>((m*V*a*b)/(hbar^2))*(SIN(E210*a)/(E210*a)) + COS(E210*a)</f>
        <v>8.0454799432102693</v>
      </c>
    </row>
    <row r="211" spans="4:6" x14ac:dyDescent="0.25">
      <c r="D211">
        <f t="shared" si="3"/>
        <v>209</v>
      </c>
      <c r="E211" s="6">
        <f>SQRT(2*$B$2*D211*e)/hbar</f>
        <v>74063975889.514633</v>
      </c>
      <c r="F211" s="6">
        <f>((m*V*a*b)/(hbar^2))*(SIN(E211*a)/(E211*a)) + COS(E211*a)</f>
        <v>7.7634929024794319</v>
      </c>
    </row>
    <row r="212" spans="4:6" x14ac:dyDescent="0.25">
      <c r="D212">
        <f t="shared" si="3"/>
        <v>210</v>
      </c>
      <c r="E212" s="6">
        <f>SQRT(2*$B$2*D212*e)/hbar</f>
        <v>74240950994.612366</v>
      </c>
      <c r="F212" s="6">
        <f>((m*V*a*b)/(hbar^2))*(SIN(E212*a)/(E212*a)) + COS(E212*a)</f>
        <v>7.47367680252556</v>
      </c>
    </row>
    <row r="213" spans="4:6" x14ac:dyDescent="0.25">
      <c r="D213">
        <f t="shared" si="3"/>
        <v>211</v>
      </c>
      <c r="E213" s="6">
        <f>SQRT(2*$B$2*D213*e)/hbar</f>
        <v>74417505229.6586</v>
      </c>
      <c r="F213" s="6">
        <f>((m*V*a*b)/(hbar^2))*(SIN(E213*a)/(E213*a)) + COS(E213*a)</f>
        <v>7.1764895032076019</v>
      </c>
    </row>
    <row r="214" spans="4:6" x14ac:dyDescent="0.25">
      <c r="D214">
        <f t="shared" si="3"/>
        <v>212</v>
      </c>
      <c r="E214" s="6">
        <f>SQRT(2*$B$2*D214*e)/hbar</f>
        <v>74593641583.100739</v>
      </c>
      <c r="F214" s="6">
        <f>((m*V*a*b)/(hbar^2))*(SIN(E214*a)/(E214*a)) + COS(E214*a)</f>
        <v>6.8723905613855205</v>
      </c>
    </row>
    <row r="215" spans="4:6" x14ac:dyDescent="0.25">
      <c r="D215">
        <f t="shared" si="3"/>
        <v>213</v>
      </c>
      <c r="E215" s="6">
        <f>SQRT(2*$B$2*D215*e)/hbar</f>
        <v>74769363008.186234</v>
      </c>
      <c r="F215" s="6">
        <f>((m*V*a*b)/(hbar^2))*(SIN(E215*a)/(E215*a)) + COS(E215*a)</f>
        <v>6.5618406214362226</v>
      </c>
    </row>
    <row r="216" spans="4:6" x14ac:dyDescent="0.25">
      <c r="D216">
        <f t="shared" si="3"/>
        <v>214</v>
      </c>
      <c r="E216" s="6">
        <f>SQRT(2*$B$2*D216*e)/hbar</f>
        <v>74944672423.540283</v>
      </c>
      <c r="F216" s="6">
        <f>((m*V*a*b)/(hbar^2))*(SIN(E216*a)/(E216*a)) + COS(E216*a)</f>
        <v>6.2453008200765741</v>
      </c>
    </row>
    <row r="217" spans="4:6" x14ac:dyDescent="0.25">
      <c r="D217">
        <f t="shared" si="3"/>
        <v>215</v>
      </c>
      <c r="E217" s="6">
        <f>SQRT(2*$B$2*D217*e)/hbar</f>
        <v>75119572713.731461</v>
      </c>
      <c r="F217" s="6">
        <f>((m*V*a*b)/(hbar^2))*(SIN(E217*a)/(E217*a)) + COS(E217*a)</f>
        <v>5.9232322057964595</v>
      </c>
    </row>
    <row r="218" spans="4:6" x14ac:dyDescent="0.25">
      <c r="D218">
        <f t="shared" si="3"/>
        <v>216</v>
      </c>
      <c r="E218" s="6">
        <f>SQRT(2*$B$2*D218*e)/hbar</f>
        <v>75294066729.825531</v>
      </c>
      <c r="F218" s="6">
        <f>((m*V*a*b)/(hbar^2))*(SIN(E218*a)/(E218*a)) + COS(E218*a)</f>
        <v>5.5960951731770061</v>
      </c>
    </row>
    <row r="219" spans="4:6" x14ac:dyDescent="0.25">
      <c r="D219">
        <f t="shared" si="3"/>
        <v>217</v>
      </c>
      <c r="E219" s="6">
        <f>SQRT(2*$B$2*D219*e)/hbar</f>
        <v>75468157289.927582</v>
      </c>
      <c r="F219" s="6">
        <f>((m*V*a*b)/(hbar^2))*(SIN(E219*a)/(E219*a)) + COS(E219*a)</f>
        <v>5.2643489123411866</v>
      </c>
    </row>
    <row r="220" spans="4:6" x14ac:dyDescent="0.25">
      <c r="D220">
        <f t="shared" si="3"/>
        <v>218</v>
      </c>
      <c r="E220" s="6">
        <f>SQRT(2*$B$2*D220*e)/hbar</f>
        <v>75641847179.713165</v>
      </c>
      <c r="F220" s="6">
        <f>((m*V*a*b)/(hbar^2))*(SIN(E220*a)/(E220*a)) + COS(E220*a)</f>
        <v>4.9284508737566206</v>
      </c>
    </row>
    <row r="221" spans="4:6" x14ac:dyDescent="0.25">
      <c r="D221">
        <f t="shared" si="3"/>
        <v>219</v>
      </c>
      <c r="E221" s="6">
        <f>SQRT(2*$B$2*D221*e)/hbar</f>
        <v>75815139152.948273</v>
      </c>
      <c r="F221" s="6">
        <f>((m*V*a*b)/(hbar^2))*(SIN(E221*a)/(E221*a)) + COS(E221*a)</f>
        <v>4.5888562485851025</v>
      </c>
    </row>
    <row r="222" spans="4:6" x14ac:dyDescent="0.25">
      <c r="D222">
        <f t="shared" ref="D222:D285" si="4">D221 +1</f>
        <v>220</v>
      </c>
      <c r="E222" s="6">
        <f>SQRT(2*$B$2*D222*e)/hbar</f>
        <v>75988035931.99881</v>
      </c>
      <c r="F222" s="6">
        <f>((m*V*a*b)/(hbar^2))*(SIN(E222*a)/(E222*a)) + COS(E222*a)</f>
        <v>4.2460174647467834</v>
      </c>
    </row>
    <row r="223" spans="4:6" x14ac:dyDescent="0.25">
      <c r="D223">
        <f t="shared" si="4"/>
        <v>221</v>
      </c>
      <c r="E223" s="6">
        <f>SQRT(2*$B$2*D223*e)/hbar</f>
        <v>76160540208.329483</v>
      </c>
      <c r="F223" s="6">
        <f>((m*V*a*b)/(hbar^2))*(SIN(E223*a)/(E223*a)) + COS(E223*a)</f>
        <v>3.900383698843894</v>
      </c>
    </row>
    <row r="224" spans="4:6" x14ac:dyDescent="0.25">
      <c r="D224">
        <f t="shared" si="4"/>
        <v>222</v>
      </c>
      <c r="E224" s="6">
        <f>SQRT(2*$B$2*D224*e)/hbar</f>
        <v>76332654642.992752</v>
      </c>
      <c r="F224" s="6">
        <f>((m*V*a*b)/(hbar^2))*(SIN(E224*a)/(E224*a)) + COS(E224*a)</f>
        <v>3.5524004040631523</v>
      </c>
    </row>
    <row r="225" spans="4:6" x14ac:dyDescent="0.25">
      <c r="D225">
        <f t="shared" si="4"/>
        <v>223</v>
      </c>
      <c r="E225" s="6">
        <f>SQRT(2*$B$2*D225*e)/hbar</f>
        <v>76504381867.107681</v>
      </c>
      <c r="F225" s="6">
        <f>((m*V*a*b)/(hbar^2))*(SIN(E225*a)/(E225*a)) + COS(E225*a)</f>
        <v>3.2025088541547926</v>
      </c>
    </row>
    <row r="226" spans="4:6" x14ac:dyDescent="0.25">
      <c r="D226">
        <f t="shared" si="4"/>
        <v>224</v>
      </c>
      <c r="E226" s="6">
        <f>SQRT(2*$B$2*D226*e)/hbar</f>
        <v>76675724482.329239</v>
      </c>
      <c r="F226" s="6">
        <f>((m*V*a*b)/(hbar^2))*(SIN(E226*a)/(E226*a)) + COS(E226*a)</f>
        <v>2.8511457035625711</v>
      </c>
    </row>
    <row r="227" spans="4:6" x14ac:dyDescent="0.25">
      <c r="D227">
        <f t="shared" si="4"/>
        <v>225</v>
      </c>
      <c r="E227" s="6">
        <f>SQRT(2*$B$2*D227*e)/hbar</f>
        <v>76846685061.308243</v>
      </c>
      <c r="F227" s="6">
        <f>((m*V*a*b)/(hbar^2))*(SIN(E227*a)/(E227*a)) + COS(E227*a)</f>
        <v>2.4987425637575145</v>
      </c>
    </row>
    <row r="228" spans="4:6" x14ac:dyDescent="0.25">
      <c r="D228">
        <f t="shared" si="4"/>
        <v>226</v>
      </c>
      <c r="E228" s="6">
        <f>SQRT(2*$B$2*D228*e)/hbar</f>
        <v>77017266148.141907</v>
      </c>
      <c r="F228" s="6">
        <f>((m*V*a*b)/(hbar^2))*(SIN(E228*a)/(E228*a)) + COS(E228*a)</f>
        <v>2.1457255958088632</v>
      </c>
    </row>
    <row r="229" spans="4:6" x14ac:dyDescent="0.25">
      <c r="D229">
        <f t="shared" si="4"/>
        <v>227</v>
      </c>
      <c r="E229" s="6">
        <f>SQRT(2*$B$2*D229*e)/hbar</f>
        <v>77187470258.815674</v>
      </c>
      <c r="F229" s="6">
        <f>((m*V*a*b)/(hbar^2))*(SIN(E229*a)/(E229*a)) + COS(E229*a)</f>
        <v>1.7925151192032218</v>
      </c>
    </row>
    <row r="230" spans="4:6" x14ac:dyDescent="0.25">
      <c r="D230">
        <f t="shared" si="4"/>
        <v>228</v>
      </c>
      <c r="E230" s="6">
        <f>SQRT(2*$B$2*D230*e)/hbar</f>
        <v>77357299881.636169</v>
      </c>
      <c r="F230" s="6">
        <f>((m*V*a*b)/(hbar^2))*(SIN(E230*a)/(E230*a)) + COS(E230*a)</f>
        <v>1.4395252369055775</v>
      </c>
    </row>
    <row r="231" spans="4:6" x14ac:dyDescent="0.25">
      <c r="D231">
        <f t="shared" si="4"/>
        <v>229</v>
      </c>
      <c r="E231" s="6">
        <f>SQRT(2*$B$2*D231*e)/hbar</f>
        <v>77526757477.655518</v>
      </c>
      <c r="F231" s="6">
        <f>((m*V*a*b)/(hbar^2))*(SIN(E231*a)/(E231*a)) + COS(E231*a)</f>
        <v>1.0871634766368066</v>
      </c>
    </row>
    <row r="232" spans="4:6" x14ac:dyDescent="0.25">
      <c r="D232">
        <f t="shared" si="4"/>
        <v>230</v>
      </c>
      <c r="E232" s="6">
        <f>SQRT(2*$B$2*D232*e)/hbar</f>
        <v>77695845481.087646</v>
      </c>
      <c r="F232" s="6">
        <f>((m*V*a*b)/(hbar^2))*(SIN(E232*a)/(E232*a)) + COS(E232*a)</f>
        <v>0.73583044832272726</v>
      </c>
    </row>
    <row r="233" spans="4:6" x14ac:dyDescent="0.25">
      <c r="D233">
        <f t="shared" si="4"/>
        <v>231</v>
      </c>
      <c r="E233" s="6">
        <f>SQRT(2*$B$2*D233*e)/hbar</f>
        <v>77864566299.716064</v>
      </c>
      <c r="F233" s="6">
        <f>((m*V*a*b)/(hbar^2))*(SIN(E233*a)/(E233*a)) + COS(E233*a)</f>
        <v>0.38591951765571875</v>
      </c>
    </row>
    <row r="234" spans="4:6" x14ac:dyDescent="0.25">
      <c r="D234">
        <f t="shared" si="4"/>
        <v>232</v>
      </c>
      <c r="E234" s="6">
        <f>SQRT(2*$B$2*D234*e)/hbar</f>
        <v>78032922315.293991</v>
      </c>
      <c r="F234" s="6">
        <f>((m*V*a*b)/(hbar^2))*(SIN(E234*a)/(E234*a)) + COS(E234*a)</f>
        <v>3.781649569027834E-2</v>
      </c>
    </row>
    <row r="235" spans="4:6" x14ac:dyDescent="0.25">
      <c r="D235">
        <f t="shared" si="4"/>
        <v>233</v>
      </c>
      <c r="E235" s="6">
        <f>SQRT(2*$B$2*D235*e)/hbar</f>
        <v>78200915883.936676</v>
      </c>
      <c r="F235" s="6">
        <f>((m*V*a*b)/(hbar^2))*(SIN(E235*a)/(E235*a)) + COS(E235*a)</f>
        <v>-0.30810065562020084</v>
      </c>
    </row>
    <row r="236" spans="4:6" x14ac:dyDescent="0.25">
      <c r="D236">
        <f t="shared" si="4"/>
        <v>234</v>
      </c>
      <c r="E236" s="6">
        <f>SQRT(2*$B$2*D236*e)/hbar</f>
        <v>78368549336.505966</v>
      </c>
      <c r="F236" s="6">
        <f>((m*V*a*b)/(hbar^2))*(SIN(E236*a)/(E236*a)) + COS(E236*a)</f>
        <v>-0.65146210205293198</v>
      </c>
    </row>
    <row r="237" spans="4:6" x14ac:dyDescent="0.25">
      <c r="D237">
        <f t="shared" si="4"/>
        <v>235</v>
      </c>
      <c r="E237" s="6">
        <f>SQRT(2*$B$2*D237*e)/hbar</f>
        <v>78535824978.987793</v>
      </c>
      <c r="F237" s="6">
        <f>((m*V*a*b)/(hbar^2))*(SIN(E237*a)/(E237*a)) + COS(E237*a)</f>
        <v>-0.99190640003550057</v>
      </c>
    </row>
    <row r="238" spans="4:6" x14ac:dyDescent="0.25">
      <c r="D238">
        <f t="shared" si="4"/>
        <v>236</v>
      </c>
      <c r="E238" s="6">
        <f>SQRT(2*$B$2*D238*e)/hbar</f>
        <v>78702745092.862122</v>
      </c>
      <c r="F238" s="6">
        <f>((m*V*a*b)/(hbar^2))*(SIN(E238*a)/(E238*a)) + COS(E238*a)</f>
        <v>-1.3290807439908361</v>
      </c>
    </row>
    <row r="239" spans="4:6" x14ac:dyDescent="0.25">
      <c r="D239">
        <f t="shared" si="4"/>
        <v>237</v>
      </c>
      <c r="E239" s="6">
        <f>SQRT(2*$B$2*D239*e)/hbar</f>
        <v>78869311935.466141</v>
      </c>
      <c r="F239" s="6">
        <f>((m*V*a*b)/(hbar^2))*(SIN(E239*a)/(E239*a)) + COS(E239*a)</f>
        <v>-1.6626411982583327</v>
      </c>
    </row>
    <row r="240" spans="4:6" x14ac:dyDescent="0.25">
      <c r="D240">
        <f t="shared" si="4"/>
        <v>238</v>
      </c>
      <c r="E240" s="6">
        <f>SQRT(2*$B$2*D240*e)/hbar</f>
        <v>79035527740.350372</v>
      </c>
      <c r="F240" s="6">
        <f>((m*V*a*b)/(hbar^2))*(SIN(E240*a)/(E240*a)) + COS(E240*a)</f>
        <v>-1.9922529137521561</v>
      </c>
    </row>
    <row r="241" spans="4:6" x14ac:dyDescent="0.25">
      <c r="D241">
        <f t="shared" si="4"/>
        <v>239</v>
      </c>
      <c r="E241" s="6">
        <f>SQRT(2*$B$2*D241*e)/hbar</f>
        <v>79201394717.628082</v>
      </c>
      <c r="F241" s="6">
        <f>((m*V*a*b)/(hbar^2))*(SIN(E241*a)/(E241*a)) + COS(E241*a)</f>
        <v>-2.3175903295313294</v>
      </c>
    </row>
    <row r="242" spans="4:6" x14ac:dyDescent="0.25">
      <c r="D242">
        <f t="shared" si="4"/>
        <v>240</v>
      </c>
      <c r="E242" s="6">
        <f>SQRT(2*$B$2*D242*e)/hbar</f>
        <v>79366915054.318161</v>
      </c>
      <c r="F242" s="6">
        <f>((m*V*a*b)/(hbar^2))*(SIN(E242*a)/(E242*a)) + COS(E242*a)</f>
        <v>-2.638337359466453</v>
      </c>
    </row>
    <row r="243" spans="4:6" x14ac:dyDescent="0.25">
      <c r="D243">
        <f t="shared" si="4"/>
        <v>241</v>
      </c>
      <c r="E243" s="6">
        <f>SQRT(2*$B$2*D243*e)/hbar</f>
        <v>79532090914.681625</v>
      </c>
      <c r="F243" s="6">
        <f>((m*V*a*b)/(hbar^2))*(SIN(E243*a)/(E243*a)) + COS(E243*a)</f>
        <v>-2.9541875641996902</v>
      </c>
    </row>
    <row r="244" spans="4:6" x14ac:dyDescent="0.25">
      <c r="D244">
        <f t="shared" si="4"/>
        <v>242</v>
      </c>
      <c r="E244" s="6">
        <f>SQRT(2*$B$2*D244*e)/hbar</f>
        <v>79696924440.551743</v>
      </c>
      <c r="F244" s="6">
        <f>((m*V*a*b)/(hbar^2))*(SIN(E244*a)/(E244*a)) + COS(E244*a)</f>
        <v>-3.264844308602874</v>
      </c>
    </row>
    <row r="245" spans="4:6" x14ac:dyDescent="0.25">
      <c r="D245">
        <f t="shared" si="4"/>
        <v>243</v>
      </c>
      <c r="E245" s="6">
        <f>SQRT(2*$B$2*D245*e)/hbar</f>
        <v>79861417751.658066</v>
      </c>
      <c r="F245" s="6">
        <f>((m*V*a*b)/(hbar^2))*(SIN(E245*a)/(E245*a)) + COS(E245*a)</f>
        <v>-3.5700209049502698</v>
      </c>
    </row>
    <row r="246" spans="4:6" x14ac:dyDescent="0.25">
      <c r="D246">
        <f t="shared" si="4"/>
        <v>244</v>
      </c>
      <c r="E246" s="6">
        <f>SQRT(2*$B$2*D246*e)/hbar</f>
        <v>80025572945.944458</v>
      </c>
      <c r="F246" s="6">
        <f>((m*V*a*b)/(hbar^2))*(SIN(E246*a)/(E246*a)) + COS(E246*a)</f>
        <v>-3.8694407420299251</v>
      </c>
    </row>
    <row r="247" spans="4:6" x14ac:dyDescent="0.25">
      <c r="D247">
        <f t="shared" si="4"/>
        <v>245</v>
      </c>
      <c r="E247" s="6">
        <f>SQRT(2*$B$2*D247*e)/hbar</f>
        <v>80189392099.881317</v>
      </c>
      <c r="F247" s="6">
        <f>((m*V*a*b)/(hbar^2))*(SIN(E247*a)/(E247*a)) + COS(E247*a)</f>
        <v>-4.1628374004264943</v>
      </c>
    </row>
    <row r="248" spans="4:6" x14ac:dyDescent="0.25">
      <c r="D248">
        <f t="shared" si="4"/>
        <v>246</v>
      </c>
      <c r="E248" s="6">
        <f>SQRT(2*$B$2*D248*e)/hbar</f>
        <v>80352877268.772018</v>
      </c>
      <c r="F248" s="6">
        <f>((m*V*a*b)/(hbar^2))*(SIN(E248*a)/(E248*a)) + COS(E248*a)</f>
        <v>-4.4499547542164359</v>
      </c>
    </row>
    <row r="249" spans="4:6" x14ac:dyDescent="0.25">
      <c r="D249">
        <f t="shared" si="4"/>
        <v>247</v>
      </c>
      <c r="E249" s="6">
        <f>SQRT(2*$B$2*D249*e)/hbar</f>
        <v>80516030487.053757</v>
      </c>
      <c r="F249" s="6">
        <f>((m*V*a*b)/(hbar^2))*(SIN(E249*a)/(E249*a)) + COS(E249*a)</f>
        <v>-4.7305470593229915</v>
      </c>
    </row>
    <row r="250" spans="4:6" x14ac:dyDescent="0.25">
      <c r="D250">
        <f t="shared" si="4"/>
        <v>248</v>
      </c>
      <c r="E250" s="6">
        <f>SQRT(2*$B$2*D250*e)/hbar</f>
        <v>80678853768.592911</v>
      </c>
      <c r="F250" s="6">
        <f>((m*V*a*b)/(hbar^2))*(SIN(E250*a)/(E250*a)) + COS(E250*a)</f>
        <v>-5.0043790287864311</v>
      </c>
    </row>
    <row r="251" spans="4:6" x14ac:dyDescent="0.25">
      <c r="D251">
        <f t="shared" si="4"/>
        <v>249</v>
      </c>
      <c r="E251" s="6">
        <f>SQRT(2*$B$2*D251*e)/hbar</f>
        <v>80841349106.975128</v>
      </c>
      <c r="F251" s="6">
        <f>((m*V*a*b)/(hbar^2))*(SIN(E251*a)/(E251*a)) + COS(E251*a)</f>
        <v>-5.2712258952101791</v>
      </c>
    </row>
    <row r="252" spans="4:6" x14ac:dyDescent="0.25">
      <c r="D252">
        <f t="shared" si="4"/>
        <v>250</v>
      </c>
      <c r="E252" s="6">
        <f>SQRT(2*$B$2*D252*e)/hbar</f>
        <v>81003518475.790054</v>
      </c>
      <c r="F252" s="6">
        <f>((m*V*a*b)/(hbar^2))*(SIN(E252*a)/(E252*a)) + COS(E252*a)</f>
        <v>-5.5308734606496204</v>
      </c>
    </row>
    <row r="253" spans="4:6" x14ac:dyDescent="0.25">
      <c r="D253">
        <f t="shared" si="4"/>
        <v>251</v>
      </c>
      <c r="E253" s="6">
        <f>SQRT(2*$B$2*D253*e)/hbar</f>
        <v>81165363828.91098</v>
      </c>
      <c r="F253" s="6">
        <f>((m*V*a*b)/(hbar^2))*(SIN(E253*a)/(E253*a)) + COS(E253*a)</f>
        <v>-5.7831181342161813</v>
      </c>
    </row>
    <row r="254" spans="4:6" x14ac:dyDescent="0.25">
      <c r="D254">
        <f t="shared" si="4"/>
        <v>252</v>
      </c>
      <c r="E254" s="6">
        <f>SQRT(2*$B$2*D254*e)/hbar</f>
        <v>81326887100.769577</v>
      </c>
      <c r="F254" s="6">
        <f>((m*V*a*b)/(hbar^2))*(SIN(E254*a)/(E254*a)) + COS(E254*a)</f>
        <v>-6.0277669576732675</v>
      </c>
    </row>
    <row r="255" spans="4:6" x14ac:dyDescent="0.25">
      <c r="D255">
        <f t="shared" si="4"/>
        <v>253</v>
      </c>
      <c r="E255" s="6">
        <f>SQRT(2*$B$2*D255*e)/hbar</f>
        <v>81488090206.62561</v>
      </c>
      <c r="F255" s="6">
        <f>((m*V*a*b)/(hbar^2))*(SIN(E255*a)/(E255*a)) + COS(E255*a)</f>
        <v>-6.2646376193060531</v>
      </c>
    </row>
    <row r="256" spans="4:6" x14ac:dyDescent="0.25">
      <c r="D256">
        <f t="shared" si="4"/>
        <v>254</v>
      </c>
      <c r="E256" s="6">
        <f>SQRT(2*$B$2*D256*e)/hbar</f>
        <v>81648975042.831879</v>
      </c>
      <c r="F256" s="6">
        <f>((m*V*a*b)/(hbar^2))*(SIN(E256*a)/(E256*a)) + COS(E256*a)</f>
        <v>-6.4935584563496977</v>
      </c>
    </row>
    <row r="257" spans="4:6" x14ac:dyDescent="0.25">
      <c r="D257">
        <f t="shared" si="4"/>
        <v>255</v>
      </c>
      <c r="E257" s="6">
        <f>SQRT(2*$B$2*D257*e)/hbar</f>
        <v>81809543487.094559</v>
      </c>
      <c r="F257" s="6">
        <f>((m*V*a*b)/(hbar^2))*(SIN(E257*a)/(E257*a)) + COS(E257*a)</f>
        <v>-6.714368446266012</v>
      </c>
    </row>
    <row r="258" spans="4:6" x14ac:dyDescent="0.25">
      <c r="D258">
        <f t="shared" si="4"/>
        <v>256</v>
      </c>
      <c r="E258" s="6">
        <f>SQRT(2*$B$2*D258*e)/hbar</f>
        <v>81969797398.72879</v>
      </c>
      <c r="F258" s="6">
        <f>((m*V*a*b)/(hbar^2))*(SIN(E258*a)/(E258*a)) + COS(E258*a)</f>
        <v>-6.9269171871594546</v>
      </c>
    </row>
    <row r="259" spans="4:6" x14ac:dyDescent="0.25">
      <c r="D259">
        <f t="shared" si="4"/>
        <v>257</v>
      </c>
      <c r="E259" s="6">
        <f>SQRT(2*$B$2*D259*e)/hbar</f>
        <v>82129738618.909988</v>
      </c>
      <c r="F259" s="6">
        <f>((m*V*a*b)/(hbar^2))*(SIN(E259*a)/(E259*a)) + COS(E259*a)</f>
        <v>-7.1310648676283641</v>
      </c>
    </row>
    <row r="260" spans="4:6" x14ac:dyDescent="0.25">
      <c r="D260">
        <f t="shared" si="4"/>
        <v>258</v>
      </c>
      <c r="E260" s="6">
        <f>SQRT(2*$B$2*D260*e)/hbar</f>
        <v>82289368970.920578</v>
      </c>
      <c r="F260" s="6">
        <f>((m*V*a*b)/(hbar^2))*(SIN(E260*a)/(E260*a)) + COS(E260*a)</f>
        <v>-7.3266822263475273</v>
      </c>
    </row>
    <row r="261" spans="4:6" x14ac:dyDescent="0.25">
      <c r="D261">
        <f t="shared" si="4"/>
        <v>259</v>
      </c>
      <c r="E261" s="6">
        <f>SQRT(2*$B$2*D261*e)/hbar</f>
        <v>82448690260.392471</v>
      </c>
      <c r="F261" s="6">
        <f>((m*V*a*b)/(hbar^2))*(SIN(E261*a)/(E261*a)) + COS(E261*a)</f>
        <v>-7.5136505016816395</v>
      </c>
    </row>
    <row r="262" spans="4:6" x14ac:dyDescent="0.25">
      <c r="D262">
        <f t="shared" si="4"/>
        <v>260</v>
      </c>
      <c r="E262" s="6">
        <f>SQRT(2*$B$2*D262*e)/hbar</f>
        <v>82607704275.545441</v>
      </c>
      <c r="F262" s="6">
        <f>((m*V*a*b)/(hbar^2))*(SIN(E262*a)/(E262*a)) + COS(E262*a)</f>
        <v>-7.6918613716302104</v>
      </c>
    </row>
    <row r="263" spans="4:6" x14ac:dyDescent="0.25">
      <c r="D263">
        <f t="shared" si="4"/>
        <v>261</v>
      </c>
      <c r="E263" s="6">
        <f>SQRT(2*$B$2*D263*e)/hbar</f>
        <v>82766412787.421188</v>
      </c>
      <c r="F263" s="6">
        <f>((m*V*a*b)/(hbar^2))*(SIN(E263*a)/(E263*a)) + COS(E263*a)</f>
        <v>-7.8612168844054526</v>
      </c>
    </row>
    <row r="264" spans="4:6" x14ac:dyDescent="0.25">
      <c r="D264">
        <f t="shared" si="4"/>
        <v>262</v>
      </c>
      <c r="E264" s="6">
        <f>SQRT(2*$B$2*D264*e)/hbar</f>
        <v>82924817550.113586</v>
      </c>
      <c r="F264" s="6">
        <f>((m*V*a*b)/(hbar^2))*(SIN(E264*a)/(E264*a)) + COS(E264*a)</f>
        <v>-8.0216293799460772</v>
      </c>
    </row>
    <row r="265" spans="4:6" x14ac:dyDescent="0.25">
      <c r="D265">
        <f t="shared" si="4"/>
        <v>263</v>
      </c>
      <c r="E265" s="6">
        <f>SQRT(2*$B$2*D265*e)/hbar</f>
        <v>83082920300.994843</v>
      </c>
      <c r="F265" s="6">
        <f>((m*V*a*b)/(hbar^2))*(SIN(E265*a)/(E265*a)) + COS(E265*a)</f>
        <v>-8.1730214026699866</v>
      </c>
    </row>
    <row r="266" spans="4:6" x14ac:dyDescent="0.25">
      <c r="D266">
        <f t="shared" si="4"/>
        <v>264</v>
      </c>
      <c r="E266" s="6">
        <f>SQRT(2*$B$2*D266*e)/hbar</f>
        <v>83240722760.937683</v>
      </c>
      <c r="F266" s="6">
        <f>((m*V*a*b)/(hbar^2))*(SIN(E266*a)/(E266*a)) + COS(E266*a)</f>
        <v>-8.3153256057692122</v>
      </c>
    </row>
    <row r="267" spans="4:6" x14ac:dyDescent="0.25">
      <c r="D267">
        <f t="shared" si="4"/>
        <v>265</v>
      </c>
      <c r="E267" s="6">
        <f>SQRT(2*$B$2*D267*e)/hbar</f>
        <v>83398226634.534149</v>
      </c>
      <c r="F267" s="6">
        <f>((m*V*a*b)/(hbar^2))*(SIN(E267*a)/(E267*a)) + COS(E267*a)</f>
        <v>-8.4484846473508419</v>
      </c>
    </row>
    <row r="268" spans="4:6" x14ac:dyDescent="0.25">
      <c r="D268">
        <f t="shared" si="4"/>
        <v>266</v>
      </c>
      <c r="E268" s="6">
        <f>SQRT(2*$B$2*D268*e)/hbar</f>
        <v>83555433610.310181</v>
      </c>
      <c r="F268" s="6">
        <f>((m*V*a*b)/(hbar^2))*(SIN(E268*a)/(E268*a)) + COS(E268*a)</f>
        <v>-8.5724510787260204</v>
      </c>
    </row>
    <row r="269" spans="4:6" x14ac:dyDescent="0.25">
      <c r="D269">
        <f t="shared" si="4"/>
        <v>267</v>
      </c>
      <c r="E269" s="6">
        <f>SQRT(2*$B$2*D269*e)/hbar</f>
        <v>83712345360.936951</v>
      </c>
      <c r="F269" s="6">
        <f>((m*V*a*b)/(hbar^2))*(SIN(E269*a)/(E269*a)) + COS(E269*a)</f>
        <v>-8.687187225150101</v>
      </c>
    </row>
    <row r="270" spans="4:6" x14ac:dyDescent="0.25">
      <c r="D270">
        <f t="shared" si="4"/>
        <v>268</v>
      </c>
      <c r="E270" s="6">
        <f>SQRT(2*$B$2*D270*e)/hbar</f>
        <v>83868963543.438477</v>
      </c>
      <c r="F270" s="6">
        <f>((m*V*a*b)/(hbar^2))*(SIN(E270*a)/(E270*a)) + COS(E270*a)</f>
        <v>-8.7926650593144569</v>
      </c>
    </row>
    <row r="271" spans="4:6" x14ac:dyDescent="0.25">
      <c r="D271">
        <f t="shared" si="4"/>
        <v>269</v>
      </c>
      <c r="E271" s="6">
        <f>SQRT(2*$B$2*D271*e)/hbar</f>
        <v>84025289799.395767</v>
      </c>
      <c r="F271" s="6">
        <f>((m*V*a*b)/(hbar^2))*(SIN(E271*a)/(E271*a)) + COS(E271*a)</f>
        <v>-8.888866067890449</v>
      </c>
    </row>
    <row r="272" spans="4:6" x14ac:dyDescent="0.25">
      <c r="D272">
        <f t="shared" si="4"/>
        <v>270</v>
      </c>
      <c r="E272" s="6">
        <f>SQRT(2*$B$2*D272*e)/hbar</f>
        <v>84181325755.147583</v>
      </c>
      <c r="F272" s="6">
        <f>((m*V*a*b)/(hbar^2))*(SIN(E272*a)/(E272*a)) + COS(E272*a)</f>
        <v>-8.9757811114236699</v>
      </c>
    </row>
    <row r="273" spans="4:6" x14ac:dyDescent="0.25">
      <c r="D273">
        <f t="shared" si="4"/>
        <v>271</v>
      </c>
      <c r="E273" s="6">
        <f>SQRT(2*$B$2*D273*e)/hbar</f>
        <v>84337073021.987808</v>
      </c>
      <c r="F273" s="6">
        <f>((m*V*a*b)/(hbar^2))*(SIN(E273*a)/(E273*a)) + COS(E273*a)</f>
        <v>-9.0534102778755603</v>
      </c>
    </row>
    <row r="274" spans="4:6" x14ac:dyDescent="0.25">
      <c r="D274">
        <f t="shared" si="4"/>
        <v>272</v>
      </c>
      <c r="E274" s="6">
        <f>SQRT(2*$B$2*D274*e)/hbar</f>
        <v>84492533196.359634</v>
      </c>
      <c r="F274" s="6">
        <f>((m*V*a*b)/(hbar^2))*(SIN(E274*a)/(E274*a)) + COS(E274*a)</f>
        <v>-9.1217627301069673</v>
      </c>
    </row>
    <row r="275" spans="4:6" x14ac:dyDescent="0.25">
      <c r="D275">
        <f t="shared" si="4"/>
        <v>273</v>
      </c>
      <c r="E275" s="6">
        <f>SQRT(2*$B$2*D275*e)/hbar</f>
        <v>84647707860.046432</v>
      </c>
      <c r="F275" s="6">
        <f>((m*V*a*b)/(hbar^2))*(SIN(E275*a)/(E275*a)) + COS(E275*a)</f>
        <v>-9.1808565475962691</v>
      </c>
    </row>
    <row r="276" spans="4:6" x14ac:dyDescent="0.25">
      <c r="D276">
        <f t="shared" si="4"/>
        <v>274</v>
      </c>
      <c r="E276" s="6">
        <f>SQRT(2*$B$2*D276*e)/hbar</f>
        <v>84802598580.359528</v>
      </c>
      <c r="F276" s="6">
        <f>((m*V*a*b)/(hbar^2))*(SIN(E276*a)/(E276*a)) + COS(E276*a)</f>
        <v>-9.2307185626823571</v>
      </c>
    </row>
    <row r="277" spans="4:6" x14ac:dyDescent="0.25">
      <c r="D277">
        <f t="shared" si="4"/>
        <v>275</v>
      </c>
      <c r="E277" s="6">
        <f>SQRT(2*$B$2*D277*e)/hbar</f>
        <v>84957206910.322968</v>
      </c>
      <c r="F277" s="6">
        <f>((m*V*a*b)/(hbar^2))*(SIN(E277*a)/(E277*a)) + COS(E277*a)</f>
        <v>-9.2713841916199424</v>
      </c>
    </row>
    <row r="278" spans="4:6" x14ac:dyDescent="0.25">
      <c r="D278">
        <f t="shared" si="4"/>
        <v>276</v>
      </c>
      <c r="E278" s="6">
        <f>SQRT(2*$B$2*D278*e)/hbar</f>
        <v>85111534388.855057</v>
      </c>
      <c r="F278" s="6">
        <f>((m*V*a*b)/(hbar^2))*(SIN(E278*a)/(E278*a)) + COS(E278*a)</f>
        <v>-9.3028972607318803</v>
      </c>
    </row>
    <row r="279" spans="4:6" x14ac:dyDescent="0.25">
      <c r="D279">
        <f t="shared" si="4"/>
        <v>277</v>
      </c>
      <c r="E279" s="6">
        <f>SQRT(2*$B$2*D279*e)/hbar</f>
        <v>85265582540.94725</v>
      </c>
      <c r="F279" s="6">
        <f>((m*V*a*b)/(hbar^2))*(SIN(E279*a)/(E279*a)) + COS(E279*a)</f>
        <v>-9.3253098279404298</v>
      </c>
    </row>
    <row r="280" spans="4:6" x14ac:dyDescent="0.25">
      <c r="D280">
        <f t="shared" si="4"/>
        <v>278</v>
      </c>
      <c r="E280" s="6">
        <f>SQRT(2*$B$2*D280*e)/hbar</f>
        <v>85419352877.839813</v>
      </c>
      <c r="F280" s="6">
        <f>((m*V*a*b)/(hbar^2))*(SIN(E280*a)/(E280*a)) + COS(E280*a)</f>
        <v>-9.3386819999558135</v>
      </c>
    </row>
    <row r="281" spans="4:6" x14ac:dyDescent="0.25">
      <c r="D281">
        <f t="shared" si="4"/>
        <v>279</v>
      </c>
      <c r="E281" s="6">
        <f>SQRT(2*$B$2*D281*e)/hbar</f>
        <v>85572846897.194839</v>
      </c>
      <c r="F281" s="6">
        <f>((m*V*a*b)/(hbar^2))*(SIN(E281*a)/(E281*a)) + COS(E281*a)</f>
        <v>-9.3430817453974271</v>
      </c>
    </row>
    <row r="282" spans="4:6" x14ac:dyDescent="0.25">
      <c r="D282">
        <f t="shared" si="4"/>
        <v>280</v>
      </c>
      <c r="E282" s="6">
        <f>SQRT(2*$B$2*D282*e)/hbar</f>
        <v>85726066083.266541</v>
      </c>
      <c r="F282" s="6">
        <f>((m*V*a*b)/(hbar^2))*(SIN(E282*a)/(E282*a)) + COS(E282*a)</f>
        <v>-9.3385847041193379</v>
      </c>
    </row>
    <row r="283" spans="4:6" x14ac:dyDescent="0.25">
      <c r="D283">
        <f t="shared" si="4"/>
        <v>281</v>
      </c>
      <c r="E283" s="6">
        <f>SQRT(2*$B$2*D283*e)/hbar</f>
        <v>85879011907.068481</v>
      </c>
      <c r="F283" s="6">
        <f>((m*V*a*b)/(hbar^2))*(SIN(E283*a)/(E283*a)) + COS(E283*a)</f>
        <v>-9.3252739930081336</v>
      </c>
    </row>
    <row r="284" spans="4:6" x14ac:dyDescent="0.25">
      <c r="D284">
        <f t="shared" si="4"/>
        <v>282</v>
      </c>
      <c r="E284" s="6">
        <f>SQRT(2*$B$2*D284*e)/hbar</f>
        <v>86031685826.538589</v>
      </c>
      <c r="F284" s="6">
        <f>((m*V*a*b)/(hbar^2))*(SIN(E284*a)/(E284*a)) + COS(E284*a)</f>
        <v>-9.3032400085173759</v>
      </c>
    </row>
    <row r="285" spans="4:6" x14ac:dyDescent="0.25">
      <c r="D285">
        <f t="shared" si="4"/>
        <v>283</v>
      </c>
      <c r="E285" s="6">
        <f>SQRT(2*$B$2*D285*e)/hbar</f>
        <v>86184089286.701141</v>
      </c>
      <c r="F285" s="6">
        <f>((m*V*a*b)/(hbar^2))*(SIN(E285*a)/(E285*a)) + COS(E285*a)</f>
        <v>-9.2725802261989507</v>
      </c>
    </row>
    <row r="286" spans="4:6" x14ac:dyDescent="0.25">
      <c r="D286">
        <f t="shared" ref="D286:D302" si="5">D285 +1</f>
        <v>284</v>
      </c>
      <c r="E286" s="6">
        <f>SQRT(2*$B$2*D286*e)/hbar</f>
        <v>86336223719.826324</v>
      </c>
      <c r="F286" s="6">
        <f>((m*V*a*b)/(hbar^2))*(SIN(E286*a)/(E286*a)) + COS(E286*a)</f>
        <v>-9.2333989974876154</v>
      </c>
    </row>
    <row r="287" spans="4:6" x14ac:dyDescent="0.25">
      <c r="D287">
        <f t="shared" si="5"/>
        <v>285</v>
      </c>
      <c r="E287" s="6">
        <f>SQRT(2*$B$2*D287*e)/hbar</f>
        <v>86488090545.587448</v>
      </c>
      <c r="F287" s="6">
        <f>((m*V*a*b)/(hbar^2))*(SIN(E287*a)/(E287*a)) + COS(E287*a)</f>
        <v>-9.1858073439906818</v>
      </c>
    </row>
    <row r="288" spans="4:6" x14ac:dyDescent="0.25">
      <c r="D288">
        <f t="shared" si="5"/>
        <v>286</v>
      </c>
      <c r="E288" s="6">
        <f>SQRT(2*$B$2*D288*e)/hbar</f>
        <v>86639691171.215317</v>
      </c>
      <c r="F288" s="6">
        <f>((m*V*a*b)/(hbar^2))*(SIN(E288*a)/(E288*a)) + COS(E288*a)</f>
        <v>-9.1299227495308237</v>
      </c>
    </row>
    <row r="289" spans="4:6" x14ac:dyDescent="0.25">
      <c r="D289">
        <f t="shared" si="5"/>
        <v>287</v>
      </c>
      <c r="E289" s="6">
        <f>SQRT(2*$B$2*D289*e)/hbar</f>
        <v>86791026991.650436</v>
      </c>
      <c r="F289" s="6">
        <f>((m*V*a*b)/(hbar^2))*(SIN(E289*a)/(E289*a)) + COS(E289*a)</f>
        <v>-9.0658689501852177</v>
      </c>
    </row>
    <row r="290" spans="4:6" x14ac:dyDescent="0.25">
      <c r="D290">
        <f t="shared" si="5"/>
        <v>288</v>
      </c>
      <c r="E290" s="6">
        <f>SQRT(2*$B$2*D290*e)/hbar</f>
        <v>86942099389.692825</v>
      </c>
      <c r="F290" s="6">
        <f>((m*V*a*b)/(hbar^2))*(SIN(E290*a)/(E290*a)) + COS(E290*a)</f>
        <v>-8.9937757225599579</v>
      </c>
    </row>
    <row r="291" spans="4:6" x14ac:dyDescent="0.25">
      <c r="D291">
        <f t="shared" si="5"/>
        <v>289</v>
      </c>
      <c r="E291" s="6">
        <f>SQRT(2*$B$2*D291*e)/hbar</f>
        <v>87092909736.149338</v>
      </c>
      <c r="F291" s="6">
        <f>((m*V*a*b)/(hbar^2))*(SIN(E291*a)/(E291*a)) + COS(E291*a)</f>
        <v>-8.9137786705342101</v>
      </c>
    </row>
    <row r="292" spans="4:6" x14ac:dyDescent="0.25">
      <c r="D292">
        <f t="shared" si="5"/>
        <v>290</v>
      </c>
      <c r="E292" s="6">
        <f>SQRT(2*$B$2*D292*e)/hbar</f>
        <v>87243459389.978836</v>
      </c>
      <c r="F292" s="6">
        <f>((m*V*a*b)/(hbar^2))*(SIN(E292*a)/(E292*a)) + COS(E292*a)</f>
        <v>-8.8260190107036109</v>
      </c>
    </row>
    <row r="293" spans="4:6" x14ac:dyDescent="0.25">
      <c r="D293">
        <f t="shared" si="5"/>
        <v>291</v>
      </c>
      <c r="E293" s="6">
        <f>SQRT(2*$B$2*D293*e)/hbar</f>
        <v>87393749698.435059</v>
      </c>
      <c r="F293" s="6">
        <f>((m*V*a*b)/(hbar^2))*(SIN(E293*a)/(E293*a)) + COS(E293*a)</f>
        <v>-8.7306433567479136</v>
      </c>
    </row>
    <row r="294" spans="4:6" x14ac:dyDescent="0.25">
      <c r="D294">
        <f t="shared" si="5"/>
        <v>292</v>
      </c>
      <c r="E294" s="6">
        <f>SQRT(2*$B$2*D294*e)/hbar</f>
        <v>87543781997.207245</v>
      </c>
      <c r="F294" s="6">
        <f>((m*V*a*b)/(hbar^2))*(SIN(E294*a)/(E294*a)) + COS(E294*a)</f>
        <v>-8.627803502943113</v>
      </c>
    </row>
    <row r="295" spans="4:6" x14ac:dyDescent="0.25">
      <c r="D295">
        <f t="shared" si="5"/>
        <v>293</v>
      </c>
      <c r="E295" s="6">
        <f>SQRT(2*$B$2*D295*e)/hbar</f>
        <v>87693557610.558716</v>
      </c>
      <c r="F295" s="6">
        <f>((m*V*a*b)/(hbar^2))*(SIN(E295*a)/(E295*a)) + COS(E295*a)</f>
        <v>-8.5176562070332373</v>
      </c>
    </row>
    <row r="296" spans="4:6" x14ac:dyDescent="0.25">
      <c r="D296">
        <f t="shared" si="5"/>
        <v>294</v>
      </c>
      <c r="E296" s="6">
        <f>SQRT(2*$B$2*D296*e)/hbar</f>
        <v>87843077851.463104</v>
      </c>
      <c r="F296" s="6">
        <f>((m*V*a*b)/(hbar^2))*(SIN(E296*a)/(E296*a)) + COS(E296*a)</f>
        <v>-8.4003629726723332</v>
      </c>
    </row>
    <row r="297" spans="4:6" x14ac:dyDescent="0.25">
      <c r="D297">
        <f t="shared" si="5"/>
        <v>295</v>
      </c>
      <c r="E297" s="6">
        <f>SQRT(2*$B$2*D297*e)/hbar</f>
        <v>87992344021.738846</v>
      </c>
      <c r="F297" s="6">
        <f>((m*V*a*b)/(hbar^2))*(SIN(E297*a)/(E297*a)) + COS(E297*a)</f>
        <v>-8.2760898316417766</v>
      </c>
    </row>
    <row r="298" spans="4:6" x14ac:dyDescent="0.25">
      <c r="D298">
        <f t="shared" si="5"/>
        <v>296</v>
      </c>
      <c r="E298" s="6">
        <f>SQRT(2*$B$2*D298*e)/hbar</f>
        <v>88141357412.181213</v>
      </c>
      <c r="F298" s="6">
        <f>((m*V*a*b)/(hbar^2))*(SIN(E298*a)/(E298*a)) + COS(E298*a)</f>
        <v>-8.1450071260438097</v>
      </c>
    </row>
    <row r="299" spans="4:6" x14ac:dyDescent="0.25">
      <c r="D299">
        <f t="shared" si="5"/>
        <v>297</v>
      </c>
      <c r="E299" s="6">
        <f>SQRT(2*$B$2*D299*e)/hbar</f>
        <v>88290119302.692642</v>
      </c>
      <c r="F299" s="6">
        <f>((m*V*a*b)/(hbar^2))*(SIN(E299*a)/(E299*a)) + COS(E299*a)</f>
        <v>-8.0072892906663533</v>
      </c>
    </row>
    <row r="300" spans="4:6" x14ac:dyDescent="0.25">
      <c r="D300">
        <f t="shared" si="5"/>
        <v>298</v>
      </c>
      <c r="E300" s="6">
        <f>SQRT(2*$B$2*D300*e)/hbar</f>
        <v>88438630962.411057</v>
      </c>
      <c r="F300" s="6">
        <f>((m*V*a*b)/(hbar^2))*(SIN(E300*a)/(E300*a)) + COS(E300*a)</f>
        <v>-7.8631146357092696</v>
      </c>
    </row>
    <row r="301" spans="4:6" x14ac:dyDescent="0.25">
      <c r="D301">
        <f t="shared" si="5"/>
        <v>299</v>
      </c>
      <c r="E301" s="6">
        <f>SQRT(2*$B$2*D301*e)/hbar</f>
        <v>88586893649.836044</v>
      </c>
      <c r="F301" s="6">
        <f>((m*V*a*b)/(hbar^2))*(SIN(E301*a)/(E301*a)) + COS(E301*a)</f>
        <v>-7.7126651300579612</v>
      </c>
    </row>
    <row r="302" spans="4:6" x14ac:dyDescent="0.25">
      <c r="D302">
        <f t="shared" si="5"/>
        <v>300</v>
      </c>
      <c r="E302" s="6">
        <f>SQRT(2*$B$2*D302*e)/hbar</f>
        <v>88734908612.953415</v>
      </c>
      <c r="F302" s="6">
        <f>((m*V*a*b)/(hbar^2))*(SIN(E302*a)/(E302*a)) + COS(E302*a)</f>
        <v>-7.5561261852836896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</vt:lpstr>
      <vt:lpstr>alpha</vt:lpstr>
      <vt:lpstr>b</vt:lpstr>
      <vt:lpstr>e</vt:lpstr>
      <vt:lpstr>h</vt:lpstr>
      <vt:lpstr>habr</vt:lpstr>
      <vt:lpstr>hbar</vt:lpstr>
      <vt:lpstr>k</vt:lpstr>
      <vt:lpstr>m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2018-04-17T09:36:55Z</dcterms:modified>
</cp:coreProperties>
</file>