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D92EC5C3-E882-4C07-9538-1CFE2CBD9AA6}" xr6:coauthVersionLast="45" xr6:coauthVersionMax="45" xr10:uidLastSave="{00000000-0000-0000-0000-000000000000}"/>
  <bookViews>
    <workbookView xWindow="-120" yWindow="-16320" windowWidth="29040" windowHeight="15990" tabRatio="50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" i="2" l="1"/>
  <c r="D86" i="2" s="1"/>
  <c r="S9" i="2"/>
  <c r="T9" i="2"/>
  <c r="F86" i="2" s="1"/>
  <c r="U9" i="2" l="1"/>
  <c r="C115" i="2" s="1"/>
  <c r="E86" i="2"/>
  <c r="G86" i="2" s="1"/>
  <c r="M81" i="2"/>
  <c r="L81" i="2"/>
  <c r="K81" i="2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N81" i="2" l="1"/>
  <c r="C114" i="2" s="1"/>
  <c r="N41" i="2"/>
  <c r="C109" i="2" s="1"/>
  <c r="N33" i="2"/>
  <c r="C108" i="2" s="1"/>
  <c r="G88" i="2" l="1"/>
  <c r="E90" i="2" l="1"/>
  <c r="C116" i="2" s="1"/>
  <c r="H86" i="2"/>
</calcChain>
</file>

<file path=xl/sharedStrings.xml><?xml version="1.0" encoding="utf-8"?>
<sst xmlns="http://schemas.openxmlformats.org/spreadsheetml/2006/main" count="546" uniqueCount="260">
  <si>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</si>
  <si>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</si>
  <si>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</si>
  <si>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</si>
  <si>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</si>
  <si>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</si>
  <si>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</si>
  <si>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</si>
  <si>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</si>
  <si>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</si>
  <si>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</si>
  <si>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</si>
  <si>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</si>
  <si>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</si>
  <si>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</si>
  <si>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</si>
  <si>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</si>
  <si>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</si>
  <si>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</si>
  <si>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</si>
  <si>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</si>
  <si>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</si>
  <si>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</si>
  <si>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</si>
  <si>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</si>
  <si>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</si>
  <si>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</si>
  <si>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</si>
  <si>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</si>
  <si>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</si>
  <si>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</si>
  <si>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</si>
  <si>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</si>
  <si>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</si>
  <si>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</si>
  <si>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</si>
  <si>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</si>
  <si>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</si>
  <si>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</si>
  <si>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</si>
  <si>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</si>
  <si>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</si>
  <si>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</si>
  <si>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</si>
  <si>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</si>
  <si>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</si>
  <si>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</si>
  <si>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</si>
  <si>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</si>
  <si>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</si>
  <si>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</si>
  <si>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</si>
  <si>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</si>
  <si>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</si>
  <si>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</si>
  <si>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</si>
  <si>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</si>
  <si>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</si>
  <si>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</si>
  <si>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</si>
  <si>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</si>
  <si>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</si>
  <si>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</si>
  <si>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</si>
  <si>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</si>
  <si>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</si>
  <si>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</si>
  <si>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</si>
  <si>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</si>
  <si>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</si>
  <si>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</si>
  <si>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</si>
  <si>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</si>
  <si>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</si>
  <si>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</si>
  <si>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</si>
  <si>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</si>
  <si>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</si>
  <si>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</si>
  <si>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</si>
  <si>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</si>
  <si>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</si>
  <si>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</si>
  <si>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</si>
  <si>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</si>
  <si>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</si>
  <si>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</si>
  <si>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</si>
  <si>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</si>
  <si>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</si>
  <si>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</si>
  <si>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</si>
  <si>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</si>
  <si>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</si>
  <si>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</si>
  <si>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</si>
  <si>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</si>
  <si>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</si>
  <si>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</si>
  <si>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</si>
  <si>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</si>
  <si>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</si>
  <si>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</si>
  <si>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</si>
  <si>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</si>
  <si>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</si>
  <si>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</si>
  <si>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</si>
  <si>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</si>
  <si>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</si>
  <si>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</si>
  <si>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</si>
  <si>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</si>
  <si>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</si>
  <si>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</si>
  <si>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</si>
  <si>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</si>
  <si>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</si>
  <si>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</si>
  <si>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</si>
  <si>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</si>
  <si>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</si>
  <si>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</si>
  <si>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</si>
  <si>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</si>
  <si>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</si>
  <si>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</si>
  <si>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</si>
  <si>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</si>
  <si>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</si>
  <si>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</si>
  <si>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</si>
  <si>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</si>
  <si>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</si>
  <si>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</si>
  <si>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</si>
  <si>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</si>
  <si>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</si>
  <si>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</si>
  <si>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</si>
  <si>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</si>
  <si>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</si>
  <si>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</si>
  <si>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</si>
  <si>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</si>
  <si>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</si>
  <si>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</si>
  <si>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</si>
  <si>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</si>
  <si>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</si>
  <si>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</si>
  <si>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</si>
  <si>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</si>
  <si>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</si>
  <si>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</si>
  <si>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</si>
  <si>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</si>
  <si>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</si>
  <si>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</si>
  <si>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</si>
  <si>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</si>
  <si>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</si>
  <si>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</si>
  <si>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</si>
  <si>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</si>
  <si>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</si>
  <si>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</si>
  <si>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</si>
  <si>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</si>
  <si>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</si>
  <si>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</si>
  <si>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</si>
  <si>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</si>
  <si>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</si>
  <si>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</si>
  <si>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</si>
  <si>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</si>
  <si>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</si>
  <si>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</si>
  <si>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</si>
  <si>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</si>
  <si>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</si>
  <si>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</si>
  <si>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</si>
  <si>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</si>
  <si>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</si>
  <si>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</si>
  <si>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</si>
  <si>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</si>
  <si>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</si>
  <si>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</si>
  <si>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</si>
  <si>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</si>
  <si>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</si>
  <si>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</si>
  <si>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</si>
  <si>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</si>
  <si>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</si>
  <si>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</si>
  <si>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</si>
  <si>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</si>
  <si>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</si>
  <si>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</si>
  <si>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</si>
  <si>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</si>
  <si>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</si>
  <si>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</si>
  <si>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</si>
  <si>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</si>
  <si>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</si>
  <si>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</si>
  <si>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</si>
  <si>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</si>
  <si>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</si>
  <si>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</si>
  <si>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</si>
  <si>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</si>
  <si>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</si>
  <si>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</si>
  <si>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</si>
  <si>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</si>
  <si>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</si>
  <si>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</si>
  <si>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</si>
  <si>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</si>
  <si>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</si>
  <si>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</si>
  <si>
    <t>16:30 - 19:00</t>
  </si>
  <si>
    <t>Web app</t>
  </si>
  <si>
    <t>10:30 - 11:30 12:00 - 13:30 15:30 - 17:30</t>
  </si>
  <si>
    <t>Web App</t>
  </si>
  <si>
    <t>10:30 - 12:30 14:30 - 17:00 21:00 - 22:00</t>
  </si>
  <si>
    <t>Plotting Matplotlib</t>
  </si>
  <si>
    <t>16:00 - 18:30</t>
  </si>
  <si>
    <t>Item</t>
  </si>
  <si>
    <t>Due</t>
  </si>
  <si>
    <t>Demo</t>
  </si>
  <si>
    <t>WebApp Plotting</t>
  </si>
  <si>
    <t>11:00 - 13:30 15:00 - 15:30 20:00 - 23:30</t>
  </si>
  <si>
    <t>11:00 - 13:00 20:00 - 22:00</t>
  </si>
  <si>
    <t>11:30 - 13:30 14:30 - 16:30 17:30 - 18:00 21:00 - 00:00</t>
  </si>
  <si>
    <t>WebApp Form</t>
  </si>
  <si>
    <t xml:space="preserve">Web App Plotting </t>
  </si>
  <si>
    <t>12:00 - 15:00 17:00 - 19:00 21:00 - 00:00</t>
  </si>
  <si>
    <t xml:space="preserve">Form Validation </t>
  </si>
  <si>
    <t>11:30 - 13:00 20:30- 10:30</t>
  </si>
  <si>
    <t>Report Introduction + Lit Review</t>
  </si>
  <si>
    <t xml:space="preserve">11:15 - 12:45 14:00 - 16:00 </t>
  </si>
  <si>
    <t>Report: Lit Rev</t>
  </si>
  <si>
    <t>01:00 - 02:00 13:00- 15:00 16:30 - 17:30 19:30 - 20:30</t>
  </si>
  <si>
    <t xml:space="preserve"> </t>
  </si>
  <si>
    <t>06:30 - 08:00 11:00 - 12:30 14:00 - 15:30</t>
  </si>
  <si>
    <t xml:space="preserve"> 20:30 - 21:30</t>
  </si>
  <si>
    <t>Report: Design</t>
  </si>
  <si>
    <t>20:00-22:00</t>
  </si>
  <si>
    <t>11:00 - 13:30 15:00 - 17:00 17:30 - 19:30</t>
  </si>
  <si>
    <t>11:00 - 13:00 19:30 - 21:30 22:00 - 01:00</t>
  </si>
  <si>
    <t>Improving Tracker + Report: Design</t>
  </si>
  <si>
    <t>12:00 - 14:30 18:00 - 20:00 22:00 - 23:00</t>
  </si>
  <si>
    <t>Report: Design/Calibration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</si>
</sst>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"/>
    <numFmt numFmtId="165" formatCode="d/mm/yyyy"/>
    <numFmt numFmtId="166" formatCode="[$-409]d/mmm;@"/>
    <numFmt numFmtId="167" formatCode="[$-F800]dddd\,\ mmmm\ dd\,\ yyyy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  <font>
      <b/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7" fontId="3" fillId="8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164" fontId="7" fillId="5" borderId="2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25</c:v>
                </c:pt>
                <c:pt idx="18">
                  <c:v>31</c:v>
                </c:pt>
                <c:pt idx="19">
                  <c:v>27.5</c:v>
                </c:pt>
                <c:pt idx="20">
                  <c:v>22.5</c:v>
                </c:pt>
                <c:pt idx="21" formatCode="0">
                  <c:v>20.363636363636367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84" t="s">
        <v>3</v>
      </c>
      <c r="H1" s="84"/>
      <c r="I1" s="84"/>
      <c r="J1" s="84"/>
      <c r="K1" s="84"/>
      <c r="L1" s="84"/>
      <c r="M1" s="84"/>
      <c r="N1" s="84"/>
      <c r="O1" s="84"/>
      <c r="P1" s="84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E1" zoomScale="85" zoomScaleNormal="85" workbookViewId="0">
      <pane ySplit="1" topLeftCell="A2" activePane="bottomLeft" state="frozen"/>
      <selection pane="bottomLeft" activeCell="S5" sqref="S5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4" width="11.5703125" style="7"/>
    <col min="5" max="5" width="21.28515625" style="7" bestFit="1" customWidth="1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" customWidth="1"/>
    <col min="18" max="20" width="11.5703125" style="61"/>
    <col min="21" max="21" width="24.85546875" style="6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ht="45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79" t="s">
        <v>255</v>
      </c>
      <c r="R2" s="69"/>
      <c r="S2" s="69"/>
      <c r="T2" s="69">
        <v>6.5</v>
      </c>
      <c r="U2" s="79" t="s">
        <v>253</v>
      </c>
    </row>
    <row r="3" spans="1:21" ht="45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80" t="s">
        <v>256</v>
      </c>
      <c r="R3" s="70"/>
      <c r="S3" s="70"/>
      <c r="T3" s="69">
        <v>7.5</v>
      </c>
      <c r="U3" s="79" t="s">
        <v>253</v>
      </c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79" t="s">
        <v>258</v>
      </c>
      <c r="R4" s="69">
        <v>2.5</v>
      </c>
      <c r="S4" s="69"/>
      <c r="T4" s="69">
        <v>3.5</v>
      </c>
      <c r="U4" s="79" t="s">
        <v>257</v>
      </c>
    </row>
    <row r="5" spans="1:21" ht="30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79" t="s">
        <v>194</v>
      </c>
      <c r="R5" s="69"/>
      <c r="S5" s="69"/>
      <c r="T5" s="69">
        <v>2.5</v>
      </c>
      <c r="U5" s="79" t="s">
        <v>259</v>
      </c>
    </row>
    <row r="6" spans="1:21" ht="3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79"/>
      <c r="R6" s="69"/>
      <c r="S6" s="69"/>
      <c r="T6" s="69"/>
      <c r="U6" s="79"/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79"/>
      <c r="R7" s="69"/>
      <c r="S7" s="69"/>
      <c r="T7" s="69"/>
      <c r="U7" s="7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79"/>
      <c r="R8" s="69"/>
      <c r="S8" s="69"/>
      <c r="T8" s="69"/>
      <c r="U8" s="7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213</v>
      </c>
      <c r="P9" s="68" t="s">
        <v>55</v>
      </c>
      <c r="Q9" s="79"/>
      <c r="R9" s="69">
        <f>SUM(R2:R8)</f>
        <v>2.5</v>
      </c>
      <c r="S9" s="69">
        <f>SUM(S2:S8)</f>
        <v>0</v>
      </c>
      <c r="T9" s="69">
        <f>SUM(T2:T8)</f>
        <v>20</v>
      </c>
      <c r="U9" s="79">
        <f>SUM(R9:T9)</f>
        <v>22.5</v>
      </c>
    </row>
    <row r="10" spans="1:21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81"/>
      <c r="R10" s="44"/>
      <c r="S10" s="44"/>
      <c r="T10" s="45"/>
      <c r="U10" s="81"/>
    </row>
    <row r="11" spans="1:21" ht="30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82"/>
      <c r="R11" s="46"/>
      <c r="S11" s="46"/>
      <c r="T11" s="46"/>
      <c r="U11" s="82"/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82"/>
      <c r="R12" s="46"/>
      <c r="S12" s="46"/>
      <c r="T12" s="46"/>
      <c r="U12" s="82"/>
    </row>
    <row r="13" spans="1:21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82"/>
      <c r="R13" s="46"/>
      <c r="S13" s="46"/>
      <c r="T13" s="46"/>
      <c r="U13" s="82"/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82"/>
      <c r="R14" s="46"/>
      <c r="S14" s="46"/>
      <c r="T14" s="46"/>
      <c r="U14" s="82"/>
    </row>
    <row r="15" spans="1:21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82"/>
      <c r="R15" s="46"/>
      <c r="S15" s="46"/>
      <c r="T15" s="46"/>
      <c r="U15" s="82"/>
    </row>
    <row r="16" spans="1:21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82"/>
      <c r="R16" s="46"/>
      <c r="S16" s="46"/>
      <c r="T16" s="46"/>
      <c r="U16" s="82"/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214</v>
      </c>
      <c r="P17" s="48" t="s">
        <v>55</v>
      </c>
      <c r="Q17" s="38"/>
      <c r="R17" s="5"/>
      <c r="S17" s="5"/>
      <c r="T17" s="5"/>
      <c r="U17" s="38"/>
    </row>
    <row r="18" spans="1:21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38"/>
      <c r="R18" s="5"/>
      <c r="S18" s="5"/>
      <c r="T18" s="5"/>
      <c r="U18" s="38"/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38"/>
      <c r="R19" s="5"/>
      <c r="S19" s="5"/>
      <c r="T19" s="5"/>
      <c r="U19" s="38"/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38"/>
      <c r="R20" s="5"/>
      <c r="S20" s="5"/>
      <c r="T20" s="5"/>
      <c r="U20" s="38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38"/>
      <c r="R21" s="5"/>
      <c r="S21" s="5"/>
      <c r="T21" s="5"/>
      <c r="U21" s="38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38"/>
      <c r="R22" s="5"/>
      <c r="S22" s="5"/>
      <c r="T22" s="5"/>
      <c r="U22" s="38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38"/>
      <c r="R23" s="5"/>
      <c r="S23" s="5"/>
      <c r="T23" s="5"/>
      <c r="U23" s="38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38"/>
      <c r="R24" s="5"/>
      <c r="S24" s="5"/>
      <c r="T24" s="5"/>
      <c r="U24" s="38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215</v>
      </c>
      <c r="P25" s="48"/>
      <c r="Q25" s="38"/>
      <c r="R25" s="5"/>
      <c r="S25" s="5"/>
      <c r="T25" s="5"/>
      <c r="U25" s="38"/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82"/>
      <c r="R26" s="46"/>
      <c r="S26" s="46"/>
      <c r="T26" s="46"/>
      <c r="U26" s="82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82"/>
      <c r="R27" s="46"/>
      <c r="S27" s="46"/>
      <c r="T27" s="46"/>
      <c r="U27" s="82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82"/>
      <c r="R28" s="46"/>
      <c r="S28" s="46"/>
      <c r="T28" s="46"/>
      <c r="U28" s="82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82"/>
      <c r="R29" s="46"/>
      <c r="S29" s="46"/>
      <c r="T29" s="46"/>
      <c r="U29" s="82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82"/>
      <c r="R30" s="46"/>
      <c r="S30" s="46"/>
      <c r="T30" s="46"/>
      <c r="U30" s="82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82"/>
      <c r="R31" s="46"/>
      <c r="S31" s="46"/>
      <c r="T31" s="46"/>
      <c r="U31" s="82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82"/>
      <c r="R32" s="46"/>
      <c r="S32" s="46"/>
      <c r="T32" s="46"/>
      <c r="U32" s="82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216</v>
      </c>
      <c r="P33" s="48" t="s">
        <v>55</v>
      </c>
      <c r="Q33" s="38"/>
      <c r="R33" s="5"/>
      <c r="S33" s="5"/>
      <c r="T33" s="5"/>
      <c r="U33" s="38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38"/>
      <c r="R34" s="5"/>
      <c r="S34" s="5"/>
      <c r="T34" s="5"/>
      <c r="U34" s="38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38"/>
      <c r="R35" s="5"/>
      <c r="S35" s="5"/>
      <c r="T35" s="5"/>
      <c r="U35" s="38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38"/>
      <c r="R36" s="5"/>
      <c r="S36" s="5"/>
      <c r="T36" s="5"/>
      <c r="U36" s="38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38"/>
      <c r="R37" s="5"/>
      <c r="S37" s="5"/>
      <c r="T37" s="5"/>
      <c r="U37" s="38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38"/>
      <c r="R38" s="5"/>
      <c r="S38" s="5"/>
      <c r="T38" s="5"/>
      <c r="U38" s="38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38"/>
      <c r="R39" s="5"/>
      <c r="S39" s="5"/>
      <c r="T39" s="5"/>
      <c r="U39" s="38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38"/>
      <c r="R40" s="5"/>
      <c r="S40" s="5"/>
      <c r="T40" s="5"/>
      <c r="U40" s="38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217</v>
      </c>
      <c r="P41" s="48" t="s">
        <v>55</v>
      </c>
      <c r="Q41" s="38"/>
      <c r="R41" s="5"/>
      <c r="S41" s="5"/>
      <c r="T41" s="5"/>
      <c r="U41" s="38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82"/>
      <c r="R42" s="46"/>
      <c r="S42" s="46"/>
      <c r="T42" s="46"/>
      <c r="U42" s="82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82"/>
      <c r="R43" s="46"/>
      <c r="S43" s="46"/>
      <c r="T43" s="46"/>
      <c r="U43" s="82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82"/>
      <c r="R44" s="46"/>
      <c r="S44" s="46"/>
      <c r="T44" s="46"/>
      <c r="U44" s="82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82"/>
      <c r="R45" s="46"/>
      <c r="S45" s="46"/>
      <c r="T45" s="46"/>
      <c r="U45" s="82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82"/>
      <c r="R46" s="46"/>
      <c r="S46" s="46"/>
      <c r="T46" s="46"/>
      <c r="U46" s="82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82"/>
      <c r="R47" s="46"/>
      <c r="S47" s="46"/>
      <c r="T47" s="46"/>
      <c r="U47" s="82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82"/>
      <c r="R48" s="46"/>
      <c r="S48" s="46"/>
      <c r="T48" s="46"/>
      <c r="U48" s="82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218</v>
      </c>
      <c r="P49" s="71" t="s">
        <v>55</v>
      </c>
      <c r="Q49" s="82"/>
      <c r="R49" s="46"/>
      <c r="S49" s="46"/>
      <c r="T49" s="46"/>
      <c r="U49" s="82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38"/>
      <c r="R50" s="5"/>
      <c r="S50" s="5"/>
      <c r="T50" s="5"/>
      <c r="U50" s="38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38"/>
      <c r="R51" s="5"/>
      <c r="S51" s="5"/>
      <c r="T51" s="5"/>
      <c r="U51" s="38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38"/>
      <c r="R52" s="5"/>
      <c r="S52" s="5"/>
      <c r="T52" s="5"/>
      <c r="U52" s="38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38"/>
      <c r="R53" s="5"/>
      <c r="S53" s="5"/>
      <c r="T53" s="5"/>
      <c r="U53" s="38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38"/>
      <c r="R54" s="5"/>
      <c r="S54" s="5"/>
      <c r="T54" s="5"/>
      <c r="U54" s="38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38"/>
      <c r="R55" s="5"/>
      <c r="S55" s="5"/>
      <c r="T55" s="5"/>
      <c r="U55" s="38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38"/>
      <c r="R56" s="5"/>
      <c r="S56" s="5"/>
      <c r="T56" s="5"/>
      <c r="U56" s="38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219</v>
      </c>
      <c r="P57" s="48" t="s">
        <v>55</v>
      </c>
      <c r="Q57" s="38"/>
      <c r="R57" s="5"/>
      <c r="S57" s="5"/>
      <c r="T57" s="5"/>
      <c r="U57" s="38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82"/>
      <c r="R58" s="46"/>
      <c r="S58" s="46"/>
      <c r="T58" s="46"/>
      <c r="U58" s="82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82"/>
      <c r="R59" s="46"/>
      <c r="S59" s="46"/>
      <c r="T59" s="46"/>
      <c r="U59" s="82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220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82"/>
      <c r="R60" s="46"/>
      <c r="S60" s="46"/>
      <c r="T60" s="46"/>
      <c r="U60" s="82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221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82"/>
      <c r="R61" s="46"/>
      <c r="S61" s="46"/>
      <c r="T61" s="46"/>
      <c r="U61" s="82"/>
    </row>
    <row r="62" spans="1:21" ht="30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223</v>
      </c>
      <c r="K62" s="16">
        <v>4</v>
      </c>
      <c r="L62" s="16"/>
      <c r="M62" s="16"/>
      <c r="N62" s="41" t="s">
        <v>222</v>
      </c>
      <c r="O62" s="35" t="s">
        <v>44</v>
      </c>
      <c r="P62" s="71">
        <v>44029</v>
      </c>
      <c r="Q62" s="82"/>
      <c r="R62" s="46"/>
      <c r="S62" s="46"/>
      <c r="T62" s="46"/>
      <c r="U62" s="82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225</v>
      </c>
      <c r="K63" s="16">
        <v>1.5</v>
      </c>
      <c r="L63" s="16"/>
      <c r="M63" s="16"/>
      <c r="N63" s="41" t="s">
        <v>224</v>
      </c>
      <c r="O63" s="35" t="s">
        <v>48</v>
      </c>
      <c r="P63" s="71">
        <v>44030</v>
      </c>
      <c r="Q63" s="82"/>
      <c r="R63" s="46"/>
      <c r="S63" s="46"/>
      <c r="T63" s="46"/>
      <c r="U63" s="82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 t="s">
        <v>227</v>
      </c>
      <c r="K64" s="16">
        <v>2.5</v>
      </c>
      <c r="L64" s="16"/>
      <c r="M64" s="16"/>
      <c r="N64" s="41" t="s">
        <v>226</v>
      </c>
      <c r="O64" s="35" t="s">
        <v>52</v>
      </c>
      <c r="P64" s="71">
        <v>44031</v>
      </c>
      <c r="Q64" s="82"/>
      <c r="R64" s="46"/>
      <c r="S64" s="46"/>
      <c r="T64" s="46"/>
      <c r="U64" s="82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25</v>
      </c>
      <c r="L65" s="37">
        <f>SUM(L58:L64)</f>
        <v>0</v>
      </c>
      <c r="M65" s="37">
        <f>SUM(M58:M64)</f>
        <v>0</v>
      </c>
      <c r="N65" s="40">
        <f>SUM(K65:M65)</f>
        <v>25</v>
      </c>
      <c r="O65" s="39"/>
      <c r="P65" s="71"/>
      <c r="Q65" s="82"/>
      <c r="R65" s="46"/>
      <c r="S65" s="46"/>
      <c r="T65" s="46"/>
      <c r="U65" s="82"/>
    </row>
    <row r="66" spans="1:21" ht="45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 t="s">
        <v>229</v>
      </c>
      <c r="K66" s="37">
        <v>4.5</v>
      </c>
      <c r="L66" s="37"/>
      <c r="M66" s="37"/>
      <c r="N66" s="38" t="s">
        <v>228</v>
      </c>
      <c r="O66" s="72"/>
      <c r="P66" s="73"/>
      <c r="Q66" s="83"/>
      <c r="R66" s="74"/>
      <c r="S66" s="74"/>
      <c r="T66" s="74"/>
      <c r="U66" s="83"/>
    </row>
    <row r="67" spans="1:21" ht="45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 t="s">
        <v>231</v>
      </c>
      <c r="K67" s="37">
        <v>6.5</v>
      </c>
      <c r="L67" s="37"/>
      <c r="M67" s="37"/>
      <c r="N67" s="38" t="s">
        <v>230</v>
      </c>
      <c r="O67" s="72"/>
      <c r="P67" s="73"/>
      <c r="Q67" s="83"/>
      <c r="R67" s="74"/>
      <c r="S67" s="74"/>
      <c r="T67" s="74"/>
      <c r="U67" s="83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 t="s">
        <v>233</v>
      </c>
      <c r="K68" s="37">
        <v>1.5</v>
      </c>
      <c r="L68" s="37"/>
      <c r="M68" s="37"/>
      <c r="N68" s="38" t="s">
        <v>232</v>
      </c>
      <c r="O68" s="72"/>
      <c r="P68" s="73"/>
      <c r="Q68" s="83"/>
      <c r="R68" s="74"/>
      <c r="S68" s="74"/>
      <c r="T68" s="74"/>
      <c r="U68" s="83"/>
    </row>
    <row r="69" spans="1:21" ht="45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 t="s">
        <v>238</v>
      </c>
      <c r="K69" s="37">
        <v>6.5</v>
      </c>
      <c r="L69" s="37"/>
      <c r="M69" s="37"/>
      <c r="N69" s="38" t="s">
        <v>237</v>
      </c>
      <c r="O69" s="72"/>
      <c r="P69" s="73"/>
      <c r="Q69" s="83"/>
      <c r="R69" s="74"/>
      <c r="S69" s="74"/>
      <c r="T69" s="74"/>
      <c r="U69" s="83"/>
    </row>
    <row r="70" spans="1:21" ht="30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 t="s">
        <v>239</v>
      </c>
      <c r="K70" s="37">
        <v>4.5</v>
      </c>
      <c r="L70" s="37"/>
      <c r="M70" s="37"/>
      <c r="N70" s="38" t="s">
        <v>230</v>
      </c>
      <c r="O70" s="72"/>
      <c r="P70" s="73"/>
      <c r="Q70" s="83"/>
      <c r="R70" s="74"/>
      <c r="S70" s="74"/>
      <c r="T70" s="74"/>
      <c r="U70" s="83"/>
    </row>
    <row r="71" spans="1:21" ht="60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 t="s">
        <v>240</v>
      </c>
      <c r="K71" s="37">
        <v>7.5</v>
      </c>
      <c r="L71" s="37"/>
      <c r="M71" s="37"/>
      <c r="N71" s="38" t="s">
        <v>242</v>
      </c>
      <c r="O71" s="72"/>
      <c r="P71" s="73"/>
      <c r="Q71" s="83"/>
      <c r="R71" s="74"/>
      <c r="S71" s="74"/>
      <c r="T71" s="74"/>
      <c r="U71" s="83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/>
      <c r="O72" s="72"/>
      <c r="P72" s="73"/>
      <c r="Q72" s="83"/>
      <c r="R72" s="74"/>
      <c r="S72" s="74"/>
      <c r="T72" s="74"/>
      <c r="U72" s="83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31</v>
      </c>
      <c r="L73" s="37">
        <f>SUM(L66:L72)</f>
        <v>0</v>
      </c>
      <c r="M73" s="37">
        <f>SUM(M66:M72)</f>
        <v>0</v>
      </c>
      <c r="N73" s="40">
        <f>SUM(K73:M73)</f>
        <v>31</v>
      </c>
      <c r="O73" s="75"/>
      <c r="P73" s="73"/>
      <c r="Q73" s="83"/>
      <c r="R73" s="74"/>
      <c r="S73" s="74"/>
      <c r="T73" s="74"/>
      <c r="U73" s="83"/>
    </row>
    <row r="74" spans="1:21" ht="45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 t="s">
        <v>243</v>
      </c>
      <c r="K74" s="16">
        <v>8</v>
      </c>
      <c r="L74" s="16"/>
      <c r="M74" s="16"/>
      <c r="N74" s="42" t="s">
        <v>241</v>
      </c>
      <c r="O74" s="72"/>
      <c r="P74" s="73"/>
      <c r="Q74" s="83"/>
      <c r="R74" s="74"/>
      <c r="S74" s="74"/>
      <c r="T74" s="74"/>
      <c r="U74" s="83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 t="s">
        <v>245</v>
      </c>
      <c r="K75" s="16">
        <v>1.5</v>
      </c>
      <c r="L75" s="16"/>
      <c r="M75" s="16"/>
      <c r="N75" s="42" t="s">
        <v>244</v>
      </c>
      <c r="O75" s="72"/>
      <c r="P75" s="73"/>
      <c r="Q75" s="83"/>
      <c r="R75" s="74"/>
      <c r="S75" s="74"/>
      <c r="T75" s="74"/>
      <c r="U75" s="83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 t="s">
        <v>247</v>
      </c>
      <c r="K76" s="16"/>
      <c r="L76" s="16"/>
      <c r="M76" s="16">
        <v>3.5</v>
      </c>
      <c r="N76" s="42" t="s">
        <v>246</v>
      </c>
      <c r="O76" s="72"/>
      <c r="P76" s="73"/>
      <c r="Q76" s="83"/>
      <c r="R76" s="74"/>
      <c r="S76" s="74"/>
      <c r="T76" s="74"/>
      <c r="U76" s="83"/>
    </row>
    <row r="77" spans="1:21" ht="6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 t="s">
        <v>249</v>
      </c>
      <c r="K77" s="16"/>
      <c r="L77" s="16"/>
      <c r="M77" s="16">
        <v>6.5</v>
      </c>
      <c r="N77" s="42" t="s">
        <v>248</v>
      </c>
      <c r="O77" s="72"/>
      <c r="P77" s="73"/>
      <c r="Q77" s="83"/>
      <c r="R77" s="74"/>
      <c r="S77" s="74"/>
      <c r="T77" s="74"/>
      <c r="U77" s="83"/>
    </row>
    <row r="78" spans="1:21" ht="45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 t="s">
        <v>251</v>
      </c>
      <c r="K78" s="16"/>
      <c r="L78" s="16"/>
      <c r="M78" s="16">
        <v>4.5</v>
      </c>
      <c r="N78" s="41" t="s">
        <v>248</v>
      </c>
      <c r="O78" s="72"/>
      <c r="P78" s="73"/>
      <c r="Q78" s="83"/>
      <c r="R78" s="74"/>
      <c r="S78" s="74"/>
      <c r="T78" s="74"/>
      <c r="U78" s="83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 t="s">
        <v>252</v>
      </c>
      <c r="K79" s="16"/>
      <c r="L79" s="16"/>
      <c r="M79" s="16">
        <v>1.5</v>
      </c>
      <c r="N79" s="41" t="s">
        <v>253</v>
      </c>
      <c r="O79" s="72"/>
      <c r="P79" s="73"/>
      <c r="Q79" s="83"/>
      <c r="R79" s="74"/>
      <c r="S79" s="74"/>
      <c r="T79" s="74"/>
      <c r="U79" s="83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 t="s">
        <v>254</v>
      </c>
      <c r="K80" s="16"/>
      <c r="L80" s="16"/>
      <c r="M80" s="16">
        <v>2</v>
      </c>
      <c r="N80" s="41" t="s">
        <v>253</v>
      </c>
      <c r="O80" s="72"/>
      <c r="P80" s="73"/>
      <c r="Q80" s="83"/>
      <c r="R80" s="74"/>
      <c r="S80" s="74"/>
      <c r="T80" s="74"/>
      <c r="U80" s="83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9.5</v>
      </c>
      <c r="L81" s="37">
        <f>SUM(L74:L80)</f>
        <v>0</v>
      </c>
      <c r="M81" s="37">
        <f>SUM(M74:M80)</f>
        <v>18</v>
      </c>
      <c r="N81" s="40">
        <f>SUM(K81:M81)</f>
        <v>27.5</v>
      </c>
      <c r="O81" s="74"/>
      <c r="P81" s="73"/>
      <c r="Q81" s="83"/>
      <c r="R81" s="74"/>
      <c r="S81" s="74"/>
      <c r="T81" s="74"/>
      <c r="U81" s="83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SUM(D81,D73,D65,D57,D49,D41,D33,D25,D17,D9,K9,K17,K25,K33,K41,K49,K57,K65,K73,K81,R9)</f>
        <v>219.5</v>
      </c>
      <c r="E86" s="64">
        <f>SUM(E81,E73,E65,E57,E49,E41,E33,E25,E17,E9,L9,L17,L25,L33,L41,L49,L57,L65,L73,L81,S9)</f>
        <v>85</v>
      </c>
      <c r="F86" s="64">
        <f>SUM(F81,F73,F65,F57,F49,F41,F33,F25,F17,F9,M9,M17,M25,M33,M41,M49,M57,M65,M73,M81,T9)</f>
        <v>102.5</v>
      </c>
      <c r="G86" s="25">
        <f>SUM(D86:F86) + 9</f>
        <v>416</v>
      </c>
      <c r="H86" s="66">
        <f>G86/400</f>
        <v>1.04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20800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20.363636363636367</v>
      </c>
    </row>
    <row r="93" spans="1:21" x14ac:dyDescent="0.25">
      <c r="D93" s="76" t="s">
        <v>234</v>
      </c>
      <c r="E93" s="76" t="s">
        <v>235</v>
      </c>
    </row>
    <row r="94" spans="1:21" x14ac:dyDescent="0.25">
      <c r="B94" s="7" t="s">
        <v>149</v>
      </c>
      <c r="C94" s="7" t="s">
        <v>6</v>
      </c>
      <c r="D94" s="77" t="s">
        <v>26</v>
      </c>
      <c r="E94" s="78">
        <v>44008</v>
      </c>
    </row>
    <row r="95" spans="1:21" x14ac:dyDescent="0.25">
      <c r="B95" s="7" t="s">
        <v>23</v>
      </c>
      <c r="C95" s="7">
        <f>G9</f>
        <v>18.5</v>
      </c>
      <c r="D95" s="77" t="s">
        <v>236</v>
      </c>
      <c r="E95" s="78">
        <v>44014</v>
      </c>
    </row>
    <row r="96" spans="1:21" x14ac:dyDescent="0.25">
      <c r="B96" s="7" t="s">
        <v>54</v>
      </c>
      <c r="C96" s="7">
        <f>G17</f>
        <v>11</v>
      </c>
    </row>
    <row r="97" spans="2:7" x14ac:dyDescent="0.25">
      <c r="B97" s="7" t="s">
        <v>68</v>
      </c>
      <c r="C97" s="7">
        <f>G25</f>
        <v>17.5</v>
      </c>
    </row>
    <row r="98" spans="2:7" x14ac:dyDescent="0.25">
      <c r="B98" s="7" t="s">
        <v>78</v>
      </c>
      <c r="C98" s="7">
        <f>G33</f>
        <v>12</v>
      </c>
    </row>
    <row r="99" spans="2:7" x14ac:dyDescent="0.25">
      <c r="B99" s="7" t="s">
        <v>83</v>
      </c>
      <c r="C99" s="7">
        <f>G41</f>
        <v>22.5</v>
      </c>
    </row>
    <row r="100" spans="2:7" x14ac:dyDescent="0.25">
      <c r="B100" s="7" t="s">
        <v>92</v>
      </c>
      <c r="C100" s="7">
        <f>G49</f>
        <v>13.5</v>
      </c>
    </row>
    <row r="101" spans="2:7" x14ac:dyDescent="0.25">
      <c r="B101" s="7" t="s">
        <v>97</v>
      </c>
      <c r="C101" s="7">
        <f>G57</f>
        <v>20.5</v>
      </c>
    </row>
    <row r="102" spans="2:7" x14ac:dyDescent="0.25">
      <c r="B102" s="7" t="s">
        <v>110</v>
      </c>
      <c r="C102" s="7">
        <f>G65</f>
        <v>12</v>
      </c>
    </row>
    <row r="103" spans="2:7" x14ac:dyDescent="0.25">
      <c r="B103" s="7" t="s">
        <v>118</v>
      </c>
      <c r="C103" s="7">
        <f>G73</f>
        <v>24.5</v>
      </c>
    </row>
    <row r="104" spans="2:7" x14ac:dyDescent="0.25">
      <c r="B104" s="7" t="s">
        <v>133</v>
      </c>
      <c r="C104" s="7">
        <f>G81</f>
        <v>18</v>
      </c>
    </row>
    <row r="105" spans="2:7" x14ac:dyDescent="0.25">
      <c r="B105" s="7" t="s">
        <v>27</v>
      </c>
      <c r="C105" s="7">
        <f>N9</f>
        <v>17</v>
      </c>
    </row>
    <row r="106" spans="2:7" x14ac:dyDescent="0.25">
      <c r="B106" s="7" t="s">
        <v>56</v>
      </c>
      <c r="C106" s="7">
        <f>N17</f>
        <v>11.5</v>
      </c>
    </row>
    <row r="107" spans="2:7" x14ac:dyDescent="0.25">
      <c r="B107" s="7" t="s">
        <v>69</v>
      </c>
      <c r="C107" s="7">
        <f>N25</f>
        <v>15</v>
      </c>
    </row>
    <row r="108" spans="2:7" x14ac:dyDescent="0.25">
      <c r="B108" s="7" t="s">
        <v>150</v>
      </c>
      <c r="C108" s="7">
        <f>N33</f>
        <v>24</v>
      </c>
    </row>
    <row r="109" spans="2:7" x14ac:dyDescent="0.25">
      <c r="B109" s="7" t="s">
        <v>151</v>
      </c>
      <c r="C109" s="7">
        <f>N41</f>
        <v>20.5</v>
      </c>
      <c r="G109" s="6" t="s">
        <v>250</v>
      </c>
    </row>
    <row r="110" spans="2:7" x14ac:dyDescent="0.25">
      <c r="B110" s="7" t="s">
        <v>152</v>
      </c>
      <c r="C110" s="7">
        <f>N49</f>
        <v>18.5</v>
      </c>
    </row>
    <row r="111" spans="2:7" x14ac:dyDescent="0.25">
      <c r="B111" s="7" t="s">
        <v>153</v>
      </c>
      <c r="C111" s="7">
        <f>N57</f>
        <v>24.5</v>
      </c>
    </row>
    <row r="112" spans="2:7" x14ac:dyDescent="0.25">
      <c r="B112" s="7" t="s">
        <v>154</v>
      </c>
      <c r="C112" s="7">
        <f>N65</f>
        <v>25</v>
      </c>
    </row>
    <row r="113" spans="2:3" x14ac:dyDescent="0.25">
      <c r="B113" s="7" t="s">
        <v>155</v>
      </c>
      <c r="C113" s="7">
        <f>N73</f>
        <v>31</v>
      </c>
    </row>
    <row r="114" spans="2:3" x14ac:dyDescent="0.25">
      <c r="B114" s="7" t="s">
        <v>156</v>
      </c>
      <c r="C114" s="7">
        <f>N81</f>
        <v>27.5</v>
      </c>
    </row>
    <row r="115" spans="2:3" x14ac:dyDescent="0.25">
      <c r="B115" s="7" t="s">
        <v>157</v>
      </c>
      <c r="C115" s="7">
        <f>U9</f>
        <v>22.5</v>
      </c>
    </row>
    <row r="116" spans="2:3" x14ac:dyDescent="0.25">
      <c r="B116" s="5" t="s">
        <v>158</v>
      </c>
      <c r="C116" s="29">
        <f ca="1">E90</f>
        <v>20.363636363636367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2020-05-28T12:33:01Z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