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\Desktop\thesisWindows\"/>
    </mc:Choice>
  </mc:AlternateContent>
  <xr:revisionPtr revIDLastSave="0" documentId="13_ncr:1_{B7A536B2-FB41-4D42-85C4-1A728BB57E61}" xr6:coauthVersionLast="45" xr6:coauthVersionMax="45" xr10:uidLastSave="{00000000-0000-0000-0000-000000000000}"/>
  <bookViews>
    <workbookView xWindow="-120" yWindow="-120" windowWidth="29040" windowHeight="15990" tabRatio="500" activeTab="1" xr2:uid="{00000000-000D-0000-FFFF-FFFF00000000}"/>
  </bookViews>
  <sheets>
    <sheet name="Sheet1" sheetId="1" r:id="rId1"/>
    <sheet name="Sheet2" sheetId="2" r:id="rId2"/>
    <sheet name="Sheet3" sheetId="3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81" i="2" l="1"/>
  <c r="L81" i="2"/>
  <c r="K81" i="2"/>
  <c r="N81" i="2" s="1"/>
  <c r="C114" i="2" s="1"/>
  <c r="F81" i="2"/>
  <c r="E81" i="2"/>
  <c r="D81" i="2"/>
  <c r="G81" i="2" s="1"/>
  <c r="C104" i="2" s="1"/>
  <c r="M73" i="2"/>
  <c r="L73" i="2"/>
  <c r="K73" i="2"/>
  <c r="N73" i="2" s="1"/>
  <c r="C113" i="2" s="1"/>
  <c r="F73" i="2"/>
  <c r="E73" i="2"/>
  <c r="D73" i="2"/>
  <c r="G73" i="2" s="1"/>
  <c r="C103" i="2" s="1"/>
  <c r="M65" i="2"/>
  <c r="L65" i="2"/>
  <c r="K65" i="2"/>
  <c r="N65" i="2" s="1"/>
  <c r="C112" i="2" s="1"/>
  <c r="F65" i="2"/>
  <c r="E65" i="2"/>
  <c r="D65" i="2"/>
  <c r="G65" i="2" s="1"/>
  <c r="C102" i="2" s="1"/>
  <c r="M57" i="2"/>
  <c r="L57" i="2"/>
  <c r="K57" i="2"/>
  <c r="N57" i="2" s="1"/>
  <c r="C111" i="2" s="1"/>
  <c r="G57" i="2"/>
  <c r="C101" i="2" s="1"/>
  <c r="E57" i="2"/>
  <c r="D57" i="2"/>
  <c r="N49" i="2"/>
  <c r="C110" i="2" s="1"/>
  <c r="M49" i="2"/>
  <c r="L49" i="2"/>
  <c r="K49" i="2"/>
  <c r="G49" i="2"/>
  <c r="C100" i="2" s="1"/>
  <c r="E49" i="2"/>
  <c r="M41" i="2"/>
  <c r="L41" i="2"/>
  <c r="K41" i="2"/>
  <c r="N41" i="2" s="1"/>
  <c r="C109" i="2" s="1"/>
  <c r="E41" i="2"/>
  <c r="D41" i="2"/>
  <c r="G41" i="2" s="1"/>
  <c r="C99" i="2" s="1"/>
  <c r="M33" i="2"/>
  <c r="L33" i="2"/>
  <c r="K33" i="2"/>
  <c r="G33" i="2"/>
  <c r="C98" i="2" s="1"/>
  <c r="E33" i="2"/>
  <c r="D33" i="2"/>
  <c r="M25" i="2"/>
  <c r="N25" i="2" s="1"/>
  <c r="C107" i="2" s="1"/>
  <c r="L25" i="2"/>
  <c r="K25" i="2"/>
  <c r="G25" i="2"/>
  <c r="C97" i="2" s="1"/>
  <c r="E25" i="2"/>
  <c r="D25" i="2"/>
  <c r="M17" i="2"/>
  <c r="L17" i="2"/>
  <c r="K17" i="2"/>
  <c r="N17" i="2" s="1"/>
  <c r="C106" i="2" s="1"/>
  <c r="F17" i="2"/>
  <c r="E17" i="2"/>
  <c r="D17" i="2"/>
  <c r="G17" i="2" s="1"/>
  <c r="C96" i="2" s="1"/>
  <c r="M9" i="2"/>
  <c r="L9" i="2"/>
  <c r="K9" i="2"/>
  <c r="N9" i="2" s="1"/>
  <c r="C105" i="2" s="1"/>
  <c r="F9" i="2"/>
  <c r="E9" i="2"/>
  <c r="D9" i="2"/>
  <c r="G9" i="2" s="1"/>
  <c r="C95" i="2" s="1"/>
  <c r="B22" i="1"/>
  <c r="E86" i="2" l="1"/>
  <c r="N33" i="2"/>
  <c r="C108" i="2" s="1"/>
  <c r="F86" i="2"/>
  <c r="D86" i="2"/>
  <c r="G86" i="2" l="1"/>
  <c r="G88" i="2" s="1"/>
  <c r="E90" i="2" l="1"/>
  <c r="C116" i="2" s="1"/>
  <c r="H86" i="2"/>
</calcChain>
</file>

<file path=xl/sharedStrings.xml><?xml version="1.0" encoding="utf-8"?>
<sst xmlns="http://schemas.openxmlformats.org/spreadsheetml/2006/main" count="376" uniqueCount="175">
  <si>
    <t>Date</t>
  </si>
  <si>
    <t>Time</t>
  </si>
  <si>
    <t>Description</t>
  </si>
  <si>
    <t>Gantt Chart Schedule</t>
  </si>
  <si>
    <t>27th Dec 2019</t>
  </si>
  <si>
    <t>Udacity L1</t>
  </si>
  <si>
    <t>Hours</t>
  </si>
  <si>
    <t>28th Dec 2019</t>
  </si>
  <si>
    <t>Udacity L2</t>
  </si>
  <si>
    <t>29th Dec 2019</t>
  </si>
  <si>
    <t>Udacity L2 &amp; L3</t>
  </si>
  <si>
    <t>30th Dec 2019</t>
  </si>
  <si>
    <t>31st Dec 2019</t>
  </si>
  <si>
    <t>Udacity L4</t>
  </si>
  <si>
    <t>1st Jan 2020</t>
  </si>
  <si>
    <t>Udacity L4 - L7</t>
  </si>
  <si>
    <t>2nd Jan 2020</t>
  </si>
  <si>
    <t>Udacity L8</t>
  </si>
  <si>
    <t>3rd Jan 2020</t>
  </si>
  <si>
    <t>4th Jan 2020</t>
  </si>
  <si>
    <t>Udacity L9 - L10</t>
  </si>
  <si>
    <t>5th Jan 2020</t>
  </si>
  <si>
    <t>Udacity L11</t>
  </si>
  <si>
    <t>Wk1</t>
  </si>
  <si>
    <t>Stage</t>
  </si>
  <si>
    <t>Research</t>
  </si>
  <si>
    <t>Report</t>
  </si>
  <si>
    <t>Wk11</t>
  </si>
  <si>
    <t>Mon</t>
  </si>
  <si>
    <t>Lesson 12 - 13</t>
  </si>
  <si>
    <t>17:00 – 18:00</t>
  </si>
  <si>
    <t>Reset Pi OS</t>
  </si>
  <si>
    <t>Tue</t>
  </si>
  <si>
    <t>Lesson 14(0.5) &amp; Pi Setup(1)</t>
  </si>
  <si>
    <t>10:00 – 12:00 18:30 – 20:30</t>
  </si>
  <si>
    <t>Configuring Pi + Installing OpenCV4.2</t>
  </si>
  <si>
    <t>Wed</t>
  </si>
  <si>
    <t>OpenCVSetup(3) &amp; Lesson14(0.5)</t>
  </si>
  <si>
    <t>11:30 – 12:00 12:30:14:30 19:30 – 21:30</t>
  </si>
  <si>
    <t>Making system run + Speeding up execution on Pi + Report Writing</t>
  </si>
  <si>
    <t>Thurs</t>
  </si>
  <si>
    <t>Vehicle Detect. Pi + Lesson15</t>
  </si>
  <si>
    <t>21:00 – 23:00</t>
  </si>
  <si>
    <t>Report Writing (Lit Review)</t>
  </si>
  <si>
    <t>Fri</t>
  </si>
  <si>
    <t>Motion Detection on Pi</t>
  </si>
  <si>
    <t>12:00 – 14:00 16:00 – 17:00</t>
  </si>
  <si>
    <t xml:space="preserve">Report Writing </t>
  </si>
  <si>
    <t>Sat</t>
  </si>
  <si>
    <t>Installing OpenCV on Windows</t>
  </si>
  <si>
    <t>11:30 – 13:00 15:00 – 16:00</t>
  </si>
  <si>
    <t>Report Writing</t>
  </si>
  <si>
    <t>Sun</t>
  </si>
  <si>
    <t>Car Detection Investigation</t>
  </si>
  <si>
    <t>Wk2</t>
  </si>
  <si>
    <t>Total</t>
  </si>
  <si>
    <t>Wk12</t>
  </si>
  <si>
    <t>Premade Car Recognition Model + matlab system</t>
  </si>
  <si>
    <t>Matlab vehicle recognition</t>
  </si>
  <si>
    <t>16:00 – 17:30 21:30 – 23:30</t>
  </si>
  <si>
    <t>Report Writing + Fixing Up VSCode</t>
  </si>
  <si>
    <t>MatLab Tracking Programs</t>
  </si>
  <si>
    <t>12:00 – 13:00 14:00 – 15:30 18:00 – 19:30</t>
  </si>
  <si>
    <t>Report Writing + Editing Graphics</t>
  </si>
  <si>
    <t>N/A</t>
  </si>
  <si>
    <t>21:30 – 23:30</t>
  </si>
  <si>
    <t>13:30 – 1500</t>
  </si>
  <si>
    <t>Graphics for Report</t>
  </si>
  <si>
    <t>Wk3</t>
  </si>
  <si>
    <t>Wk13</t>
  </si>
  <si>
    <t>Raspi Internet + MatLab-&gt;C++ Porting</t>
  </si>
  <si>
    <t>8:00-11:30</t>
  </si>
  <si>
    <t>MatLab-&gt;C++ Porting + Learning Python</t>
  </si>
  <si>
    <t>9:00 - 11:00    12:30 - 14:30  15:30 - 17:30</t>
  </si>
  <si>
    <t>PyTorch on Windows</t>
  </si>
  <si>
    <t>9:30 - 11:00  11:30 - 13:00 13:30 - 15:00 15:30 - 16:00</t>
  </si>
  <si>
    <t>Oreilly Python</t>
  </si>
  <si>
    <t>20:00 - 20:30</t>
  </si>
  <si>
    <t>Wk4</t>
  </si>
  <si>
    <t>13:00 - 14:30</t>
  </si>
  <si>
    <t>10:45-12:45 13:30-15:30 16:45 -17:15</t>
  </si>
  <si>
    <t>12:00 - 13:00 14:00 - 16:00</t>
  </si>
  <si>
    <t>11:00 - 12:00 12:30 - 14:00 14:30 - 15:00</t>
  </si>
  <si>
    <t>Wk5</t>
  </si>
  <si>
    <t>13:30 - 15:30</t>
  </si>
  <si>
    <t>10:30 - 12:30</t>
  </si>
  <si>
    <t>10:45 - 12:45 13:30 - 15:30 16:00 - 18:00</t>
  </si>
  <si>
    <t>10:30 - 12:30 13:30 - 14:30 16:30 - 18:00 21:30 - 22:00</t>
  </si>
  <si>
    <t>Oreilly Python + ATBS</t>
  </si>
  <si>
    <t xml:space="preserve">11:00 - 12:00 </t>
  </si>
  <si>
    <t xml:space="preserve">10:00 - 11:00 15:00 - 16:00 </t>
  </si>
  <si>
    <t>18:00 - 21:30</t>
  </si>
  <si>
    <t>Wk6</t>
  </si>
  <si>
    <t>13:00 - 14:30 15:30 - 17:00</t>
  </si>
  <si>
    <t>14:30 - 16:30 17:00 - 18:00</t>
  </si>
  <si>
    <t>9:00 - 11:30 13:00- 14:00 15:00 - 16:00</t>
  </si>
  <si>
    <t>12:00 - 13:30 15:00 - 16:30</t>
  </si>
  <si>
    <t>Wk7</t>
  </si>
  <si>
    <t>19:30 - 21:30</t>
  </si>
  <si>
    <t>Python Oreilly</t>
  </si>
  <si>
    <t>10:30 - 12:00 13:00 - 15:00 15:30 - 17:00</t>
  </si>
  <si>
    <t>Meeting Kaushik + Papers</t>
  </si>
  <si>
    <t>10:30- 12:00 12:30 - 14:00 14:30 - 16:00</t>
  </si>
  <si>
    <t>Textbook</t>
  </si>
  <si>
    <t>11:30 - 13:00 18:00 - 17:30</t>
  </si>
  <si>
    <t>Reading Papers</t>
  </si>
  <si>
    <t>10:00 - 12:00  13:30 - 15:00 16:00 - 17:30</t>
  </si>
  <si>
    <t>Textbook and Papers</t>
  </si>
  <si>
    <t>13:00 -14:00</t>
  </si>
  <si>
    <t>Implementation</t>
  </si>
  <si>
    <t>Wk8</t>
  </si>
  <si>
    <t>10:15 - 12:15</t>
  </si>
  <si>
    <t>Introduction</t>
  </si>
  <si>
    <t>Read Paper + Background Subtraction</t>
  </si>
  <si>
    <t>15:30-17:30 21:30 - 23:30</t>
  </si>
  <si>
    <t>Read Paper + Background Subtraction + Contours</t>
  </si>
  <si>
    <t>17:00 - 18:30 21:00 - 22:30</t>
  </si>
  <si>
    <t>Background Subtraction</t>
  </si>
  <si>
    <t>Wk9</t>
  </si>
  <si>
    <t>13:00 - 14:30 16:00 - 17:30 20:30 - 22:00</t>
  </si>
  <si>
    <t>Setting up pyCharm</t>
  </si>
  <si>
    <t>11:00 - 12:00 12:30 - 14:30 2030 - 2200</t>
  </si>
  <si>
    <t>Centroid tracking + Engaging GPU</t>
  </si>
  <si>
    <t>11:00 - 12:30 14:00 - 15:30 18:00 - 19:00</t>
  </si>
  <si>
    <t>Centroid Tracking Integration</t>
  </si>
  <si>
    <t>11:00 - 13:00 14:00 - 16:00 17:00 - 18:00</t>
  </si>
  <si>
    <t>Centroid Tracking + Speed Estimation</t>
  </si>
  <si>
    <t>18:30 - 19:30</t>
  </si>
  <si>
    <t>Counting research</t>
  </si>
  <si>
    <t>21:00 - 22:30</t>
  </si>
  <si>
    <t>Counting Implemented</t>
  </si>
  <si>
    <t>11:15 - 12:15 13:30 - 15:00 19:30 - 21:00</t>
  </si>
  <si>
    <t>Speed Estimation</t>
  </si>
  <si>
    <t>Wk10</t>
  </si>
  <si>
    <t>11:30 – 13:30 14:40 – 15:30</t>
  </si>
  <si>
    <t>Speed Estimation + Calibration</t>
  </si>
  <si>
    <t>13:00– 14:30 19:30 – 20:30</t>
  </si>
  <si>
    <t>Improving detection</t>
  </si>
  <si>
    <t>9:00 – 11:00 11:30 – 12:00 13:00 – 15:00</t>
  </si>
  <si>
    <t>Improving Detection + Meeting Kaushik + Improving Centroid Detection</t>
  </si>
  <si>
    <t>11:30 – 13:00 18:30 – 20:00</t>
  </si>
  <si>
    <t>Improving code structure</t>
  </si>
  <si>
    <t>11:30 – 13:30 15:30 – 17:00</t>
  </si>
  <si>
    <t>Improving centroid detection + Setting up Pi</t>
  </si>
  <si>
    <t>Design</t>
  </si>
  <si>
    <t>Final Total</t>
  </si>
  <si>
    <t>Percentage Completion</t>
  </si>
  <si>
    <t>Totals</t>
  </si>
  <si>
    <t xml:space="preserve">Average </t>
  </si>
  <si>
    <t>Week</t>
  </si>
  <si>
    <t>Wk14</t>
  </si>
  <si>
    <t>Wk15</t>
  </si>
  <si>
    <t>Wk16</t>
  </si>
  <si>
    <t>Wk17</t>
  </si>
  <si>
    <t>Wk18</t>
  </si>
  <si>
    <t>Wk19</t>
  </si>
  <si>
    <t>Wk20</t>
  </si>
  <si>
    <t>Wk21</t>
  </si>
  <si>
    <t>Average</t>
  </si>
  <si>
    <t>Report Writing Graphics Lit Rev</t>
  </si>
  <si>
    <t>18:30 - 19:30 23:00 - 24:00</t>
  </si>
  <si>
    <t>10:00-11:30 15:00 - 16:00 21:00 - 23:00</t>
  </si>
  <si>
    <t>Lit Rev</t>
  </si>
  <si>
    <t>12:30 - 13:30 15:30 - 16:30 17:00 - 18:00 19:30 - 20:30 21:30 - 22:00</t>
  </si>
  <si>
    <t>20:00 - 21:00</t>
  </si>
  <si>
    <t>14:30 - 16:00 21:30 - 22:30</t>
  </si>
  <si>
    <t>Introduction + Referencing</t>
  </si>
  <si>
    <t>11:30 - 12:30 15:30 - 17:30 17:00 - 18:00</t>
  </si>
  <si>
    <t>Report + Paper on MOG</t>
  </si>
  <si>
    <t>21:00 - 24:00</t>
  </si>
  <si>
    <t>Researching MoG, brutal.</t>
  </si>
  <si>
    <t>Researching MoG, brutal. + Adding to LitRev</t>
  </si>
  <si>
    <t>9:00 - 11:00 12:30 - 13:30 14:30 - 15:00 17:00 - 18:30 19:45 - 20:45</t>
  </si>
  <si>
    <t>9:00 - 11:00 12:30 - 14:30</t>
  </si>
  <si>
    <t>Clustering + MoG LitReview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</si>
</sst>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-mmm"/>
    <numFmt numFmtId="165" formatCode="d/mm/yyyy"/>
  </numFmts>
  <fonts count="8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FFFFFF"/>
      <name val="Calibri"/>
      <family val="2"/>
      <charset val="1"/>
    </font>
    <font>
      <sz val="11"/>
      <color rgb="FFD9D9D9"/>
      <name val="Calibri"/>
      <family val="2"/>
      <charset val="1"/>
    </font>
    <font>
      <sz val="11"/>
      <color rgb="FFFFFFFF"/>
      <name val="Calibri"/>
      <family val="2"/>
      <charset val="1"/>
    </font>
    <font>
      <b/>
      <sz val="11"/>
      <color rgb="FFD9D9D9"/>
      <name val="Calibri"/>
      <family val="2"/>
      <charset val="1"/>
    </font>
    <font>
      <sz val="11"/>
      <name val="Calibri"/>
      <family val="2"/>
      <charset val="1"/>
    </font>
    <font>
      <sz val="11"/>
      <color rgb="FFD9D9D9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8497B0"/>
        <bgColor rgb="FF808080"/>
      </patternFill>
    </fill>
    <fill>
      <patternFill patternType="solid">
        <fgColor rgb="FF595959"/>
        <bgColor rgb="FF404040"/>
      </patternFill>
    </fill>
    <fill>
      <patternFill patternType="solid">
        <fgColor rgb="FF0D0D0D"/>
        <bgColor rgb="FF000000"/>
      </patternFill>
    </fill>
    <fill>
      <patternFill patternType="solid">
        <fgColor rgb="FF000000"/>
        <bgColor rgb="FF0D0D0D"/>
      </patternFill>
    </fill>
    <fill>
      <patternFill patternType="solid">
        <fgColor rgb="FF3B3838"/>
        <bgColor rgb="FF404040"/>
      </patternFill>
    </fill>
  </fills>
  <borders count="11">
    <border>
      <left/>
      <right/>
      <top/>
      <bottom/>
      <diagonal/>
    </border>
    <border>
      <left style="thin">
        <color rgb="FF595959"/>
      </left>
      <right/>
      <top style="thin">
        <color rgb="FF595959"/>
      </top>
      <bottom style="thin">
        <color rgb="FF595959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 style="thin">
        <color rgb="FF404040"/>
      </right>
      <top style="thin">
        <color rgb="FF404040"/>
      </top>
      <bottom style="thin">
        <color rgb="FF404040"/>
      </bottom>
      <diagonal/>
    </border>
    <border>
      <left style="thin">
        <color rgb="FF404040"/>
      </left>
      <right style="thin">
        <color rgb="FF404040"/>
      </right>
      <top style="thin">
        <color rgb="FF404040"/>
      </top>
      <bottom style="thin">
        <color rgb="FF404040"/>
      </bottom>
      <diagonal/>
    </border>
    <border>
      <left style="thin">
        <color rgb="FF595959"/>
      </left>
      <right/>
      <top style="thin">
        <color rgb="FF595959"/>
      </top>
      <bottom/>
      <diagonal/>
    </border>
    <border>
      <left style="thin">
        <color rgb="FFE7E6E6"/>
      </left>
      <right/>
      <top style="thin">
        <color rgb="FFE7E6E6"/>
      </top>
      <bottom style="thin">
        <color rgb="FFE7E6E6"/>
      </bottom>
      <diagonal/>
    </border>
    <border>
      <left style="thin">
        <color rgb="FF595959"/>
      </left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>
      <left style="thin">
        <color rgb="FF595959"/>
      </left>
      <right/>
      <top/>
      <bottom style="thin">
        <color rgb="FF595959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3" fillId="3" borderId="1" xfId="0" applyFont="1" applyFill="1" applyBorder="1"/>
    <xf numFmtId="0" fontId="3" fillId="4" borderId="2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wrapText="1"/>
    </xf>
    <xf numFmtId="2" fontId="3" fillId="4" borderId="2" xfId="0" applyNumberFormat="1" applyFont="1" applyFill="1" applyBorder="1" applyAlignment="1">
      <alignment horizontal="center"/>
    </xf>
    <xf numFmtId="0" fontId="3" fillId="4" borderId="2" xfId="0" applyFont="1" applyFill="1" applyBorder="1"/>
    <xf numFmtId="0" fontId="4" fillId="4" borderId="2" xfId="0" applyFont="1" applyFill="1" applyBorder="1"/>
    <xf numFmtId="0" fontId="3" fillId="4" borderId="2" xfId="0" applyFont="1" applyFill="1" applyBorder="1" applyAlignment="1">
      <alignment wrapText="1"/>
    </xf>
    <xf numFmtId="0" fontId="3" fillId="4" borderId="3" xfId="0" applyFont="1" applyFill="1" applyBorder="1"/>
    <xf numFmtId="0" fontId="3" fillId="4" borderId="4" xfId="0" applyFont="1" applyFill="1" applyBorder="1"/>
    <xf numFmtId="0" fontId="5" fillId="3" borderId="5" xfId="0" applyFont="1" applyFill="1" applyBorder="1"/>
    <xf numFmtId="0" fontId="5" fillId="4" borderId="2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wrapText="1"/>
    </xf>
    <xf numFmtId="2" fontId="5" fillId="4" borderId="2" xfId="0" applyNumberFormat="1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 vertical="center"/>
    </xf>
    <xf numFmtId="0" fontId="5" fillId="5" borderId="2" xfId="0" applyFont="1" applyFill="1" applyBorder="1" applyAlignment="1"/>
    <xf numFmtId="0" fontId="5" fillId="5" borderId="2" xfId="0" applyFont="1" applyFill="1" applyBorder="1" applyAlignment="1">
      <alignment horizontal="center"/>
    </xf>
    <xf numFmtId="0" fontId="3" fillId="5" borderId="2" xfId="0" applyFont="1" applyFill="1" applyBorder="1"/>
    <xf numFmtId="0" fontId="3" fillId="3" borderId="6" xfId="0" applyFont="1" applyFill="1" applyBorder="1"/>
    <xf numFmtId="164" fontId="3" fillId="4" borderId="2" xfId="0" applyNumberFormat="1" applyFont="1" applyFill="1" applyBorder="1" applyAlignment="1">
      <alignment horizontal="center" vertical="center"/>
    </xf>
    <xf numFmtId="164" fontId="3" fillId="4" borderId="2" xfId="0" applyNumberFormat="1" applyFont="1" applyFill="1" applyBorder="1" applyAlignment="1">
      <alignment horizontal="center" wrapText="1"/>
    </xf>
    <xf numFmtId="164" fontId="4" fillId="4" borderId="2" xfId="0" applyNumberFormat="1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/>
    </xf>
    <xf numFmtId="164" fontId="5" fillId="5" borderId="2" xfId="0" applyNumberFormat="1" applyFont="1" applyFill="1" applyBorder="1"/>
    <xf numFmtId="0" fontId="5" fillId="3" borderId="7" xfId="0" applyFont="1" applyFill="1" applyBorder="1"/>
    <xf numFmtId="2" fontId="3" fillId="4" borderId="2" xfId="0" applyNumberFormat="1" applyFont="1" applyFill="1" applyBorder="1" applyAlignment="1">
      <alignment horizontal="center" wrapText="1"/>
    </xf>
    <xf numFmtId="0" fontId="4" fillId="4" borderId="2" xfId="0" applyFont="1" applyFill="1" applyBorder="1" applyAlignment="1">
      <alignment horizontal="center" vertical="center"/>
    </xf>
    <xf numFmtId="164" fontId="3" fillId="6" borderId="2" xfId="0" applyNumberFormat="1" applyFont="1" applyFill="1" applyBorder="1" applyAlignment="1">
      <alignment horizontal="center" vertical="center"/>
    </xf>
    <xf numFmtId="164" fontId="3" fillId="6" borderId="2" xfId="0" applyNumberFormat="1" applyFont="1" applyFill="1" applyBorder="1" applyAlignment="1">
      <alignment horizontal="center" wrapText="1"/>
    </xf>
    <xf numFmtId="2" fontId="3" fillId="6" borderId="2" xfId="0" applyNumberFormat="1" applyFont="1" applyFill="1" applyBorder="1" applyAlignment="1">
      <alignment horizontal="center"/>
    </xf>
    <xf numFmtId="0" fontId="3" fillId="6" borderId="2" xfId="0" applyFont="1" applyFill="1" applyBorder="1" applyAlignment="1">
      <alignment horizontal="center" wrapText="1"/>
    </xf>
    <xf numFmtId="164" fontId="4" fillId="6" borderId="2" xfId="0" applyNumberFormat="1" applyFont="1" applyFill="1" applyBorder="1" applyAlignment="1">
      <alignment horizontal="center" vertical="center"/>
    </xf>
    <xf numFmtId="2" fontId="3" fillId="6" borderId="2" xfId="0" applyNumberFormat="1" applyFont="1" applyFill="1" applyBorder="1" applyAlignment="1">
      <alignment horizontal="center" wrapText="1"/>
    </xf>
    <xf numFmtId="0" fontId="3" fillId="3" borderId="6" xfId="0" applyFont="1" applyFill="1" applyBorder="1" applyAlignment="1">
      <alignment vertical="center"/>
    </xf>
    <xf numFmtId="164" fontId="3" fillId="4" borderId="2" xfId="0" applyNumberFormat="1" applyFont="1" applyFill="1" applyBorder="1" applyAlignment="1">
      <alignment vertical="center"/>
    </xf>
    <xf numFmtId="2" fontId="3" fillId="6" borderId="2" xfId="0" applyNumberFormat="1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wrapText="1"/>
    </xf>
    <xf numFmtId="20" fontId="3" fillId="4" borderId="2" xfId="0" applyNumberFormat="1" applyFont="1" applyFill="1" applyBorder="1" applyAlignment="1">
      <alignment horizontal="center" wrapText="1"/>
    </xf>
    <xf numFmtId="164" fontId="3" fillId="4" borderId="8" xfId="0" applyNumberFormat="1" applyFont="1" applyFill="1" applyBorder="1" applyAlignment="1">
      <alignment horizontal="center" vertical="center"/>
    </xf>
    <xf numFmtId="164" fontId="3" fillId="4" borderId="8" xfId="0" applyNumberFormat="1" applyFont="1" applyFill="1" applyBorder="1" applyAlignment="1">
      <alignment horizontal="center" wrapText="1"/>
    </xf>
    <xf numFmtId="2" fontId="3" fillId="4" borderId="8" xfId="0" applyNumberFormat="1" applyFont="1" applyFill="1" applyBorder="1" applyAlignment="1">
      <alignment horizontal="center"/>
    </xf>
    <xf numFmtId="0" fontId="3" fillId="4" borderId="8" xfId="0" applyFont="1" applyFill="1" applyBorder="1" applyAlignment="1">
      <alignment horizontal="center" wrapText="1"/>
    </xf>
    <xf numFmtId="164" fontId="3" fillId="6" borderId="9" xfId="0" applyNumberFormat="1" applyFont="1" applyFill="1" applyBorder="1" applyAlignment="1">
      <alignment horizontal="center" vertical="center"/>
    </xf>
    <xf numFmtId="164" fontId="3" fillId="6" borderId="9" xfId="0" applyNumberFormat="1" applyFont="1" applyFill="1" applyBorder="1" applyAlignment="1">
      <alignment horizontal="center" wrapText="1"/>
    </xf>
    <xf numFmtId="2" fontId="3" fillId="6" borderId="9" xfId="0" applyNumberFormat="1" applyFont="1" applyFill="1" applyBorder="1" applyAlignment="1">
      <alignment horizontal="center"/>
    </xf>
    <xf numFmtId="2" fontId="3" fillId="6" borderId="9" xfId="0" applyNumberFormat="1" applyFont="1" applyFill="1" applyBorder="1" applyAlignment="1">
      <alignment horizontal="center" wrapText="1"/>
    </xf>
    <xf numFmtId="164" fontId="4" fillId="6" borderId="9" xfId="0" applyNumberFormat="1" applyFont="1" applyFill="1" applyBorder="1" applyAlignment="1">
      <alignment horizontal="center" vertical="center"/>
    </xf>
    <xf numFmtId="164" fontId="6" fillId="6" borderId="2" xfId="0" applyNumberFormat="1" applyFont="1" applyFill="1" applyBorder="1" applyAlignment="1">
      <alignment horizontal="center" vertical="center"/>
    </xf>
    <xf numFmtId="0" fontId="5" fillId="3" borderId="10" xfId="0" applyFont="1" applyFill="1" applyBorder="1"/>
    <xf numFmtId="0" fontId="0" fillId="4" borderId="2" xfId="0" applyFill="1" applyBorder="1" applyAlignment="1">
      <alignment vertical="center"/>
    </xf>
    <xf numFmtId="0" fontId="0" fillId="4" borderId="2" xfId="0" applyFill="1" applyBorder="1" applyAlignment="1">
      <alignment horizontal="center" wrapText="1"/>
    </xf>
    <xf numFmtId="0" fontId="0" fillId="4" borderId="2" xfId="0" applyFill="1" applyBorder="1"/>
    <xf numFmtId="2" fontId="0" fillId="4" borderId="2" xfId="0" applyNumberFormat="1" applyFill="1" applyBorder="1"/>
    <xf numFmtId="0" fontId="0" fillId="4" borderId="2" xfId="0" applyFill="1" applyBorder="1" applyAlignment="1">
      <alignment wrapText="1"/>
    </xf>
    <xf numFmtId="0" fontId="4" fillId="4" borderId="2" xfId="0" applyFont="1" applyFill="1" applyBorder="1" applyAlignment="1">
      <alignment horizontal="center" wrapText="1"/>
    </xf>
    <xf numFmtId="0" fontId="0" fillId="4" borderId="2" xfId="0" applyFill="1" applyBorder="1" applyAlignment="1">
      <alignment horizontal="center"/>
    </xf>
    <xf numFmtId="2" fontId="0" fillId="4" borderId="2" xfId="0" applyNumberFormat="1" applyFill="1" applyBorder="1" applyAlignment="1">
      <alignment horizontal="center"/>
    </xf>
    <xf numFmtId="2" fontId="4" fillId="4" borderId="2" xfId="0" applyNumberFormat="1" applyFont="1" applyFill="1" applyBorder="1"/>
    <xf numFmtId="0" fontId="5" fillId="4" borderId="2" xfId="0" applyFont="1" applyFill="1" applyBorder="1"/>
    <xf numFmtId="2" fontId="4" fillId="4" borderId="2" xfId="0" applyNumberFormat="1" applyFont="1" applyFill="1" applyBorder="1" applyAlignment="1">
      <alignment horizontal="center" wrapText="1"/>
    </xf>
    <xf numFmtId="10" fontId="5" fillId="4" borderId="2" xfId="0" applyNumberFormat="1" applyFont="1" applyFill="1" applyBorder="1"/>
    <xf numFmtId="165" fontId="4" fillId="4" borderId="2" xfId="0" applyNumberFormat="1" applyFont="1" applyFill="1" applyBorder="1" applyAlignment="1">
      <alignment horizontal="center" wrapText="1"/>
    </xf>
    <xf numFmtId="14" fontId="3" fillId="4" borderId="2" xfId="0" applyNumberFormat="1" applyFont="1" applyFill="1" applyBorder="1" applyAlignment="1">
      <alignment horizontal="center" vertical="center"/>
    </xf>
    <xf numFmtId="1" fontId="3" fillId="4" borderId="2" xfId="0" applyNumberFormat="1" applyFont="1" applyFill="1" applyBorder="1" applyAlignment="1">
      <alignment horizontal="center"/>
    </xf>
    <xf numFmtId="1" fontId="3" fillId="4" borderId="2" xfId="0" applyNumberFormat="1" applyFont="1" applyFill="1" applyBorder="1" applyAlignment="1">
      <alignment horizontal="center" wrapText="1"/>
    </xf>
    <xf numFmtId="0" fontId="2" fillId="2" borderId="0" xfId="0" applyFont="1" applyFill="1" applyBorder="1" applyAlignment="1">
      <alignment horizontal="center"/>
    </xf>
    <xf numFmtId="0" fontId="7" fillId="6" borderId="2" xfId="0" applyFont="1" applyFill="1" applyBorder="1" applyAlignment="1">
      <alignment horizontal="center" wrapText="1"/>
    </xf>
  </cellXfs>
  <cellStyles count="1">
    <cellStyle name="Normal" xfId="0" builtinId="0"/>
  </cellStyles>
  <dxfs count="2">
    <dxf>
      <font>
        <color theme="0"/>
        <name val="Calibri"/>
        <family val="2"/>
        <charset val="1"/>
      </font>
      <fill>
        <patternFill>
          <bgColor rgb="FF00B050"/>
        </patternFill>
      </fill>
    </dxf>
    <dxf>
      <font>
        <color rgb="FF000000"/>
        <name val="Calibri"/>
        <family val="2"/>
        <charset val="1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E7E6E6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8497B0"/>
      <rgbColor rgb="FF004586"/>
      <rgbColor rgb="FF339966"/>
      <rgbColor rgb="FF0D0D0D"/>
      <rgbColor rgb="FF404040"/>
      <rgbColor rgb="FF993300"/>
      <rgbColor rgb="FF993366"/>
      <rgbColor rgb="FF333399"/>
      <rgbColor rgb="FF3B3838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Weekly Totals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Sheet2!$B$95:$B$116</c:f>
              <c:strCache>
                <c:ptCount val="22"/>
                <c:pt idx="0">
                  <c:v>Wk1</c:v>
                </c:pt>
                <c:pt idx="1">
                  <c:v>Wk2</c:v>
                </c:pt>
                <c:pt idx="2">
                  <c:v>Wk3</c:v>
                </c:pt>
                <c:pt idx="3">
                  <c:v>Wk4</c:v>
                </c:pt>
                <c:pt idx="4">
                  <c:v>Wk5</c:v>
                </c:pt>
                <c:pt idx="5">
                  <c:v>Wk6</c:v>
                </c:pt>
                <c:pt idx="6">
                  <c:v>Wk7</c:v>
                </c:pt>
                <c:pt idx="7">
                  <c:v>Wk8</c:v>
                </c:pt>
                <c:pt idx="8">
                  <c:v>Wk9</c:v>
                </c:pt>
                <c:pt idx="9">
                  <c:v>Wk10</c:v>
                </c:pt>
                <c:pt idx="10">
                  <c:v>Wk11</c:v>
                </c:pt>
                <c:pt idx="11">
                  <c:v>Wk12</c:v>
                </c:pt>
                <c:pt idx="12">
                  <c:v>Wk13</c:v>
                </c:pt>
                <c:pt idx="13">
                  <c:v>Wk14</c:v>
                </c:pt>
                <c:pt idx="14">
                  <c:v>Wk15</c:v>
                </c:pt>
                <c:pt idx="15">
                  <c:v>Wk16</c:v>
                </c:pt>
                <c:pt idx="16">
                  <c:v>Wk17</c:v>
                </c:pt>
                <c:pt idx="17">
                  <c:v>Wk18</c:v>
                </c:pt>
                <c:pt idx="18">
                  <c:v>Wk19</c:v>
                </c:pt>
                <c:pt idx="19">
                  <c:v>Wk20</c:v>
                </c:pt>
                <c:pt idx="20">
                  <c:v>Wk21</c:v>
                </c:pt>
                <c:pt idx="21">
                  <c:v>Average</c:v>
                </c:pt>
              </c:strCache>
            </c:strRef>
          </c:cat>
          <c:val>
            <c:numRef>
              <c:f>Sheet2!$C$95:$C$116</c:f>
              <c:numCache>
                <c:formatCode>0.00</c:formatCode>
                <c:ptCount val="22"/>
                <c:pt idx="0">
                  <c:v>18.5</c:v>
                </c:pt>
                <c:pt idx="1">
                  <c:v>11</c:v>
                </c:pt>
                <c:pt idx="2">
                  <c:v>17.5</c:v>
                </c:pt>
                <c:pt idx="3">
                  <c:v>12</c:v>
                </c:pt>
                <c:pt idx="4">
                  <c:v>22.5</c:v>
                </c:pt>
                <c:pt idx="5">
                  <c:v>13.5</c:v>
                </c:pt>
                <c:pt idx="6">
                  <c:v>20.5</c:v>
                </c:pt>
                <c:pt idx="7">
                  <c:v>12</c:v>
                </c:pt>
                <c:pt idx="8">
                  <c:v>24.5</c:v>
                </c:pt>
                <c:pt idx="9">
                  <c:v>18</c:v>
                </c:pt>
                <c:pt idx="10">
                  <c:v>17</c:v>
                </c:pt>
                <c:pt idx="11">
                  <c:v>11.5</c:v>
                </c:pt>
                <c:pt idx="12">
                  <c:v>15</c:v>
                </c:pt>
                <c:pt idx="13">
                  <c:v>16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1" formatCode="0">
                  <c:v>17.76063829787234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DD-450D-AC55-7D0387D3E7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4815341"/>
        <c:axId val="36634586"/>
      </c:barChart>
      <c:catAx>
        <c:axId val="481534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6634586"/>
        <c:crosses val="autoZero"/>
        <c:auto val="1"/>
        <c:lblAlgn val="ctr"/>
        <c:lblOffset val="100"/>
        <c:noMultiLvlLbl val="1"/>
      </c:catAx>
      <c:valAx>
        <c:axId val="3663458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Hours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815341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468076</xdr:colOff>
      <xdr:row>87</xdr:row>
      <xdr:rowOff>79174</xdr:rowOff>
    </xdr:from>
    <xdr:to>
      <xdr:col>13</xdr:col>
      <xdr:colOff>623429</xdr:colOff>
      <xdr:row>111</xdr:row>
      <xdr:rowOff>78454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1209261</xdr:colOff>
      <xdr:row>91</xdr:row>
      <xdr:rowOff>149087</xdr:rowOff>
    </xdr:from>
    <xdr:to>
      <xdr:col>6</xdr:col>
      <xdr:colOff>2563722</xdr:colOff>
      <xdr:row>98</xdr:row>
      <xdr:rowOff>101641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48EAB12-EBDB-4DD1-9A55-E1EBE50392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49826" y="26819087"/>
          <a:ext cx="4791744" cy="12860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2"/>
  <sheetViews>
    <sheetView zoomScale="130" zoomScaleNormal="130" workbookViewId="0"/>
  </sheetViews>
  <sheetFormatPr defaultRowHeight="15" x14ac:dyDescent="0.25"/>
  <cols>
    <col min="1" max="1" width="22.42578125" customWidth="1"/>
    <col min="2" max="2" width="10.7109375" customWidth="1"/>
    <col min="3" max="3" width="21.42578125" customWidth="1"/>
    <col min="4" max="16" width="10.7109375" customWidth="1"/>
    <col min="17" max="17" width="37.28515625" customWidth="1"/>
    <col min="18" max="1025" width="10.7109375" customWidth="1"/>
  </cols>
  <sheetData>
    <row r="1" spans="1:17" x14ac:dyDescent="0.25">
      <c r="A1" s="1" t="s">
        <v>0</v>
      </c>
      <c r="B1" s="1" t="s">
        <v>1</v>
      </c>
      <c r="C1" s="1" t="s">
        <v>2</v>
      </c>
      <c r="G1" s="69" t="s">
        <v>3</v>
      </c>
      <c r="H1" s="69"/>
      <c r="I1" s="69"/>
      <c r="J1" s="69"/>
      <c r="K1" s="69"/>
      <c r="L1" s="69"/>
      <c r="M1" s="69"/>
      <c r="N1" s="69"/>
      <c r="O1" s="69"/>
      <c r="P1" s="69"/>
      <c r="Q1" s="2"/>
    </row>
    <row r="2" spans="1:17" x14ac:dyDescent="0.25">
      <c r="A2" t="s">
        <v>4</v>
      </c>
      <c r="B2">
        <v>0.75</v>
      </c>
      <c r="C2" t="s">
        <v>5</v>
      </c>
      <c r="G2" s="3">
        <v>43840</v>
      </c>
      <c r="H2" s="3">
        <v>43847</v>
      </c>
      <c r="I2" s="3">
        <v>43854</v>
      </c>
      <c r="J2" s="3">
        <v>43861</v>
      </c>
      <c r="K2" s="3">
        <v>43868</v>
      </c>
      <c r="L2" s="3">
        <v>43875</v>
      </c>
      <c r="M2" s="3">
        <v>43882</v>
      </c>
      <c r="N2" s="3">
        <v>43889</v>
      </c>
      <c r="O2" s="3">
        <v>43896</v>
      </c>
      <c r="P2" s="3">
        <v>43903</v>
      </c>
      <c r="Q2" s="4" t="s">
        <v>6</v>
      </c>
    </row>
    <row r="3" spans="1:17" x14ac:dyDescent="0.25">
      <c r="A3" t="s">
        <v>7</v>
      </c>
      <c r="B3">
        <v>1</v>
      </c>
      <c r="C3" t="s">
        <v>8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spans="1:17" x14ac:dyDescent="0.25">
      <c r="A4" t="s">
        <v>9</v>
      </c>
      <c r="B4">
        <v>2</v>
      </c>
      <c r="C4" t="s">
        <v>10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</row>
    <row r="5" spans="1:17" x14ac:dyDescent="0.25">
      <c r="A5" t="s">
        <v>11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17" x14ac:dyDescent="0.25">
      <c r="A6" t="s">
        <v>12</v>
      </c>
      <c r="B6">
        <v>0.75</v>
      </c>
      <c r="C6" t="s">
        <v>13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</row>
    <row r="7" spans="1:17" x14ac:dyDescent="0.25">
      <c r="A7" t="s">
        <v>14</v>
      </c>
      <c r="B7">
        <v>2</v>
      </c>
      <c r="C7" t="s">
        <v>15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</row>
    <row r="8" spans="1:17" x14ac:dyDescent="0.25">
      <c r="A8" t="s">
        <v>16</v>
      </c>
      <c r="B8">
        <v>1</v>
      </c>
      <c r="C8" t="s">
        <v>17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</row>
    <row r="9" spans="1:17" x14ac:dyDescent="0.25">
      <c r="A9" t="s">
        <v>18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</row>
    <row r="10" spans="1:17" x14ac:dyDescent="0.25">
      <c r="A10" t="s">
        <v>19</v>
      </c>
      <c r="B10">
        <v>1</v>
      </c>
      <c r="C10" t="s">
        <v>20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</row>
    <row r="11" spans="1:17" x14ac:dyDescent="0.25">
      <c r="A11" t="s">
        <v>21</v>
      </c>
      <c r="B11">
        <v>1</v>
      </c>
      <c r="C11" t="s">
        <v>22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</row>
    <row r="12" spans="1:17" x14ac:dyDescent="0.25"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</row>
    <row r="13" spans="1:17" x14ac:dyDescent="0.25"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</row>
    <row r="14" spans="1:17" x14ac:dyDescent="0.25"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</row>
    <row r="15" spans="1:17" x14ac:dyDescent="0.25"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</row>
    <row r="16" spans="1:17" x14ac:dyDescent="0.25"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</row>
    <row r="17" spans="2:17" x14ac:dyDescent="0.25"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</row>
    <row r="18" spans="2:17" x14ac:dyDescent="0.25"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</row>
    <row r="22" spans="2:17" x14ac:dyDescent="0.25">
      <c r="B22">
        <f>SUM(B2:B21)</f>
        <v>9.5</v>
      </c>
    </row>
  </sheetData>
  <mergeCells count="1">
    <mergeCell ref="G1:P1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116"/>
  <sheetViews>
    <sheetView tabSelected="1" topLeftCell="G17" zoomScale="115" zoomScaleNormal="115" workbookViewId="0">
      <selection activeCell="L27" sqref="L27"/>
    </sheetView>
  </sheetViews>
  <sheetFormatPr defaultRowHeight="15" x14ac:dyDescent="0.25"/>
  <cols>
    <col min="1" max="1" width="11.5703125" style="5"/>
    <col min="2" max="2" width="11.5703125" style="6"/>
    <col min="3" max="3" width="19.28515625" style="7" customWidth="1"/>
    <col min="4" max="5" width="11.5703125" style="8"/>
    <col min="6" max="6" width="9.140625" style="8" customWidth="1"/>
    <col min="7" max="7" width="57.28515625" style="7" customWidth="1"/>
    <col min="8" max="8" width="29" style="9" customWidth="1"/>
    <col min="9" max="9" width="11.5703125" style="10"/>
    <col min="10" max="10" width="14.42578125" style="11" customWidth="1"/>
    <col min="11" max="13" width="11.5703125" style="9"/>
    <col min="14" max="14" width="39.42578125" style="9" customWidth="1"/>
    <col min="15" max="21" width="11.5703125" style="9"/>
    <col min="22" max="22" width="11.5703125" style="12"/>
    <col min="23" max="1025" width="11.5703125" style="13"/>
  </cols>
  <sheetData>
    <row r="1" spans="1:21" x14ac:dyDescent="0.25">
      <c r="A1" s="14" t="s">
        <v>23</v>
      </c>
      <c r="B1" s="15" t="s">
        <v>0</v>
      </c>
      <c r="C1" s="16" t="s">
        <v>1</v>
      </c>
      <c r="D1" s="17" t="s">
        <v>24</v>
      </c>
      <c r="E1" s="17" t="s">
        <v>25</v>
      </c>
      <c r="F1" s="17" t="s">
        <v>26</v>
      </c>
      <c r="G1" s="16" t="s">
        <v>2</v>
      </c>
      <c r="H1" s="14" t="s">
        <v>27</v>
      </c>
      <c r="I1" s="18" t="s">
        <v>0</v>
      </c>
      <c r="J1" s="16" t="s">
        <v>1</v>
      </c>
      <c r="K1" s="17" t="s">
        <v>24</v>
      </c>
      <c r="L1" s="17" t="s">
        <v>25</v>
      </c>
      <c r="M1" s="17" t="s">
        <v>26</v>
      </c>
      <c r="N1" s="16" t="s">
        <v>2</v>
      </c>
      <c r="O1" s="19"/>
      <c r="P1" s="19"/>
      <c r="Q1" s="19"/>
      <c r="R1" s="19"/>
      <c r="S1" s="19"/>
      <c r="T1" s="20"/>
      <c r="U1" s="21"/>
    </row>
    <row r="2" spans="1:21" x14ac:dyDescent="0.25">
      <c r="A2" s="22" t="s">
        <v>28</v>
      </c>
      <c r="B2" s="23">
        <v>43836</v>
      </c>
      <c r="C2" s="24"/>
      <c r="E2" s="8">
        <v>1</v>
      </c>
      <c r="F2" s="8">
        <v>1</v>
      </c>
      <c r="G2" s="7" t="s">
        <v>29</v>
      </c>
      <c r="H2" s="22" t="s">
        <v>28</v>
      </c>
      <c r="I2" s="25">
        <v>43906</v>
      </c>
      <c r="J2" s="24" t="s">
        <v>30</v>
      </c>
      <c r="K2" s="8">
        <v>1</v>
      </c>
      <c r="L2" s="8"/>
      <c r="M2" s="8"/>
      <c r="N2" s="7" t="s">
        <v>31</v>
      </c>
      <c r="O2" s="20"/>
      <c r="P2" s="20"/>
      <c r="Q2" s="20"/>
      <c r="R2" s="20"/>
      <c r="S2" s="20"/>
      <c r="T2" s="26"/>
      <c r="U2" s="21"/>
    </row>
    <row r="3" spans="1:21" ht="30" x14ac:dyDescent="0.25">
      <c r="A3" s="22" t="s">
        <v>32</v>
      </c>
      <c r="B3" s="23">
        <v>43837</v>
      </c>
      <c r="C3" s="24"/>
      <c r="D3" s="8">
        <v>1</v>
      </c>
      <c r="E3" s="8">
        <v>0.5</v>
      </c>
      <c r="G3" s="7" t="s">
        <v>33</v>
      </c>
      <c r="H3" s="22" t="s">
        <v>32</v>
      </c>
      <c r="I3" s="25">
        <v>43907</v>
      </c>
      <c r="J3" s="24" t="s">
        <v>34</v>
      </c>
      <c r="K3" s="8">
        <v>4</v>
      </c>
      <c r="L3" s="8"/>
      <c r="M3" s="8"/>
      <c r="N3" s="7" t="s">
        <v>35</v>
      </c>
      <c r="O3" s="27"/>
      <c r="P3" s="27"/>
      <c r="Q3" s="27"/>
      <c r="R3" s="27"/>
      <c r="S3" s="27"/>
      <c r="T3" s="20"/>
      <c r="U3" s="21"/>
    </row>
    <row r="4" spans="1:21" ht="45" x14ac:dyDescent="0.25">
      <c r="A4" s="22" t="s">
        <v>36</v>
      </c>
      <c r="B4" s="23">
        <v>43838</v>
      </c>
      <c r="C4" s="24"/>
      <c r="D4" s="8">
        <v>3</v>
      </c>
      <c r="E4" s="8">
        <v>0.5</v>
      </c>
      <c r="G4" s="7" t="s">
        <v>37</v>
      </c>
      <c r="H4" s="22" t="s">
        <v>36</v>
      </c>
      <c r="I4" s="25">
        <v>43908</v>
      </c>
      <c r="J4" s="24" t="s">
        <v>38</v>
      </c>
      <c r="K4" s="8">
        <v>2.5</v>
      </c>
      <c r="L4" s="8"/>
      <c r="M4" s="8">
        <v>2</v>
      </c>
      <c r="N4" s="7" t="s">
        <v>39</v>
      </c>
      <c r="O4" s="26"/>
      <c r="P4" s="26"/>
      <c r="Q4" s="26"/>
      <c r="R4" s="26"/>
      <c r="S4" s="26"/>
      <c r="T4" s="26"/>
      <c r="U4" s="21"/>
    </row>
    <row r="5" spans="1:21" x14ac:dyDescent="0.25">
      <c r="A5" s="22" t="s">
        <v>40</v>
      </c>
      <c r="B5" s="23">
        <v>43839</v>
      </c>
      <c r="C5" s="24"/>
      <c r="D5" s="8">
        <v>5</v>
      </c>
      <c r="E5" s="8">
        <v>0.5</v>
      </c>
      <c r="G5" s="7" t="s">
        <v>41</v>
      </c>
      <c r="H5" s="22" t="s">
        <v>40</v>
      </c>
      <c r="I5" s="25">
        <v>43909</v>
      </c>
      <c r="J5" s="24" t="s">
        <v>42</v>
      </c>
      <c r="K5" s="8"/>
      <c r="L5" s="8"/>
      <c r="M5" s="8">
        <v>2</v>
      </c>
      <c r="N5" s="7" t="s">
        <v>43</v>
      </c>
      <c r="O5" s="26"/>
      <c r="P5" s="26"/>
      <c r="Q5" s="26"/>
      <c r="R5" s="26"/>
      <c r="S5" s="26"/>
      <c r="T5" s="26"/>
      <c r="U5" s="21"/>
    </row>
    <row r="6" spans="1:21" ht="30" x14ac:dyDescent="0.25">
      <c r="A6" s="22" t="s">
        <v>44</v>
      </c>
      <c r="B6" s="23">
        <v>43840</v>
      </c>
      <c r="C6" s="24"/>
      <c r="D6" s="8">
        <v>1</v>
      </c>
      <c r="G6" s="7" t="s">
        <v>45</v>
      </c>
      <c r="H6" s="22" t="s">
        <v>44</v>
      </c>
      <c r="I6" s="25">
        <v>43910</v>
      </c>
      <c r="J6" s="24" t="s">
        <v>46</v>
      </c>
      <c r="K6" s="8"/>
      <c r="L6" s="8"/>
      <c r="M6" s="8">
        <v>3</v>
      </c>
      <c r="N6" s="7" t="s">
        <v>47</v>
      </c>
      <c r="O6" s="26"/>
      <c r="P6" s="26"/>
      <c r="Q6" s="26"/>
      <c r="R6" s="26"/>
      <c r="S6" s="26"/>
      <c r="T6" s="26"/>
      <c r="U6" s="21"/>
    </row>
    <row r="7" spans="1:21" ht="30" x14ac:dyDescent="0.25">
      <c r="A7" s="22" t="s">
        <v>48</v>
      </c>
      <c r="B7" s="23">
        <v>43841</v>
      </c>
      <c r="C7" s="24"/>
      <c r="D7" s="8">
        <v>3</v>
      </c>
      <c r="G7" s="7" t="s">
        <v>49</v>
      </c>
      <c r="H7" s="22" t="s">
        <v>48</v>
      </c>
      <c r="I7" s="25">
        <v>43911</v>
      </c>
      <c r="J7" s="24" t="s">
        <v>50</v>
      </c>
      <c r="K7" s="8"/>
      <c r="L7" s="8"/>
      <c r="M7" s="8">
        <v>2.5</v>
      </c>
      <c r="N7" s="7" t="s">
        <v>51</v>
      </c>
      <c r="O7" s="26"/>
      <c r="P7" s="26"/>
      <c r="Q7" s="26"/>
      <c r="R7" s="26"/>
      <c r="S7" s="26"/>
      <c r="T7" s="26"/>
      <c r="U7" s="21"/>
    </row>
    <row r="8" spans="1:21" x14ac:dyDescent="0.25">
      <c r="A8" s="22" t="s">
        <v>52</v>
      </c>
      <c r="B8" s="23">
        <v>43842</v>
      </c>
      <c r="C8" s="24"/>
      <c r="D8" s="8">
        <v>2</v>
      </c>
      <c r="G8" s="7" t="s">
        <v>53</v>
      </c>
      <c r="H8" s="22" t="s">
        <v>52</v>
      </c>
      <c r="I8" s="25">
        <v>43912</v>
      </c>
      <c r="J8" s="24"/>
      <c r="K8" s="8"/>
      <c r="L8" s="8"/>
      <c r="M8" s="8"/>
      <c r="N8" s="7"/>
      <c r="O8" s="20"/>
      <c r="P8" s="20"/>
      <c r="Q8" s="20"/>
      <c r="R8" s="20"/>
      <c r="S8" s="20"/>
      <c r="T8" s="26"/>
      <c r="U8" s="21"/>
    </row>
    <row r="9" spans="1:21" x14ac:dyDescent="0.25">
      <c r="A9" s="28" t="s">
        <v>54</v>
      </c>
      <c r="B9" s="6" t="s">
        <v>55</v>
      </c>
      <c r="D9" s="8">
        <f>SUM(D3:D8)</f>
        <v>15</v>
      </c>
      <c r="E9" s="8">
        <f>SUM(E2:E8)</f>
        <v>2.5</v>
      </c>
      <c r="F9" s="8">
        <f>SUM(F2:F8)</f>
        <v>1</v>
      </c>
      <c r="G9" s="29">
        <f>SUM(D9:F9)</f>
        <v>18.5</v>
      </c>
      <c r="H9" s="28" t="s">
        <v>56</v>
      </c>
      <c r="I9" s="30" t="s">
        <v>55</v>
      </c>
      <c r="J9" s="7"/>
      <c r="K9" s="8">
        <f>SUM(K2:K8)</f>
        <v>7.5</v>
      </c>
      <c r="L9" s="8">
        <f>SUM(L2:L8)</f>
        <v>0</v>
      </c>
      <c r="M9" s="8">
        <f>SUM(M2:M8)</f>
        <v>9.5</v>
      </c>
      <c r="N9" s="29">
        <f>SUM(K9:M9)</f>
        <v>17</v>
      </c>
      <c r="O9" s="20"/>
      <c r="P9" s="20"/>
      <c r="Q9" s="20"/>
      <c r="R9" s="20"/>
      <c r="S9" s="20"/>
      <c r="T9" s="26"/>
      <c r="U9" s="21"/>
    </row>
    <row r="10" spans="1:21" x14ac:dyDescent="0.25">
      <c r="A10" s="22" t="s">
        <v>28</v>
      </c>
      <c r="B10" s="31">
        <v>43843</v>
      </c>
      <c r="C10" s="32"/>
      <c r="D10" s="33">
        <v>4</v>
      </c>
      <c r="E10" s="33"/>
      <c r="F10" s="33"/>
      <c r="G10" s="34" t="s">
        <v>57</v>
      </c>
      <c r="H10" s="22" t="s">
        <v>28</v>
      </c>
      <c r="I10" s="35">
        <v>43913</v>
      </c>
      <c r="J10" s="32"/>
      <c r="K10" s="33"/>
      <c r="L10" s="33"/>
      <c r="M10" s="33"/>
      <c r="N10" s="34"/>
      <c r="O10" s="21"/>
      <c r="P10" s="21"/>
      <c r="Q10" s="21"/>
      <c r="R10" s="21"/>
      <c r="S10" s="21"/>
      <c r="T10" s="20"/>
      <c r="U10" s="26"/>
    </row>
    <row r="11" spans="1:21" ht="30" x14ac:dyDescent="0.25">
      <c r="A11" s="22" t="s">
        <v>32</v>
      </c>
      <c r="B11" s="31">
        <v>43844</v>
      </c>
      <c r="C11" s="32"/>
      <c r="D11" s="33">
        <v>1</v>
      </c>
      <c r="E11" s="33"/>
      <c r="F11" s="33"/>
      <c r="G11" s="34" t="s">
        <v>58</v>
      </c>
      <c r="H11" s="22" t="s">
        <v>32</v>
      </c>
      <c r="I11" s="35">
        <v>43914</v>
      </c>
      <c r="J11" s="32" t="s">
        <v>59</v>
      </c>
      <c r="K11" s="33"/>
      <c r="L11" s="33"/>
      <c r="M11" s="33">
        <v>4</v>
      </c>
      <c r="N11" s="34" t="s">
        <v>60</v>
      </c>
    </row>
    <row r="12" spans="1:21" ht="45" x14ac:dyDescent="0.25">
      <c r="A12" s="22" t="s">
        <v>36</v>
      </c>
      <c r="B12" s="31">
        <v>43845</v>
      </c>
      <c r="C12" s="32"/>
      <c r="D12" s="33">
        <v>2</v>
      </c>
      <c r="E12" s="33"/>
      <c r="F12" s="33"/>
      <c r="G12" s="34" t="s">
        <v>61</v>
      </c>
      <c r="H12" s="22" t="s">
        <v>36</v>
      </c>
      <c r="I12" s="35">
        <v>43915</v>
      </c>
      <c r="J12" s="32" t="s">
        <v>62</v>
      </c>
      <c r="K12" s="33"/>
      <c r="L12" s="33"/>
      <c r="M12" s="33">
        <v>4</v>
      </c>
      <c r="N12" s="34" t="s">
        <v>63</v>
      </c>
    </row>
    <row r="13" spans="1:21" x14ac:dyDescent="0.25">
      <c r="A13" s="22" t="s">
        <v>40</v>
      </c>
      <c r="B13" s="31">
        <v>43846</v>
      </c>
      <c r="C13" s="32"/>
      <c r="D13" s="33">
        <v>4</v>
      </c>
      <c r="E13" s="33"/>
      <c r="F13" s="33"/>
      <c r="G13" s="34" t="s">
        <v>64</v>
      </c>
      <c r="H13" s="22" t="s">
        <v>40</v>
      </c>
      <c r="I13" s="35">
        <v>43916</v>
      </c>
      <c r="J13" s="32"/>
      <c r="K13" s="33"/>
      <c r="L13" s="33"/>
      <c r="M13" s="33"/>
      <c r="N13" s="34"/>
    </row>
    <row r="14" spans="1:21" x14ac:dyDescent="0.25">
      <c r="A14" s="22" t="s">
        <v>44</v>
      </c>
      <c r="B14" s="31">
        <v>43847</v>
      </c>
      <c r="C14" s="32"/>
      <c r="D14" s="33"/>
      <c r="E14" s="33"/>
      <c r="F14" s="33"/>
      <c r="G14" s="32"/>
      <c r="H14" s="22" t="s">
        <v>44</v>
      </c>
      <c r="I14" s="35">
        <v>43917</v>
      </c>
      <c r="J14" s="32"/>
      <c r="K14" s="33"/>
      <c r="L14" s="33"/>
      <c r="M14" s="33"/>
      <c r="N14" s="32"/>
    </row>
    <row r="15" spans="1:21" x14ac:dyDescent="0.25">
      <c r="A15" s="22" t="s">
        <v>48</v>
      </c>
      <c r="B15" s="31">
        <v>43848</v>
      </c>
      <c r="C15" s="32"/>
      <c r="D15" s="33"/>
      <c r="E15" s="33"/>
      <c r="F15" s="33"/>
      <c r="G15" s="32"/>
      <c r="H15" s="22" t="s">
        <v>48</v>
      </c>
      <c r="I15" s="35">
        <v>43918</v>
      </c>
      <c r="J15" s="32" t="s">
        <v>65</v>
      </c>
      <c r="K15" s="33"/>
      <c r="L15" s="33"/>
      <c r="M15" s="33">
        <v>2</v>
      </c>
      <c r="N15" s="32" t="s">
        <v>51</v>
      </c>
    </row>
    <row r="16" spans="1:21" x14ac:dyDescent="0.25">
      <c r="A16" s="22" t="s">
        <v>52</v>
      </c>
      <c r="B16" s="31">
        <v>43849</v>
      </c>
      <c r="C16" s="32"/>
      <c r="D16" s="33"/>
      <c r="E16" s="33"/>
      <c r="F16" s="33"/>
      <c r="G16" s="32"/>
      <c r="H16" s="22" t="s">
        <v>52</v>
      </c>
      <c r="I16" s="35">
        <v>43919</v>
      </c>
      <c r="J16" s="32" t="s">
        <v>66</v>
      </c>
      <c r="K16" s="33"/>
      <c r="L16" s="33"/>
      <c r="M16" s="33">
        <v>1.5</v>
      </c>
      <c r="N16" s="32" t="s">
        <v>67</v>
      </c>
    </row>
    <row r="17" spans="1:14" x14ac:dyDescent="0.25">
      <c r="A17" s="28" t="s">
        <v>68</v>
      </c>
      <c r="B17" s="31" t="s">
        <v>55</v>
      </c>
      <c r="C17" s="32"/>
      <c r="D17" s="33">
        <f>SUM(D10:D16)</f>
        <v>11</v>
      </c>
      <c r="E17" s="33">
        <f>SUM(E10:E16)</f>
        <v>0</v>
      </c>
      <c r="F17" s="33">
        <f>SUM(F10:F16)</f>
        <v>0</v>
      </c>
      <c r="G17" s="36">
        <f>SUM(D17:F17)</f>
        <v>11</v>
      </c>
      <c r="H17" s="28" t="s">
        <v>69</v>
      </c>
      <c r="I17" s="35" t="s">
        <v>55</v>
      </c>
      <c r="J17" s="32"/>
      <c r="K17" s="8">
        <f>SUM(K10:K16)</f>
        <v>0</v>
      </c>
      <c r="L17" s="8">
        <f>SUM(L10:L16)</f>
        <v>0</v>
      </c>
      <c r="M17" s="8">
        <f>SUM(M10:M16)</f>
        <v>11.5</v>
      </c>
      <c r="N17" s="29">
        <f>SUM(K17:M17)</f>
        <v>11.5</v>
      </c>
    </row>
    <row r="18" spans="1:14" x14ac:dyDescent="0.25">
      <c r="A18" s="22" t="s">
        <v>28</v>
      </c>
      <c r="B18" s="23">
        <v>43850</v>
      </c>
      <c r="C18" s="24"/>
      <c r="D18" s="8">
        <v>3</v>
      </c>
      <c r="G18" s="7" t="s">
        <v>70</v>
      </c>
      <c r="H18" s="22" t="s">
        <v>28</v>
      </c>
      <c r="I18" s="25">
        <v>43920</v>
      </c>
      <c r="J18" s="24"/>
      <c r="K18" s="8"/>
      <c r="L18" s="8"/>
      <c r="M18" s="8"/>
      <c r="N18" s="7"/>
    </row>
    <row r="19" spans="1:14" ht="30" x14ac:dyDescent="0.25">
      <c r="A19" s="22" t="s">
        <v>32</v>
      </c>
      <c r="B19" s="23">
        <v>43851</v>
      </c>
      <c r="C19" s="24" t="s">
        <v>71</v>
      </c>
      <c r="D19" s="8">
        <v>3.5</v>
      </c>
      <c r="G19" s="7" t="s">
        <v>72</v>
      </c>
      <c r="H19" s="22" t="s">
        <v>32</v>
      </c>
      <c r="I19" s="25">
        <v>43921</v>
      </c>
      <c r="J19" s="24" t="s">
        <v>160</v>
      </c>
      <c r="K19" s="8"/>
      <c r="L19" s="8"/>
      <c r="M19" s="8">
        <v>2</v>
      </c>
      <c r="N19" s="7" t="s">
        <v>159</v>
      </c>
    </row>
    <row r="20" spans="1:14" ht="45" x14ac:dyDescent="0.25">
      <c r="A20" s="37" t="s">
        <v>36</v>
      </c>
      <c r="B20" s="38">
        <v>43852</v>
      </c>
      <c r="C20" s="24" t="s">
        <v>73</v>
      </c>
      <c r="D20" s="8">
        <v>6</v>
      </c>
      <c r="G20" s="7" t="s">
        <v>74</v>
      </c>
      <c r="H20" s="37" t="s">
        <v>36</v>
      </c>
      <c r="I20" s="25">
        <v>43922</v>
      </c>
      <c r="J20" s="24" t="s">
        <v>161</v>
      </c>
      <c r="K20" s="8"/>
      <c r="L20" s="8"/>
      <c r="M20" s="8">
        <v>4.5</v>
      </c>
      <c r="N20" s="7" t="s">
        <v>162</v>
      </c>
    </row>
    <row r="21" spans="1:14" ht="75" x14ac:dyDescent="0.25">
      <c r="A21" s="22" t="s">
        <v>40</v>
      </c>
      <c r="B21" s="23">
        <v>43853</v>
      </c>
      <c r="C21" s="24" t="s">
        <v>75</v>
      </c>
      <c r="E21" s="8">
        <v>5</v>
      </c>
      <c r="G21" s="7" t="s">
        <v>76</v>
      </c>
      <c r="H21" s="22" t="s">
        <v>40</v>
      </c>
      <c r="I21" s="25">
        <v>43923</v>
      </c>
      <c r="J21" s="24" t="s">
        <v>163</v>
      </c>
      <c r="K21" s="8"/>
      <c r="L21" s="8"/>
      <c r="M21" s="8">
        <v>4.5</v>
      </c>
      <c r="N21" s="7" t="s">
        <v>162</v>
      </c>
    </row>
    <row r="22" spans="1:14" x14ac:dyDescent="0.25">
      <c r="A22" s="22" t="s">
        <v>44</v>
      </c>
      <c r="B22" s="23">
        <v>43854</v>
      </c>
      <c r="C22" s="24" t="s">
        <v>77</v>
      </c>
      <c r="H22" s="22" t="s">
        <v>44</v>
      </c>
      <c r="I22" s="25">
        <v>43924</v>
      </c>
      <c r="J22" s="24"/>
      <c r="K22" s="8"/>
      <c r="L22" s="8"/>
      <c r="M22" s="8"/>
      <c r="N22" s="7"/>
    </row>
    <row r="23" spans="1:14" x14ac:dyDescent="0.25">
      <c r="A23" s="22" t="s">
        <v>48</v>
      </c>
      <c r="B23" s="23">
        <v>43855</v>
      </c>
      <c r="C23" s="24"/>
      <c r="H23" s="22" t="s">
        <v>48</v>
      </c>
      <c r="I23" s="25">
        <v>43925</v>
      </c>
      <c r="J23" s="24" t="s">
        <v>164</v>
      </c>
      <c r="K23" s="8"/>
      <c r="L23" s="8"/>
      <c r="M23" s="8">
        <v>1</v>
      </c>
      <c r="N23" s="7" t="s">
        <v>26</v>
      </c>
    </row>
    <row r="24" spans="1:14" ht="30" x14ac:dyDescent="0.25">
      <c r="A24" s="22" t="s">
        <v>52</v>
      </c>
      <c r="B24" s="23">
        <v>43856</v>
      </c>
      <c r="C24" s="24"/>
      <c r="H24" s="22" t="s">
        <v>52</v>
      </c>
      <c r="I24" s="25">
        <v>43926</v>
      </c>
      <c r="J24" s="24" t="s">
        <v>165</v>
      </c>
      <c r="K24" s="8"/>
      <c r="L24" s="8"/>
      <c r="M24" s="8">
        <v>3</v>
      </c>
      <c r="N24" s="7" t="s">
        <v>166</v>
      </c>
    </row>
    <row r="25" spans="1:14" x14ac:dyDescent="0.25">
      <c r="A25" s="28" t="s">
        <v>78</v>
      </c>
      <c r="B25" s="6" t="s">
        <v>55</v>
      </c>
      <c r="D25" s="8">
        <f>SUM(D18:D24)</f>
        <v>12.5</v>
      </c>
      <c r="E25" s="8">
        <f>SUM(E18:E24)</f>
        <v>5</v>
      </c>
      <c r="G25" s="29">
        <f>SUM(D25:F25)</f>
        <v>17.5</v>
      </c>
      <c r="H25" s="28" t="s">
        <v>150</v>
      </c>
      <c r="I25" s="30" t="s">
        <v>55</v>
      </c>
      <c r="J25" s="7"/>
      <c r="K25" s="8">
        <f>SUM(K18:K24)</f>
        <v>0</v>
      </c>
      <c r="L25" s="8">
        <f>SUM(L18:L24)</f>
        <v>0</v>
      </c>
      <c r="M25" s="8">
        <f>SUM(M18:M24)</f>
        <v>15</v>
      </c>
      <c r="N25" s="29">
        <f>SUM(K25:M25)</f>
        <v>15</v>
      </c>
    </row>
    <row r="26" spans="1:14" ht="45" x14ac:dyDescent="0.25">
      <c r="A26" s="22" t="s">
        <v>28</v>
      </c>
      <c r="B26" s="31">
        <v>43857</v>
      </c>
      <c r="C26" s="32" t="s">
        <v>79</v>
      </c>
      <c r="D26" s="33"/>
      <c r="E26" s="33">
        <v>1.5</v>
      </c>
      <c r="F26" s="33"/>
      <c r="G26" s="34" t="s">
        <v>76</v>
      </c>
      <c r="H26" s="22" t="s">
        <v>28</v>
      </c>
      <c r="I26" s="35">
        <v>43927</v>
      </c>
      <c r="J26" s="32" t="s">
        <v>167</v>
      </c>
      <c r="K26" s="33"/>
      <c r="L26" s="33">
        <v>1</v>
      </c>
      <c r="M26" s="33">
        <v>2</v>
      </c>
      <c r="N26" s="34" t="s">
        <v>168</v>
      </c>
    </row>
    <row r="27" spans="1:14" ht="30" x14ac:dyDescent="0.25">
      <c r="A27" s="22" t="s">
        <v>32</v>
      </c>
      <c r="B27" s="31">
        <v>43858</v>
      </c>
      <c r="C27" s="32" t="s">
        <v>80</v>
      </c>
      <c r="D27" s="39"/>
      <c r="E27" s="33">
        <v>4.5</v>
      </c>
      <c r="F27" s="33"/>
      <c r="G27" s="34" t="s">
        <v>76</v>
      </c>
      <c r="H27" s="22" t="s">
        <v>32</v>
      </c>
      <c r="I27" s="35">
        <v>43928</v>
      </c>
      <c r="J27" s="32" t="s">
        <v>169</v>
      </c>
      <c r="K27" s="39"/>
      <c r="L27" s="33">
        <v>3</v>
      </c>
      <c r="M27" s="33"/>
      <c r="N27" s="34" t="s">
        <v>170</v>
      </c>
    </row>
    <row r="28" spans="1:14" ht="75" x14ac:dyDescent="0.25">
      <c r="A28" s="22" t="s">
        <v>36</v>
      </c>
      <c r="B28" s="31">
        <v>43859</v>
      </c>
      <c r="C28" s="32"/>
      <c r="D28" s="33"/>
      <c r="E28" s="33"/>
      <c r="F28" s="33"/>
      <c r="G28" s="34"/>
      <c r="H28" s="22" t="s">
        <v>36</v>
      </c>
      <c r="I28" s="35">
        <v>43929</v>
      </c>
      <c r="J28" s="32" t="s">
        <v>172</v>
      </c>
      <c r="K28" s="33"/>
      <c r="L28" s="33">
        <v>3.5</v>
      </c>
      <c r="M28" s="33">
        <v>2.5</v>
      </c>
      <c r="N28" s="34" t="s">
        <v>171</v>
      </c>
    </row>
    <row r="29" spans="1:14" ht="30" x14ac:dyDescent="0.25">
      <c r="A29" s="22" t="s">
        <v>40</v>
      </c>
      <c r="B29" s="31">
        <v>43860</v>
      </c>
      <c r="C29" s="32"/>
      <c r="D29" s="33"/>
      <c r="E29" s="33"/>
      <c r="F29" s="33"/>
      <c r="G29" s="40"/>
      <c r="H29" s="22" t="s">
        <v>40</v>
      </c>
      <c r="I29" s="35">
        <v>43930</v>
      </c>
      <c r="J29" s="32" t="s">
        <v>173</v>
      </c>
      <c r="K29" s="33"/>
      <c r="L29" s="33"/>
      <c r="M29" s="33">
        <v>4</v>
      </c>
      <c r="N29" s="70" t="s">
        <v>174</v>
      </c>
    </row>
    <row r="30" spans="1:14" x14ac:dyDescent="0.25">
      <c r="A30" s="22" t="s">
        <v>44</v>
      </c>
      <c r="B30" s="31">
        <v>43861</v>
      </c>
      <c r="C30" s="32"/>
      <c r="D30" s="33"/>
      <c r="E30" s="33"/>
      <c r="F30" s="33"/>
      <c r="G30" s="32"/>
      <c r="H30" s="22" t="s">
        <v>44</v>
      </c>
      <c r="I30" s="35">
        <v>43931</v>
      </c>
      <c r="J30" s="32"/>
      <c r="K30" s="33"/>
      <c r="L30" s="33"/>
      <c r="M30" s="33"/>
      <c r="N30" s="32"/>
    </row>
    <row r="31" spans="1:14" ht="30" x14ac:dyDescent="0.25">
      <c r="A31" s="22" t="s">
        <v>48</v>
      </c>
      <c r="B31" s="31">
        <v>43862</v>
      </c>
      <c r="C31" s="32" t="s">
        <v>81</v>
      </c>
      <c r="D31" s="33"/>
      <c r="E31" s="33">
        <v>3</v>
      </c>
      <c r="F31" s="33"/>
      <c r="G31" s="32" t="s">
        <v>76</v>
      </c>
      <c r="H31" s="22" t="s">
        <v>48</v>
      </c>
      <c r="I31" s="35">
        <v>43932</v>
      </c>
      <c r="J31" s="32"/>
      <c r="K31" s="33"/>
      <c r="L31" s="33"/>
      <c r="M31" s="33"/>
      <c r="N31" s="32"/>
    </row>
    <row r="32" spans="1:14" ht="30" x14ac:dyDescent="0.25">
      <c r="A32" s="22" t="s">
        <v>52</v>
      </c>
      <c r="B32" s="31">
        <v>43863</v>
      </c>
      <c r="C32" s="32" t="s">
        <v>82</v>
      </c>
      <c r="D32" s="33"/>
      <c r="E32" s="33">
        <v>3</v>
      </c>
      <c r="F32" s="33"/>
      <c r="G32" s="32" t="s">
        <v>76</v>
      </c>
      <c r="H32" s="22" t="s">
        <v>52</v>
      </c>
      <c r="I32" s="35">
        <v>43933</v>
      </c>
      <c r="J32" s="32"/>
      <c r="K32" s="33"/>
      <c r="L32" s="33"/>
      <c r="M32" s="33"/>
      <c r="N32" s="32"/>
    </row>
    <row r="33" spans="1:14" x14ac:dyDescent="0.25">
      <c r="A33" s="28" t="s">
        <v>83</v>
      </c>
      <c r="B33" s="31" t="s">
        <v>55</v>
      </c>
      <c r="C33" s="32"/>
      <c r="D33" s="33">
        <f>SUM(D26:D32)</f>
        <v>0</v>
      </c>
      <c r="E33" s="33">
        <f>SUM(E26:E32)</f>
        <v>12</v>
      </c>
      <c r="F33" s="33">
        <v>0</v>
      </c>
      <c r="G33" s="36">
        <f>SUM(D33:F33)</f>
        <v>12</v>
      </c>
      <c r="H33" s="28" t="s">
        <v>151</v>
      </c>
      <c r="I33" s="35" t="s">
        <v>55</v>
      </c>
      <c r="J33" s="32"/>
      <c r="K33" s="8">
        <f>SUM(K26:K32)</f>
        <v>0</v>
      </c>
      <c r="L33" s="8">
        <f>SUM(L26:L32)</f>
        <v>7.5</v>
      </c>
      <c r="M33" s="8">
        <f>SUM(M26:M32)</f>
        <v>8.5</v>
      </c>
      <c r="N33" s="29">
        <f>SUM(K33:M33)</f>
        <v>16</v>
      </c>
    </row>
    <row r="34" spans="1:14" x14ac:dyDescent="0.25">
      <c r="A34" s="22" t="s">
        <v>28</v>
      </c>
      <c r="B34" s="23">
        <v>43864</v>
      </c>
      <c r="C34" s="24" t="s">
        <v>84</v>
      </c>
      <c r="E34" s="8">
        <v>2</v>
      </c>
      <c r="G34" s="7" t="s">
        <v>76</v>
      </c>
      <c r="H34" s="22" t="s">
        <v>28</v>
      </c>
      <c r="I34" s="25">
        <v>43934</v>
      </c>
      <c r="J34" s="24"/>
      <c r="K34" s="8"/>
      <c r="L34" s="8"/>
      <c r="M34" s="8"/>
      <c r="N34" s="7"/>
    </row>
    <row r="35" spans="1:14" x14ac:dyDescent="0.25">
      <c r="A35" s="22" t="s">
        <v>32</v>
      </c>
      <c r="B35" s="23">
        <v>43865</v>
      </c>
      <c r="C35" s="24" t="s">
        <v>85</v>
      </c>
      <c r="E35" s="8">
        <v>3</v>
      </c>
      <c r="G35" s="7" t="s">
        <v>76</v>
      </c>
      <c r="H35" s="22" t="s">
        <v>32</v>
      </c>
      <c r="I35" s="25">
        <v>43935</v>
      </c>
      <c r="J35" s="24"/>
      <c r="K35" s="8"/>
      <c r="L35" s="8"/>
      <c r="M35" s="8"/>
      <c r="N35" s="7"/>
    </row>
    <row r="36" spans="1:14" ht="30" x14ac:dyDescent="0.25">
      <c r="A36" s="22" t="s">
        <v>36</v>
      </c>
      <c r="B36" s="23">
        <v>43866</v>
      </c>
      <c r="C36" s="24" t="s">
        <v>86</v>
      </c>
      <c r="E36" s="8">
        <v>6</v>
      </c>
      <c r="G36" s="7" t="s">
        <v>76</v>
      </c>
      <c r="H36" s="22" t="s">
        <v>36</v>
      </c>
      <c r="I36" s="25">
        <v>43936</v>
      </c>
      <c r="J36" s="24"/>
      <c r="K36" s="8"/>
      <c r="L36" s="8"/>
      <c r="M36" s="8"/>
      <c r="N36" s="7"/>
    </row>
    <row r="37" spans="1:14" ht="45" x14ac:dyDescent="0.25">
      <c r="A37" s="22" t="s">
        <v>40</v>
      </c>
      <c r="B37" s="23">
        <v>43867</v>
      </c>
      <c r="C37" s="24" t="s">
        <v>87</v>
      </c>
      <c r="E37" s="8">
        <v>5</v>
      </c>
      <c r="G37" s="7" t="s">
        <v>88</v>
      </c>
      <c r="H37" s="22" t="s">
        <v>40</v>
      </c>
      <c r="I37" s="25">
        <v>43937</v>
      </c>
      <c r="J37" s="24"/>
      <c r="K37" s="8"/>
      <c r="L37" s="8"/>
      <c r="M37" s="8"/>
      <c r="N37" s="7"/>
    </row>
    <row r="38" spans="1:14" x14ac:dyDescent="0.25">
      <c r="A38" s="22" t="s">
        <v>44</v>
      </c>
      <c r="B38" s="23">
        <v>43868</v>
      </c>
      <c r="C38" s="24" t="s">
        <v>89</v>
      </c>
      <c r="E38" s="8">
        <v>1</v>
      </c>
      <c r="G38" s="7" t="s">
        <v>76</v>
      </c>
      <c r="H38" s="22" t="s">
        <v>44</v>
      </c>
      <c r="I38" s="25">
        <v>43938</v>
      </c>
      <c r="J38" s="24"/>
      <c r="K38" s="8"/>
      <c r="L38" s="8"/>
      <c r="M38" s="8"/>
      <c r="N38" s="7"/>
    </row>
    <row r="39" spans="1:14" ht="30" x14ac:dyDescent="0.25">
      <c r="A39" s="22" t="s">
        <v>48</v>
      </c>
      <c r="B39" s="23">
        <v>43869</v>
      </c>
      <c r="C39" s="24" t="s">
        <v>90</v>
      </c>
      <c r="E39" s="8">
        <v>2</v>
      </c>
      <c r="G39" s="7" t="s">
        <v>76</v>
      </c>
      <c r="H39" s="22" t="s">
        <v>48</v>
      </c>
      <c r="I39" s="25">
        <v>43939</v>
      </c>
      <c r="J39" s="24"/>
      <c r="K39" s="8"/>
      <c r="L39" s="8"/>
      <c r="M39" s="8"/>
      <c r="N39" s="7"/>
    </row>
    <row r="40" spans="1:14" x14ac:dyDescent="0.25">
      <c r="A40" s="22" t="s">
        <v>52</v>
      </c>
      <c r="B40" s="23">
        <v>43870</v>
      </c>
      <c r="C40" s="24" t="s">
        <v>91</v>
      </c>
      <c r="E40" s="8">
        <v>3.5</v>
      </c>
      <c r="G40" s="7" t="s">
        <v>76</v>
      </c>
      <c r="H40" s="22" t="s">
        <v>52</v>
      </c>
      <c r="I40" s="25">
        <v>43940</v>
      </c>
      <c r="J40" s="24"/>
      <c r="K40" s="8"/>
      <c r="L40" s="8"/>
      <c r="M40" s="8"/>
      <c r="N40" s="7"/>
    </row>
    <row r="41" spans="1:14" x14ac:dyDescent="0.25">
      <c r="A41" s="28" t="s">
        <v>92</v>
      </c>
      <c r="B41" s="6" t="s">
        <v>55</v>
      </c>
      <c r="D41" s="8">
        <f>SUM(D34:D40)</f>
        <v>0</v>
      </c>
      <c r="E41" s="8">
        <f>SUM(E34:E40)</f>
        <v>22.5</v>
      </c>
      <c r="G41" s="29">
        <f>SUM(D41:F41)</f>
        <v>22.5</v>
      </c>
      <c r="H41" s="28" t="s">
        <v>152</v>
      </c>
      <c r="I41" s="30" t="s">
        <v>55</v>
      </c>
      <c r="J41" s="7"/>
      <c r="K41" s="8">
        <f>SUM(K34:K40)</f>
        <v>0</v>
      </c>
      <c r="L41" s="8">
        <f>SUM(L34:L40)</f>
        <v>0</v>
      </c>
      <c r="M41" s="8">
        <f>SUM(M34:M40)</f>
        <v>0</v>
      </c>
      <c r="N41" s="29">
        <f>SUM(K41:M41)</f>
        <v>0</v>
      </c>
    </row>
    <row r="42" spans="1:14" ht="30" x14ac:dyDescent="0.25">
      <c r="A42" s="22" t="s">
        <v>28</v>
      </c>
      <c r="B42" s="31">
        <v>43871</v>
      </c>
      <c r="C42" s="32" t="s">
        <v>93</v>
      </c>
      <c r="D42" s="33"/>
      <c r="E42" s="33">
        <v>3.5</v>
      </c>
      <c r="F42" s="33"/>
      <c r="G42" s="34" t="s">
        <v>76</v>
      </c>
      <c r="H42" s="22" t="s">
        <v>28</v>
      </c>
      <c r="I42" s="35">
        <v>43941</v>
      </c>
      <c r="J42" s="32"/>
      <c r="K42" s="33"/>
      <c r="L42" s="33"/>
      <c r="M42" s="33"/>
      <c r="N42" s="34"/>
    </row>
    <row r="43" spans="1:14" x14ac:dyDescent="0.25">
      <c r="A43" s="22" t="s">
        <v>32</v>
      </c>
      <c r="B43" s="31">
        <v>43872</v>
      </c>
      <c r="C43" s="32"/>
      <c r="D43" s="33"/>
      <c r="E43" s="33"/>
      <c r="F43" s="33"/>
      <c r="G43" s="34"/>
      <c r="H43" s="22" t="s">
        <v>32</v>
      </c>
      <c r="I43" s="35">
        <v>43942</v>
      </c>
      <c r="J43" s="32"/>
      <c r="K43" s="33"/>
      <c r="L43" s="33"/>
      <c r="M43" s="33"/>
      <c r="N43" s="34"/>
    </row>
    <row r="44" spans="1:14" ht="30" x14ac:dyDescent="0.25">
      <c r="A44" s="22" t="s">
        <v>36</v>
      </c>
      <c r="B44" s="31">
        <v>43873</v>
      </c>
      <c r="C44" s="32" t="s">
        <v>94</v>
      </c>
      <c r="D44" s="33"/>
      <c r="E44" s="33">
        <v>3</v>
      </c>
      <c r="F44" s="33"/>
      <c r="G44" s="34" t="s">
        <v>76</v>
      </c>
      <c r="H44" s="22" t="s">
        <v>36</v>
      </c>
      <c r="I44" s="35">
        <v>43943</v>
      </c>
      <c r="J44" s="32"/>
      <c r="K44" s="33"/>
      <c r="L44" s="33"/>
      <c r="M44" s="33"/>
      <c r="N44" s="34"/>
    </row>
    <row r="45" spans="1:14" ht="30" x14ac:dyDescent="0.25">
      <c r="A45" s="22" t="s">
        <v>40</v>
      </c>
      <c r="B45" s="31">
        <v>43874</v>
      </c>
      <c r="C45" s="32" t="s">
        <v>95</v>
      </c>
      <c r="D45" s="33"/>
      <c r="E45" s="33">
        <v>4.5</v>
      </c>
      <c r="F45" s="33"/>
      <c r="G45" s="34" t="s">
        <v>76</v>
      </c>
      <c r="H45" s="22" t="s">
        <v>40</v>
      </c>
      <c r="I45" s="35">
        <v>43944</v>
      </c>
      <c r="J45" s="32"/>
      <c r="K45" s="33"/>
      <c r="L45" s="33"/>
      <c r="M45" s="33"/>
      <c r="N45" s="34"/>
    </row>
    <row r="46" spans="1:14" x14ac:dyDescent="0.25">
      <c r="A46" s="22" t="s">
        <v>44</v>
      </c>
      <c r="B46" s="31">
        <v>43875</v>
      </c>
      <c r="C46" s="32"/>
      <c r="D46" s="33"/>
      <c r="E46" s="33"/>
      <c r="F46" s="33"/>
      <c r="G46" s="32"/>
      <c r="H46" s="22" t="s">
        <v>44</v>
      </c>
      <c r="I46" s="35">
        <v>43945</v>
      </c>
      <c r="J46" s="32"/>
      <c r="K46" s="33"/>
      <c r="L46" s="33"/>
      <c r="M46" s="33"/>
      <c r="N46" s="32"/>
    </row>
    <row r="47" spans="1:14" x14ac:dyDescent="0.25">
      <c r="A47" s="22" t="s">
        <v>48</v>
      </c>
      <c r="B47" s="31">
        <v>43876</v>
      </c>
      <c r="C47" s="32"/>
      <c r="D47" s="33"/>
      <c r="E47" s="33"/>
      <c r="F47" s="33"/>
      <c r="G47" s="32"/>
      <c r="H47" s="22" t="s">
        <v>48</v>
      </c>
      <c r="I47" s="35">
        <v>43946</v>
      </c>
      <c r="J47" s="32"/>
      <c r="K47" s="33"/>
      <c r="L47" s="33"/>
      <c r="M47" s="33"/>
      <c r="N47" s="32"/>
    </row>
    <row r="48" spans="1:14" ht="30" x14ac:dyDescent="0.25">
      <c r="A48" s="22" t="s">
        <v>52</v>
      </c>
      <c r="B48" s="31">
        <v>43877</v>
      </c>
      <c r="C48" s="32" t="s">
        <v>96</v>
      </c>
      <c r="D48" s="33"/>
      <c r="E48" s="33">
        <v>2.5</v>
      </c>
      <c r="F48" s="33"/>
      <c r="G48" s="32" t="s">
        <v>76</v>
      </c>
      <c r="H48" s="22" t="s">
        <v>52</v>
      </c>
      <c r="I48" s="35">
        <v>43947</v>
      </c>
      <c r="J48" s="32"/>
      <c r="K48" s="33"/>
      <c r="L48" s="33"/>
      <c r="M48" s="33"/>
      <c r="N48" s="32"/>
    </row>
    <row r="49" spans="1:14" x14ac:dyDescent="0.25">
      <c r="A49" s="28" t="s">
        <v>97</v>
      </c>
      <c r="B49" s="31" t="s">
        <v>55</v>
      </c>
      <c r="C49" s="32"/>
      <c r="D49" s="33"/>
      <c r="E49" s="33">
        <f>SUM(E42:E48)</f>
        <v>13.5</v>
      </c>
      <c r="F49" s="33"/>
      <c r="G49" s="36">
        <f>SUM(D49,E49,F49)</f>
        <v>13.5</v>
      </c>
      <c r="H49" s="28" t="s">
        <v>153</v>
      </c>
      <c r="I49" s="35" t="s">
        <v>55</v>
      </c>
      <c r="J49" s="32"/>
      <c r="K49" s="8">
        <f>SUM(K42:K48)</f>
        <v>0</v>
      </c>
      <c r="L49" s="8">
        <f>SUM(L42:L48)</f>
        <v>0</v>
      </c>
      <c r="M49" s="8">
        <f>SUM(M42:M48)</f>
        <v>0</v>
      </c>
      <c r="N49" s="29">
        <f>SUM(K49:M49)</f>
        <v>0</v>
      </c>
    </row>
    <row r="50" spans="1:14" x14ac:dyDescent="0.25">
      <c r="A50" s="22" t="s">
        <v>28</v>
      </c>
      <c r="B50" s="23">
        <v>43878</v>
      </c>
      <c r="C50" s="24" t="s">
        <v>98</v>
      </c>
      <c r="E50" s="8">
        <v>2</v>
      </c>
      <c r="G50" s="7" t="s">
        <v>99</v>
      </c>
      <c r="H50" s="22" t="s">
        <v>28</v>
      </c>
      <c r="I50" s="25">
        <v>43948</v>
      </c>
      <c r="J50" s="24"/>
      <c r="K50" s="8"/>
      <c r="L50" s="8"/>
      <c r="M50" s="8"/>
      <c r="N50" s="7"/>
    </row>
    <row r="51" spans="1:14" ht="30" x14ac:dyDescent="0.25">
      <c r="A51" s="22" t="s">
        <v>32</v>
      </c>
      <c r="B51" s="23">
        <v>43879</v>
      </c>
      <c r="C51" s="24" t="s">
        <v>100</v>
      </c>
      <c r="E51" s="8">
        <v>5</v>
      </c>
      <c r="G51" s="7" t="s">
        <v>101</v>
      </c>
      <c r="H51" s="22" t="s">
        <v>32</v>
      </c>
      <c r="I51" s="25">
        <v>43949</v>
      </c>
      <c r="J51" s="24"/>
      <c r="K51" s="8"/>
      <c r="L51" s="8"/>
      <c r="M51" s="8"/>
      <c r="N51" s="7"/>
    </row>
    <row r="52" spans="1:14" ht="30" x14ac:dyDescent="0.25">
      <c r="A52" s="22" t="s">
        <v>36</v>
      </c>
      <c r="B52" s="23">
        <v>43880</v>
      </c>
      <c r="C52" s="24" t="s">
        <v>102</v>
      </c>
      <c r="E52" s="8">
        <v>4.5</v>
      </c>
      <c r="G52" s="7" t="s">
        <v>103</v>
      </c>
      <c r="H52" s="22" t="s">
        <v>36</v>
      </c>
      <c r="I52" s="25">
        <v>43950</v>
      </c>
      <c r="J52" s="24"/>
      <c r="K52" s="8"/>
      <c r="L52" s="8"/>
      <c r="M52" s="8"/>
      <c r="N52" s="7"/>
    </row>
    <row r="53" spans="1:14" ht="30" x14ac:dyDescent="0.25">
      <c r="A53" s="22" t="s">
        <v>40</v>
      </c>
      <c r="B53" s="23">
        <v>43881</v>
      </c>
      <c r="C53" s="41" t="s">
        <v>104</v>
      </c>
      <c r="E53" s="8">
        <v>3</v>
      </c>
      <c r="G53" s="7" t="s">
        <v>105</v>
      </c>
      <c r="H53" s="22" t="s">
        <v>40</v>
      </c>
      <c r="I53" s="25">
        <v>43951</v>
      </c>
      <c r="J53" s="41"/>
      <c r="K53" s="8"/>
      <c r="L53" s="8"/>
      <c r="M53" s="8"/>
      <c r="N53" s="7"/>
    </row>
    <row r="54" spans="1:14" ht="30" x14ac:dyDescent="0.25">
      <c r="A54" s="22" t="s">
        <v>44</v>
      </c>
      <c r="B54" s="23">
        <v>43882</v>
      </c>
      <c r="C54" s="41" t="s">
        <v>106</v>
      </c>
      <c r="E54" s="8">
        <v>5</v>
      </c>
      <c r="G54" s="7" t="s">
        <v>107</v>
      </c>
      <c r="H54" s="22" t="s">
        <v>44</v>
      </c>
      <c r="I54" s="25">
        <v>43952</v>
      </c>
      <c r="J54" s="41"/>
      <c r="K54" s="8"/>
      <c r="L54" s="8"/>
      <c r="M54" s="8"/>
      <c r="N54" s="7"/>
    </row>
    <row r="55" spans="1:14" x14ac:dyDescent="0.25">
      <c r="A55" s="22" t="s">
        <v>48</v>
      </c>
      <c r="B55" s="42">
        <v>43883</v>
      </c>
      <c r="C55" s="43" t="s">
        <v>108</v>
      </c>
      <c r="D55" s="44">
        <v>1</v>
      </c>
      <c r="E55" s="44"/>
      <c r="F55" s="44"/>
      <c r="G55" s="45" t="s">
        <v>109</v>
      </c>
      <c r="H55" s="22" t="s">
        <v>48</v>
      </c>
      <c r="I55" s="25">
        <v>43953</v>
      </c>
      <c r="J55" s="43"/>
      <c r="K55" s="44"/>
      <c r="L55" s="44"/>
      <c r="M55" s="44"/>
      <c r="N55" s="45"/>
    </row>
    <row r="56" spans="1:14" x14ac:dyDescent="0.25">
      <c r="A56" s="22" t="s">
        <v>52</v>
      </c>
      <c r="B56" s="23">
        <v>43884</v>
      </c>
      <c r="C56" s="24"/>
      <c r="H56" s="22" t="s">
        <v>52</v>
      </c>
      <c r="I56" s="25">
        <v>43954</v>
      </c>
      <c r="J56" s="24"/>
      <c r="K56" s="8"/>
      <c r="L56" s="8"/>
      <c r="M56" s="8"/>
      <c r="N56" s="7"/>
    </row>
    <row r="57" spans="1:14" x14ac:dyDescent="0.25">
      <c r="A57" s="28" t="s">
        <v>110</v>
      </c>
      <c r="B57" s="6" t="s">
        <v>55</v>
      </c>
      <c r="D57" s="8">
        <f>SUM(D50:D56)</f>
        <v>1</v>
      </c>
      <c r="E57" s="8">
        <f>SUM(E50:E56)</f>
        <v>19.5</v>
      </c>
      <c r="G57" s="29">
        <f>SUM(D57:F57)</f>
        <v>20.5</v>
      </c>
      <c r="H57" s="28" t="s">
        <v>154</v>
      </c>
      <c r="I57" s="30" t="s">
        <v>55</v>
      </c>
      <c r="J57" s="7"/>
      <c r="K57" s="8">
        <f>SUM(K50:K56)</f>
        <v>0</v>
      </c>
      <c r="L57" s="8">
        <f>SUM(L50:L56)</f>
        <v>0</v>
      </c>
      <c r="M57" s="8">
        <f>SUM(M50:M56)</f>
        <v>0</v>
      </c>
      <c r="N57" s="29">
        <f>SUM(K57:M57)</f>
        <v>0</v>
      </c>
    </row>
    <row r="58" spans="1:14" x14ac:dyDescent="0.25">
      <c r="A58" s="22" t="s">
        <v>28</v>
      </c>
      <c r="B58" s="31">
        <v>43885</v>
      </c>
      <c r="C58" s="32" t="s">
        <v>111</v>
      </c>
      <c r="D58" s="33">
        <v>1.5</v>
      </c>
      <c r="E58" s="33"/>
      <c r="F58" s="33">
        <v>1.5</v>
      </c>
      <c r="G58" s="34" t="s">
        <v>112</v>
      </c>
      <c r="H58" s="22" t="s">
        <v>28</v>
      </c>
      <c r="I58" s="35">
        <v>43955</v>
      </c>
      <c r="J58" s="32"/>
      <c r="K58" s="33"/>
      <c r="L58" s="33"/>
      <c r="M58" s="33"/>
      <c r="N58" s="34"/>
    </row>
    <row r="59" spans="1:14" x14ac:dyDescent="0.25">
      <c r="A59" s="22" t="s">
        <v>32</v>
      </c>
      <c r="B59" s="31">
        <v>43886</v>
      </c>
      <c r="C59" s="32"/>
      <c r="D59" s="33"/>
      <c r="E59" s="33">
        <v>0.5</v>
      </c>
      <c r="F59" s="33"/>
      <c r="G59" s="34"/>
      <c r="H59" s="22" t="s">
        <v>32</v>
      </c>
      <c r="I59" s="35">
        <v>43956</v>
      </c>
      <c r="J59" s="32"/>
      <c r="K59" s="33"/>
      <c r="L59" s="33"/>
      <c r="M59" s="33"/>
      <c r="N59" s="34"/>
    </row>
    <row r="60" spans="1:14" x14ac:dyDescent="0.25">
      <c r="A60" s="22" t="s">
        <v>36</v>
      </c>
      <c r="B60" s="31">
        <v>43887</v>
      </c>
      <c r="C60" s="32"/>
      <c r="D60" s="33">
        <v>1</v>
      </c>
      <c r="E60" s="33">
        <v>0.5</v>
      </c>
      <c r="F60" s="33"/>
      <c r="G60" s="34" t="s">
        <v>113</v>
      </c>
      <c r="H60" s="22" t="s">
        <v>36</v>
      </c>
      <c r="I60" s="35">
        <v>43957</v>
      </c>
      <c r="J60" s="32"/>
      <c r="K60" s="33"/>
      <c r="L60" s="33"/>
      <c r="M60" s="33"/>
      <c r="N60" s="34"/>
    </row>
    <row r="61" spans="1:14" ht="30" x14ac:dyDescent="0.25">
      <c r="A61" s="22" t="s">
        <v>40</v>
      </c>
      <c r="B61" s="31">
        <v>43888</v>
      </c>
      <c r="C61" s="32" t="s">
        <v>114</v>
      </c>
      <c r="D61" s="33">
        <v>3.5</v>
      </c>
      <c r="E61" s="33">
        <v>0.5</v>
      </c>
      <c r="F61" s="33"/>
      <c r="G61" s="40" t="s">
        <v>115</v>
      </c>
      <c r="H61" s="22" t="s">
        <v>40</v>
      </c>
      <c r="I61" s="35">
        <v>43958</v>
      </c>
      <c r="J61" s="32"/>
      <c r="K61" s="33"/>
      <c r="L61" s="33"/>
      <c r="M61" s="33"/>
      <c r="N61" s="40"/>
    </row>
    <row r="62" spans="1:14" x14ac:dyDescent="0.25">
      <c r="A62" s="22" t="s">
        <v>44</v>
      </c>
      <c r="B62" s="31">
        <v>43889</v>
      </c>
      <c r="C62" s="32"/>
      <c r="D62" s="33"/>
      <c r="E62" s="33"/>
      <c r="F62" s="33"/>
      <c r="G62" s="32"/>
      <c r="H62" s="22" t="s">
        <v>44</v>
      </c>
      <c r="I62" s="35">
        <v>43959</v>
      </c>
      <c r="J62" s="32"/>
      <c r="K62" s="33"/>
      <c r="L62" s="33"/>
      <c r="M62" s="33"/>
      <c r="N62" s="32"/>
    </row>
    <row r="63" spans="1:14" x14ac:dyDescent="0.25">
      <c r="A63" s="22" t="s">
        <v>48</v>
      </c>
      <c r="B63" s="31">
        <v>43890</v>
      </c>
      <c r="C63" s="32"/>
      <c r="D63" s="33"/>
      <c r="E63" s="33"/>
      <c r="F63" s="33"/>
      <c r="G63" s="32"/>
      <c r="H63" s="22" t="s">
        <v>48</v>
      </c>
      <c r="I63" s="35">
        <v>43960</v>
      </c>
      <c r="J63" s="32"/>
      <c r="K63" s="33"/>
      <c r="L63" s="33"/>
      <c r="M63" s="33"/>
      <c r="N63" s="32"/>
    </row>
    <row r="64" spans="1:14" ht="30" x14ac:dyDescent="0.25">
      <c r="A64" s="22" t="s">
        <v>52</v>
      </c>
      <c r="B64" s="31">
        <v>43891</v>
      </c>
      <c r="C64" s="32" t="s">
        <v>116</v>
      </c>
      <c r="D64" s="33">
        <v>3</v>
      </c>
      <c r="E64" s="33"/>
      <c r="F64" s="33"/>
      <c r="G64" s="32" t="s">
        <v>117</v>
      </c>
      <c r="H64" s="22" t="s">
        <v>52</v>
      </c>
      <c r="I64" s="35">
        <v>43961</v>
      </c>
      <c r="J64" s="32"/>
      <c r="K64" s="33"/>
      <c r="L64" s="33"/>
      <c r="M64" s="33"/>
      <c r="N64" s="32"/>
    </row>
    <row r="65" spans="1:14" x14ac:dyDescent="0.25">
      <c r="A65" s="28" t="s">
        <v>118</v>
      </c>
      <c r="B65" s="46" t="s">
        <v>55</v>
      </c>
      <c r="C65" s="47"/>
      <c r="D65" s="48">
        <f>SUM(D58:D64)</f>
        <v>9</v>
      </c>
      <c r="E65" s="48">
        <f>SUM(E58:E64)</f>
        <v>1.5</v>
      </c>
      <c r="F65" s="48">
        <f>SUM(F58:F64)</f>
        <v>1.5</v>
      </c>
      <c r="G65" s="49">
        <f>SUM(D65:F65)</f>
        <v>12</v>
      </c>
      <c r="H65" s="28" t="s">
        <v>155</v>
      </c>
      <c r="I65" s="50" t="s">
        <v>55</v>
      </c>
      <c r="J65" s="47"/>
      <c r="K65" s="8">
        <f>SUM(K58:K64)</f>
        <v>0</v>
      </c>
      <c r="L65" s="8">
        <f>SUM(L58:L64)</f>
        <v>0</v>
      </c>
      <c r="M65" s="8">
        <f>SUM(M58:M64)</f>
        <v>0</v>
      </c>
      <c r="N65" s="29">
        <f>SUM(K65:M65)</f>
        <v>0</v>
      </c>
    </row>
    <row r="66" spans="1:14" ht="30" x14ac:dyDescent="0.25">
      <c r="A66" s="22" t="s">
        <v>28</v>
      </c>
      <c r="B66" s="23">
        <v>43892</v>
      </c>
      <c r="C66" s="24" t="s">
        <v>119</v>
      </c>
      <c r="D66" s="8">
        <v>4.5</v>
      </c>
      <c r="G66" s="7" t="s">
        <v>120</v>
      </c>
      <c r="H66" s="22" t="s">
        <v>28</v>
      </c>
      <c r="I66" s="25">
        <v>43962</v>
      </c>
      <c r="J66" s="24"/>
      <c r="K66" s="8"/>
      <c r="L66" s="8"/>
      <c r="M66" s="8"/>
      <c r="N66" s="7"/>
    </row>
    <row r="67" spans="1:14" ht="30" x14ac:dyDescent="0.25">
      <c r="A67" s="22" t="s">
        <v>32</v>
      </c>
      <c r="B67" s="23">
        <v>43893</v>
      </c>
      <c r="C67" s="24" t="s">
        <v>121</v>
      </c>
      <c r="D67" s="8">
        <v>4.5</v>
      </c>
      <c r="G67" s="7" t="s">
        <v>122</v>
      </c>
      <c r="H67" s="22" t="s">
        <v>32</v>
      </c>
      <c r="I67" s="25">
        <v>43963</v>
      </c>
      <c r="J67" s="24"/>
      <c r="K67" s="8"/>
      <c r="L67" s="8"/>
      <c r="M67" s="8"/>
      <c r="N67" s="7"/>
    </row>
    <row r="68" spans="1:14" ht="30" x14ac:dyDescent="0.25">
      <c r="A68" s="22" t="s">
        <v>36</v>
      </c>
      <c r="B68" s="23">
        <v>43894</v>
      </c>
      <c r="C68" s="24" t="s">
        <v>123</v>
      </c>
      <c r="D68" s="8">
        <v>4</v>
      </c>
      <c r="G68" s="7" t="s">
        <v>124</v>
      </c>
      <c r="H68" s="22" t="s">
        <v>36</v>
      </c>
      <c r="I68" s="25">
        <v>43964</v>
      </c>
      <c r="J68" s="24"/>
      <c r="K68" s="8"/>
      <c r="L68" s="8"/>
      <c r="M68" s="8"/>
      <c r="N68" s="7"/>
    </row>
    <row r="69" spans="1:14" ht="30" x14ac:dyDescent="0.25">
      <c r="A69" s="22" t="s">
        <v>40</v>
      </c>
      <c r="B69" s="23">
        <v>43895</v>
      </c>
      <c r="C69" s="24" t="s">
        <v>125</v>
      </c>
      <c r="D69" s="8">
        <v>5</v>
      </c>
      <c r="G69" s="7" t="s">
        <v>126</v>
      </c>
      <c r="H69" s="22" t="s">
        <v>40</v>
      </c>
      <c r="I69" s="25">
        <v>43965</v>
      </c>
      <c r="J69" s="24"/>
      <c r="K69" s="8"/>
      <c r="L69" s="8"/>
      <c r="M69" s="8"/>
      <c r="N69" s="7"/>
    </row>
    <row r="70" spans="1:14" x14ac:dyDescent="0.25">
      <c r="A70" s="22" t="s">
        <v>44</v>
      </c>
      <c r="B70" s="23">
        <v>43896</v>
      </c>
      <c r="C70" s="24" t="s">
        <v>127</v>
      </c>
      <c r="D70" s="8">
        <v>1</v>
      </c>
      <c r="G70" s="7" t="s">
        <v>128</v>
      </c>
      <c r="H70" s="22" t="s">
        <v>44</v>
      </c>
      <c r="I70" s="25">
        <v>43966</v>
      </c>
      <c r="J70" s="24"/>
      <c r="K70" s="8"/>
      <c r="L70" s="8"/>
      <c r="M70" s="8"/>
      <c r="N70" s="7"/>
    </row>
    <row r="71" spans="1:14" x14ac:dyDescent="0.25">
      <c r="A71" s="22" t="s">
        <v>48</v>
      </c>
      <c r="B71" s="23">
        <v>43897</v>
      </c>
      <c r="C71" s="7" t="s">
        <v>129</v>
      </c>
      <c r="D71" s="8">
        <v>1.5</v>
      </c>
      <c r="G71" s="7" t="s">
        <v>130</v>
      </c>
      <c r="H71" s="22" t="s">
        <v>48</v>
      </c>
      <c r="I71" s="25">
        <v>43967</v>
      </c>
      <c r="J71" s="7"/>
      <c r="K71" s="8"/>
      <c r="L71" s="8"/>
      <c r="M71" s="8"/>
      <c r="N71" s="7"/>
    </row>
    <row r="72" spans="1:14" ht="30" x14ac:dyDescent="0.25">
      <c r="A72" s="22" t="s">
        <v>52</v>
      </c>
      <c r="B72" s="23">
        <v>43898</v>
      </c>
      <c r="C72" s="24" t="s">
        <v>131</v>
      </c>
      <c r="D72" s="8">
        <v>4</v>
      </c>
      <c r="G72" s="7" t="s">
        <v>132</v>
      </c>
      <c r="H72" s="22" t="s">
        <v>52</v>
      </c>
      <c r="I72" s="25">
        <v>43968</v>
      </c>
      <c r="J72" s="24"/>
      <c r="K72" s="8"/>
      <c r="L72" s="8"/>
      <c r="M72" s="8"/>
      <c r="N72" s="7"/>
    </row>
    <row r="73" spans="1:14" x14ac:dyDescent="0.25">
      <c r="A73" s="28" t="s">
        <v>133</v>
      </c>
      <c r="B73" s="6" t="s">
        <v>55</v>
      </c>
      <c r="D73" s="8">
        <f>SUM(D66:D72)</f>
        <v>24.5</v>
      </c>
      <c r="E73" s="8">
        <f>SUM(E66:E72)</f>
        <v>0</v>
      </c>
      <c r="F73" s="8">
        <f>SUM(F66:F72)</f>
        <v>0</v>
      </c>
      <c r="G73" s="29">
        <f>SUM(D73:F73)</f>
        <v>24.5</v>
      </c>
      <c r="H73" s="28" t="s">
        <v>156</v>
      </c>
      <c r="I73" s="30" t="s">
        <v>55</v>
      </c>
      <c r="J73" s="7"/>
      <c r="K73" s="8">
        <f>SUM(K66:K72)</f>
        <v>0</v>
      </c>
      <c r="L73" s="8">
        <f>SUM(L66:L72)</f>
        <v>0</v>
      </c>
      <c r="M73" s="8">
        <f>SUM(M66:M72)</f>
        <v>0</v>
      </c>
      <c r="N73" s="29">
        <f>SUM(K73:M73)</f>
        <v>0</v>
      </c>
    </row>
    <row r="74" spans="1:14" ht="30" x14ac:dyDescent="0.25">
      <c r="A74" s="22" t="s">
        <v>28</v>
      </c>
      <c r="B74" s="31">
        <v>43899</v>
      </c>
      <c r="C74" s="32" t="s">
        <v>134</v>
      </c>
      <c r="D74" s="33">
        <v>4</v>
      </c>
      <c r="E74" s="33"/>
      <c r="F74" s="33"/>
      <c r="G74" s="34" t="s">
        <v>135</v>
      </c>
      <c r="H74" s="22" t="s">
        <v>28</v>
      </c>
      <c r="I74" s="35">
        <v>43969</v>
      </c>
      <c r="J74" s="32"/>
      <c r="K74" s="33"/>
      <c r="L74" s="33"/>
      <c r="M74" s="33"/>
      <c r="N74" s="34"/>
    </row>
    <row r="75" spans="1:14" ht="30" x14ac:dyDescent="0.25">
      <c r="A75" s="22" t="s">
        <v>32</v>
      </c>
      <c r="B75" s="51">
        <v>43900</v>
      </c>
      <c r="C75" s="32" t="s">
        <v>136</v>
      </c>
      <c r="D75" s="33">
        <v>2.5</v>
      </c>
      <c r="E75" s="33"/>
      <c r="F75" s="33"/>
      <c r="G75" s="34" t="s">
        <v>137</v>
      </c>
      <c r="H75" s="22" t="s">
        <v>32</v>
      </c>
      <c r="I75" s="35">
        <v>43970</v>
      </c>
      <c r="J75" s="32"/>
      <c r="K75" s="33"/>
      <c r="L75" s="33"/>
      <c r="M75" s="33"/>
      <c r="N75" s="34"/>
    </row>
    <row r="76" spans="1:14" ht="30" x14ac:dyDescent="0.25">
      <c r="A76" s="22" t="s">
        <v>36</v>
      </c>
      <c r="B76" s="31">
        <v>43901</v>
      </c>
      <c r="C76" s="32" t="s">
        <v>138</v>
      </c>
      <c r="D76" s="33">
        <v>4.5</v>
      </c>
      <c r="E76" s="33"/>
      <c r="F76" s="33"/>
      <c r="G76" s="34" t="s">
        <v>139</v>
      </c>
      <c r="H76" s="22" t="s">
        <v>36</v>
      </c>
      <c r="I76" s="35">
        <v>43971</v>
      </c>
      <c r="J76" s="32"/>
      <c r="K76" s="33"/>
      <c r="L76" s="33"/>
      <c r="M76" s="33"/>
      <c r="N76" s="34"/>
    </row>
    <row r="77" spans="1:14" ht="30" x14ac:dyDescent="0.25">
      <c r="A77" s="22" t="s">
        <v>40</v>
      </c>
      <c r="B77" s="31">
        <v>43902</v>
      </c>
      <c r="C77" s="32" t="s">
        <v>140</v>
      </c>
      <c r="D77" s="33">
        <v>3</v>
      </c>
      <c r="E77" s="33"/>
      <c r="F77" s="33"/>
      <c r="G77" s="34" t="s">
        <v>141</v>
      </c>
      <c r="H77" s="22" t="s">
        <v>40</v>
      </c>
      <c r="I77" s="35">
        <v>43972</v>
      </c>
      <c r="J77" s="32"/>
      <c r="K77" s="33"/>
      <c r="L77" s="33"/>
      <c r="M77" s="33"/>
      <c r="N77" s="34"/>
    </row>
    <row r="78" spans="1:14" ht="30" x14ac:dyDescent="0.25">
      <c r="A78" s="22" t="s">
        <v>44</v>
      </c>
      <c r="B78" s="31">
        <v>43903</v>
      </c>
      <c r="C78" s="32" t="s">
        <v>142</v>
      </c>
      <c r="D78" s="33">
        <v>4</v>
      </c>
      <c r="E78" s="33"/>
      <c r="F78" s="33"/>
      <c r="G78" s="32" t="s">
        <v>143</v>
      </c>
      <c r="H78" s="22" t="s">
        <v>44</v>
      </c>
      <c r="I78" s="35">
        <v>43973</v>
      </c>
      <c r="J78" s="32"/>
      <c r="K78" s="33"/>
      <c r="L78" s="33"/>
      <c r="M78" s="33"/>
      <c r="N78" s="32"/>
    </row>
    <row r="79" spans="1:14" x14ac:dyDescent="0.25">
      <c r="A79" s="22" t="s">
        <v>48</v>
      </c>
      <c r="B79" s="31">
        <v>43904</v>
      </c>
      <c r="C79" s="32"/>
      <c r="D79" s="33"/>
      <c r="E79" s="33"/>
      <c r="F79" s="33"/>
      <c r="G79" s="32"/>
      <c r="H79" s="22" t="s">
        <v>48</v>
      </c>
      <c r="I79" s="35">
        <v>43974</v>
      </c>
      <c r="J79" s="32"/>
      <c r="K79" s="33"/>
      <c r="L79" s="33"/>
      <c r="M79" s="33"/>
      <c r="N79" s="32"/>
    </row>
    <row r="80" spans="1:14" x14ac:dyDescent="0.25">
      <c r="A80" s="22" t="s">
        <v>52</v>
      </c>
      <c r="B80" s="31">
        <v>43905</v>
      </c>
      <c r="C80" s="32"/>
      <c r="D80" s="33"/>
      <c r="E80" s="33"/>
      <c r="F80" s="33"/>
      <c r="G80" s="32"/>
      <c r="H80" s="22" t="s">
        <v>52</v>
      </c>
      <c r="I80" s="35">
        <v>43975</v>
      </c>
      <c r="J80" s="32"/>
      <c r="K80" s="33"/>
      <c r="L80" s="33"/>
      <c r="M80" s="33"/>
      <c r="N80" s="32"/>
    </row>
    <row r="81" spans="1:14" x14ac:dyDescent="0.25">
      <c r="A81" s="52"/>
      <c r="B81" s="31" t="s">
        <v>55</v>
      </c>
      <c r="C81" s="32"/>
      <c r="D81" s="33">
        <f>SUM(D74:D80)</f>
        <v>18</v>
      </c>
      <c r="E81" s="33">
        <f>SUM(E74:E80)</f>
        <v>0</v>
      </c>
      <c r="F81" s="33">
        <f>SUM(F74:F80)</f>
        <v>0</v>
      </c>
      <c r="G81" s="36">
        <f>SUM(D81:F81)</f>
        <v>18</v>
      </c>
      <c r="H81" s="52"/>
      <c r="I81" s="35" t="s">
        <v>55</v>
      </c>
      <c r="J81" s="32"/>
      <c r="K81" s="8">
        <f>SUM(K74:K80)</f>
        <v>0</v>
      </c>
      <c r="L81" s="8">
        <f>SUM(L74:L80)</f>
        <v>0</v>
      </c>
      <c r="M81" s="8">
        <f>SUM(M74:M80)</f>
        <v>0</v>
      </c>
      <c r="N81" s="29">
        <f>SUM(K81:M81)</f>
        <v>0</v>
      </c>
    </row>
    <row r="82" spans="1:14" x14ac:dyDescent="0.25">
      <c r="A82" s="52"/>
      <c r="B82" s="53"/>
      <c r="C82" s="54"/>
      <c r="D82" s="55"/>
      <c r="E82" s="55"/>
      <c r="F82" s="56"/>
      <c r="G82" s="57"/>
    </row>
    <row r="83" spans="1:14" x14ac:dyDescent="0.25">
      <c r="A83" s="52"/>
      <c r="B83" s="30"/>
      <c r="C83" s="58"/>
      <c r="D83" s="59"/>
      <c r="E83" s="59"/>
      <c r="F83" s="60"/>
      <c r="G83" s="54"/>
    </row>
    <row r="84" spans="1:14" x14ac:dyDescent="0.25">
      <c r="A84" s="52"/>
      <c r="B84" s="53"/>
      <c r="C84" s="54"/>
      <c r="D84" s="55"/>
      <c r="E84" s="55"/>
      <c r="F84" s="56"/>
      <c r="G84" s="57"/>
    </row>
    <row r="85" spans="1:14" x14ac:dyDescent="0.25">
      <c r="A85" s="52"/>
      <c r="B85" s="53"/>
      <c r="C85" s="54"/>
      <c r="D85" s="10" t="s">
        <v>144</v>
      </c>
      <c r="E85" s="10" t="s">
        <v>25</v>
      </c>
      <c r="F85" s="61" t="s">
        <v>26</v>
      </c>
      <c r="G85" s="58" t="s">
        <v>145</v>
      </c>
      <c r="H85" s="62" t="s">
        <v>146</v>
      </c>
    </row>
    <row r="86" spans="1:14" x14ac:dyDescent="0.25">
      <c r="A86" s="52"/>
      <c r="B86" s="30"/>
      <c r="C86" s="58" t="s">
        <v>147</v>
      </c>
      <c r="D86" s="61">
        <f>SUM(D81,D73,D65,D57,D49,D41,D33,D25,D17,D9,K9,K17,K25,K33,K41,K49,K57,K65,K73,K81)</f>
        <v>98.5</v>
      </c>
      <c r="E86" s="61">
        <f>SUM(E81,E73,E65,E57,E49,E41,E33,E25,E17,E9,L9,L17,L25,L33,L41,L49,L57,L65,L73,L81)</f>
        <v>84</v>
      </c>
      <c r="F86" s="61">
        <f>SUM(F81,F73,F65,F57,F49,F41,F33,F25,F17,F9,M9,M17,M25,M33,M41,M49,M57,M65,M73,M81)</f>
        <v>47</v>
      </c>
      <c r="G86" s="63">
        <f>SUM(D86:F86) + 9</f>
        <v>238.5</v>
      </c>
      <c r="H86" s="64">
        <f>G86/400</f>
        <v>0.59624999999999995</v>
      </c>
    </row>
    <row r="87" spans="1:14" x14ac:dyDescent="0.25">
      <c r="B87" s="53"/>
      <c r="C87" s="54"/>
      <c r="D87" s="55"/>
      <c r="E87" s="55"/>
      <c r="F87" s="56"/>
      <c r="G87" s="57"/>
    </row>
    <row r="88" spans="1:14" x14ac:dyDescent="0.25">
      <c r="B88" s="53"/>
      <c r="C88" s="65"/>
      <c r="D88" s="55"/>
      <c r="E88" s="55"/>
      <c r="F88" s="61"/>
      <c r="G88" s="58">
        <f>G86*50</f>
        <v>11925</v>
      </c>
    </row>
    <row r="89" spans="1:14" x14ac:dyDescent="0.25">
      <c r="B89" s="66"/>
    </row>
    <row r="90" spans="1:14" x14ac:dyDescent="0.25">
      <c r="D90" s="8" t="s">
        <v>148</v>
      </c>
      <c r="E90" s="67">
        <f ca="1">G86/(DATEDIF("2020-01-06",TODAY(),"d")/7)</f>
        <v>17.76063829787234</v>
      </c>
    </row>
    <row r="94" spans="1:14" x14ac:dyDescent="0.25">
      <c r="B94" s="8" t="s">
        <v>149</v>
      </c>
      <c r="C94" s="8" t="s">
        <v>6</v>
      </c>
    </row>
    <row r="95" spans="1:14" x14ac:dyDescent="0.25">
      <c r="B95" s="8" t="s">
        <v>23</v>
      </c>
      <c r="C95" s="8">
        <f>G9</f>
        <v>18.5</v>
      </c>
    </row>
    <row r="96" spans="1:14" x14ac:dyDescent="0.25">
      <c r="B96" s="8" t="s">
        <v>54</v>
      </c>
      <c r="C96" s="8">
        <f>G17</f>
        <v>11</v>
      </c>
    </row>
    <row r="97" spans="2:3" x14ac:dyDescent="0.25">
      <c r="B97" s="8" t="s">
        <v>68</v>
      </c>
      <c r="C97" s="8">
        <f>G25</f>
        <v>17.5</v>
      </c>
    </row>
    <row r="98" spans="2:3" x14ac:dyDescent="0.25">
      <c r="B98" s="8" t="s">
        <v>78</v>
      </c>
      <c r="C98" s="8">
        <f>G33</f>
        <v>12</v>
      </c>
    </row>
    <row r="99" spans="2:3" x14ac:dyDescent="0.25">
      <c r="B99" s="8" t="s">
        <v>83</v>
      </c>
      <c r="C99" s="8">
        <f>G41</f>
        <v>22.5</v>
      </c>
    </row>
    <row r="100" spans="2:3" x14ac:dyDescent="0.25">
      <c r="B100" s="8" t="s">
        <v>92</v>
      </c>
      <c r="C100" s="8">
        <f>G49</f>
        <v>13.5</v>
      </c>
    </row>
    <row r="101" spans="2:3" x14ac:dyDescent="0.25">
      <c r="B101" s="8" t="s">
        <v>97</v>
      </c>
      <c r="C101" s="8">
        <f>G57</f>
        <v>20.5</v>
      </c>
    </row>
    <row r="102" spans="2:3" x14ac:dyDescent="0.25">
      <c r="B102" s="8" t="s">
        <v>110</v>
      </c>
      <c r="C102" s="8">
        <f>G65</f>
        <v>12</v>
      </c>
    </row>
    <row r="103" spans="2:3" x14ac:dyDescent="0.25">
      <c r="B103" s="8" t="s">
        <v>118</v>
      </c>
      <c r="C103" s="8">
        <f>G73</f>
        <v>24.5</v>
      </c>
    </row>
    <row r="104" spans="2:3" x14ac:dyDescent="0.25">
      <c r="B104" s="8" t="s">
        <v>133</v>
      </c>
      <c r="C104" s="8">
        <f>G81</f>
        <v>18</v>
      </c>
    </row>
    <row r="105" spans="2:3" x14ac:dyDescent="0.25">
      <c r="B105" s="8" t="s">
        <v>27</v>
      </c>
      <c r="C105" s="8">
        <f>N9</f>
        <v>17</v>
      </c>
    </row>
    <row r="106" spans="2:3" x14ac:dyDescent="0.25">
      <c r="B106" s="8" t="s">
        <v>56</v>
      </c>
      <c r="C106" s="8">
        <f>N17</f>
        <v>11.5</v>
      </c>
    </row>
    <row r="107" spans="2:3" x14ac:dyDescent="0.25">
      <c r="B107" s="8" t="s">
        <v>69</v>
      </c>
      <c r="C107" s="8">
        <f>N25</f>
        <v>15</v>
      </c>
    </row>
    <row r="108" spans="2:3" x14ac:dyDescent="0.25">
      <c r="B108" s="8" t="s">
        <v>150</v>
      </c>
      <c r="C108" s="8">
        <f>N33</f>
        <v>16</v>
      </c>
    </row>
    <row r="109" spans="2:3" x14ac:dyDescent="0.25">
      <c r="B109" s="8" t="s">
        <v>151</v>
      </c>
      <c r="C109" s="8">
        <f>N41</f>
        <v>0</v>
      </c>
    </row>
    <row r="110" spans="2:3" x14ac:dyDescent="0.25">
      <c r="B110" s="8" t="s">
        <v>152</v>
      </c>
      <c r="C110" s="8">
        <f>N49</f>
        <v>0</v>
      </c>
    </row>
    <row r="111" spans="2:3" x14ac:dyDescent="0.25">
      <c r="B111" s="8" t="s">
        <v>153</v>
      </c>
      <c r="C111" s="8">
        <f>N57</f>
        <v>0</v>
      </c>
    </row>
    <row r="112" spans="2:3" x14ac:dyDescent="0.25">
      <c r="B112" s="8" t="s">
        <v>154</v>
      </c>
      <c r="C112" s="8">
        <f>N65</f>
        <v>0</v>
      </c>
    </row>
    <row r="113" spans="2:3" x14ac:dyDescent="0.25">
      <c r="B113" s="8" t="s">
        <v>155</v>
      </c>
      <c r="C113" s="8">
        <f>N73</f>
        <v>0</v>
      </c>
    </row>
    <row r="114" spans="2:3" x14ac:dyDescent="0.25">
      <c r="B114" s="8" t="s">
        <v>156</v>
      </c>
      <c r="C114" s="8">
        <f>N81</f>
        <v>0</v>
      </c>
    </row>
    <row r="115" spans="2:3" x14ac:dyDescent="0.25">
      <c r="B115" s="8" t="s">
        <v>157</v>
      </c>
      <c r="C115" s="8"/>
    </row>
    <row r="116" spans="2:3" x14ac:dyDescent="0.25">
      <c r="B116" s="6" t="s">
        <v>158</v>
      </c>
      <c r="C116" s="68">
        <f ca="1">E90</f>
        <v>17.76063829787234</v>
      </c>
    </row>
  </sheetData>
  <conditionalFormatting sqref="B1:B81">
    <cfRule type="timePeriod" dxfId="1" priority="2" timePeriod="today">
      <formula>FLOOR(B1,1)=TODAY()</formula>
    </cfRule>
  </conditionalFormatting>
  <conditionalFormatting sqref="I1:I81">
    <cfRule type="timePeriod" dxfId="0" priority="3" timePeriod="today">
      <formula>FLOOR(I1,1)=TODAY()</formula>
    </cfRule>
  </conditionalFormatting>
  <pageMargins left="0.7" right="0.7" top="0.75" bottom="0.75" header="0.51180555555555496" footer="0.51180555555555496"/>
  <pageSetup firstPageNumber="0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1"/>
  <sheetViews>
    <sheetView zoomScale="130" zoomScaleNormal="130" workbookViewId="0"/>
  </sheetViews>
  <sheetFormatPr defaultRowHeight="15" x14ac:dyDescent="0.25"/>
  <cols>
    <col min="1" max="1025" width="11.5703125" style="13"/>
  </cols>
  <sheetData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2644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Tom</dc:creator>
  <dc:description/>
  <cp:lastModifiedBy>Tom</cp:lastModifiedBy>
  <cp:revision>64</cp:revision>
  <dcterms:created xsi:type="dcterms:W3CDTF">2015-06-05T18:17:20Z</dcterms:created>
  <dcterms:modified xsi:type="dcterms:W3CDTF">2020-04-09T04:22:43Z</dcterms:modified>
  <dc:language>en-AU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