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FF3E3081-9627-4D0C-B5F8-B99AC025FDC1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2" l="1"/>
  <c r="C118" i="2"/>
  <c r="C117" i="2"/>
  <c r="D86" i="2"/>
  <c r="E86" i="2"/>
  <c r="S17" i="2"/>
  <c r="R17" i="2"/>
  <c r="U17" i="2" s="1"/>
  <c r="C116" i="2" s="1"/>
  <c r="T17" i="2"/>
  <c r="F86" i="2" s="1"/>
  <c r="R9" i="2" l="1"/>
  <c r="S9" i="2"/>
  <c r="T9" i="2"/>
  <c r="U9" i="2" l="1"/>
  <c r="C115" i="2" s="1"/>
  <c r="G86" i="2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20" i="2" s="1"/>
  <c r="H86" i="2"/>
</calcChain>
</file>

<file path=xl/sharedStrings.xml><?xml version="1.0" encoding="utf-8"?>
<sst xmlns="http://schemas.openxmlformats.org/spreadsheetml/2006/main" count="555" uniqueCount="263">
  <si>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</si>
  <si>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</si>
  <si>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</si>
  <si>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</si>
  <si>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</si>
  <si>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</si>
  <si>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</si>
  <si>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</si>
  <si>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</si>
  <si>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</si>
  <si>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</si>
  <si>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</si>
  <si>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</si>
  <si>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</si>
  <si>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</si>
  <si>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</si>
  <si>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</si>
  <si>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</si>
  <si>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</si>
  <si>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</si>
  <si>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</si>
  <si>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</si>
  <si>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</si>
  <si>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</si>
  <si>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</si>
  <si>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</si>
  <si>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</si>
  <si>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</si>
  <si>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</si>
  <si>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</si>
  <si>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</si>
  <si>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</si>
  <si>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</si>
  <si>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</si>
  <si>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</si>
  <si>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</si>
  <si>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</si>
  <si>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</si>
  <si>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</si>
  <si>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</si>
  <si>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</si>
  <si>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</si>
  <si>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</si>
  <si>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</si>
  <si>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</si>
  <si>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</si>
  <si>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</si>
  <si>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</si>
  <si>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</si>
  <si>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</si>
  <si>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</si>
  <si>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</si>
  <si>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</si>
  <si>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</si>
  <si>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</si>
  <si>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</si>
  <si>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</si>
  <si>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</si>
  <si>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</si>
  <si>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</si>
  <si>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</si>
  <si>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</si>
  <si>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</si>
  <si>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</si>
  <si>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</si>
  <si>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</si>
  <si>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</si>
  <si>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</si>
  <si>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</si>
  <si>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</si>
  <si>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</si>
  <si>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</si>
  <si>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</si>
  <si>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</si>
  <si>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</si>
  <si>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</si>
  <si>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</si>
  <si>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</si>
  <si>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</si>
  <si>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</si>
  <si>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</si>
  <si>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</si>
  <si>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</si>
  <si>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</si>
  <si>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</si>
  <si>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</si>
  <si>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</si>
  <si>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</si>
  <si>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</si>
  <si>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</si>
  <si>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</si>
  <si>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</si>
  <si>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</si>
  <si>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</si>
  <si>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</si>
  <si>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</si>
  <si>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</si>
  <si>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</si>
  <si>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</si>
  <si>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</si>
  <si>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</si>
  <si>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</si>
  <si>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</si>
  <si>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</si>
  <si>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</si>
  <si>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</si>
  <si>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</si>
  <si>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</si>
  <si>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</si>
  <si>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</si>
  <si>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</si>
  <si>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</si>
  <si>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</si>
  <si>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</si>
  <si>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</si>
  <si>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</si>
  <si>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</si>
  <si>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</si>
  <si>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</si>
  <si>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</si>
  <si>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</si>
  <si>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</si>
  <si>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</si>
  <si>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</si>
  <si>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</si>
  <si>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</si>
  <si>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</si>
  <si>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</si>
  <si>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</si>
  <si>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</si>
  <si>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</si>
  <si>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</si>
  <si>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</si>
  <si>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</si>
  <si>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</si>
  <si>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</si>
  <si>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</si>
  <si>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</si>
  <si>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</si>
  <si>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</si>
  <si>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</si>
  <si>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</si>
  <si>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</si>
  <si>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</si>
  <si>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</si>
  <si>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</si>
  <si>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</si>
  <si>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</si>
  <si>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</si>
  <si>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</si>
  <si>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</si>
  <si>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</si>
  <si>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</si>
  <si>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</si>
  <si>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</si>
  <si>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</si>
  <si>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</si>
  <si>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</si>
  <si>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</si>
  <si>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</si>
  <si>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</si>
  <si>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</si>
  <si>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</si>
  <si>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</si>
  <si>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</si>
  <si>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</si>
  <si>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</si>
  <si>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</si>
  <si>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</si>
  <si>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</si>
  <si>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</si>
  <si>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</si>
  <si>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</si>
  <si>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</si>
  <si>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</si>
  <si>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</si>
  <si>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</si>
  <si>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</si>
  <si>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</si>
  <si>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</si>
  <si>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</si>
  <si>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</si>
  <si>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</si>
  <si>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</si>
  <si>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</si>
  <si>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</si>
  <si>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</si>
  <si>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</si>
  <si>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</si>
  <si>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</si>
  <si>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</si>
  <si>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</si>
  <si>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</si>
  <si>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</si>
  <si>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</si>
  <si>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</si>
  <si>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</si>
  <si>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</si>
  <si>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</si>
  <si>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</si>
  <si>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</si>
  <si>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</si>
  <si>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</si>
  <si>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</si>
  <si>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</si>
  <si>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</si>
  <si>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</si>
  <si>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</si>
  <si>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</si>
  <si>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</si>
  <si>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</si>
  <si>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</si>
  <si>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</si>
  <si>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</si>
  <si>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</si>
  <si>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</si>
  <si>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</si>
  <si>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</si>
  <si>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</si>
  <si>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</si>
  <si>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</si>
  <si>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</si>
  <si>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</si>
  <si>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</si>
  <si>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</si>
  <si>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</si>
  <si>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</si>
  <si>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</si>
  <si>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</si>
  <si>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</si>
  <si>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</si>
  <si>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</si>
  <si>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</si>
  <si>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</si>
  <si>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</si>
  <si>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</si>
  <si>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</si>
  <si>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</si>
  <si>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</si>
  <si>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</si>
  <si>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</si>
  <si>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</si>
  <si>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</si>
  <si>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</si>
  <si>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</si>
  <si>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</si>
  <si>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</si>
  <si>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</si>
  <si>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</si>
  <si>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</si>
  <si>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</si>
  <si>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</si>
  <si>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</si>
  <si>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</si>
  <si>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</si>
  <si>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</si>
  <si>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>11:00 - 13:00 19:30 - 21:30 22:00 - 01:00</t>
  </si>
  <si>
    <t>Improving Tracker + Report: Design</t>
  </si>
  <si>
    <t>12:00 - 14:30 18:00 - 20:00 22:00 - 23:00</t>
  </si>
  <si>
    <t>Report: Design/Calibration</t>
  </si>
  <si>
    <t>19:00 - 21:30</t>
  </si>
  <si>
    <t>11:00 - 13:00 15:30 - 17:30 20:30 - 21:30 22:00 - 23:00</t>
  </si>
  <si>
    <t>10:30 - 13:00 14:30 - 15:30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</si>
</sst>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Sheet2!$B$95:$B$120</c:f>
              <c:strCache>
                <c:ptCount val="26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Wk22</c:v>
                </c:pt>
                <c:pt idx="22">
                  <c:v>Wk23</c:v>
                </c:pt>
                <c:pt idx="23">
                  <c:v>Wk24</c:v>
                </c:pt>
                <c:pt idx="24">
                  <c:v>Wk25</c:v>
                </c:pt>
                <c:pt idx="25">
                  <c:v>Average</c:v>
                </c:pt>
              </c:strCache>
            </c:strRef>
          </c:cat>
          <c:val>
            <c:numRef>
              <c:f>Sheet2!$C$95:$C$120</c:f>
              <c:numCache>
                <c:formatCode>0.00</c:formatCode>
                <c:ptCount val="26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29.5</c:v>
                </c:pt>
                <c:pt idx="21" formatCode="General">
                  <c:v>3.5</c:v>
                </c:pt>
                <c:pt idx="22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0">
                  <c:v>20.30952380952381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658575</xdr:colOff>
      <xdr:row>90</xdr:row>
      <xdr:rowOff>56762</xdr:rowOff>
    </xdr:from>
    <xdr:to>
      <xdr:col>13</xdr:col>
      <xdr:colOff>493058</xdr:colOff>
      <xdr:row>127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4" t="s">
        <v>3</v>
      </c>
      <c r="H1" s="84"/>
      <c r="I1" s="84"/>
      <c r="J1" s="84"/>
      <c r="K1" s="84"/>
      <c r="L1" s="84"/>
      <c r="M1" s="84"/>
      <c r="N1" s="84"/>
      <c r="O1" s="84"/>
      <c r="P1" s="84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0"/>
  <sheetViews>
    <sheetView tabSelected="1" topLeftCell="H1" zoomScale="85" zoomScaleNormal="85" workbookViewId="0">
      <pane ySplit="1" topLeftCell="A2" activePane="bottomLeft" state="frozen"/>
      <selection pane="bottomLeft" activeCell="R14" sqref="R14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79" t="s">
        <v>253</v>
      </c>
    </row>
    <row r="3" spans="1:21" ht="45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7.5</v>
      </c>
      <c r="U3" s="7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 t="s">
        <v>258</v>
      </c>
      <c r="R4" s="69">
        <v>2.5</v>
      </c>
      <c r="S4" s="69"/>
      <c r="T4" s="69">
        <v>3.5</v>
      </c>
      <c r="U4" s="79" t="s">
        <v>257</v>
      </c>
    </row>
    <row r="5" spans="1:21" ht="30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 t="s">
        <v>260</v>
      </c>
      <c r="R5" s="69"/>
      <c r="S5" s="69"/>
      <c r="T5" s="69">
        <v>2.5</v>
      </c>
      <c r="U5" s="79" t="s">
        <v>259</v>
      </c>
    </row>
    <row r="6" spans="1:21" ht="6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 t="s">
        <v>261</v>
      </c>
      <c r="R6" s="69"/>
      <c r="S6" s="69"/>
      <c r="T6" s="69">
        <v>5</v>
      </c>
      <c r="U6" s="79" t="s">
        <v>253</v>
      </c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>
        <v>2</v>
      </c>
      <c r="U7" s="7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7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2.5</v>
      </c>
      <c r="S9" s="69">
        <f>SUM(S2:S8)</f>
        <v>0</v>
      </c>
      <c r="T9" s="69">
        <f>SUM(T2:T8)</f>
        <v>27</v>
      </c>
      <c r="U9" s="79">
        <f>SUM(R9:T9)</f>
        <v>29.5</v>
      </c>
    </row>
    <row r="10" spans="1:21" ht="30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 t="s">
        <v>262</v>
      </c>
      <c r="R10" s="44"/>
      <c r="S10" s="44"/>
      <c r="T10" s="45">
        <v>3.5</v>
      </c>
      <c r="U10" s="81" t="s">
        <v>253</v>
      </c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 t="s">
        <v>250</v>
      </c>
      <c r="R11" s="46"/>
      <c r="S11" s="46"/>
      <c r="T11" s="46"/>
      <c r="U11" s="82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2"/>
      <c r="R12" s="46"/>
      <c r="S12" s="46"/>
      <c r="T12" s="46"/>
      <c r="U12" s="82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/>
      <c r="R13" s="46"/>
      <c r="S13" s="46"/>
      <c r="T13" s="46"/>
      <c r="U13" s="82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82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/>
      <c r="R15" s="46"/>
      <c r="S15" s="46"/>
      <c r="T15" s="46"/>
      <c r="U15" s="82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/>
      <c r="R16" s="46"/>
      <c r="S16" s="46"/>
      <c r="T16" s="46"/>
      <c r="U16" s="82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>
        <f>SUM(R10:R16)</f>
        <v>0</v>
      </c>
      <c r="S17" s="5">
        <f>SUM(S10:S16)</f>
        <v>0</v>
      </c>
      <c r="T17" s="5">
        <f>SUM(T10:T16)</f>
        <v>3.5</v>
      </c>
      <c r="U17" s="38">
        <f>SUM(R17:T17)</f>
        <v>3.5</v>
      </c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38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38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38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38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38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38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38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38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82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82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82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82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82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82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82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38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38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38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38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38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38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38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38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38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82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82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82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82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82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82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82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82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38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38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38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38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38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38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38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38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82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82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82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82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82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82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82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82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83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83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83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83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83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83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83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83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83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83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83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83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83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83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83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83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SUM(D81,D73,D65,D57,D49,D41,D33,D25,D17,D9,K9,K17,K25,K33,K41,K49,K57,K65,K73,K81,R9, R17)</f>
        <v>219.5</v>
      </c>
      <c r="E86" s="64">
        <f>SUM(E81,E73,E65,E57,E49,E41,E33,E25,E17,E9,L9,L17,L25,L33,L41,L49,L57,L65,L73,L81,S9, S17)</f>
        <v>85</v>
      </c>
      <c r="F86" s="64">
        <f>SUM(F81,F73,F65,F57,F49,F41,F33,F25,F17,F9,M9,M17,M25,M33,M41,M49,M57,M65,M73,M81,T9, T17)</f>
        <v>113</v>
      </c>
      <c r="G86" s="25">
        <f>SUM(D86:F86) + 9</f>
        <v>426.5</v>
      </c>
      <c r="H86" s="66">
        <f>G86/400</f>
        <v>1.0662499999999999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21325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20.30952380952381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29.5</v>
      </c>
    </row>
    <row r="116" spans="2:3" x14ac:dyDescent="0.25">
      <c r="B116" s="5" t="s">
        <v>213</v>
      </c>
      <c r="C116" s="6">
        <f>U17</f>
        <v>3.5</v>
      </c>
    </row>
    <row r="117" spans="2:3" x14ac:dyDescent="0.25">
      <c r="B117" s="5" t="s">
        <v>214</v>
      </c>
      <c r="C117" s="7">
        <f>U25</f>
        <v>0</v>
      </c>
    </row>
    <row r="118" spans="2:3" x14ac:dyDescent="0.25">
      <c r="B118" s="5" t="s">
        <v>215</v>
      </c>
      <c r="C118" s="6">
        <f>U33</f>
        <v>0</v>
      </c>
    </row>
    <row r="119" spans="2:3" x14ac:dyDescent="0.25">
      <c r="B119" s="5" t="s">
        <v>216</v>
      </c>
      <c r="C119" s="6">
        <f>U41</f>
        <v>0</v>
      </c>
    </row>
    <row r="120" spans="2:3" x14ac:dyDescent="0.25">
      <c r="B120" s="5" t="s">
        <v>158</v>
      </c>
      <c r="C120" s="29">
        <f ca="1">E90</f>
        <v>20.30952380952381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2020-06-01T05:50:11Z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