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5453AC0A-161E-4F35-8A54-413DEFE47A38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2" l="1"/>
  <c r="C119" i="2" l="1"/>
  <c r="C118" i="2"/>
  <c r="C117" i="2"/>
  <c r="E86" i="2"/>
  <c r="S17" i="2"/>
  <c r="R17" i="2"/>
  <c r="D86" i="2" s="1"/>
  <c r="T17" i="2"/>
  <c r="F86" i="2" s="1"/>
  <c r="U17" i="2" l="1"/>
  <c r="C116" i="2" s="1"/>
  <c r="R9" i="2"/>
  <c r="S9" i="2"/>
  <c r="T9" i="2"/>
  <c r="U9" i="2" l="1"/>
  <c r="C115" i="2" s="1"/>
  <c r="G86" i="2"/>
  <c r="M81" i="2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C105" i="2" s="1"/>
  <c r="F9" i="2"/>
  <c r="E9" i="2"/>
  <c r="D9" i="2"/>
  <c r="G9" i="2" s="1"/>
  <c r="C95" i="2" s="1"/>
  <c r="B22" i="1"/>
  <c r="N81" i="2" l="1"/>
  <c r="C114" i="2" s="1"/>
  <c r="N41" i="2"/>
  <c r="C109" i="2" s="1"/>
  <c r="N33" i="2"/>
  <c r="C108" i="2" s="1"/>
  <c r="G88" i="2" l="1"/>
  <c r="E90" i="2" l="1"/>
  <c r="C120" i="2" s="1"/>
  <c r="H86" i="2"/>
</calcChain>
</file>

<file path=xl/sharedStrings.xml><?xml version="1.0" encoding="utf-8"?>
<sst xmlns="http://schemas.openxmlformats.org/spreadsheetml/2006/main" count="564" uniqueCount="273">
  <si>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</si>
  <si>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</si>
  <si>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</si>
  <si>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</si>
  <si>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</si>
  <si>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</si>
  <si>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</si>
  <si>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</si>
  <si>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</si>
  <si>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</si>
  <si>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</si>
  <si>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</si>
  <si>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</si>
  <si>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</si>
  <si>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</si>
  <si>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</si>
  <si>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</si>
  <si>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</si>
  <si>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</si>
  <si>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</si>
  <si>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</si>
  <si>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</si>
  <si>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</si>
  <si>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</si>
  <si>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</si>
  <si>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</si>
  <si>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</si>
  <si>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</si>
  <si>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</si>
  <si>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</si>
  <si>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</si>
  <si>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</si>
  <si>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</si>
  <si>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</si>
  <si>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</si>
  <si>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</si>
  <si>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</si>
  <si>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</si>
  <si>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</si>
  <si>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</si>
  <si>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</si>
  <si>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</si>
  <si>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</si>
  <si>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</si>
  <si>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</si>
  <si>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</si>
  <si>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</si>
  <si>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</si>
  <si>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</si>
  <si>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</si>
  <si>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</si>
  <si>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</si>
  <si>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</si>
  <si>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</si>
  <si>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</si>
  <si>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</si>
  <si>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</si>
  <si>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</si>
  <si>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</si>
  <si>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</si>
  <si>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</si>
  <si>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</si>
  <si>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</si>
  <si>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</si>
  <si>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</si>
  <si>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</si>
  <si>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</si>
  <si>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</si>
  <si>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</si>
  <si>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</si>
  <si>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</si>
  <si>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</si>
  <si>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</si>
  <si>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</si>
  <si>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</si>
  <si>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</si>
  <si>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</si>
  <si>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</si>
  <si>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</si>
  <si>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</si>
  <si>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</si>
  <si>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</si>
  <si>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</si>
  <si>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</si>
  <si>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</si>
  <si>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</si>
  <si>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</si>
  <si>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</si>
  <si>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</si>
  <si>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</si>
  <si>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</si>
  <si>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</si>
  <si>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</si>
  <si>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</si>
  <si>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</si>
  <si>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</si>
  <si>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</si>
  <si>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</si>
  <si>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</si>
  <si>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</si>
  <si>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</si>
  <si>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</si>
  <si>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</si>
  <si>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</si>
  <si>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</si>
  <si>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</si>
  <si>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</si>
  <si>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</si>
  <si>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</si>
  <si>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</si>
  <si>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</si>
  <si>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</si>
  <si>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</si>
  <si>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</si>
  <si>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</si>
  <si>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</si>
  <si>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</si>
  <si>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</si>
  <si>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</si>
  <si>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</si>
  <si>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</si>
  <si>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</si>
  <si>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</si>
  <si>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</si>
  <si>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</si>
  <si>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</si>
  <si>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</si>
  <si>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</si>
  <si>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</si>
  <si>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</si>
  <si>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</si>
  <si>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</si>
  <si>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</si>
  <si>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</si>
  <si>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</si>
  <si>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</si>
  <si>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</si>
  <si>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</si>
  <si>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</si>
  <si>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</si>
  <si>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</si>
  <si>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</si>
  <si>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</si>
  <si>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</si>
  <si>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</si>
  <si>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</si>
  <si>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</si>
  <si>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</si>
  <si>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</si>
  <si>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</si>
  <si>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</si>
  <si>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</si>
  <si>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</si>
  <si>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</si>
  <si>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</si>
  <si>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</si>
  <si>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</si>
  <si>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</si>
  <si>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</si>
  <si>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</si>
  <si>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</si>
  <si>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</si>
  <si>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</si>
  <si>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</si>
  <si>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</si>
  <si>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</si>
  <si>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</si>
  <si>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</si>
  <si>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</si>
  <si>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</si>
  <si>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</si>
  <si>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</si>
  <si>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</si>
  <si>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</si>
  <si>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</si>
  <si>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</si>
  <si>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</si>
  <si>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</si>
  <si>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</si>
  <si>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</si>
  <si>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</si>
  <si>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</si>
  <si>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</si>
  <si>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</si>
  <si>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</si>
  <si>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</si>
  <si>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</si>
  <si>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</si>
  <si>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</si>
  <si>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</si>
  <si>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</si>
  <si>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</si>
  <si>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</si>
  <si>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</si>
  <si>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</si>
  <si>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</si>
  <si>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</si>
  <si>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</si>
  <si>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</si>
  <si>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</si>
  <si>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</si>
  <si>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</si>
  <si>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</si>
  <si>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</si>
  <si>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</si>
  <si>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</si>
  <si>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</si>
  <si>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</si>
  <si>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</si>
  <si>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</si>
  <si>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</si>
  <si>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</si>
  <si>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</si>
  <si>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</si>
  <si>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</si>
  <si>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</si>
  <si>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</si>
  <si>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</si>
  <si>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</si>
  <si>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</si>
  <si>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</si>
  <si>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</si>
  <si>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</si>
  <si>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</si>
  <si>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</si>
  <si>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</si>
  <si>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</si>
  <si>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</si>
  <si>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</si>
  <si>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</si>
  <si>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</si>
  <si>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</si>
  <si>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</si>
  <si>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</si>
  <si>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</si>
  <si>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</si>
  <si>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</si>
  <si>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</si>
  <si>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</si>
  <si>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</si>
  <si>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</si>
  <si>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</si>
  <si>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</si>
  <si>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</si>
  <si>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</si>
  <si>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</si>
  <si>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</si>
  <si>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</si>
  <si>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</si>
  <si>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</si>
  <si>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</si>
  <si>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</si>
  <si>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</si>
  <si>
    <t>Report: Design</t>
  </si>
  <si>
    <t>20:00-22:00</t>
  </si>
  <si>
    <t>11:00 - 13:30 15:00 - 17:00 17:30 - 19:30</t>
  </si>
  <si>
    <t>11:00 - 13:00 19:30 - 21:30 22:00 - 01:00</t>
  </si>
  <si>
    <t>Improving Tracker + Report: Design</t>
  </si>
  <si>
    <t>12:00 - 14:30 18:00 - 20:00 22:00 - 23:00</t>
  </si>
  <si>
    <t>Report: Design/Calibration</t>
  </si>
  <si>
    <t>19:00 - 21:30</t>
  </si>
  <si>
    <t>11:00 - 13:00 15:30 - 17:30 20:30 - 21:30 22:00 - 23:00</t>
  </si>
  <si>
    <t>10:30 - 13:00 14:30 - 15:30</t>
  </si>
  <si>
    <t>11:00 - 12:30 14:00 - 16:00 22:00 - 00:00</t>
  </si>
  <si>
    <t>Meeting + Report + Setup File Calibration</t>
  </si>
  <si>
    <t>Report + Config File</t>
  </si>
  <si>
    <t>12:00 - 14:30 16:00 - 18:00 21:00 - 22:00</t>
  </si>
  <si>
    <t>12:00 - 14:30 18:15 - 18:45 21:00 - 23:00 23:30 - 00:30</t>
  </si>
  <si>
    <t>Config File Integration</t>
  </si>
  <si>
    <t>Config + Calibration</t>
  </si>
  <si>
    <t>12:00 - 14:00 14:30</t>
  </si>
  <si>
    <t>Calibrating Specific scene</t>
  </si>
  <si>
    <t>15:00 - 18:30 20:30 - 20:00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</si>
</sst>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20" fontId="3" fillId="8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Sheet2!$B$95:$B$120</c:f>
              <c:strCache>
                <c:ptCount val="26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  <c:pt idx="22">
                  <c:v>Wk23</c:v>
                </c:pt>
                <c:pt idx="23">
                  <c:v>Wk24</c:v>
                </c:pt>
                <c:pt idx="24">
                  <c:v>Wk25</c:v>
                </c:pt>
                <c:pt idx="25">
                  <c:v>Average</c:v>
                </c:pt>
              </c:strCache>
            </c:strRef>
          </c:cat>
          <c:val>
            <c:numRef>
              <c:f>Sheet2!$C$95:$C$120</c:f>
              <c:numCache>
                <c:formatCode>0.00</c:formatCode>
                <c:ptCount val="26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27.5</c:v>
                </c:pt>
                <c:pt idx="20">
                  <c:v>29.5</c:v>
                </c:pt>
                <c:pt idx="21" formatCode="General">
                  <c:v>31.5</c:v>
                </c:pt>
                <c:pt idx="22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0">
                  <c:v>20.794117647058822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1-4BB0-A2B7-E17F5F72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297957</xdr:colOff>
      <xdr:row>2</xdr:row>
      <xdr:rowOff>110658</xdr:rowOff>
    </xdr:from>
    <xdr:to>
      <xdr:col>32</xdr:col>
      <xdr:colOff>525876</xdr:colOff>
      <xdr:row>17</xdr:row>
      <xdr:rowOff>66434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AD8B8-3645-4531-A246-A1F358F41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85" t="s">
        <v>3</v>
      </c>
      <c r="H1" s="85"/>
      <c r="I1" s="85"/>
      <c r="J1" s="85"/>
      <c r="K1" s="85"/>
      <c r="L1" s="85"/>
      <c r="M1" s="85"/>
      <c r="N1" s="85"/>
      <c r="O1" s="85"/>
      <c r="P1" s="85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0"/>
  <sheetViews>
    <sheetView tabSelected="1" topLeftCell="M1" zoomScale="85" zoomScaleNormal="85" workbookViewId="0">
      <pane ySplit="1" topLeftCell="A2" activePane="bottomLeft" state="frozen"/>
      <selection pane="bottomLeft" activeCell="U16" sqref="U16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" customWidth="1"/>
    <col min="18" max="20" width="11.5703125" style="61"/>
    <col min="21" max="21" width="24.85546875" style="6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ht="45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79" t="s">
        <v>255</v>
      </c>
      <c r="R2" s="69"/>
      <c r="S2" s="69"/>
      <c r="T2" s="69">
        <v>6.5</v>
      </c>
      <c r="U2" s="79" t="s">
        <v>253</v>
      </c>
    </row>
    <row r="3" spans="1:21" ht="45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80" t="s">
        <v>256</v>
      </c>
      <c r="R3" s="70"/>
      <c r="S3" s="70"/>
      <c r="T3" s="69">
        <v>7.5</v>
      </c>
      <c r="U3" s="79" t="s">
        <v>253</v>
      </c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79" t="s">
        <v>258</v>
      </c>
      <c r="R4" s="69">
        <v>2.5</v>
      </c>
      <c r="S4" s="69"/>
      <c r="T4" s="69">
        <v>3.5</v>
      </c>
      <c r="U4" s="79" t="s">
        <v>257</v>
      </c>
    </row>
    <row r="5" spans="1:21" ht="30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79" t="s">
        <v>260</v>
      </c>
      <c r="R5" s="69"/>
      <c r="S5" s="69"/>
      <c r="T5" s="69">
        <v>2.5</v>
      </c>
      <c r="U5" s="79" t="s">
        <v>259</v>
      </c>
    </row>
    <row r="6" spans="1:21" ht="6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79" t="s">
        <v>261</v>
      </c>
      <c r="R6" s="69"/>
      <c r="S6" s="69"/>
      <c r="T6" s="69">
        <v>5</v>
      </c>
      <c r="U6" s="79" t="s">
        <v>253</v>
      </c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79"/>
      <c r="R7" s="69"/>
      <c r="S7" s="69"/>
      <c r="T7" s="69">
        <v>2</v>
      </c>
      <c r="U7" s="7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79"/>
      <c r="R8" s="69"/>
      <c r="S8" s="69"/>
      <c r="T8" s="69"/>
      <c r="U8" s="7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79"/>
      <c r="R9" s="69">
        <f>SUM(R2:R8)</f>
        <v>2.5</v>
      </c>
      <c r="S9" s="69">
        <f>SUM(S2:S8)</f>
        <v>0</v>
      </c>
      <c r="T9" s="69">
        <f>SUM(T2:T8)</f>
        <v>27</v>
      </c>
      <c r="U9" s="79">
        <f>SUM(R9:T9)</f>
        <v>29.5</v>
      </c>
    </row>
    <row r="10" spans="1:21" ht="30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81" t="s">
        <v>262</v>
      </c>
      <c r="R10" s="44"/>
      <c r="S10" s="44"/>
      <c r="T10" s="45">
        <v>3.5</v>
      </c>
      <c r="U10" s="81" t="s">
        <v>253</v>
      </c>
    </row>
    <row r="11" spans="1:21" ht="45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82" t="s">
        <v>263</v>
      </c>
      <c r="R11" s="46">
        <v>1.5</v>
      </c>
      <c r="S11" s="46"/>
      <c r="T11" s="46">
        <v>4</v>
      </c>
      <c r="U11" s="82" t="s">
        <v>264</v>
      </c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84" t="s">
        <v>266</v>
      </c>
      <c r="R12" s="46">
        <v>1</v>
      </c>
      <c r="S12" s="46"/>
      <c r="T12" s="46">
        <v>4.5</v>
      </c>
      <c r="U12" s="82" t="s">
        <v>265</v>
      </c>
    </row>
    <row r="13" spans="1:21" ht="60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82" t="s">
        <v>267</v>
      </c>
      <c r="R13" s="46">
        <v>5.5</v>
      </c>
      <c r="S13" s="46"/>
      <c r="T13" s="46"/>
      <c r="U13" s="82" t="s">
        <v>268</v>
      </c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82"/>
      <c r="R14" s="46"/>
      <c r="S14" s="46"/>
      <c r="T14" s="46"/>
      <c r="U14" s="82"/>
    </row>
    <row r="15" spans="1:21" ht="30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82" t="s">
        <v>270</v>
      </c>
      <c r="R15" s="46">
        <v>4.5</v>
      </c>
      <c r="S15" s="46"/>
      <c r="T15" s="46"/>
      <c r="U15" s="82" t="s">
        <v>269</v>
      </c>
    </row>
    <row r="16" spans="1:21" ht="30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82" t="s">
        <v>272</v>
      </c>
      <c r="R16" s="46">
        <v>7</v>
      </c>
      <c r="S16" s="46"/>
      <c r="T16" s="46"/>
      <c r="U16" s="82" t="s">
        <v>271</v>
      </c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38"/>
      <c r="R17" s="5">
        <f>SUM(R10:R16)</f>
        <v>19.5</v>
      </c>
      <c r="S17" s="5">
        <f>SUM(S10:S16)</f>
        <v>0</v>
      </c>
      <c r="T17" s="5">
        <f>SUM(T10:T16)</f>
        <v>12</v>
      </c>
      <c r="U17" s="38">
        <f>SUM(R17:T17)</f>
        <v>31.5</v>
      </c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38"/>
      <c r="R18" s="5"/>
      <c r="S18" s="5"/>
      <c r="T18" s="5"/>
      <c r="U18" s="38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38"/>
      <c r="R19" s="5"/>
      <c r="S19" s="5"/>
      <c r="T19" s="5"/>
      <c r="U19" s="38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38"/>
      <c r="R20" s="5"/>
      <c r="S20" s="5"/>
      <c r="T20" s="5"/>
      <c r="U20" s="38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38"/>
      <c r="R21" s="5"/>
      <c r="S21" s="5"/>
      <c r="T21" s="5"/>
      <c r="U21" s="38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38"/>
      <c r="R22" s="5"/>
      <c r="S22" s="5"/>
      <c r="T22" s="5"/>
      <c r="U22" s="38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38"/>
      <c r="R23" s="5"/>
      <c r="S23" s="5"/>
      <c r="T23" s="5"/>
      <c r="U23" s="38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38"/>
      <c r="R24" s="5"/>
      <c r="S24" s="5"/>
      <c r="T24" s="5"/>
      <c r="U24" s="38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38"/>
      <c r="R25" s="5"/>
      <c r="S25" s="5"/>
      <c r="T25" s="5"/>
      <c r="U25" s="38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82"/>
      <c r="R26" s="46"/>
      <c r="S26" s="46"/>
      <c r="T26" s="46"/>
      <c r="U26" s="82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82"/>
      <c r="R27" s="46"/>
      <c r="S27" s="46"/>
      <c r="T27" s="46"/>
      <c r="U27" s="82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82"/>
      <c r="R28" s="46"/>
      <c r="S28" s="46"/>
      <c r="T28" s="46"/>
      <c r="U28" s="82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82"/>
      <c r="R29" s="46"/>
      <c r="S29" s="46"/>
      <c r="T29" s="46"/>
      <c r="U29" s="82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82"/>
      <c r="R30" s="46"/>
      <c r="S30" s="46"/>
      <c r="T30" s="46"/>
      <c r="U30" s="82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82"/>
      <c r="R31" s="46"/>
      <c r="S31" s="46"/>
      <c r="T31" s="46"/>
      <c r="U31" s="82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82"/>
      <c r="R32" s="46"/>
      <c r="S32" s="46"/>
      <c r="T32" s="46"/>
      <c r="U32" s="82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38"/>
      <c r="R33" s="5"/>
      <c r="S33" s="5"/>
      <c r="T33" s="5"/>
      <c r="U33" s="38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38"/>
      <c r="R34" s="5"/>
      <c r="S34" s="5"/>
      <c r="T34" s="5"/>
      <c r="U34" s="38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38"/>
      <c r="R35" s="5"/>
      <c r="S35" s="5"/>
      <c r="T35" s="5"/>
      <c r="U35" s="38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38"/>
      <c r="R36" s="5"/>
      <c r="S36" s="5"/>
      <c r="T36" s="5"/>
      <c r="U36" s="38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38"/>
      <c r="R37" s="5"/>
      <c r="S37" s="5"/>
      <c r="T37" s="5"/>
      <c r="U37" s="38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38"/>
      <c r="R38" s="5"/>
      <c r="S38" s="5"/>
      <c r="T38" s="5"/>
      <c r="U38" s="38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38"/>
      <c r="R39" s="5"/>
      <c r="S39" s="5"/>
      <c r="T39" s="5"/>
      <c r="U39" s="38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38"/>
      <c r="R40" s="5"/>
      <c r="S40" s="5"/>
      <c r="T40" s="5"/>
      <c r="U40" s="38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38"/>
      <c r="R41" s="5"/>
      <c r="S41" s="5"/>
      <c r="T41" s="5"/>
      <c r="U41" s="38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82"/>
      <c r="R42" s="46"/>
      <c r="S42" s="46"/>
      <c r="T42" s="46"/>
      <c r="U42" s="82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82"/>
      <c r="R43" s="46"/>
      <c r="S43" s="46"/>
      <c r="T43" s="46"/>
      <c r="U43" s="82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82"/>
      <c r="R44" s="46"/>
      <c r="S44" s="46"/>
      <c r="T44" s="46"/>
      <c r="U44" s="82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82"/>
      <c r="R45" s="46"/>
      <c r="S45" s="46"/>
      <c r="T45" s="46"/>
      <c r="U45" s="82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82"/>
      <c r="R46" s="46"/>
      <c r="S46" s="46"/>
      <c r="T46" s="46"/>
      <c r="U46" s="82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82"/>
      <c r="R47" s="46"/>
      <c r="S47" s="46"/>
      <c r="T47" s="46"/>
      <c r="U47" s="82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82"/>
      <c r="R48" s="46"/>
      <c r="S48" s="46"/>
      <c r="T48" s="46"/>
      <c r="U48" s="82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82"/>
      <c r="R49" s="46"/>
      <c r="S49" s="46"/>
      <c r="T49" s="46"/>
      <c r="U49" s="82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38"/>
      <c r="R50" s="5"/>
      <c r="S50" s="5"/>
      <c r="T50" s="5"/>
      <c r="U50" s="38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38"/>
      <c r="R51" s="5"/>
      <c r="S51" s="5"/>
      <c r="T51" s="5"/>
      <c r="U51" s="38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38"/>
      <c r="R52" s="5"/>
      <c r="S52" s="5"/>
      <c r="T52" s="5"/>
      <c r="U52" s="38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38"/>
      <c r="R53" s="5"/>
      <c r="S53" s="5"/>
      <c r="T53" s="5"/>
      <c r="U53" s="38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38"/>
      <c r="R54" s="5"/>
      <c r="S54" s="5"/>
      <c r="T54" s="5"/>
      <c r="U54" s="38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38"/>
      <c r="R55" s="5"/>
      <c r="S55" s="5"/>
      <c r="T55" s="5"/>
      <c r="U55" s="38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38"/>
      <c r="R56" s="5"/>
      <c r="S56" s="5"/>
      <c r="T56" s="5"/>
      <c r="U56" s="38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38"/>
      <c r="R57" s="5"/>
      <c r="S57" s="5"/>
      <c r="T57" s="5"/>
      <c r="U57" s="38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82"/>
      <c r="R58" s="46"/>
      <c r="S58" s="46"/>
      <c r="T58" s="46"/>
      <c r="U58" s="82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82"/>
      <c r="R59" s="46"/>
      <c r="S59" s="46"/>
      <c r="T59" s="46"/>
      <c r="U59" s="82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82"/>
      <c r="R60" s="46"/>
      <c r="S60" s="46"/>
      <c r="T60" s="46"/>
      <c r="U60" s="82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82"/>
      <c r="R61" s="46"/>
      <c r="S61" s="46"/>
      <c r="T61" s="46"/>
      <c r="U61" s="82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82"/>
      <c r="R62" s="46"/>
      <c r="S62" s="46"/>
      <c r="T62" s="46"/>
      <c r="U62" s="82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82"/>
      <c r="R63" s="46"/>
      <c r="S63" s="46"/>
      <c r="T63" s="46"/>
      <c r="U63" s="82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82"/>
      <c r="R64" s="46"/>
      <c r="S64" s="46"/>
      <c r="T64" s="46"/>
      <c r="U64" s="82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82"/>
      <c r="R65" s="46"/>
      <c r="S65" s="46"/>
      <c r="T65" s="46"/>
      <c r="U65" s="82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83"/>
      <c r="R66" s="74"/>
      <c r="S66" s="74"/>
      <c r="T66" s="74"/>
      <c r="U66" s="83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83"/>
      <c r="R67" s="74"/>
      <c r="S67" s="74"/>
      <c r="T67" s="74"/>
      <c r="U67" s="83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83"/>
      <c r="R68" s="74"/>
      <c r="S68" s="74"/>
      <c r="T68" s="74"/>
      <c r="U68" s="83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83"/>
      <c r="R69" s="74"/>
      <c r="S69" s="74"/>
      <c r="T69" s="74"/>
      <c r="U69" s="83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83"/>
      <c r="R70" s="74"/>
      <c r="S70" s="74"/>
      <c r="T70" s="74"/>
      <c r="U70" s="83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83"/>
      <c r="R71" s="74"/>
      <c r="S71" s="74"/>
      <c r="T71" s="74"/>
      <c r="U71" s="83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83"/>
      <c r="R72" s="74"/>
      <c r="S72" s="74"/>
      <c r="T72" s="74"/>
      <c r="U72" s="83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83"/>
      <c r="R73" s="74"/>
      <c r="S73" s="74"/>
      <c r="T73" s="74"/>
      <c r="U73" s="83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83"/>
      <c r="R74" s="74"/>
      <c r="S74" s="74"/>
      <c r="T74" s="74"/>
      <c r="U74" s="83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83"/>
      <c r="R75" s="74"/>
      <c r="S75" s="74"/>
      <c r="T75" s="74"/>
      <c r="U75" s="83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83"/>
      <c r="R76" s="74"/>
      <c r="S76" s="74"/>
      <c r="T76" s="74"/>
      <c r="U76" s="83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83"/>
      <c r="R77" s="74"/>
      <c r="S77" s="74"/>
      <c r="T77" s="74"/>
      <c r="U77" s="83"/>
    </row>
    <row r="78" spans="1:21" ht="45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83"/>
      <c r="R78" s="74"/>
      <c r="S78" s="74"/>
      <c r="T78" s="74"/>
      <c r="U78" s="83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 t="s">
        <v>253</v>
      </c>
      <c r="O79" s="72"/>
      <c r="P79" s="73"/>
      <c r="Q79" s="83"/>
      <c r="R79" s="74"/>
      <c r="S79" s="74"/>
      <c r="T79" s="74"/>
      <c r="U79" s="83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 t="s">
        <v>254</v>
      </c>
      <c r="K80" s="16"/>
      <c r="L80" s="16"/>
      <c r="M80" s="16">
        <v>2</v>
      </c>
      <c r="N80" s="41" t="s">
        <v>253</v>
      </c>
      <c r="O80" s="72"/>
      <c r="P80" s="73"/>
      <c r="Q80" s="83"/>
      <c r="R80" s="74"/>
      <c r="S80" s="74"/>
      <c r="T80" s="74"/>
      <c r="U80" s="83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18</v>
      </c>
      <c r="N81" s="40">
        <f>SUM(K81:M81)</f>
        <v>27.5</v>
      </c>
      <c r="O81" s="74"/>
      <c r="P81" s="73"/>
      <c r="Q81" s="83"/>
      <c r="R81" s="74"/>
      <c r="S81" s="74"/>
      <c r="T81" s="74"/>
      <c r="U81" s="83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SUM(D81,D73,D65,D57,D49,D41,D33,D25,D17,D9,K9,K17,K25,K33,K41,K49,K57,K65,K73,K81,R9, R17)</f>
        <v>239</v>
      </c>
      <c r="E86" s="64">
        <f>SUM(E81,E73,E65,E57,E49,E41,E33,E25,E17,E9,L9,L17,L25,L33,L41,L49,L57,L65,L73,L81,S9, S17)</f>
        <v>85</v>
      </c>
      <c r="F86" s="64">
        <f>SUM(F81,F73,F65,F57,F49,F41,F33,F25,F17,F9,M9,M17,M25,M33,M41,M49,M57,M65,M73,M81,T9, T17)</f>
        <v>121.5</v>
      </c>
      <c r="G86" s="25">
        <f>SUM(D86:F86) + 9</f>
        <v>454.5</v>
      </c>
      <c r="H86" s="66">
        <f>G86/400</f>
        <v>1.13625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22725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20.794117647058822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27.5</v>
      </c>
    </row>
    <row r="115" spans="2:3" x14ac:dyDescent="0.25">
      <c r="B115" s="7" t="s">
        <v>157</v>
      </c>
      <c r="C115" s="7">
        <f>U9</f>
        <v>29.5</v>
      </c>
    </row>
    <row r="116" spans="2:3" x14ac:dyDescent="0.25">
      <c r="B116" s="5" t="s">
        <v>213</v>
      </c>
      <c r="C116" s="6">
        <f>U17</f>
        <v>31.5</v>
      </c>
    </row>
    <row r="117" spans="2:3" x14ac:dyDescent="0.25">
      <c r="B117" s="5" t="s">
        <v>214</v>
      </c>
      <c r="C117" s="7">
        <f>U25</f>
        <v>0</v>
      </c>
    </row>
    <row r="118" spans="2:3" x14ac:dyDescent="0.25">
      <c r="B118" s="5" t="s">
        <v>215</v>
      </c>
      <c r="C118" s="6">
        <f>U33</f>
        <v>0</v>
      </c>
    </row>
    <row r="119" spans="2:3" x14ac:dyDescent="0.25">
      <c r="B119" s="5" t="s">
        <v>216</v>
      </c>
      <c r="C119" s="6">
        <f>U41</f>
        <v>0</v>
      </c>
    </row>
    <row r="120" spans="2:3" x14ac:dyDescent="0.25">
      <c r="B120" s="5" t="s">
        <v>158</v>
      </c>
      <c r="C120" s="29">
        <f ca="1">E90</f>
        <v>20.794117647058822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2020-06-07T13:43:55Z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