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6177086E-E38A-4C3E-B984-F60799517463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2" l="1"/>
  <c r="C119" i="2" l="1"/>
  <c r="C118" i="2"/>
  <c r="C117" i="2"/>
  <c r="E86" i="2"/>
  <c r="S17" i="2"/>
  <c r="R17" i="2"/>
  <c r="D86" i="2" s="1"/>
  <c r="T17" i="2"/>
  <c r="F86" i="2" s="1"/>
  <c r="U17" i="2" l="1"/>
  <c r="C116" i="2" s="1"/>
  <c r="R9" i="2"/>
  <c r="S9" i="2"/>
  <c r="T9" i="2"/>
  <c r="U9" i="2" l="1"/>
  <c r="C115" i="2" s="1"/>
  <c r="G86" i="2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20" i="2" s="1"/>
  <c r="H86" i="2"/>
</calcChain>
</file>

<file path=xl/sharedStrings.xml><?xml version="1.0" encoding="utf-8"?>
<sst xmlns="http://schemas.openxmlformats.org/spreadsheetml/2006/main" count="566" uniqueCount="275">
  <si>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</si>
  <si>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</si>
  <si>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</si>
  <si>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</si>
  <si>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</si>
  <si>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</si>
  <si>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</si>
  <si>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</si>
  <si>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</si>
  <si>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</si>
  <si>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</si>
  <si>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</si>
  <si>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</si>
  <si>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</si>
  <si>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</si>
  <si>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</si>
  <si>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</si>
  <si>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</si>
  <si>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</si>
  <si>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</si>
  <si>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</si>
  <si>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</si>
  <si>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</si>
  <si>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</si>
  <si>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</si>
  <si>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</si>
  <si>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</si>
  <si>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</si>
  <si>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</si>
  <si>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</si>
  <si>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</si>
  <si>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</si>
  <si>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</si>
  <si>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</si>
  <si>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</si>
  <si>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</si>
  <si>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</si>
  <si>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</si>
  <si>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</si>
  <si>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</si>
  <si>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</si>
  <si>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</si>
  <si>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</si>
  <si>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</si>
  <si>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</si>
  <si>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</si>
  <si>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</si>
  <si>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</si>
  <si>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</si>
  <si>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</si>
  <si>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</si>
  <si>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</si>
  <si>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</si>
  <si>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</si>
  <si>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</si>
  <si>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</si>
  <si>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</si>
  <si>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</si>
  <si>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</si>
  <si>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</si>
  <si>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</si>
  <si>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</si>
  <si>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</si>
  <si>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</si>
  <si>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</si>
  <si>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</si>
  <si>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</si>
  <si>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</si>
  <si>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</si>
  <si>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</si>
  <si>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</si>
  <si>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</si>
  <si>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</si>
  <si>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</si>
  <si>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</si>
  <si>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</si>
  <si>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</si>
  <si>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</si>
  <si>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</si>
  <si>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</si>
  <si>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</si>
  <si>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</si>
  <si>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</si>
  <si>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</si>
  <si>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</si>
  <si>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</si>
  <si>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</si>
  <si>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</si>
  <si>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</si>
  <si>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</si>
  <si>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</si>
  <si>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</si>
  <si>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</si>
  <si>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</si>
  <si>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</si>
  <si>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</si>
  <si>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</si>
  <si>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</si>
  <si>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</si>
  <si>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</si>
  <si>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</si>
  <si>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</si>
  <si>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</si>
  <si>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</si>
  <si>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</si>
  <si>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</si>
  <si>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</si>
  <si>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</si>
  <si>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</si>
  <si>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</si>
  <si>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</si>
  <si>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</si>
  <si>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</si>
  <si>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</si>
  <si>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</si>
  <si>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</si>
  <si>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</si>
  <si>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</si>
  <si>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</si>
  <si>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</si>
  <si>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</si>
  <si>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</si>
  <si>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</si>
  <si>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</si>
  <si>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</si>
  <si>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</si>
  <si>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</si>
  <si>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</si>
  <si>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</si>
  <si>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</si>
  <si>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</si>
  <si>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</si>
  <si>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</si>
  <si>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</si>
  <si>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</si>
  <si>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</si>
  <si>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</si>
  <si>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</si>
  <si>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</si>
  <si>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</si>
  <si>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</si>
  <si>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</si>
  <si>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</si>
  <si>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</si>
  <si>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</si>
  <si>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</si>
  <si>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</si>
  <si>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</si>
  <si>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</si>
  <si>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</si>
  <si>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</si>
  <si>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</si>
  <si>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</si>
  <si>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</si>
  <si>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</si>
  <si>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</si>
  <si>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</si>
  <si>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</si>
  <si>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</si>
  <si>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</si>
  <si>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</si>
  <si>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</si>
  <si>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</si>
  <si>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</si>
  <si>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</si>
  <si>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</si>
  <si>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</si>
  <si>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</si>
  <si>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</si>
  <si>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</si>
  <si>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</si>
  <si>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</si>
  <si>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</si>
  <si>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</si>
  <si>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</si>
  <si>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</si>
  <si>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</si>
  <si>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</si>
  <si>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</si>
  <si>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</si>
  <si>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</si>
  <si>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</si>
  <si>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</si>
  <si>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</si>
  <si>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</si>
  <si>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</si>
  <si>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</si>
  <si>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</si>
  <si>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</si>
  <si>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</si>
  <si>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</si>
  <si>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</si>
  <si>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</si>
  <si>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</si>
  <si>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</si>
  <si>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</si>
  <si>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</si>
  <si>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</si>
  <si>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</si>
  <si>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</si>
  <si>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</si>
  <si>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</si>
  <si>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</si>
  <si>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</si>
  <si>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</si>
  <si>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</si>
  <si>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</si>
  <si>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</si>
  <si>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</si>
  <si>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</si>
  <si>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</si>
  <si>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</si>
  <si>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</si>
  <si>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</si>
  <si>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</si>
  <si>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</si>
  <si>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</si>
  <si>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</si>
  <si>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</si>
  <si>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</si>
  <si>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</si>
  <si>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</si>
  <si>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</si>
  <si>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</si>
  <si>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</si>
  <si>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</si>
  <si>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</si>
  <si>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</si>
  <si>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</si>
  <si>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</si>
  <si>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</si>
  <si>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</si>
  <si>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</si>
  <si>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</si>
  <si>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</si>
  <si>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</si>
  <si>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</si>
  <si>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</si>
  <si>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</si>
  <si>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</si>
  <si>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</si>
  <si>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</si>
  <si>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</si>
  <si>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</si>
  <si>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</si>
  <si>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</si>
  <si>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</si>
  <si>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</si>
  <si>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</si>
  <si>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</si>
  <si>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</si>
  <si>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</si>
  <si>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</si>
  <si>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</si>
  <si>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</si>
  <si>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</si>
  <si>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</si>
  <si>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</si>
  <si>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</si>
  <si>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</si>
  <si>
    <t>19:00 - 21:30</t>
  </si>
  <si>
    <t>11:00 - 13:00 15:30 - 17:30 20:30 - 21:30 22:00 - 23:00</t>
  </si>
  <si>
    <t>10:30 - 13:00 14:30 - 15:30</t>
  </si>
  <si>
    <t>11:00 - 12:30 14:00 - 16:00 22:00 - 00:00</t>
  </si>
  <si>
    <t>Meeting + Report + Setup File Calibration</t>
  </si>
  <si>
    <t>Report + Config File</t>
  </si>
  <si>
    <t>12:00 - 14:30 16:00 - 18:00 21:00 - 22:00</t>
  </si>
  <si>
    <t>12:00 - 14:30 18:15 - 18:45 21:00 - 23:00 23:30 - 00:30</t>
  </si>
  <si>
    <t>Config File Integration</t>
  </si>
  <si>
    <t>Config + Calibration</t>
  </si>
  <si>
    <t>12:00 - 14:00 14:30</t>
  </si>
  <si>
    <t>Calibrating Specific scene</t>
  </si>
  <si>
    <t>15:00 - 18:30 20:30 - 20:00</t>
  </si>
  <si>
    <t>Generating Results</t>
  </si>
  <si>
    <t>14:30 - 16:30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</si>
</sst>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20" fontId="3" fillId="8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Sheet2!$B$95:$B$120</c:f>
              <c:strCache>
                <c:ptCount val="26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Average</c:v>
                </c:pt>
              </c:strCache>
            </c:strRef>
          </c:cat>
          <c:val>
            <c:numRef>
              <c:f>Sheet2!$C$95:$C$120</c:f>
              <c:numCache>
                <c:formatCode>0.00</c:formatCode>
                <c:ptCount val="26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29.5</c:v>
                </c:pt>
                <c:pt idx="21" formatCode="General">
                  <c:v>31.5</c:v>
                </c:pt>
                <c:pt idx="22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0">
                  <c:v>20.65909090909091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1-4BB0-A2B7-E17F5F72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297957</xdr:colOff>
      <xdr:row>2</xdr:row>
      <xdr:rowOff>110658</xdr:rowOff>
    </xdr:from>
    <xdr:to>
      <xdr:col>32</xdr:col>
      <xdr:colOff>525876</xdr:colOff>
      <xdr:row>17</xdr:row>
      <xdr:rowOff>66434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AD8B8-3645-4531-A246-A1F358F41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5" t="s">
        <v>3</v>
      </c>
      <c r="H1" s="85"/>
      <c r="I1" s="85"/>
      <c r="J1" s="85"/>
      <c r="K1" s="85"/>
      <c r="L1" s="85"/>
      <c r="M1" s="85"/>
      <c r="N1" s="85"/>
      <c r="O1" s="85"/>
      <c r="P1" s="85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"/>
  <sheetViews>
    <sheetView tabSelected="1" topLeftCell="M1" zoomScale="85" zoomScaleNormal="85" workbookViewId="0">
      <pane ySplit="1" topLeftCell="A2" activePane="bottomLeft" state="frozen"/>
      <selection pane="bottomLeft" activeCell="Q19" sqref="Q19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ht="30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260</v>
      </c>
      <c r="R5" s="69"/>
      <c r="S5" s="69"/>
      <c r="T5" s="69">
        <v>2.5</v>
      </c>
      <c r="U5" s="79" t="s">
        <v>259</v>
      </c>
    </row>
    <row r="6" spans="1:21" ht="6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 t="s">
        <v>261</v>
      </c>
      <c r="R6" s="69"/>
      <c r="S6" s="69"/>
      <c r="T6" s="69">
        <v>5</v>
      </c>
      <c r="U6" s="79" t="s">
        <v>253</v>
      </c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>
        <v>2</v>
      </c>
      <c r="U7" s="7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27</v>
      </c>
      <c r="U9" s="79">
        <f>SUM(R9:T9)</f>
        <v>29.5</v>
      </c>
    </row>
    <row r="10" spans="1:21" ht="30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 t="s">
        <v>262</v>
      </c>
      <c r="R10" s="44"/>
      <c r="S10" s="44"/>
      <c r="T10" s="45">
        <v>3.5</v>
      </c>
      <c r="U10" s="81" t="s">
        <v>253</v>
      </c>
    </row>
    <row r="11" spans="1:21" ht="45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 t="s">
        <v>263</v>
      </c>
      <c r="R11" s="46">
        <v>1.5</v>
      </c>
      <c r="S11" s="46"/>
      <c r="T11" s="46">
        <v>4</v>
      </c>
      <c r="U11" s="82" t="s">
        <v>264</v>
      </c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4" t="s">
        <v>266</v>
      </c>
      <c r="R12" s="46">
        <v>1</v>
      </c>
      <c r="S12" s="46"/>
      <c r="T12" s="46">
        <v>4.5</v>
      </c>
      <c r="U12" s="82" t="s">
        <v>265</v>
      </c>
    </row>
    <row r="13" spans="1:21" ht="60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 t="s">
        <v>267</v>
      </c>
      <c r="R13" s="46">
        <v>5.5</v>
      </c>
      <c r="S13" s="46"/>
      <c r="T13" s="46"/>
      <c r="U13" s="82" t="s">
        <v>268</v>
      </c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ht="30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 t="s">
        <v>270</v>
      </c>
      <c r="R15" s="46">
        <v>4.5</v>
      </c>
      <c r="S15" s="46"/>
      <c r="T15" s="46"/>
      <c r="U15" s="82" t="s">
        <v>269</v>
      </c>
    </row>
    <row r="16" spans="1:21" ht="30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 t="s">
        <v>272</v>
      </c>
      <c r="R16" s="46">
        <v>7</v>
      </c>
      <c r="S16" s="46"/>
      <c r="T16" s="46"/>
      <c r="U16" s="82" t="s">
        <v>271</v>
      </c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>
        <f>SUM(R10:R16)</f>
        <v>19.5</v>
      </c>
      <c r="S17" s="5">
        <f>SUM(S10:S16)</f>
        <v>0</v>
      </c>
      <c r="T17" s="5">
        <f>SUM(T10:T16)</f>
        <v>12</v>
      </c>
      <c r="U17" s="38">
        <f>SUM(R17:T17)</f>
        <v>31.5</v>
      </c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 t="s">
        <v>274</v>
      </c>
      <c r="R18" s="5"/>
      <c r="S18" s="5"/>
      <c r="T18" s="5"/>
      <c r="U18" s="38" t="s">
        <v>273</v>
      </c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38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38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38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SUM(D81,D73,D65,D57,D49,D41,D33,D25,D17,D9,K9,K17,K25,K33,K41,K49,K57,K65,K73,K81,R9, R17)</f>
        <v>239</v>
      </c>
      <c r="E86" s="64">
        <f>SUM(E81,E73,E65,E57,E49,E41,E33,E25,E17,E9,L9,L17,L25,L33,L41,L49,L57,L65,L73,L81,S9, S17)</f>
        <v>85</v>
      </c>
      <c r="F86" s="64">
        <f>SUM(F81,F73,F65,F57,F49,F41,F33,F25,F17,F9,M9,M17,M25,M33,M41,M49,M57,M65,M73,M81,T9, T17)</f>
        <v>121.5</v>
      </c>
      <c r="G86" s="25">
        <f>SUM(D86:F86) + 9</f>
        <v>454.5</v>
      </c>
      <c r="H86" s="66">
        <f>G86/400</f>
        <v>1.13625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22725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20.65909090909091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29.5</v>
      </c>
    </row>
    <row r="116" spans="2:3" x14ac:dyDescent="0.25">
      <c r="B116" s="5" t="s">
        <v>213</v>
      </c>
      <c r="C116" s="6">
        <f>U17</f>
        <v>31.5</v>
      </c>
    </row>
    <row r="117" spans="2:3" x14ac:dyDescent="0.25">
      <c r="B117" s="5" t="s">
        <v>214</v>
      </c>
      <c r="C117" s="7">
        <f>U25</f>
        <v>0</v>
      </c>
    </row>
    <row r="118" spans="2:3" x14ac:dyDescent="0.25">
      <c r="B118" s="5" t="s">
        <v>215</v>
      </c>
      <c r="C118" s="6">
        <f>U33</f>
        <v>0</v>
      </c>
    </row>
    <row r="119" spans="2:3" x14ac:dyDescent="0.25">
      <c r="B119" s="5" t="s">
        <v>216</v>
      </c>
      <c r="C119" s="6">
        <f>U41</f>
        <v>0</v>
      </c>
    </row>
    <row r="120" spans="2:3" x14ac:dyDescent="0.25">
      <c r="B120" s="5" t="s">
        <v>158</v>
      </c>
      <c r="C120" s="29">
        <f ca="1">E90</f>
        <v>20.65909090909091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2020-06-08T04:26:04Z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