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chi/Desktop/Foster Lab/dr-biochem/Experimental data/"/>
    </mc:Choice>
  </mc:AlternateContent>
  <xr:revisionPtr revIDLastSave="0" documentId="13_ncr:1_{726A0A57-5911-5142-89F6-E16D3521A867}" xr6:coauthVersionLast="47" xr6:coauthVersionMax="47" xr10:uidLastSave="{00000000-0000-0000-0000-000000000000}"/>
  <bookViews>
    <workbookView xWindow="-31200" yWindow="2660" windowWidth="28780" windowHeight="16160" xr2:uid="{5837A00C-577C-7343-B944-8EAB4C45DDD2}"/>
  </bookViews>
  <sheets>
    <sheet name="Sheet1" sheetId="1" r:id="rId1"/>
    <sheet name="Sheet2" sheetId="2" r:id="rId2"/>
  </sheets>
  <definedNames>
    <definedName name="_xlchart.v1.2" hidden="1">Sheet2!$K$48:$K$57</definedName>
    <definedName name="_xlchart.v1.3" hidden="1">Sheet2!$L$48:$L$57</definedName>
    <definedName name="_xlchart.v2.0" hidden="1">Sheet2!$K$48:$K$57</definedName>
    <definedName name="_xlchart.v2.1" hidden="1">Sheet2!$L$48:$L$57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C17" i="2"/>
  <c r="C53" i="2"/>
  <c r="B53" i="2"/>
  <c r="C52" i="2"/>
  <c r="B52" i="2"/>
  <c r="C51" i="2"/>
  <c r="B51" i="2"/>
  <c r="C50" i="2"/>
  <c r="B50" i="2"/>
  <c r="C49" i="2"/>
  <c r="B49" i="2"/>
  <c r="C36" i="2"/>
  <c r="B36" i="2"/>
  <c r="C35" i="2"/>
  <c r="B35" i="2"/>
  <c r="C34" i="2"/>
  <c r="B34" i="2"/>
  <c r="C33" i="2"/>
  <c r="B33" i="2"/>
  <c r="C32" i="2"/>
  <c r="B32" i="2"/>
  <c r="C31" i="2"/>
  <c r="B31" i="2"/>
  <c r="C21" i="2"/>
  <c r="B21" i="2"/>
  <c r="C20" i="2"/>
  <c r="B20" i="2"/>
  <c r="B19" i="2"/>
  <c r="C18" i="2"/>
  <c r="B18" i="2"/>
  <c r="B17" i="2"/>
  <c r="C16" i="2"/>
  <c r="B16" i="2"/>
  <c r="C8" i="2"/>
  <c r="B8" i="2"/>
  <c r="C7" i="2"/>
  <c r="B7" i="2"/>
  <c r="C6" i="2"/>
  <c r="B6" i="2"/>
  <c r="C5" i="2"/>
  <c r="B5" i="2"/>
  <c r="C4" i="2"/>
  <c r="B4" i="2"/>
  <c r="I85" i="1"/>
  <c r="I79" i="1"/>
  <c r="I76" i="1"/>
  <c r="I70" i="1"/>
  <c r="K52" i="1" l="1"/>
  <c r="L52" i="1" s="1"/>
  <c r="K53" i="1"/>
  <c r="L53" i="1" s="1"/>
  <c r="K54" i="1"/>
  <c r="L54" i="1" s="1"/>
  <c r="K55" i="1"/>
  <c r="L55" i="1" s="1"/>
  <c r="K56" i="1"/>
  <c r="L56" i="1" s="1"/>
  <c r="K51" i="1"/>
  <c r="L51" i="1" s="1"/>
  <c r="K46" i="1"/>
  <c r="L46" i="1" s="1"/>
  <c r="K45" i="1"/>
  <c r="L45" i="1" s="1"/>
  <c r="K39" i="1"/>
  <c r="L39" i="1" s="1"/>
  <c r="K38" i="1"/>
  <c r="L38" i="1" s="1"/>
  <c r="K44" i="1"/>
  <c r="L44" i="1" s="1"/>
  <c r="K43" i="1"/>
  <c r="L43" i="1" s="1"/>
  <c r="K37" i="1"/>
  <c r="L37" i="1" s="1"/>
  <c r="K36" i="1"/>
  <c r="L36" i="1" s="1"/>
  <c r="K34" i="1"/>
  <c r="L34" i="1" s="1"/>
  <c r="K35" i="1"/>
  <c r="L35" i="1" s="1"/>
  <c r="K40" i="1"/>
  <c r="L40" i="1" s="1"/>
  <c r="K41" i="1"/>
  <c r="L41" i="1" s="1"/>
  <c r="K42" i="1"/>
  <c r="L42" i="1" s="1"/>
  <c r="K33" i="1"/>
  <c r="L33" i="1" s="1"/>
</calcChain>
</file>

<file path=xl/sharedStrings.xml><?xml version="1.0" encoding="utf-8"?>
<sst xmlns="http://schemas.openxmlformats.org/spreadsheetml/2006/main" count="1548" uniqueCount="322">
  <si>
    <t>cell numbers</t>
  </si>
  <si>
    <t>techniques</t>
  </si>
  <si>
    <t>MS instrument</t>
  </si>
  <si>
    <t>protein IDs</t>
  </si>
  <si>
    <t>cell isolation method</t>
  </si>
  <si>
    <t>manual + cell count</t>
  </si>
  <si>
    <t>TFE</t>
  </si>
  <si>
    <t>26560_1</t>
  </si>
  <si>
    <t>26560_2</t>
  </si>
  <si>
    <t>66400_1</t>
  </si>
  <si>
    <t>66400_2</t>
  </si>
  <si>
    <t>Exploris</t>
  </si>
  <si>
    <t>notes</t>
  </si>
  <si>
    <t>contanimations</t>
  </si>
  <si>
    <t>mPOP</t>
  </si>
  <si>
    <t>Keratin: type II cytoskeletal 8/type I 8/type I 19/type II 7</t>
  </si>
  <si>
    <t>amount loaded (ng)</t>
  </si>
  <si>
    <t>serum albumin; (cationic) trypsin contamination; glutamate dehydrogenase 1, mitochondrial; fructose-bisphosphate aldolase A</t>
  </si>
  <si>
    <t>serum albumin; (cationic) trypsin contamination</t>
  </si>
  <si>
    <t>serum albumin; (cationic) trypsin contamination; and keratin from Ovis aries</t>
  </si>
  <si>
    <t>Keratin: type II cytoskeletal 8/type I 8</t>
  </si>
  <si>
    <t>Keratin: type II cytoskeletal 8/type I 8/type II 1</t>
  </si>
  <si>
    <t>glutamate dehydrogenase 1, mitochondrial; serum albumin; (cationic) trypsin contamination</t>
  </si>
  <si>
    <t>Keratin: type II cytoskeletal 8/type I 8/type II 1/type I 19/tyepe II 7/type I 10</t>
  </si>
  <si>
    <t>Keratin: type II cytoskeletal 8/type I 8/type II 1/type I 19/tyepe II 7</t>
  </si>
  <si>
    <t>Keratin: type II cytoskeletal 8/type I 8/type I 19</t>
  </si>
  <si>
    <t>serum albumin; trypsin contamination; and keratin from Ovis aries</t>
  </si>
  <si>
    <t>serum albumin; trypsin contamination; keratin from Ovis aries; alpha-S1-casein</t>
  </si>
  <si>
    <t>serum albumin</t>
  </si>
  <si>
    <t>label</t>
  </si>
  <si>
    <t>blank</t>
  </si>
  <si>
    <t>1000</t>
  </si>
  <si>
    <t>10,000</t>
  </si>
  <si>
    <t>FACS</t>
  </si>
  <si>
    <t>mPOP + R</t>
  </si>
  <si>
    <t>trypsin</t>
  </si>
  <si>
    <t>trypsin;alpha-S1/2-casein;beta-casein;kappa-casein;serum albumin</t>
  </si>
  <si>
    <t>glutamate dehydrogenase 1, mitochondrial; keratin from Ovis aries</t>
  </si>
  <si>
    <t>https://www.ncbi.nlm.nih.gov/pmc/articles/PMC2533078/</t>
  </si>
  <si>
    <t>maybe the Keratins are from the A549…not my hands…?</t>
  </si>
  <si>
    <t>trypsin; serum albumin</t>
  </si>
  <si>
    <t>NA</t>
  </si>
  <si>
    <t xml:space="preserve">serum </t>
  </si>
  <si>
    <t>protein amount post cell lysis (nanodrop data) (ug)</t>
  </si>
  <si>
    <t>peptide amount post digest (ug)</t>
  </si>
  <si>
    <t>4535</t>
  </si>
  <si>
    <t>15000</t>
  </si>
  <si>
    <t>8000</t>
  </si>
  <si>
    <t>TimsTOF2</t>
  </si>
  <si>
    <t>trypsin, rubber elgonation factor protein</t>
  </si>
  <si>
    <t>Keratin: type I cytoskeletal 18/type I 19/type I 14/type I 12</t>
  </si>
  <si>
    <t>Keratin: type II cytoskeletal 8/type II 7</t>
  </si>
  <si>
    <t>theoretical (ug)</t>
  </si>
  <si>
    <t>none</t>
  </si>
  <si>
    <t>**fragpipe setting needs changing</t>
  </si>
  <si>
    <t xml:space="preserve">recovery </t>
  </si>
  <si>
    <t>TFE_1_manual</t>
  </si>
  <si>
    <t>TFE_2_manual</t>
  </si>
  <si>
    <t>TFE_3_manual</t>
  </si>
  <si>
    <t>TFE_2656</t>
  </si>
  <si>
    <t>TFE_6640</t>
  </si>
  <si>
    <t>TFE_13280</t>
  </si>
  <si>
    <t>TFE_26560_1</t>
  </si>
  <si>
    <t>TFE_26560_2</t>
  </si>
  <si>
    <t>TFE_66400_1</t>
  </si>
  <si>
    <t>TFE_66400_2</t>
  </si>
  <si>
    <t>mPOP_2656</t>
  </si>
  <si>
    <t>mPOP_6640</t>
  </si>
  <si>
    <t>mPOP_13280</t>
  </si>
  <si>
    <t>mPOP_26560_1</t>
  </si>
  <si>
    <t>mPOP_26560_2</t>
  </si>
  <si>
    <t>mPOP_66400_1</t>
  </si>
  <si>
    <t>mPOP_66400_2</t>
  </si>
  <si>
    <t>TFE_1_FACS</t>
  </si>
  <si>
    <t>TFE_2_FACS</t>
  </si>
  <si>
    <t>TFE_3_FACS</t>
  </si>
  <si>
    <t>computer location</t>
  </si>
  <si>
    <t>MSL-0015</t>
  </si>
  <si>
    <t>Fenn6</t>
  </si>
  <si>
    <t>recovery</t>
  </si>
  <si>
    <t>trypsin; cationic trypsin</t>
  </si>
  <si>
    <t>trypsin; cationic trypsin; glutamate dehydrogenase 1, mitochondrial</t>
  </si>
  <si>
    <t>*3rd and 6th samples had some issues</t>
  </si>
  <si>
    <t>trypsin, rubber elgonation factor protein, serum albumin, smaller rubber particle proteins</t>
  </si>
  <si>
    <t>trypsin, rubber elgonation factor protein, smaller rubber particle proteins</t>
  </si>
  <si>
    <t>Keratin: type II cytoskeletal 8/type II 7/type II 1/type II 5</t>
  </si>
  <si>
    <t>Alpha-S2-casein, serum albumin, smaller rubber particle protein, rubber elgonation factor protein, trypsin, cationic trypsin</t>
  </si>
  <si>
    <t>serum albumin, smaller rubber particle protein, rubber elgonation factor protein, trypsin, cationic trypsin</t>
  </si>
  <si>
    <t>new search with Fenn6 fragpipe</t>
  </si>
  <si>
    <t>trypsin; glutamate dehydrogenase 1</t>
  </si>
  <si>
    <t>glutamate dehydrogenase 1</t>
  </si>
  <si>
    <t>manual + hemocytometer</t>
  </si>
  <si>
    <t>mPOP includes sonication</t>
  </si>
  <si>
    <t>cationic trypsin</t>
  </si>
  <si>
    <t>manual + mPOP is better</t>
  </si>
  <si>
    <t>FACS gave better results</t>
  </si>
  <si>
    <t>in total 4.24ul (1ul was mater mix)</t>
  </si>
  <si>
    <t>master mix: 10% TFE, 80mM TEAB, 10mM TCEP, and 40mM CAA</t>
  </si>
  <si>
    <t>hemocytometer and celless</t>
  </si>
  <si>
    <t>cationic trypsin; fructose-biphosphate aldolase</t>
  </si>
  <si>
    <t>in total 9.75ul (4ul was master mix)</t>
  </si>
  <si>
    <t>in total 9.75ul (1ul was master mix)</t>
  </si>
  <si>
    <t>I think there was some issues with the manually isolated cells - same patterns were seen in the 500 cell samples</t>
  </si>
  <si>
    <t>fructose-bisphosphate aldolase</t>
  </si>
  <si>
    <t>average</t>
  </si>
  <si>
    <t>hemocytometer and countess</t>
  </si>
  <si>
    <t>all</t>
  </si>
  <si>
    <t>trypsin and GAL3B human</t>
  </si>
  <si>
    <t>GAL3B human</t>
  </si>
  <si>
    <t>3ul/5ul</t>
  </si>
  <si>
    <t>**all samples gave very low protein IDs</t>
  </si>
  <si>
    <t>cell pallets are resuspended in 10% TFE before isolating</t>
  </si>
  <si>
    <t>isolated with 1ul</t>
  </si>
  <si>
    <t>isolated with 10ul, then spin down</t>
  </si>
  <si>
    <t>DDM</t>
  </si>
  <si>
    <t>no DDM</t>
  </si>
  <si>
    <t>repeating the last three from April 17, 2023</t>
  </si>
  <si>
    <t>1-1.5ul were lost during nanodrop</t>
  </si>
  <si>
    <t>trypsin and serum albumin</t>
  </si>
  <si>
    <t>same colours are from the same experiment</t>
  </si>
  <si>
    <t>cell lysis with DDM in acidic condition</t>
  </si>
  <si>
    <t>the concentration was super high at first so I dried it again and re-recon it, then the concentration dropped to 0.004</t>
  </si>
  <si>
    <t>MS injection did not go well - might have lower numbers</t>
  </si>
  <si>
    <t>trypsin, casa2-bolvin</t>
  </si>
  <si>
    <t>in lobind 96 well plates</t>
  </si>
  <si>
    <t xml:space="preserve">**loaded single cell samples once by the end of May and got 30IDs as the highest number </t>
  </si>
  <si>
    <t>serial dilution</t>
  </si>
  <si>
    <t>EvoSep + SCP</t>
  </si>
  <si>
    <t>experiment1</t>
  </si>
  <si>
    <t>F124</t>
  </si>
  <si>
    <t>F125</t>
  </si>
  <si>
    <t>F126</t>
  </si>
  <si>
    <t>F127</t>
  </si>
  <si>
    <t>eppendorf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</si>
  <si>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</si>
  <si>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</si>
  <si>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</si>
  <si>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</si>
  <si>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</si>
  <si>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</si>
  <si>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</si>
  <si>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</si>
  <si>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</si>
  <si>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thermo</t>
  </si>
  <si>
    <t>F137</t>
  </si>
  <si>
    <t>F138</t>
  </si>
  <si>
    <t>F139</t>
  </si>
  <si>
    <t>F140</t>
  </si>
  <si>
    <t>F141</t>
  </si>
  <si>
    <t>Lumos</t>
  </si>
  <si>
    <t>single cell</t>
  </si>
  <si>
    <t>mPOP(Arpa)</t>
  </si>
  <si>
    <t>2 ul loaded</t>
  </si>
  <si>
    <t>without DDT</t>
  </si>
  <si>
    <t>124-126</t>
  </si>
  <si>
    <t>127-129</t>
  </si>
  <si>
    <t>sd</t>
  </si>
  <si>
    <t>130-132</t>
  </si>
  <si>
    <t>139-141</t>
  </si>
  <si>
    <t>136-138</t>
  </si>
  <si>
    <t>133-135</t>
  </si>
  <si>
    <t>250pg</t>
  </si>
  <si>
    <t>500pg</t>
  </si>
  <si>
    <t>1ng</t>
  </si>
  <si>
    <t>5ng</t>
  </si>
  <si>
    <t>10ng</t>
  </si>
  <si>
    <t>Hela digest</t>
  </si>
  <si>
    <t>SCP</t>
  </si>
  <si>
    <t>DDA</t>
  </si>
  <si>
    <t>average protein IDs</t>
  </si>
  <si>
    <t>DIA</t>
  </si>
  <si>
    <t>Eppen (2µl)</t>
  </si>
  <si>
    <t>Thermo (2µl)</t>
  </si>
  <si>
    <t>Thermo+without DTT (1µl)</t>
  </si>
  <si>
    <t>Thermo (1µl)</t>
  </si>
  <si>
    <t>Eppen+without DTT (1µl)</t>
  </si>
  <si>
    <t>Eppendorf low bind (1µl)</t>
  </si>
  <si>
    <t>DDA+DDM</t>
  </si>
  <si>
    <t>DDA_100nl/min flow</t>
  </si>
  <si>
    <t>DDA_200nl/min</t>
  </si>
  <si>
    <t>DDA_300nl/min</t>
  </si>
  <si>
    <t>DDA_400nl/min</t>
  </si>
  <si>
    <t>DDA_200nl/min flow</t>
  </si>
  <si>
    <t>DDA_300nl/min flow</t>
  </si>
  <si>
    <t>DDA_400nl/min flow</t>
  </si>
  <si>
    <t>125pg</t>
  </si>
  <si>
    <t>queue number</t>
  </si>
  <si>
    <t>2836</t>
  </si>
  <si>
    <t>2837</t>
  </si>
  <si>
    <t>2864</t>
  </si>
  <si>
    <t>2866</t>
  </si>
  <si>
    <t>2868</t>
  </si>
  <si>
    <t>2832</t>
  </si>
  <si>
    <t>2833</t>
  </si>
  <si>
    <t>2854</t>
  </si>
  <si>
    <t>2856</t>
  </si>
  <si>
    <t>2852</t>
  </si>
  <si>
    <t>2829</t>
  </si>
  <si>
    <t>2871</t>
  </si>
  <si>
    <t>2840</t>
  </si>
  <si>
    <t>2842</t>
  </si>
  <si>
    <t>2844</t>
  </si>
  <si>
    <t>2830</t>
  </si>
  <si>
    <t>2831</t>
  </si>
  <si>
    <t>2846</t>
  </si>
  <si>
    <t>2848</t>
  </si>
  <si>
    <t>2834</t>
  </si>
  <si>
    <t>2835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</si>
  <si>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</si>
  <si>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</si>
  <si>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</si>
  <si>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</si>
  <si>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</si>
  <si>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</si>
  <si>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</si>
  <si>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</si>
  <si>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</si>
  <si>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</si>
  <si>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</si>
  <si>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</si>
  <si>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2808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</si>
  <si>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</si>
  <si>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</si>
  <si>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</si>
  <si>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</si>
  <si>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</si>
  <si>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</si>
  <si>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</si>
  <si>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</si>
  <si>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</si>
  <si>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</si>
  <si>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</si>
  <si>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</si>
  <si>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</si>
  <si>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</si>
  <si>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</si>
  <si>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</si>
  <si>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</si>
  <si>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</si>
  <si>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</si>
  <si>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</si>
  <si>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</si>
  <si>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</si>
  <si>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</si>
  <si>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</si>
  <si>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</si>
  <si>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</si>
  <si>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</si>
  <si>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</si>
  <si>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</si>
  <si>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</si>
  <si>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</si>
  <si>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</si>
  <si>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</si>
  <si>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</si>
  <si>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2487</t>
  </si>
  <si>
    <t>2456</t>
  </si>
  <si>
    <t>2488</t>
  </si>
  <si>
    <t>2489</t>
  </si>
  <si>
    <t>2491</t>
  </si>
  <si>
    <t>2492</t>
  </si>
  <si>
    <t>2493</t>
  </si>
  <si>
    <t>search results from Jason:</t>
  </si>
  <si>
    <t>DIA+DDM</t>
  </si>
  <si>
    <t>2967</t>
  </si>
  <si>
    <t>2968</t>
  </si>
  <si>
    <t>2969</t>
  </si>
  <si>
    <t>2934</t>
  </si>
  <si>
    <t>2935</t>
  </si>
  <si>
    <t>2936</t>
  </si>
  <si>
    <t>2937</t>
  </si>
  <si>
    <t>2938</t>
  </si>
  <si>
    <t>2940</t>
  </si>
  <si>
    <t>2941</t>
  </si>
  <si>
    <t>2942</t>
  </si>
  <si>
    <t>2943</t>
  </si>
  <si>
    <t>2944</t>
  </si>
  <si>
    <t>2946</t>
  </si>
  <si>
    <t>2947</t>
  </si>
  <si>
    <t>2948</t>
  </si>
  <si>
    <t>2949</t>
  </si>
  <si>
    <t>2950</t>
  </si>
  <si>
    <t>2952</t>
  </si>
  <si>
    <t>2953</t>
  </si>
  <si>
    <t>2954</t>
  </si>
  <si>
    <t>2955</t>
  </si>
  <si>
    <t>2958</t>
  </si>
  <si>
    <t>2959</t>
  </si>
  <si>
    <t>2960</t>
  </si>
  <si>
    <t>2961</t>
  </si>
  <si>
    <t>2962</t>
  </si>
  <si>
    <t>protein ID average</t>
  </si>
  <si>
    <t>standard deviation</t>
  </si>
  <si>
    <t>before Arpa's samples</t>
  </si>
  <si>
    <t>10ng_undiff_PC12</t>
  </si>
  <si>
    <t>10ng_undiff_PC13</t>
  </si>
  <si>
    <t>10ng_undiff_PC14</t>
  </si>
  <si>
    <t>10ng_undiff_PC15</t>
  </si>
  <si>
    <t>2686</t>
  </si>
  <si>
    <t>2687</t>
  </si>
  <si>
    <t>2688</t>
  </si>
  <si>
    <t>2689</t>
  </si>
  <si>
    <t>2884</t>
  </si>
  <si>
    <t>2885</t>
  </si>
  <si>
    <t>2886</t>
  </si>
  <si>
    <t>2887</t>
  </si>
  <si>
    <t>2889</t>
  </si>
  <si>
    <t>2890</t>
  </si>
  <si>
    <t>2891</t>
  </si>
  <si>
    <t>2893</t>
  </si>
  <si>
    <t>2894</t>
  </si>
  <si>
    <t>2895</t>
  </si>
  <si>
    <t>DIA Hela digest</t>
  </si>
  <si>
    <t>DDA Hela digest</t>
  </si>
  <si>
    <t>SC test with lumos</t>
  </si>
  <si>
    <t>combine DIA with and without DDM</t>
  </si>
  <si>
    <t>250pg+DDM</t>
  </si>
  <si>
    <t>500pg+DDM</t>
  </si>
  <si>
    <t>1ng+DDM</t>
  </si>
  <si>
    <t>5ng+DDM</t>
  </si>
  <si>
    <t>10ng+DDM</t>
  </si>
  <si>
    <t>protein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</si>
</sst>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49" fontId="0" fillId="0" borderId="0" xfId="0" applyNumberFormat="1"/>
    <xf numFmtId="0" fontId="2" fillId="0" borderId="0" xfId="1"/>
    <xf numFmtId="49" fontId="0" fillId="2" borderId="0" xfId="0" applyNumberFormat="1" applyFill="1"/>
    <xf numFmtId="0" fontId="0" fillId="2" borderId="0" xfId="0" applyFill="1"/>
    <xf numFmtId="0" fontId="4" fillId="0" borderId="0" xfId="0" applyFont="1"/>
    <xf numFmtId="49" fontId="3" fillId="0" borderId="0" xfId="0" applyNumberFormat="1" applyFont="1"/>
    <xf numFmtId="0" fontId="3" fillId="0" borderId="0" xfId="0" applyFont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1" fontId="0" fillId="0" borderId="0" xfId="0" applyNumberFormat="1"/>
    <xf numFmtId="49" fontId="0" fillId="0" borderId="0" xfId="0" applyNumberFormat="1" applyFont="1"/>
    <xf numFmtId="0" fontId="0" fillId="0" borderId="0" xfId="0" applyFont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28A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Hela</a:t>
            </a:r>
            <a:r>
              <a:rPr lang="en-US" baseline="0"/>
              <a:t> serial dilution with EvoSep+SCP (DDA)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Sheet1!$F$153</c:f>
              <c:strCache>
                <c:ptCount val="1"/>
                <c:pt idx="0">
                  <c:v>protein IDs</c:v>
                </c:pt>
              </c:strCache>
            </c:strRef>
          </c:tx>
          <c:spPr>
            <a:solidFill>
              <a:srgbClr val="C28A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Sheet1!$E$155:$E$160</c:f>
              <c:numCache>
                <c:formatCode>General</c:formatCode>
                <c:ptCount val="6"/>
                <c:pt idx="0">
                  <c:v>0.315</c:v>
                </c:pt>
                <c:pt idx="1">
                  <c:v>0.625</c:v>
                </c:pt>
                <c:pt idx="2">
                  <c:v>1.25</c:v>
                </c:pt>
                <c:pt idx="3">
                  <c:v>2.5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Sheet1!$F$155:$F$160</c:f>
              <c:numCache>
                <c:formatCode>General</c:formatCode>
                <c:ptCount val="6"/>
                <c:pt idx="0">
                  <c:v>728</c:v>
                </c:pt>
                <c:pt idx="1">
                  <c:v>1502</c:v>
                </c:pt>
                <c:pt idx="2">
                  <c:v>2086</c:v>
                </c:pt>
                <c:pt idx="3">
                  <c:v>2680</c:v>
                </c:pt>
                <c:pt idx="4">
                  <c:v>2519</c:v>
                </c:pt>
                <c:pt idx="5">
                  <c:v>3849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3-184F-B25A-A5028969F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26319"/>
        <c:axId val="518227967"/>
      </c:barChart>
      <c:catAx>
        <c:axId val="518226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Hela loaded (ng)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7967"/>
        <c:crosses val="autoZero"/>
        <c:auto val="1"/>
        <c:lblAlgn val="ctr"/>
        <c:lblOffset val="100"/>
        <c:noMultiLvlLbl val="0"/>
      </c:catAx>
      <c:valAx>
        <c:axId val="5182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Dilution of Hela Digest on timgTOF SCP - DDA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(Sheet1!$A$211:$A$221,Sheet1!$A$229)</c:f>
              <c:strCache>
                <c:ptCount val="12"/>
                <c:pt idx="0">
                  <c:v>250pg</c:v>
                </c:pt>
                <c:pt idx="1">
                  <c:v>250pg</c:v>
                </c:pt>
                <c:pt idx="2">
                  <c:v>250pg</c:v>
                </c:pt>
                <c:pt idx="3">
                  <c:v>500pg</c:v>
                </c:pt>
                <c:pt idx="4">
                  <c:v>500pg</c:v>
                </c:pt>
                <c:pt idx="5">
                  <c:v>500pg</c:v>
                </c:pt>
                <c:pt idx="6">
                  <c:v>500pg</c:v>
                </c:pt>
                <c:pt idx="7">
                  <c:v>1ng</c:v>
                </c:pt>
                <c:pt idx="8">
                  <c:v>1ng</c:v>
                </c:pt>
                <c:pt idx="9">
                  <c:v>1ng</c:v>
                </c:pt>
                <c:pt idx="10">
                  <c:v>5ng</c:v>
                </c:pt>
                <c:pt idx="11">
                  <c:v>10ng</c:v>
                </c:pt>
              </c:strCache>
            </c:strRef>
          </c:cat>
          <c:val>
            <c:numRef>
              <c:f>(Sheet1!$J$211:$J$211,Sheet2!$B$34)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CB4B-BFB7-3C878DAEE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244144"/>
        <c:axId val="1504474624"/>
      </c:barChart>
      <c:catAx>
        <c:axId val="1504244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Hela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474624"/>
        <c:crosses val="autoZero"/>
        <c:auto val="1"/>
        <c:lblAlgn val="ctr"/>
        <c:lblOffset val="100"/>
        <c:noMultiLvlLbl val="0"/>
      </c:catAx>
      <c:valAx>
        <c:axId val="15044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protein</a:t>
                </a:r>
                <a:r>
                  <a:rPr lang="en-US" baseline="0"/>
                  <a:t> groups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4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Serial Dilution of Hela Digest on timsTOF SCP - DIA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28AC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Sheet2!$C$4:$C$8</c:f>
                <c:numCache>
                  <c:formatCode>General</c:formatCode>
                  <c:ptCount val="5"/>
                  <c:pt idx="0">
                    <c:v>372.14775611435857</c:v>
                  </c:pt>
                  <c:pt idx="1">
                    <c:v>92.283259586991193</c:v>
                  </c:pt>
                  <c:pt idx="2">
                    <c:v>50.006999510068589</c:v>
                  </c:pt>
                  <c:pt idx="3">
                    <c:v>72.249567472753768</c:v>
                  </c:pt>
                  <c:pt idx="4">
                    <c:v>49.525750877699977</c:v>
                  </c:pt>
                </c:numCache>
              </c:numRef>
            </c:plus>
            <c:minus>
              <c:numRef>
                <c:f>Sheet2!$C$4:$C$8</c:f>
                <c:numCache>
                  <c:formatCode>General</c:formatCode>
                  <c:ptCount val="5"/>
                  <c:pt idx="0">
                    <c:v>372.14775611435857</c:v>
                  </c:pt>
                  <c:pt idx="1">
                    <c:v>92.283259586991193</c:v>
                  </c:pt>
                  <c:pt idx="2">
                    <c:v>50.006999510068589</c:v>
                  </c:pt>
                  <c:pt idx="3">
                    <c:v>72.249567472753768</c:v>
                  </c:pt>
                  <c:pt idx="4">
                    <c:v>49.525750877699977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Sheet2!$A$4:$A$8</c:f>
              <c:strCache>
                <c:ptCount val="5"/>
                <c:pt idx="0">
                  <c:v>250pg</c:v>
                </c:pt>
                <c:pt idx="1">
                  <c:v>500pg</c:v>
                </c:pt>
                <c:pt idx="2">
                  <c:v>1ng</c:v>
                </c:pt>
                <c:pt idx="3">
                  <c:v>5ng</c:v>
                </c:pt>
                <c:pt idx="4">
                  <c:v>10ng</c:v>
                </c:pt>
              </c:strCache>
            </c:strRef>
          </c:cat>
          <c:val>
            <c:numRef>
              <c:f>Sheet2!$B$4:$B$8</c:f>
              <c:numCache>
                <c:formatCode>0</c:formatCode>
                <c:ptCount val="5"/>
                <c:pt idx="0">
                  <c:v>1847.5714285714287</c:v>
                </c:pt>
                <c:pt idx="1">
                  <c:v>2813.8</c:v>
                </c:pt>
                <c:pt idx="2">
                  <c:v>3608.8</c:v>
                </c:pt>
                <c:pt idx="3" formatCode="General">
                  <c:v>5086</c:v>
                </c:pt>
                <c:pt idx="4" formatCode="General">
                  <c:v>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8-FE4A-9E0C-13398784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306672"/>
        <c:axId val="1554312512"/>
      </c:barChart>
      <c:catAx>
        <c:axId val="155430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Hela Digest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12512"/>
        <c:crosses val="autoZero"/>
        <c:auto val="1"/>
        <c:lblAlgn val="ctr"/>
        <c:lblOffset val="100"/>
        <c:noMultiLvlLbl val="0"/>
      </c:catAx>
      <c:valAx>
        <c:axId val="1554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Protein Groups</a:t>
                </a:r>
                <a:r>
                  <a:rPr lang="en-US" baseline="0"/>
                  <a:t> Identified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30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Dilution of Hela Digest on timsTOF</a:t>
            </a:r>
            <a:r>
              <a:rPr lang="en-US" baseline="0"/>
              <a:t> </a:t>
            </a:r>
            <a:r>
              <a:rPr lang="en-US"/>
              <a:t>SCP - 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28A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Sheet1!$A$235:$A$263</c:f>
              <c:strCache>
                <c:ptCount val="29"/>
                <c:pt idx="0">
                  <c:v>250pg</c:v>
                </c:pt>
                <c:pt idx="1">
                  <c:v>250pg</c:v>
                </c:pt>
                <c:pt idx="2">
                  <c:v>250pg</c:v>
                </c:pt>
                <c:pt idx="3">
                  <c:v>250pg</c:v>
                </c:pt>
                <c:pt idx="4">
                  <c:v>250pg</c:v>
                </c:pt>
                <c:pt idx="5">
                  <c:v>250pg</c:v>
                </c:pt>
                <c:pt idx="6">
                  <c:v>500pg</c:v>
                </c:pt>
                <c:pt idx="7">
                  <c:v>500pg</c:v>
                </c:pt>
                <c:pt idx="8">
                  <c:v>500pg</c:v>
                </c:pt>
                <c:pt idx="9">
                  <c:v>500pg</c:v>
                </c:pt>
                <c:pt idx="10">
                  <c:v>500pg</c:v>
                </c:pt>
                <c:pt idx="11">
                  <c:v>500pg</c:v>
                </c:pt>
                <c:pt idx="12">
                  <c:v>1ng</c:v>
                </c:pt>
                <c:pt idx="13">
                  <c:v>1ng</c:v>
                </c:pt>
                <c:pt idx="14">
                  <c:v>1ng</c:v>
                </c:pt>
                <c:pt idx="15">
                  <c:v>1ng</c:v>
                </c:pt>
                <c:pt idx="16">
                  <c:v>1ng</c:v>
                </c:pt>
                <c:pt idx="17">
                  <c:v>5ng</c:v>
                </c:pt>
                <c:pt idx="18">
                  <c:v>5ng</c:v>
                </c:pt>
                <c:pt idx="19">
                  <c:v>5ng</c:v>
                </c:pt>
                <c:pt idx="20">
                  <c:v>5ng</c:v>
                </c:pt>
                <c:pt idx="21">
                  <c:v>5ng</c:v>
                </c:pt>
                <c:pt idx="22">
                  <c:v>5ng</c:v>
                </c:pt>
                <c:pt idx="23">
                  <c:v>10ng</c:v>
                </c:pt>
                <c:pt idx="24">
                  <c:v>10ng</c:v>
                </c:pt>
                <c:pt idx="25">
                  <c:v>10ng</c:v>
                </c:pt>
                <c:pt idx="26">
                  <c:v>10ng</c:v>
                </c:pt>
                <c:pt idx="27">
                  <c:v>10ng</c:v>
                </c:pt>
                <c:pt idx="28">
                  <c:v>10ng</c:v>
                </c:pt>
              </c:strCache>
            </c:strRef>
          </c:cat>
          <c:val>
            <c:numRef>
              <c:f>Sheet1!$F$236:$F$263</c:f>
              <c:numCache>
                <c:formatCode>General</c:formatCode>
                <c:ptCount val="28"/>
                <c:pt idx="0">
                  <c:v>1711</c:v>
                </c:pt>
                <c:pt idx="1">
                  <c:v>1709</c:v>
                </c:pt>
                <c:pt idx="2">
                  <c:v>1786</c:v>
                </c:pt>
                <c:pt idx="3">
                  <c:v>1662</c:v>
                </c:pt>
                <c:pt idx="4">
                  <c:v>1875</c:v>
                </c:pt>
                <c:pt idx="5">
                  <c:v>2657</c:v>
                </c:pt>
                <c:pt idx="6">
                  <c:v>2804</c:v>
                </c:pt>
                <c:pt idx="7">
                  <c:v>2958</c:v>
                </c:pt>
                <c:pt idx="8">
                  <c:v>2737</c:v>
                </c:pt>
                <c:pt idx="9">
                  <c:v>2732</c:v>
                </c:pt>
                <c:pt idx="10">
                  <c:v>2838</c:v>
                </c:pt>
                <c:pt idx="11">
                  <c:v>3630</c:v>
                </c:pt>
                <c:pt idx="12">
                  <c:v>3662</c:v>
                </c:pt>
                <c:pt idx="13">
                  <c:v>3557</c:v>
                </c:pt>
                <c:pt idx="14">
                  <c:v>3641</c:v>
                </c:pt>
                <c:pt idx="15">
                  <c:v>3554</c:v>
                </c:pt>
                <c:pt idx="16">
                  <c:v>5059</c:v>
                </c:pt>
                <c:pt idx="17">
                  <c:v>5075</c:v>
                </c:pt>
                <c:pt idx="18">
                  <c:v>5072</c:v>
                </c:pt>
                <c:pt idx="19">
                  <c:v>5077</c:v>
                </c:pt>
                <c:pt idx="20">
                  <c:v>5224</c:v>
                </c:pt>
                <c:pt idx="21">
                  <c:v>5009</c:v>
                </c:pt>
                <c:pt idx="22">
                  <c:v>5362</c:v>
                </c:pt>
                <c:pt idx="23">
                  <c:v>5324</c:v>
                </c:pt>
                <c:pt idx="24">
                  <c:v>5345</c:v>
                </c:pt>
                <c:pt idx="25">
                  <c:v>5281</c:v>
                </c:pt>
                <c:pt idx="26">
                  <c:v>5429</c:v>
                </c:pt>
                <c:pt idx="27">
                  <c:v>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3-9843-9F38-DD9247C3A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233792"/>
        <c:axId val="1540295584"/>
      </c:barChart>
      <c:catAx>
        <c:axId val="154023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</a:t>
                </a:r>
                <a:r>
                  <a:rPr lang="en-US" baseline="0"/>
                  <a:t> Hela peptide loaded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95584"/>
        <c:crosses val="autoZero"/>
        <c:auto val="1"/>
        <c:lblAlgn val="ctr"/>
        <c:lblOffset val="100"/>
        <c:noMultiLvlLbl val="0"/>
      </c:catAx>
      <c:valAx>
        <c:axId val="15402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protein groups identified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3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 IDs from single HEK293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28AC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Sheet2!$C$16:$C$21</c:f>
                <c:numCache>
                  <c:formatCode>General</c:formatCode>
                  <c:ptCount val="6"/>
                  <c:pt idx="0">
                    <c:v>27.073972741361768</c:v>
                  </c:pt>
                  <c:pt idx="1">
                    <c:v>15.631165450257807</c:v>
                  </c:pt>
                  <c:pt idx="2">
                    <c:v>16.653327995729061</c:v>
                  </c:pt>
                  <c:pt idx="3">
                    <c:v>21.079215671683169</c:v>
                  </c:pt>
                  <c:pt idx="4">
                    <c:v>23.288051299611421</c:v>
                  </c:pt>
                  <c:pt idx="5">
                    <c:v>7.2341781380702361</c:v>
                  </c:pt>
                </c:numCache>
              </c:numRef>
            </c:plus>
            <c:minus>
              <c:numRef>
                <c:f>Sheet2!$C$16:$C$21</c:f>
                <c:numCache>
                  <c:formatCode>General</c:formatCode>
                  <c:ptCount val="6"/>
                  <c:pt idx="0">
                    <c:v>27.073972741361768</c:v>
                  </c:pt>
                  <c:pt idx="1">
                    <c:v>15.631165450257807</c:v>
                  </c:pt>
                  <c:pt idx="2">
                    <c:v>16.653327995729061</c:v>
                  </c:pt>
                  <c:pt idx="3">
                    <c:v>21.079215671683169</c:v>
                  </c:pt>
                  <c:pt idx="4">
                    <c:v>23.288051299611421</c:v>
                  </c:pt>
                  <c:pt idx="5">
                    <c:v>7.2341781380702361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Sheet2!$A$16:$A$21</c:f>
              <c:strCache>
                <c:ptCount val="6"/>
                <c:pt idx="0">
                  <c:v>Eppendorf low bind (1µl)</c:v>
                </c:pt>
                <c:pt idx="1">
                  <c:v>Eppen+without DTT (1µl)</c:v>
                </c:pt>
                <c:pt idx="2">
                  <c:v>Eppen (2µl)</c:v>
                </c:pt>
                <c:pt idx="3">
                  <c:v>Thermo (1µl)</c:v>
                </c:pt>
                <c:pt idx="4">
                  <c:v>Thermo+without DTT (1µl)</c:v>
                </c:pt>
                <c:pt idx="5">
                  <c:v>Thermo (2µl)</c:v>
                </c:pt>
              </c:strCache>
            </c:strRef>
          </c:cat>
          <c:val>
            <c:numRef>
              <c:f>Sheet2!$B$16:$B$21</c:f>
              <c:numCache>
                <c:formatCode>General</c:formatCode>
                <c:ptCount val="6"/>
                <c:pt idx="0">
                  <c:v>774</c:v>
                </c:pt>
                <c:pt idx="1">
                  <c:v>759.33333333333337</c:v>
                </c:pt>
                <c:pt idx="2">
                  <c:v>772.33333333333337</c:v>
                </c:pt>
                <c:pt idx="3">
                  <c:v>771.33333333333337</c:v>
                </c:pt>
                <c:pt idx="4">
                  <c:v>745.33333333333337</c:v>
                </c:pt>
                <c:pt idx="5">
                  <c:v>755.66666666666663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7-A945-B0BC-FF3676D40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638064"/>
        <c:axId val="1476821248"/>
      </c:barChart>
      <c:catAx>
        <c:axId val="147663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21248"/>
        <c:crosses val="autoZero"/>
        <c:auto val="1"/>
        <c:lblAlgn val="ctr"/>
        <c:lblOffset val="100"/>
        <c:noMultiLvlLbl val="0"/>
      </c:catAx>
      <c:valAx>
        <c:axId val="1476821248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63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Serial Dilution of Hela Digest on timsTOF SCP - DDA</a:t>
            </a:r>
            <a:endParaRPr lang="en-CA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28AC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Sheet2!$C$31:$C$36</c:f>
                <c:numCache>
                  <c:formatCode>General</c:formatCode>
                  <c:ptCount val="6"/>
                  <c:pt idx="0">
                    <c:v>37.57104381479617</c:v>
                  </c:pt>
                  <c:pt idx="1">
                    <c:v>180.95717725473062</c:v>
                  </c:pt>
                  <c:pt idx="2">
                    <c:v>203.91011091491598</c:v>
                  </c:pt>
                  <c:pt idx="3">
                    <c:v>458.19246320005522</c:v>
                  </c:pt>
                  <c:pt idx="4">
                    <c:v>30.642562991151159</c:v>
                  </c:pt>
                  <c:pt idx="5">
                    <c:v>103.83255751449062</c:v>
                  </c:pt>
                </c:numCache>
              </c:numRef>
            </c:plus>
            <c:minus>
              <c:numRef>
                <c:f>Sheet2!$C$31:$C$36</c:f>
                <c:numCache>
                  <c:formatCode>General</c:formatCode>
                  <c:ptCount val="6"/>
                  <c:pt idx="0">
                    <c:v>37.57104381479617</c:v>
                  </c:pt>
                  <c:pt idx="1">
                    <c:v>180.95717725473062</c:v>
                  </c:pt>
                  <c:pt idx="2">
                    <c:v>203.91011091491598</c:v>
                  </c:pt>
                  <c:pt idx="3">
                    <c:v>458.19246320005522</c:v>
                  </c:pt>
                  <c:pt idx="4">
                    <c:v>30.642562991151159</c:v>
                  </c:pt>
                  <c:pt idx="5">
                    <c:v>103.83255751449062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Sheet2!$A$31:$A$36</c:f>
              <c:strCache>
                <c:ptCount val="6"/>
                <c:pt idx="0">
                  <c:v>125pg</c:v>
                </c:pt>
                <c:pt idx="1">
                  <c:v>250pg</c:v>
                </c:pt>
                <c:pt idx="2">
                  <c:v>500pg</c:v>
                </c:pt>
                <c:pt idx="3">
                  <c:v>1ng</c:v>
                </c:pt>
                <c:pt idx="4">
                  <c:v>5ng</c:v>
                </c:pt>
                <c:pt idx="5">
                  <c:v>10ng</c:v>
                </c:pt>
              </c:strCache>
            </c:strRef>
          </c:cat>
          <c:val>
            <c:numRef>
              <c:f>Sheet2!$B$31:$B$36</c:f>
              <c:numCache>
                <c:formatCode>0</c:formatCode>
                <c:ptCount val="6"/>
                <c:pt idx="0">
                  <c:v>386.75</c:v>
                </c:pt>
                <c:pt idx="1">
                  <c:v>888</c:v>
                </c:pt>
                <c:pt idx="2" formatCode="General">
                  <c:v>1656</c:v>
                </c:pt>
                <c:pt idx="3">
                  <c:v>2534.3333333333335</c:v>
                </c:pt>
                <c:pt idx="4" formatCode="General">
                  <c:v>4128.833333333333</c:v>
                </c:pt>
                <c:pt idx="5" formatCode="General">
                  <c:v>4620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1-FD4F-97EE-46F3716EB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102832"/>
        <c:axId val="1554022256"/>
      </c:barChart>
      <c:catAx>
        <c:axId val="45410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Hela Digest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22256"/>
        <c:crosses val="autoZero"/>
        <c:auto val="1"/>
        <c:lblAlgn val="ctr"/>
        <c:lblOffset val="100"/>
        <c:noMultiLvlLbl val="0"/>
      </c:catAx>
      <c:valAx>
        <c:axId val="15540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Protein Groups Identified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0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Serial Dilution of Hela Digest on timsTOF SCP with DDM - DIA</a:t>
            </a:r>
            <a:endParaRPr lang="en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28AC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Sheet2!$C$49:$C$53</c:f>
                <c:numCache>
                  <c:formatCode>General</c:formatCode>
                  <c:ptCount val="5"/>
                  <c:pt idx="0">
                    <c:v>84.831008481568816</c:v>
                  </c:pt>
                  <c:pt idx="1">
                    <c:v>37.087733821305392</c:v>
                  </c:pt>
                  <c:pt idx="2">
                    <c:v>56.065140684742779</c:v>
                  </c:pt>
                  <c:pt idx="3">
                    <c:v>40.389767681101276</c:v>
                  </c:pt>
                  <c:pt idx="4">
                    <c:v>43.552267449582921</c:v>
                  </c:pt>
                </c:numCache>
              </c:numRef>
            </c:plus>
            <c:minus>
              <c:numRef>
                <c:f>Sheet2!$C$49:$C$53</c:f>
                <c:numCache>
                  <c:formatCode>General</c:formatCode>
                  <c:ptCount val="5"/>
                  <c:pt idx="0">
                    <c:v>84.831008481568816</c:v>
                  </c:pt>
                  <c:pt idx="1">
                    <c:v>37.087733821305392</c:v>
                  </c:pt>
                  <c:pt idx="2">
                    <c:v>56.065140684742779</c:v>
                  </c:pt>
                  <c:pt idx="3">
                    <c:v>40.389767681101276</c:v>
                  </c:pt>
                  <c:pt idx="4">
                    <c:v>43.552267449582921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Sheet2!$A$49:$A$53</c:f>
              <c:strCache>
                <c:ptCount val="5"/>
                <c:pt idx="0">
                  <c:v>250pg</c:v>
                </c:pt>
                <c:pt idx="1">
                  <c:v>500pg</c:v>
                </c:pt>
                <c:pt idx="2">
                  <c:v>1ng</c:v>
                </c:pt>
                <c:pt idx="3">
                  <c:v>5ng</c:v>
                </c:pt>
                <c:pt idx="4">
                  <c:v>10ng</c:v>
                </c:pt>
              </c:strCache>
            </c:strRef>
          </c:cat>
          <c:val>
            <c:numRef>
              <c:f>Sheet2!$B$49:$B$53</c:f>
              <c:numCache>
                <c:formatCode>0</c:formatCode>
                <c:ptCount val="5"/>
                <c:pt idx="0">
                  <c:v>3422.6</c:v>
                </c:pt>
                <c:pt idx="1">
                  <c:v>3869</c:v>
                </c:pt>
                <c:pt idx="2">
                  <c:v>4488.6000000000004</c:v>
                </c:pt>
                <c:pt idx="3" formatCode="General">
                  <c:v>5083</c:v>
                </c:pt>
                <c:pt idx="4" formatCode="General">
                  <c:v>5194.3999999999996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A-F546-B600-DB0964F8E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580688"/>
        <c:axId val="1556633120"/>
      </c:barChart>
      <c:catAx>
        <c:axId val="43358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Hela Digest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33120"/>
        <c:crosses val="autoZero"/>
        <c:auto val="1"/>
        <c:lblAlgn val="ctr"/>
        <c:lblOffset val="100"/>
        <c:noMultiLvlLbl val="0"/>
      </c:catAx>
      <c:valAx>
        <c:axId val="15566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Protein</a:t>
                </a:r>
                <a:r>
                  <a:rPr lang="en-US" baseline="0"/>
                  <a:t> Groups Identified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Hela Dilution on timsTOF SCP with and without DDM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28AC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ED-C843-88FB-E972947A630D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ED-C843-88FB-E972947A630D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ED-C843-88FB-E972947A630D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ED-C843-88FB-E972947A630D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ED-C843-88FB-E972947A630D}"/>
              </c:ext>
            </c:extLst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ED-C843-88FB-E972947A630D}"/>
              </c:ext>
            </c:extLst>
          </c:dPt>
          <c:errBars>
            <c:errBarType val="both"/>
            <c:errValType val="cust"/>
            <c:noEndCap val="0"/>
            <c:plus>
              <c:numRef>
                <c:f>Sheet2!$M$48:$M$57</c:f>
                <c:numCache>
                  <c:formatCode>General</c:formatCode>
                  <c:ptCount val="10"/>
                  <c:pt idx="0">
                    <c:v>372.14775611435857</c:v>
                  </c:pt>
                  <c:pt idx="1">
                    <c:v>84.831008481568816</c:v>
                  </c:pt>
                  <c:pt idx="2">
                    <c:v>92.283259586991193</c:v>
                  </c:pt>
                  <c:pt idx="3">
                    <c:v>37.087733821305392</c:v>
                  </c:pt>
                  <c:pt idx="4">
                    <c:v>50.006999510068589</c:v>
                  </c:pt>
                  <c:pt idx="5">
                    <c:v>56.065140684742779</c:v>
                  </c:pt>
                  <c:pt idx="6">
                    <c:v>72.249567472753768</c:v>
                  </c:pt>
                  <c:pt idx="7">
                    <c:v>40.389767681101276</c:v>
                  </c:pt>
                  <c:pt idx="8">
                    <c:v>49.525750877699977</c:v>
                  </c:pt>
                  <c:pt idx="9">
                    <c:v>43.552267449582921</c:v>
                  </c:pt>
                </c:numCache>
              </c:numRef>
            </c:plus>
            <c:minus>
              <c:numRef>
                <c:f>Sheet2!$M$48:$M$57</c:f>
                <c:numCache>
                  <c:formatCode>General</c:formatCode>
                  <c:ptCount val="10"/>
                  <c:pt idx="0">
                    <c:v>372.14775611435857</c:v>
                  </c:pt>
                  <c:pt idx="1">
                    <c:v>84.831008481568816</c:v>
                  </c:pt>
                  <c:pt idx="2">
                    <c:v>92.283259586991193</c:v>
                  </c:pt>
                  <c:pt idx="3">
                    <c:v>37.087733821305392</c:v>
                  </c:pt>
                  <c:pt idx="4">
                    <c:v>50.006999510068589</c:v>
                  </c:pt>
                  <c:pt idx="5">
                    <c:v>56.065140684742779</c:v>
                  </c:pt>
                  <c:pt idx="6">
                    <c:v>72.249567472753768</c:v>
                  </c:pt>
                  <c:pt idx="7">
                    <c:v>40.389767681101276</c:v>
                  </c:pt>
                  <c:pt idx="8">
                    <c:v>49.525750877699977</c:v>
                  </c:pt>
                  <c:pt idx="9">
                    <c:v>43.552267449582921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Sheet2!$K$48:$K$57</c:f>
              <c:strCache>
                <c:ptCount val="10"/>
                <c:pt idx="0">
                  <c:v>250pg</c:v>
                </c:pt>
                <c:pt idx="1">
                  <c:v>250pg+DDM</c:v>
                </c:pt>
                <c:pt idx="2">
                  <c:v>500pg</c:v>
                </c:pt>
                <c:pt idx="3">
                  <c:v>500pg+DDM</c:v>
                </c:pt>
                <c:pt idx="4">
                  <c:v>1ng</c:v>
                </c:pt>
                <c:pt idx="5">
                  <c:v>1ng+DDM</c:v>
                </c:pt>
                <c:pt idx="6">
                  <c:v>5ng</c:v>
                </c:pt>
                <c:pt idx="7">
                  <c:v>5ng+DDM</c:v>
                </c:pt>
                <c:pt idx="8">
                  <c:v>10ng</c:v>
                </c:pt>
                <c:pt idx="9">
                  <c:v>10ng+DDM</c:v>
                </c:pt>
              </c:strCache>
            </c:strRef>
          </c:cat>
          <c:val>
            <c:numRef>
              <c:f>Sheet2!$L$48:$L$57</c:f>
              <c:numCache>
                <c:formatCode>0</c:formatCode>
                <c:ptCount val="10"/>
                <c:pt idx="0">
                  <c:v>1847.5714285714287</c:v>
                </c:pt>
                <c:pt idx="1">
                  <c:v>3422.6</c:v>
                </c:pt>
                <c:pt idx="2">
                  <c:v>2813.8</c:v>
                </c:pt>
                <c:pt idx="3">
                  <c:v>3869</c:v>
                </c:pt>
                <c:pt idx="4">
                  <c:v>3608.8</c:v>
                </c:pt>
                <c:pt idx="5">
                  <c:v>4488.6000000000004</c:v>
                </c:pt>
                <c:pt idx="6" formatCode="General">
                  <c:v>5086</c:v>
                </c:pt>
                <c:pt idx="7" formatCode="General">
                  <c:v>5083</c:v>
                </c:pt>
                <c:pt idx="8" formatCode="General">
                  <c:v>5352</c:v>
                </c:pt>
                <c:pt idx="9" formatCode="General">
                  <c:v>5194.3999999999996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D-C843-88FB-E972947A6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7760"/>
        <c:axId val="433299984"/>
      </c:barChart>
      <c:catAx>
        <c:axId val="48092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of Hela Digest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99984"/>
        <c:crosses val="autoZero"/>
        <c:auto val="1"/>
        <c:lblAlgn val="ctr"/>
        <c:lblOffset val="100"/>
        <c:noMultiLvlLbl val="0"/>
      </c:catAx>
      <c:valAx>
        <c:axId val="433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Protein</a:t>
                </a:r>
                <a:r>
                  <a:rPr lang="en-US" baseline="0"/>
                  <a:t> Groups Identified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1249680</xdr:colOff>
      <xdr:row>150</xdr:row>
      <xdr:rowOff>162560</xdr:rowOff>
    </xdr:from>
    <xdr:to>
      <xdr:col>9</xdr:col>
      <xdr:colOff>1899920</xdr:colOff>
      <xdr:row>164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653EFD-776D-A394-F3AF-8F21FA988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1595120</xdr:colOff>
      <xdr:row>177</xdr:row>
      <xdr:rowOff>30480</xdr:rowOff>
    </xdr:from>
    <xdr:to>
      <xdr:col>10</xdr:col>
      <xdr:colOff>762000</xdr:colOff>
      <xdr:row>191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9B7CE5-4F58-6A51-C04E-1D67A36AA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0</xdr:row>
      <xdr:rowOff>0</xdr:rowOff>
    </xdr:from>
    <xdr:to>
      <xdr:col>9</xdr:col>
      <xdr:colOff>228600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3A261-12EE-194F-9CB7-E0AEE301E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0</xdr:row>
      <xdr:rowOff>0</xdr:rowOff>
    </xdr:from>
    <xdr:to>
      <xdr:col>15</xdr:col>
      <xdr:colOff>533400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037A11-25CF-1647-BF89-7F3302293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215900</xdr:colOff>
      <xdr:row>13</xdr:row>
      <xdr:rowOff>152400</xdr:rowOff>
    </xdr:from>
    <xdr:to>
      <xdr:col>9</xdr:col>
      <xdr:colOff>533400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46293-9548-314F-AABA-20E341F42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165100</xdr:colOff>
      <xdr:row>28</xdr:row>
      <xdr:rowOff>114300</xdr:rowOff>
    </xdr:from>
    <xdr:to>
      <xdr:col>9</xdr:col>
      <xdr:colOff>609600</xdr:colOff>
      <xdr:row>42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693646-50CD-FE46-8158-DC5B050DC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812800</xdr:colOff>
      <xdr:row>43</xdr:row>
      <xdr:rowOff>114300</xdr:rowOff>
    </xdr:from>
    <xdr:to>
      <xdr:col>9</xdr:col>
      <xdr:colOff>431800</xdr:colOff>
      <xdr:row>57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5E93D9-76BA-124C-AF2A-B600CEB49A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596900</xdr:colOff>
      <xdr:row>39</xdr:row>
      <xdr:rowOff>139700</xdr:rowOff>
    </xdr:from>
    <xdr:to>
      <xdr:col>21</xdr:col>
      <xdr:colOff>38100</xdr:colOff>
      <xdr:row>57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0204A8-5268-1C8C-146F-4476496C7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cbi.nlm.nih.gov/pmc/articles/PMC253307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6C19-6798-1148-A019-0991434428B1}">
  <dimension ref="A1:S351"/>
  <sheetViews>
    <sheetView tabSelected="1" topLeftCell="A290" zoomScale="125" workbookViewId="0">
      <selection activeCell="F309" sqref="F309"/>
    </sheetView>
  </sheetViews>
  <sheetFormatPr baseColWidth="10" defaultRowHeight="16" x14ac:dyDescent="0.2"/>
  <cols>
    <col min="1" max="1" width="11.6640625" bestFit="1" customWidth="1"/>
    <col min="2" max="2" width="18.5" bestFit="1" customWidth="1"/>
    <col min="3" max="3" width="13" customWidth="1"/>
    <col min="4" max="4" width="13.33203125" bestFit="1" customWidth="1"/>
    <col min="5" max="5" width="17.5" customWidth="1"/>
    <col min="7" max="7" width="24.1640625" style="2" customWidth="1"/>
    <col min="8" max="8" width="27.33203125" customWidth="1"/>
    <col min="9" max="9" width="24.1640625" customWidth="1"/>
    <col min="10" max="10" width="28" bestFit="1" customWidth="1"/>
    <col min="11" max="11" width="13.83203125" bestFit="1" customWidth="1"/>
    <col min="13" max="13" width="12.33203125" customWidth="1"/>
  </cols>
  <sheetData>
    <row r="1" spans="1:14" x14ac:dyDescent="0.2">
      <c r="A1" s="1">
        <v>44894</v>
      </c>
      <c r="B1" s="1"/>
    </row>
    <row r="2" spans="1:14" x14ac:dyDescent="0.2">
      <c r="A2" s="2"/>
    </row>
    <row r="3" spans="1:14" x14ac:dyDescent="0.2">
      <c r="A3" s="7" t="s">
        <v>0</v>
      </c>
      <c r="B3" s="8" t="s">
        <v>4</v>
      </c>
      <c r="C3" s="8" t="s">
        <v>1</v>
      </c>
      <c r="D3" s="8" t="s">
        <v>2</v>
      </c>
      <c r="E3" s="8" t="s">
        <v>16</v>
      </c>
      <c r="F3" s="8" t="s">
        <v>3</v>
      </c>
      <c r="G3" s="7" t="s">
        <v>13</v>
      </c>
      <c r="H3" s="8" t="s">
        <v>12</v>
      </c>
      <c r="I3" s="3" t="s">
        <v>38</v>
      </c>
      <c r="M3" t="s">
        <v>29</v>
      </c>
      <c r="N3" t="s">
        <v>76</v>
      </c>
    </row>
    <row r="4" spans="1:14" x14ac:dyDescent="0.2">
      <c r="A4" s="2" t="s">
        <v>30</v>
      </c>
      <c r="B4" t="s">
        <v>33</v>
      </c>
      <c r="C4" t="s">
        <v>14</v>
      </c>
      <c r="D4" t="s">
        <v>11</v>
      </c>
      <c r="E4">
        <v>50</v>
      </c>
      <c r="F4">
        <v>0</v>
      </c>
      <c r="G4" s="2" t="s">
        <v>41</v>
      </c>
      <c r="H4" t="s">
        <v>41</v>
      </c>
      <c r="I4" t="s">
        <v>39</v>
      </c>
      <c r="N4" t="s">
        <v>77</v>
      </c>
    </row>
    <row r="5" spans="1:14" x14ac:dyDescent="0.2">
      <c r="A5" s="2">
        <v>100</v>
      </c>
      <c r="B5" t="s">
        <v>33</v>
      </c>
      <c r="C5" t="s">
        <v>14</v>
      </c>
      <c r="D5" t="s">
        <v>11</v>
      </c>
      <c r="E5">
        <v>50</v>
      </c>
      <c r="N5" t="s">
        <v>77</v>
      </c>
    </row>
    <row r="6" spans="1:14" x14ac:dyDescent="0.2">
      <c r="A6" s="2">
        <v>100</v>
      </c>
      <c r="B6" t="s">
        <v>33</v>
      </c>
      <c r="C6" t="s">
        <v>34</v>
      </c>
      <c r="D6" t="s">
        <v>11</v>
      </c>
      <c r="E6">
        <v>50</v>
      </c>
      <c r="N6" t="s">
        <v>77</v>
      </c>
    </row>
    <row r="7" spans="1:14" x14ac:dyDescent="0.2">
      <c r="A7" s="2" t="s">
        <v>31</v>
      </c>
      <c r="B7" t="s">
        <v>33</v>
      </c>
      <c r="C7" t="s">
        <v>14</v>
      </c>
      <c r="D7" t="s">
        <v>11</v>
      </c>
      <c r="E7">
        <v>50</v>
      </c>
      <c r="F7">
        <v>728</v>
      </c>
      <c r="G7" s="2" t="s">
        <v>35</v>
      </c>
      <c r="H7" t="s">
        <v>20</v>
      </c>
      <c r="N7" t="s">
        <v>77</v>
      </c>
    </row>
    <row r="8" spans="1:14" x14ac:dyDescent="0.2">
      <c r="A8" s="2" t="s">
        <v>31</v>
      </c>
      <c r="B8" t="s">
        <v>33</v>
      </c>
      <c r="C8" t="s">
        <v>34</v>
      </c>
      <c r="D8" t="s">
        <v>11</v>
      </c>
      <c r="E8">
        <v>50</v>
      </c>
      <c r="F8">
        <v>58</v>
      </c>
      <c r="G8" s="2" t="s">
        <v>41</v>
      </c>
      <c r="H8" t="s">
        <v>41</v>
      </c>
      <c r="N8" t="s">
        <v>77</v>
      </c>
    </row>
    <row r="9" spans="1:14" x14ac:dyDescent="0.2">
      <c r="A9" s="2" t="s">
        <v>32</v>
      </c>
      <c r="B9" t="s">
        <v>33</v>
      </c>
      <c r="C9" t="s">
        <v>14</v>
      </c>
      <c r="D9" t="s">
        <v>11</v>
      </c>
      <c r="E9">
        <v>50</v>
      </c>
      <c r="F9">
        <v>3010</v>
      </c>
      <c r="G9" s="2" t="s">
        <v>37</v>
      </c>
      <c r="H9" t="s">
        <v>15</v>
      </c>
      <c r="N9" t="s">
        <v>77</v>
      </c>
    </row>
    <row r="10" spans="1:14" x14ac:dyDescent="0.2">
      <c r="A10" s="2" t="s">
        <v>32</v>
      </c>
      <c r="B10" t="s">
        <v>33</v>
      </c>
      <c r="C10" t="s">
        <v>34</v>
      </c>
      <c r="D10" t="s">
        <v>11</v>
      </c>
      <c r="E10">
        <v>50</v>
      </c>
      <c r="F10">
        <v>3928</v>
      </c>
      <c r="G10" s="2" t="s">
        <v>40</v>
      </c>
      <c r="N10" t="s">
        <v>77</v>
      </c>
    </row>
    <row r="11" spans="1:14" x14ac:dyDescent="0.2">
      <c r="A11" s="2" t="s">
        <v>32</v>
      </c>
      <c r="B11" t="s">
        <v>33</v>
      </c>
      <c r="C11" t="s">
        <v>6</v>
      </c>
      <c r="D11" t="s">
        <v>11</v>
      </c>
      <c r="E11">
        <v>50</v>
      </c>
      <c r="F11">
        <v>4574</v>
      </c>
      <c r="G11" s="2" t="s">
        <v>36</v>
      </c>
      <c r="N11" t="s">
        <v>77</v>
      </c>
    </row>
    <row r="12" spans="1:14" x14ac:dyDescent="0.2">
      <c r="A12" s="2"/>
    </row>
    <row r="13" spans="1:14" x14ac:dyDescent="0.2">
      <c r="A13" s="2"/>
    </row>
    <row r="16" spans="1:14" x14ac:dyDescent="0.2">
      <c r="A16" s="1">
        <v>44619</v>
      </c>
    </row>
    <row r="17" spans="1:15" s="8" customFormat="1" x14ac:dyDescent="0.2">
      <c r="A17" s="7" t="s">
        <v>0</v>
      </c>
      <c r="B17" s="8" t="s">
        <v>4</v>
      </c>
      <c r="C17" s="8" t="s">
        <v>1</v>
      </c>
      <c r="D17" s="8" t="s">
        <v>2</v>
      </c>
      <c r="E17" s="8" t="s">
        <v>16</v>
      </c>
      <c r="F17" s="8" t="s">
        <v>3</v>
      </c>
      <c r="G17" s="7" t="s">
        <v>13</v>
      </c>
      <c r="H17" s="8" t="s">
        <v>12</v>
      </c>
      <c r="M17" s="8" t="s">
        <v>29</v>
      </c>
      <c r="N17" s="8" t="s">
        <v>76</v>
      </c>
    </row>
    <row r="18" spans="1:15" s="5" customFormat="1" x14ac:dyDescent="0.2">
      <c r="A18" s="4" t="s">
        <v>45</v>
      </c>
      <c r="B18" s="5" t="s">
        <v>33</v>
      </c>
      <c r="C18" s="5" t="s">
        <v>6</v>
      </c>
      <c r="D18" s="5" t="s">
        <v>48</v>
      </c>
      <c r="E18" s="5">
        <v>50</v>
      </c>
      <c r="F18" s="5">
        <v>1474</v>
      </c>
      <c r="G18" s="4" t="s">
        <v>35</v>
      </c>
      <c r="N18" s="5" t="s">
        <v>78</v>
      </c>
    </row>
    <row r="19" spans="1:15" x14ac:dyDescent="0.2">
      <c r="A19" s="2">
        <v>8000</v>
      </c>
      <c r="B19" t="s">
        <v>33</v>
      </c>
      <c r="C19" t="s">
        <v>6</v>
      </c>
      <c r="D19" t="s">
        <v>48</v>
      </c>
      <c r="E19">
        <v>50</v>
      </c>
      <c r="F19">
        <v>2438</v>
      </c>
      <c r="G19" s="2" t="s">
        <v>87</v>
      </c>
      <c r="N19" t="s">
        <v>78</v>
      </c>
    </row>
    <row r="20" spans="1:15" x14ac:dyDescent="0.2">
      <c r="A20" s="2">
        <v>8000</v>
      </c>
      <c r="B20" t="s">
        <v>33</v>
      </c>
      <c r="C20" t="s">
        <v>6</v>
      </c>
      <c r="D20" t="s">
        <v>48</v>
      </c>
      <c r="E20">
        <v>50</v>
      </c>
      <c r="F20">
        <v>2164</v>
      </c>
      <c r="G20" s="2" t="s">
        <v>86</v>
      </c>
      <c r="H20" t="s">
        <v>85</v>
      </c>
      <c r="N20" t="s">
        <v>78</v>
      </c>
    </row>
    <row r="21" spans="1:15" x14ac:dyDescent="0.2">
      <c r="A21" s="2">
        <v>8000</v>
      </c>
      <c r="B21" t="s">
        <v>33</v>
      </c>
      <c r="C21" t="s">
        <v>6</v>
      </c>
      <c r="D21" t="s">
        <v>48</v>
      </c>
      <c r="E21">
        <v>50</v>
      </c>
      <c r="F21">
        <v>3953</v>
      </c>
      <c r="G21" s="2" t="s">
        <v>49</v>
      </c>
      <c r="H21" t="s">
        <v>50</v>
      </c>
      <c r="N21" t="s">
        <v>78</v>
      </c>
    </row>
    <row r="22" spans="1:15" x14ac:dyDescent="0.2">
      <c r="A22" s="2" t="s">
        <v>46</v>
      </c>
      <c r="B22" t="s">
        <v>33</v>
      </c>
      <c r="C22" t="s">
        <v>6</v>
      </c>
      <c r="D22" t="s">
        <v>48</v>
      </c>
      <c r="E22">
        <v>50</v>
      </c>
      <c r="F22">
        <v>3016</v>
      </c>
      <c r="G22" s="2" t="s">
        <v>53</v>
      </c>
      <c r="H22" t="s">
        <v>51</v>
      </c>
      <c r="N22" t="s">
        <v>78</v>
      </c>
    </row>
    <row r="23" spans="1:15" x14ac:dyDescent="0.2">
      <c r="A23" s="2" t="s">
        <v>46</v>
      </c>
      <c r="B23" t="s">
        <v>33</v>
      </c>
      <c r="C23" t="s">
        <v>6</v>
      </c>
      <c r="D23" t="s">
        <v>48</v>
      </c>
      <c r="E23">
        <v>50</v>
      </c>
      <c r="F23">
        <v>3063</v>
      </c>
      <c r="G23" s="2" t="s">
        <v>83</v>
      </c>
      <c r="H23" t="s">
        <v>51</v>
      </c>
      <c r="N23" t="s">
        <v>78</v>
      </c>
    </row>
    <row r="24" spans="1:15" x14ac:dyDescent="0.2">
      <c r="A24" s="2" t="s">
        <v>46</v>
      </c>
      <c r="B24" t="s">
        <v>33</v>
      </c>
      <c r="C24" t="s">
        <v>6</v>
      </c>
      <c r="D24" t="s">
        <v>48</v>
      </c>
      <c r="E24">
        <v>50</v>
      </c>
      <c r="F24">
        <v>3071</v>
      </c>
      <c r="G24" s="2" t="s">
        <v>84</v>
      </c>
      <c r="H24" t="s">
        <v>51</v>
      </c>
      <c r="N24" t="s">
        <v>78</v>
      </c>
    </row>
    <row r="25" spans="1:15" x14ac:dyDescent="0.2">
      <c r="A25" s="2" t="s">
        <v>47</v>
      </c>
      <c r="B25" t="s">
        <v>33</v>
      </c>
      <c r="C25" t="s">
        <v>14</v>
      </c>
      <c r="D25" t="s">
        <v>48</v>
      </c>
      <c r="E25">
        <v>50</v>
      </c>
      <c r="F25">
        <v>185</v>
      </c>
      <c r="G25" s="2" t="s">
        <v>53</v>
      </c>
      <c r="H25" t="s">
        <v>51</v>
      </c>
      <c r="N25" t="s">
        <v>78</v>
      </c>
    </row>
    <row r="26" spans="1:15" x14ac:dyDescent="0.2">
      <c r="A26" s="2" t="s">
        <v>47</v>
      </c>
      <c r="B26" t="s">
        <v>33</v>
      </c>
      <c r="C26" t="s">
        <v>14</v>
      </c>
      <c r="D26" t="s">
        <v>48</v>
      </c>
      <c r="E26">
        <v>50</v>
      </c>
      <c r="F26">
        <v>1726</v>
      </c>
      <c r="G26" s="2" t="s">
        <v>49</v>
      </c>
      <c r="H26" t="s">
        <v>51</v>
      </c>
      <c r="N26" t="s">
        <v>78</v>
      </c>
    </row>
    <row r="27" spans="1:15" x14ac:dyDescent="0.2">
      <c r="A27" s="2" t="s">
        <v>46</v>
      </c>
      <c r="B27" t="s">
        <v>33</v>
      </c>
      <c r="C27" t="s">
        <v>14</v>
      </c>
      <c r="D27" t="s">
        <v>48</v>
      </c>
      <c r="E27">
        <v>50</v>
      </c>
      <c r="F27">
        <v>3516</v>
      </c>
      <c r="G27" s="2" t="s">
        <v>49</v>
      </c>
      <c r="H27" t="s">
        <v>51</v>
      </c>
      <c r="N27" t="s">
        <v>78</v>
      </c>
    </row>
    <row r="28" spans="1:15" x14ac:dyDescent="0.2">
      <c r="A28" s="2" t="s">
        <v>46</v>
      </c>
      <c r="B28" t="s">
        <v>33</v>
      </c>
      <c r="C28" t="s">
        <v>14</v>
      </c>
      <c r="D28" t="s">
        <v>48</v>
      </c>
      <c r="E28">
        <v>50</v>
      </c>
      <c r="N28" t="s">
        <v>78</v>
      </c>
    </row>
    <row r="29" spans="1:15" x14ac:dyDescent="0.2">
      <c r="F29" t="s">
        <v>54</v>
      </c>
    </row>
    <row r="30" spans="1:15" x14ac:dyDescent="0.2">
      <c r="A30" s="1">
        <v>44991</v>
      </c>
      <c r="B30" s="1"/>
    </row>
    <row r="31" spans="1:15" x14ac:dyDescent="0.2">
      <c r="A31" s="2"/>
    </row>
    <row r="32" spans="1:15" s="8" customFormat="1" x14ac:dyDescent="0.2">
      <c r="A32" s="7" t="s">
        <v>0</v>
      </c>
      <c r="B32" s="8" t="s">
        <v>4</v>
      </c>
      <c r="C32" s="8" t="s">
        <v>1</v>
      </c>
      <c r="D32" s="8" t="s">
        <v>2</v>
      </c>
      <c r="E32" s="8" t="s">
        <v>16</v>
      </c>
      <c r="F32" s="8" t="s">
        <v>3</v>
      </c>
      <c r="G32" s="7" t="s">
        <v>13</v>
      </c>
      <c r="H32" s="8" t="s">
        <v>12</v>
      </c>
      <c r="I32" s="8" t="s">
        <v>43</v>
      </c>
      <c r="J32" s="8" t="s">
        <v>44</v>
      </c>
      <c r="K32" s="8" t="s">
        <v>52</v>
      </c>
      <c r="L32" s="8" t="s">
        <v>55</v>
      </c>
      <c r="M32" s="8" t="s">
        <v>29</v>
      </c>
      <c r="N32" s="8" t="s">
        <v>76</v>
      </c>
      <c r="O32" s="8" t="s">
        <v>88</v>
      </c>
    </row>
    <row r="33" spans="1:15" s="5" customFormat="1" x14ac:dyDescent="0.2">
      <c r="A33" s="4">
        <v>2656</v>
      </c>
      <c r="B33" s="5" t="s">
        <v>5</v>
      </c>
      <c r="C33" s="5" t="s">
        <v>6</v>
      </c>
      <c r="D33" s="5" t="s">
        <v>11</v>
      </c>
      <c r="E33" s="5">
        <v>50</v>
      </c>
      <c r="F33" s="5">
        <v>3088</v>
      </c>
      <c r="G33" s="4" t="s">
        <v>19</v>
      </c>
      <c r="H33" s="5" t="s">
        <v>20</v>
      </c>
      <c r="I33" s="4" t="s">
        <v>41</v>
      </c>
      <c r="J33" s="4">
        <v>0.55000000000000004</v>
      </c>
      <c r="K33" s="4">
        <f>A33*0.3/1000</f>
        <v>0.79679999999999995</v>
      </c>
      <c r="L33" s="4">
        <f>J33/K33</f>
        <v>0.69026104417670697</v>
      </c>
      <c r="M33" s="4" t="s">
        <v>59</v>
      </c>
      <c r="N33" s="5" t="s">
        <v>77</v>
      </c>
    </row>
    <row r="34" spans="1:15" s="5" customFormat="1" x14ac:dyDescent="0.2">
      <c r="A34" s="4">
        <v>6640</v>
      </c>
      <c r="B34" s="5" t="s">
        <v>5</v>
      </c>
      <c r="C34" s="5" t="s">
        <v>6</v>
      </c>
      <c r="D34" s="5" t="s">
        <v>11</v>
      </c>
      <c r="E34" s="5">
        <v>50</v>
      </c>
      <c r="F34" s="5">
        <v>3706</v>
      </c>
      <c r="G34" s="4" t="s">
        <v>18</v>
      </c>
      <c r="H34" s="5" t="s">
        <v>20</v>
      </c>
      <c r="I34" s="4">
        <v>1.75</v>
      </c>
      <c r="J34" s="4">
        <v>0.82499999999999996</v>
      </c>
      <c r="K34" s="4">
        <f>A34*0.3/1000</f>
        <v>1.992</v>
      </c>
      <c r="L34" s="4">
        <f>J34/K34</f>
        <v>0.41415662650602408</v>
      </c>
      <c r="M34" s="4" t="s">
        <v>60</v>
      </c>
      <c r="N34" s="5" t="s">
        <v>77</v>
      </c>
    </row>
    <row r="35" spans="1:15" x14ac:dyDescent="0.2">
      <c r="A35" s="2">
        <v>13280</v>
      </c>
      <c r="B35" t="s">
        <v>5</v>
      </c>
      <c r="C35" t="s">
        <v>6</v>
      </c>
      <c r="D35" t="s">
        <v>11</v>
      </c>
      <c r="E35">
        <v>50</v>
      </c>
      <c r="F35">
        <v>3876</v>
      </c>
      <c r="G35" s="2" t="s">
        <v>19</v>
      </c>
      <c r="H35" t="s">
        <v>25</v>
      </c>
      <c r="I35" s="2">
        <v>2</v>
      </c>
      <c r="J35" s="2">
        <v>0.72499999999999998</v>
      </c>
      <c r="K35" s="2">
        <f>A35*0.3/1000</f>
        <v>3.984</v>
      </c>
      <c r="L35" s="2">
        <f t="shared" ref="L35:L46" si="0">J35/K35</f>
        <v>0.18197791164658633</v>
      </c>
      <c r="M35" s="2" t="s">
        <v>61</v>
      </c>
      <c r="N35" t="s">
        <v>77</v>
      </c>
    </row>
    <row r="36" spans="1:15" x14ac:dyDescent="0.2">
      <c r="A36" s="2" t="s">
        <v>7</v>
      </c>
      <c r="B36" t="s">
        <v>5</v>
      </c>
      <c r="C36" t="s">
        <v>6</v>
      </c>
      <c r="D36" t="s">
        <v>11</v>
      </c>
      <c r="E36">
        <v>50</v>
      </c>
      <c r="F36">
        <v>3943</v>
      </c>
      <c r="G36" s="2" t="s">
        <v>19</v>
      </c>
      <c r="H36" t="s">
        <v>23</v>
      </c>
      <c r="I36" s="2">
        <v>5.36</v>
      </c>
      <c r="J36" s="2">
        <v>1.5</v>
      </c>
      <c r="K36" s="2">
        <f xml:space="preserve"> 26560*0.3/1000</f>
        <v>7.968</v>
      </c>
      <c r="L36" s="2">
        <f t="shared" si="0"/>
        <v>0.18825301204819278</v>
      </c>
      <c r="M36" s="2" t="s">
        <v>62</v>
      </c>
      <c r="N36" t="s">
        <v>77</v>
      </c>
    </row>
    <row r="37" spans="1:15" x14ac:dyDescent="0.2">
      <c r="A37" s="2" t="s">
        <v>8</v>
      </c>
      <c r="B37" t="s">
        <v>5</v>
      </c>
      <c r="C37" t="s">
        <v>6</v>
      </c>
      <c r="D37" t="s">
        <v>11</v>
      </c>
      <c r="E37">
        <v>50</v>
      </c>
      <c r="F37">
        <v>3990</v>
      </c>
      <c r="G37" s="2" t="s">
        <v>19</v>
      </c>
      <c r="H37" t="s">
        <v>21</v>
      </c>
      <c r="I37" s="2">
        <v>6.64</v>
      </c>
      <c r="J37" s="2">
        <v>1.4750000000000001</v>
      </c>
      <c r="K37" s="2">
        <f xml:space="preserve"> 26560*0.3/1000</f>
        <v>7.968</v>
      </c>
      <c r="L37" s="2">
        <f t="shared" si="0"/>
        <v>0.18511546184738956</v>
      </c>
      <c r="M37" s="2" t="s">
        <v>63</v>
      </c>
      <c r="N37" t="s">
        <v>77</v>
      </c>
    </row>
    <row r="38" spans="1:15" x14ac:dyDescent="0.2">
      <c r="A38" s="2" t="s">
        <v>9</v>
      </c>
      <c r="B38" t="s">
        <v>5</v>
      </c>
      <c r="C38" t="s">
        <v>6</v>
      </c>
      <c r="D38" t="s">
        <v>11</v>
      </c>
      <c r="E38">
        <v>50</v>
      </c>
      <c r="F38">
        <v>4043</v>
      </c>
      <c r="G38" s="2" t="s">
        <v>19</v>
      </c>
      <c r="H38" t="s">
        <v>24</v>
      </c>
      <c r="I38" s="2">
        <v>18.7</v>
      </c>
      <c r="J38" s="2">
        <v>3.65</v>
      </c>
      <c r="K38" s="2">
        <f xml:space="preserve"> 66400*0.3/1000</f>
        <v>19.920000000000002</v>
      </c>
      <c r="L38" s="2">
        <f t="shared" si="0"/>
        <v>0.18323293172690761</v>
      </c>
      <c r="M38" s="2" t="s">
        <v>64</v>
      </c>
      <c r="N38" t="s">
        <v>77</v>
      </c>
    </row>
    <row r="39" spans="1:15" x14ac:dyDescent="0.2">
      <c r="A39" s="2" t="s">
        <v>10</v>
      </c>
      <c r="B39" t="s">
        <v>5</v>
      </c>
      <c r="C39" t="s">
        <v>6</v>
      </c>
      <c r="D39" t="s">
        <v>11</v>
      </c>
      <c r="E39">
        <v>50</v>
      </c>
      <c r="F39">
        <v>3952</v>
      </c>
      <c r="G39" s="2" t="s">
        <v>18</v>
      </c>
      <c r="H39" t="s">
        <v>24</v>
      </c>
      <c r="I39" s="2">
        <v>20.7</v>
      </c>
      <c r="J39" s="2">
        <v>3.2250000000000001</v>
      </c>
      <c r="K39" s="2">
        <f xml:space="preserve"> 66400*0.3/1000</f>
        <v>19.920000000000002</v>
      </c>
      <c r="L39" s="2">
        <f t="shared" si="0"/>
        <v>0.16189759036144577</v>
      </c>
      <c r="M39" s="2" t="s">
        <v>65</v>
      </c>
      <c r="N39" t="s">
        <v>77</v>
      </c>
    </row>
    <row r="40" spans="1:15" s="5" customFormat="1" x14ac:dyDescent="0.2">
      <c r="A40" s="4">
        <v>2656</v>
      </c>
      <c r="B40" s="5" t="s">
        <v>5</v>
      </c>
      <c r="C40" s="5" t="s">
        <v>14</v>
      </c>
      <c r="D40" s="5" t="s">
        <v>11</v>
      </c>
      <c r="E40" s="5">
        <v>50</v>
      </c>
      <c r="F40" s="5">
        <v>2663</v>
      </c>
      <c r="G40" s="4" t="s">
        <v>22</v>
      </c>
      <c r="H40" s="5" t="s">
        <v>15</v>
      </c>
      <c r="I40" s="4" t="s">
        <v>41</v>
      </c>
      <c r="J40" s="4">
        <v>0.6</v>
      </c>
      <c r="K40" s="4">
        <f>A40*0.3/1000</f>
        <v>0.79679999999999995</v>
      </c>
      <c r="L40" s="4">
        <f t="shared" si="0"/>
        <v>0.75301204819277112</v>
      </c>
      <c r="M40" s="4" t="s">
        <v>66</v>
      </c>
      <c r="N40" s="5" t="s">
        <v>77</v>
      </c>
      <c r="O40" s="5">
        <v>2939</v>
      </c>
    </row>
    <row r="41" spans="1:15" s="5" customFormat="1" x14ac:dyDescent="0.2">
      <c r="A41" s="4">
        <v>6640</v>
      </c>
      <c r="B41" s="5" t="s">
        <v>5</v>
      </c>
      <c r="C41" s="5" t="s">
        <v>14</v>
      </c>
      <c r="D41" s="5" t="s">
        <v>11</v>
      </c>
      <c r="E41" s="5">
        <v>50</v>
      </c>
      <c r="F41" s="5">
        <v>1073</v>
      </c>
      <c r="G41" s="4" t="s">
        <v>17</v>
      </c>
      <c r="H41" s="5" t="s">
        <v>15</v>
      </c>
      <c r="I41" s="4" t="s">
        <v>41</v>
      </c>
      <c r="J41" s="4">
        <v>0.32500000000000001</v>
      </c>
      <c r="K41" s="4">
        <f>A41*0.3/1000</f>
        <v>1.992</v>
      </c>
      <c r="L41" s="4">
        <f t="shared" si="0"/>
        <v>0.16315261044176707</v>
      </c>
      <c r="M41" s="4" t="s">
        <v>67</v>
      </c>
      <c r="N41" s="5" t="s">
        <v>77</v>
      </c>
    </row>
    <row r="42" spans="1:15" x14ac:dyDescent="0.2">
      <c r="A42" s="2">
        <v>13280</v>
      </c>
      <c r="B42" t="s">
        <v>5</v>
      </c>
      <c r="C42" t="s">
        <v>14</v>
      </c>
      <c r="D42" t="s">
        <v>11</v>
      </c>
      <c r="E42">
        <v>50</v>
      </c>
      <c r="F42">
        <v>4047</v>
      </c>
      <c r="G42" s="2" t="s">
        <v>42</v>
      </c>
      <c r="H42" t="s">
        <v>15</v>
      </c>
      <c r="I42" s="2">
        <v>0.17</v>
      </c>
      <c r="J42" s="2">
        <v>1.8</v>
      </c>
      <c r="K42" s="2">
        <f>A42*0.3/1000</f>
        <v>3.984</v>
      </c>
      <c r="L42" s="2">
        <f t="shared" si="0"/>
        <v>0.45180722891566266</v>
      </c>
      <c r="M42" s="2" t="s">
        <v>68</v>
      </c>
      <c r="N42" t="s">
        <v>77</v>
      </c>
    </row>
    <row r="43" spans="1:15" x14ac:dyDescent="0.2">
      <c r="A43" s="2" t="s">
        <v>7</v>
      </c>
      <c r="B43" t="s">
        <v>5</v>
      </c>
      <c r="C43" t="s">
        <v>14</v>
      </c>
      <c r="D43" t="s">
        <v>11</v>
      </c>
      <c r="E43">
        <v>50</v>
      </c>
      <c r="F43">
        <v>4188</v>
      </c>
      <c r="G43" s="2" t="s">
        <v>27</v>
      </c>
      <c r="H43" t="s">
        <v>15</v>
      </c>
      <c r="I43" s="2">
        <v>2.16</v>
      </c>
      <c r="J43" s="2">
        <v>2.0249999999999999</v>
      </c>
      <c r="K43" s="2">
        <f xml:space="preserve"> 26560*0.3/1000</f>
        <v>7.968</v>
      </c>
      <c r="L43" s="2">
        <f t="shared" si="0"/>
        <v>0.25414156626506024</v>
      </c>
      <c r="M43" s="2" t="s">
        <v>69</v>
      </c>
      <c r="N43" t="s">
        <v>77</v>
      </c>
    </row>
    <row r="44" spans="1:15" x14ac:dyDescent="0.2">
      <c r="A44" s="2" t="s">
        <v>8</v>
      </c>
      <c r="B44" t="s">
        <v>5</v>
      </c>
      <c r="C44" t="s">
        <v>14</v>
      </c>
      <c r="D44" t="s">
        <v>11</v>
      </c>
      <c r="E44">
        <v>50</v>
      </c>
      <c r="F44">
        <v>4107</v>
      </c>
      <c r="G44" s="2" t="s">
        <v>28</v>
      </c>
      <c r="H44" t="s">
        <v>15</v>
      </c>
      <c r="I44" s="2">
        <v>2.08</v>
      </c>
      <c r="J44" s="2">
        <v>1.7</v>
      </c>
      <c r="K44" s="2">
        <f xml:space="preserve"> 26560*0.3/1000</f>
        <v>7.968</v>
      </c>
      <c r="L44" s="2">
        <f t="shared" si="0"/>
        <v>0.21335341365461846</v>
      </c>
      <c r="M44" s="2" t="s">
        <v>70</v>
      </c>
      <c r="N44" t="s">
        <v>77</v>
      </c>
    </row>
    <row r="45" spans="1:15" x14ac:dyDescent="0.2">
      <c r="A45" s="2" t="s">
        <v>9</v>
      </c>
      <c r="B45" t="s">
        <v>5</v>
      </c>
      <c r="C45" t="s">
        <v>14</v>
      </c>
      <c r="D45" t="s">
        <v>11</v>
      </c>
      <c r="E45">
        <v>50</v>
      </c>
      <c r="F45">
        <v>4231</v>
      </c>
      <c r="G45" s="2" t="s">
        <v>18</v>
      </c>
      <c r="H45" t="s">
        <v>15</v>
      </c>
      <c r="I45" s="2">
        <v>10.8</v>
      </c>
      <c r="J45" s="2">
        <v>5.2</v>
      </c>
      <c r="K45" s="2">
        <f t="shared" ref="K45:K46" si="1" xml:space="preserve"> 66400*0.3/1000</f>
        <v>19.920000000000002</v>
      </c>
      <c r="L45" s="2">
        <f t="shared" si="0"/>
        <v>0.26104417670682728</v>
      </c>
      <c r="M45" s="2" t="s">
        <v>71</v>
      </c>
      <c r="N45" t="s">
        <v>77</v>
      </c>
      <c r="O45">
        <v>4519</v>
      </c>
    </row>
    <row r="46" spans="1:15" x14ac:dyDescent="0.2">
      <c r="A46" s="2" t="s">
        <v>10</v>
      </c>
      <c r="B46" t="s">
        <v>5</v>
      </c>
      <c r="C46" t="s">
        <v>14</v>
      </c>
      <c r="D46" t="s">
        <v>11</v>
      </c>
      <c r="E46">
        <v>50</v>
      </c>
      <c r="F46">
        <v>4114</v>
      </c>
      <c r="G46" s="2" t="s">
        <v>26</v>
      </c>
      <c r="H46" t="s">
        <v>15</v>
      </c>
      <c r="I46" s="2">
        <v>10.65</v>
      </c>
      <c r="J46" s="2">
        <v>5.55</v>
      </c>
      <c r="K46" s="2">
        <f t="shared" si="1"/>
        <v>19.920000000000002</v>
      </c>
      <c r="L46" s="2">
        <f t="shared" si="0"/>
        <v>0.27861445783132527</v>
      </c>
      <c r="M46" s="2" t="s">
        <v>72</v>
      </c>
      <c r="N46" t="s">
        <v>77</v>
      </c>
    </row>
    <row r="48" spans="1:15" x14ac:dyDescent="0.2">
      <c r="A48" s="1">
        <v>44993</v>
      </c>
      <c r="B48" s="1"/>
    </row>
    <row r="49" spans="1:14" x14ac:dyDescent="0.2">
      <c r="A49" s="2"/>
    </row>
    <row r="50" spans="1:14" s="8" customFormat="1" x14ac:dyDescent="0.2">
      <c r="A50" s="7" t="s">
        <v>0</v>
      </c>
      <c r="B50" s="8" t="s">
        <v>4</v>
      </c>
      <c r="C50" s="8" t="s">
        <v>1</v>
      </c>
      <c r="D50" s="8" t="s">
        <v>2</v>
      </c>
      <c r="E50" s="8" t="s">
        <v>16</v>
      </c>
      <c r="F50" s="8" t="s">
        <v>3</v>
      </c>
      <c r="G50" s="7" t="s">
        <v>13</v>
      </c>
      <c r="H50" s="8" t="s">
        <v>12</v>
      </c>
      <c r="J50" s="8" t="s">
        <v>44</v>
      </c>
      <c r="K50" s="8" t="s">
        <v>52</v>
      </c>
      <c r="L50" s="8" t="s">
        <v>79</v>
      </c>
      <c r="M50" s="8" t="s">
        <v>29</v>
      </c>
      <c r="N50" s="8" t="s">
        <v>76</v>
      </c>
    </row>
    <row r="51" spans="1:14" s="9" customFormat="1" x14ac:dyDescent="0.2">
      <c r="A51" s="9">
        <v>5000</v>
      </c>
      <c r="B51" s="9" t="s">
        <v>5</v>
      </c>
      <c r="C51" s="9" t="s">
        <v>6</v>
      </c>
      <c r="D51" s="9" t="s">
        <v>48</v>
      </c>
      <c r="E51" s="9">
        <v>50</v>
      </c>
      <c r="F51" s="9">
        <v>2780</v>
      </c>
      <c r="G51" s="10" t="s">
        <v>35</v>
      </c>
      <c r="H51" s="9" t="s">
        <v>15</v>
      </c>
      <c r="J51" s="9">
        <v>0.93</v>
      </c>
      <c r="K51" s="9">
        <f>5000*0.3/1000</f>
        <v>1.5</v>
      </c>
      <c r="L51" s="9">
        <f>J51/K51</f>
        <v>0.62</v>
      </c>
      <c r="M51" s="9" t="s">
        <v>56</v>
      </c>
      <c r="N51" s="9" t="s">
        <v>78</v>
      </c>
    </row>
    <row r="52" spans="1:14" s="9" customFormat="1" x14ac:dyDescent="0.2">
      <c r="A52" s="9">
        <v>5000</v>
      </c>
      <c r="B52" s="9" t="s">
        <v>5</v>
      </c>
      <c r="C52" s="9" t="s">
        <v>6</v>
      </c>
      <c r="D52" s="9" t="s">
        <v>48</v>
      </c>
      <c r="E52" s="9">
        <v>50</v>
      </c>
      <c r="F52" s="9">
        <v>2927</v>
      </c>
      <c r="G52" s="10" t="s">
        <v>53</v>
      </c>
      <c r="J52" s="9">
        <v>1.1000000000000001</v>
      </c>
      <c r="K52" s="9">
        <f t="shared" ref="K52:K56" si="2">5000*0.3/1000</f>
        <v>1.5</v>
      </c>
      <c r="L52" s="9">
        <f t="shared" ref="L52:L56" si="3">J52/K52</f>
        <v>0.73333333333333339</v>
      </c>
      <c r="M52" s="9" t="s">
        <v>57</v>
      </c>
      <c r="N52" s="9" t="s">
        <v>78</v>
      </c>
    </row>
    <row r="53" spans="1:14" x14ac:dyDescent="0.2">
      <c r="A53">
        <v>5000</v>
      </c>
      <c r="B53" t="s">
        <v>5</v>
      </c>
      <c r="C53" t="s">
        <v>6</v>
      </c>
      <c r="D53" t="s">
        <v>48</v>
      </c>
      <c r="E53">
        <v>50</v>
      </c>
      <c r="F53">
        <v>1702</v>
      </c>
      <c r="G53" s="2" t="s">
        <v>81</v>
      </c>
      <c r="J53">
        <v>3.68</v>
      </c>
      <c r="K53">
        <f t="shared" si="2"/>
        <v>1.5</v>
      </c>
      <c r="L53" s="6">
        <f t="shared" si="3"/>
        <v>2.4533333333333336</v>
      </c>
      <c r="M53" t="s">
        <v>58</v>
      </c>
      <c r="N53" t="s">
        <v>78</v>
      </c>
    </row>
    <row r="54" spans="1:14" s="9" customFormat="1" x14ac:dyDescent="0.2">
      <c r="A54" s="9">
        <v>5000</v>
      </c>
      <c r="B54" s="9" t="s">
        <v>33</v>
      </c>
      <c r="C54" s="9" t="s">
        <v>6</v>
      </c>
      <c r="D54" s="9" t="s">
        <v>48</v>
      </c>
      <c r="E54" s="9">
        <v>50</v>
      </c>
      <c r="F54" s="9">
        <v>1458</v>
      </c>
      <c r="G54" s="10" t="s">
        <v>80</v>
      </c>
      <c r="J54" s="9">
        <v>1.01</v>
      </c>
      <c r="K54" s="9">
        <f t="shared" si="2"/>
        <v>1.5</v>
      </c>
      <c r="L54" s="9">
        <f t="shared" si="3"/>
        <v>0.67333333333333334</v>
      </c>
      <c r="M54" s="9" t="s">
        <v>73</v>
      </c>
      <c r="N54" s="9" t="s">
        <v>78</v>
      </c>
    </row>
    <row r="55" spans="1:14" s="9" customFormat="1" x14ac:dyDescent="0.2">
      <c r="A55" s="9">
        <v>5000</v>
      </c>
      <c r="B55" s="9" t="s">
        <v>33</v>
      </c>
      <c r="C55" s="9" t="s">
        <v>6</v>
      </c>
      <c r="D55" s="9" t="s">
        <v>48</v>
      </c>
      <c r="E55" s="9">
        <v>50</v>
      </c>
      <c r="F55" s="9">
        <v>2144</v>
      </c>
      <c r="G55" s="10" t="s">
        <v>80</v>
      </c>
      <c r="J55" s="9">
        <v>0.56999999999999995</v>
      </c>
      <c r="K55" s="9">
        <f t="shared" si="2"/>
        <v>1.5</v>
      </c>
      <c r="L55" s="9">
        <f t="shared" si="3"/>
        <v>0.37999999999999995</v>
      </c>
      <c r="M55" s="9" t="s">
        <v>74</v>
      </c>
      <c r="N55" s="9" t="s">
        <v>78</v>
      </c>
    </row>
    <row r="56" spans="1:14" x14ac:dyDescent="0.2">
      <c r="A56">
        <v>5000</v>
      </c>
      <c r="B56" t="s">
        <v>33</v>
      </c>
      <c r="C56" t="s">
        <v>6</v>
      </c>
      <c r="D56" t="s">
        <v>48</v>
      </c>
      <c r="E56">
        <v>50</v>
      </c>
      <c r="F56">
        <v>687</v>
      </c>
      <c r="G56" s="2" t="s">
        <v>80</v>
      </c>
      <c r="J56">
        <v>1.63</v>
      </c>
      <c r="K56">
        <f t="shared" si="2"/>
        <v>1.5</v>
      </c>
      <c r="L56" s="6">
        <f t="shared" si="3"/>
        <v>1.0866666666666667</v>
      </c>
      <c r="M56" t="s">
        <v>75</v>
      </c>
      <c r="N56" t="s">
        <v>78</v>
      </c>
    </row>
    <row r="57" spans="1:14" x14ac:dyDescent="0.2">
      <c r="A57" t="s">
        <v>82</v>
      </c>
    </row>
    <row r="59" spans="1:14" x14ac:dyDescent="0.2">
      <c r="A59" s="1">
        <v>44999</v>
      </c>
    </row>
    <row r="61" spans="1:14" x14ac:dyDescent="0.2">
      <c r="A61" s="7" t="s">
        <v>0</v>
      </c>
      <c r="B61" s="8" t="s">
        <v>4</v>
      </c>
      <c r="C61" s="8" t="s">
        <v>1</v>
      </c>
      <c r="D61" s="8" t="s">
        <v>2</v>
      </c>
      <c r="E61" s="8" t="s">
        <v>16</v>
      </c>
      <c r="F61" s="8" t="s">
        <v>3</v>
      </c>
      <c r="G61" s="7" t="s">
        <v>13</v>
      </c>
      <c r="H61" s="8" t="s">
        <v>12</v>
      </c>
      <c r="I61" s="8"/>
      <c r="J61" s="8" t="s">
        <v>44</v>
      </c>
      <c r="K61" s="8" t="s">
        <v>52</v>
      </c>
      <c r="L61" s="8" t="s">
        <v>79</v>
      </c>
      <c r="M61" s="8" t="s">
        <v>29</v>
      </c>
      <c r="N61" s="8" t="s">
        <v>76</v>
      </c>
    </row>
    <row r="62" spans="1:14" x14ac:dyDescent="0.2">
      <c r="A62">
        <v>5000</v>
      </c>
      <c r="B62" t="s">
        <v>5</v>
      </c>
      <c r="C62" t="s">
        <v>14</v>
      </c>
      <c r="D62" t="s">
        <v>11</v>
      </c>
      <c r="E62">
        <v>50</v>
      </c>
      <c r="F62">
        <v>4291</v>
      </c>
      <c r="G62" s="2" t="s">
        <v>40</v>
      </c>
      <c r="H62" t="s">
        <v>94</v>
      </c>
    </row>
    <row r="63" spans="1:14" x14ac:dyDescent="0.2">
      <c r="A63">
        <v>5000</v>
      </c>
      <c r="B63" t="s">
        <v>5</v>
      </c>
      <c r="C63" t="s">
        <v>14</v>
      </c>
      <c r="D63" t="s">
        <v>11</v>
      </c>
      <c r="E63">
        <v>50</v>
      </c>
      <c r="F63">
        <v>4240</v>
      </c>
      <c r="G63" s="2" t="s">
        <v>35</v>
      </c>
    </row>
    <row r="64" spans="1:14" x14ac:dyDescent="0.2">
      <c r="A64">
        <v>5000</v>
      </c>
      <c r="B64" t="s">
        <v>33</v>
      </c>
      <c r="C64" t="s">
        <v>14</v>
      </c>
      <c r="D64" t="s">
        <v>11</v>
      </c>
      <c r="E64">
        <v>50</v>
      </c>
      <c r="F64">
        <v>877</v>
      </c>
      <c r="G64" s="2" t="s">
        <v>89</v>
      </c>
    </row>
    <row r="65" spans="1:9" x14ac:dyDescent="0.2">
      <c r="A65">
        <v>5000</v>
      </c>
      <c r="B65" t="s">
        <v>33</v>
      </c>
      <c r="C65" t="s">
        <v>14</v>
      </c>
      <c r="D65" t="s">
        <v>11</v>
      </c>
      <c r="E65">
        <v>50</v>
      </c>
      <c r="F65">
        <v>2517</v>
      </c>
      <c r="G65" s="2" t="s">
        <v>35</v>
      </c>
    </row>
    <row r="67" spans="1:9" x14ac:dyDescent="0.2">
      <c r="A67" s="1">
        <v>45007</v>
      </c>
    </row>
    <row r="69" spans="1:9" x14ac:dyDescent="0.2">
      <c r="A69" s="7" t="s">
        <v>0</v>
      </c>
      <c r="B69" s="8" t="s">
        <v>4</v>
      </c>
      <c r="C69" s="8" t="s">
        <v>1</v>
      </c>
      <c r="D69" s="8" t="s">
        <v>2</v>
      </c>
      <c r="E69" s="8" t="s">
        <v>16</v>
      </c>
      <c r="F69" s="8" t="s">
        <v>3</v>
      </c>
      <c r="G69" s="7" t="s">
        <v>13</v>
      </c>
      <c r="H69" s="8" t="s">
        <v>12</v>
      </c>
      <c r="I69" s="8" t="s">
        <v>104</v>
      </c>
    </row>
    <row r="70" spans="1:9" x14ac:dyDescent="0.2">
      <c r="A70">
        <v>1000</v>
      </c>
      <c r="B70" t="s">
        <v>33</v>
      </c>
      <c r="C70" t="s">
        <v>14</v>
      </c>
      <c r="D70" t="s">
        <v>11</v>
      </c>
      <c r="E70">
        <v>50</v>
      </c>
      <c r="F70">
        <v>3049</v>
      </c>
      <c r="G70" s="2" t="s">
        <v>41</v>
      </c>
      <c r="H70" t="s">
        <v>92</v>
      </c>
      <c r="I70">
        <f>AVERAGE(F70:F72)</f>
        <v>2756</v>
      </c>
    </row>
    <row r="71" spans="1:9" x14ac:dyDescent="0.2">
      <c r="A71">
        <v>1000</v>
      </c>
      <c r="B71" t="s">
        <v>33</v>
      </c>
      <c r="C71" t="s">
        <v>14</v>
      </c>
      <c r="D71" t="s">
        <v>11</v>
      </c>
      <c r="E71">
        <v>50</v>
      </c>
      <c r="F71">
        <v>2734</v>
      </c>
      <c r="G71" s="2" t="s">
        <v>35</v>
      </c>
    </row>
    <row r="72" spans="1:9" x14ac:dyDescent="0.2">
      <c r="A72">
        <v>1000</v>
      </c>
      <c r="B72" t="s">
        <v>33</v>
      </c>
      <c r="C72" t="s">
        <v>14</v>
      </c>
      <c r="D72" t="s">
        <v>11</v>
      </c>
      <c r="E72">
        <v>50</v>
      </c>
      <c r="F72">
        <v>2485</v>
      </c>
      <c r="G72" s="2" t="s">
        <v>28</v>
      </c>
      <c r="H72" t="s">
        <v>95</v>
      </c>
    </row>
    <row r="73" spans="1:9" x14ac:dyDescent="0.2">
      <c r="A73">
        <v>1000</v>
      </c>
      <c r="B73" t="s">
        <v>91</v>
      </c>
      <c r="C73" t="s">
        <v>14</v>
      </c>
      <c r="D73" t="s">
        <v>11</v>
      </c>
      <c r="E73">
        <v>50</v>
      </c>
      <c r="F73">
        <v>156</v>
      </c>
      <c r="G73" s="2" t="s">
        <v>41</v>
      </c>
      <c r="H73" t="s">
        <v>102</v>
      </c>
    </row>
    <row r="74" spans="1:9" x14ac:dyDescent="0.2">
      <c r="A74">
        <v>1000</v>
      </c>
      <c r="B74" t="s">
        <v>91</v>
      </c>
      <c r="C74" t="s">
        <v>14</v>
      </c>
      <c r="D74" t="s">
        <v>11</v>
      </c>
      <c r="E74">
        <v>36</v>
      </c>
      <c r="F74">
        <v>489</v>
      </c>
      <c r="G74" s="2" t="s">
        <v>93</v>
      </c>
    </row>
    <row r="75" spans="1:9" x14ac:dyDescent="0.2">
      <c r="A75">
        <v>1000</v>
      </c>
      <c r="B75" t="s">
        <v>91</v>
      </c>
      <c r="C75" t="s">
        <v>14</v>
      </c>
      <c r="D75" t="s">
        <v>11</v>
      </c>
      <c r="E75">
        <v>36</v>
      </c>
      <c r="F75">
        <v>572</v>
      </c>
      <c r="G75" s="2" t="s">
        <v>41</v>
      </c>
    </row>
    <row r="76" spans="1:9" x14ac:dyDescent="0.2">
      <c r="A76">
        <v>1000</v>
      </c>
      <c r="B76" t="s">
        <v>33</v>
      </c>
      <c r="C76" t="s">
        <v>6</v>
      </c>
      <c r="D76" t="s">
        <v>11</v>
      </c>
      <c r="E76">
        <v>24</v>
      </c>
      <c r="F76">
        <v>2717</v>
      </c>
      <c r="G76" s="2" t="s">
        <v>41</v>
      </c>
      <c r="I76">
        <f>AVERAGE(F76:F78)</f>
        <v>2477.6666666666665</v>
      </c>
    </row>
    <row r="77" spans="1:9" x14ac:dyDescent="0.2">
      <c r="A77">
        <v>1000</v>
      </c>
      <c r="B77" t="s">
        <v>33</v>
      </c>
      <c r="C77" t="s">
        <v>6</v>
      </c>
      <c r="D77" t="s">
        <v>11</v>
      </c>
      <c r="E77">
        <v>24</v>
      </c>
      <c r="F77">
        <v>1377</v>
      </c>
      <c r="G77" s="2" t="s">
        <v>28</v>
      </c>
    </row>
    <row r="78" spans="1:9" x14ac:dyDescent="0.2">
      <c r="A78">
        <v>1000</v>
      </c>
      <c r="B78" t="s">
        <v>33</v>
      </c>
      <c r="C78" t="s">
        <v>6</v>
      </c>
      <c r="D78" t="s">
        <v>11</v>
      </c>
      <c r="E78">
        <v>28</v>
      </c>
      <c r="F78">
        <v>3339</v>
      </c>
      <c r="G78" s="2" t="s">
        <v>28</v>
      </c>
    </row>
    <row r="79" spans="1:9" x14ac:dyDescent="0.2">
      <c r="A79">
        <v>2000</v>
      </c>
      <c r="B79" t="s">
        <v>33</v>
      </c>
      <c r="C79" t="s">
        <v>14</v>
      </c>
      <c r="D79" t="s">
        <v>11</v>
      </c>
      <c r="E79">
        <v>50</v>
      </c>
      <c r="F79">
        <v>1379</v>
      </c>
      <c r="G79" s="2" t="s">
        <v>35</v>
      </c>
      <c r="I79">
        <f>AVERAGE(F79:F80)</f>
        <v>2364</v>
      </c>
    </row>
    <row r="80" spans="1:9" x14ac:dyDescent="0.2">
      <c r="A80">
        <v>2000</v>
      </c>
      <c r="B80" t="s">
        <v>33</v>
      </c>
      <c r="C80" t="s">
        <v>14</v>
      </c>
      <c r="D80" t="s">
        <v>11</v>
      </c>
      <c r="E80">
        <v>50</v>
      </c>
      <c r="F80">
        <v>3349</v>
      </c>
      <c r="G80" s="2" t="s">
        <v>35</v>
      </c>
    </row>
    <row r="81" spans="1:9" x14ac:dyDescent="0.2">
      <c r="A81">
        <v>2000</v>
      </c>
      <c r="B81" t="s">
        <v>33</v>
      </c>
      <c r="C81" t="s">
        <v>14</v>
      </c>
      <c r="D81" t="s">
        <v>11</v>
      </c>
      <c r="E81">
        <v>50</v>
      </c>
      <c r="F81">
        <v>668</v>
      </c>
      <c r="G81" s="2" t="s">
        <v>90</v>
      </c>
    </row>
    <row r="82" spans="1:9" x14ac:dyDescent="0.2">
      <c r="A82">
        <v>2000</v>
      </c>
      <c r="B82" t="s">
        <v>91</v>
      </c>
      <c r="C82" t="s">
        <v>14</v>
      </c>
      <c r="D82" t="s">
        <v>11</v>
      </c>
      <c r="E82">
        <v>32</v>
      </c>
      <c r="F82">
        <v>123</v>
      </c>
      <c r="G82" s="2" t="s">
        <v>41</v>
      </c>
    </row>
    <row r="83" spans="1:9" x14ac:dyDescent="0.2">
      <c r="A83">
        <v>2000</v>
      </c>
      <c r="B83" t="s">
        <v>91</v>
      </c>
      <c r="C83" t="s">
        <v>14</v>
      </c>
      <c r="D83" t="s">
        <v>11</v>
      </c>
      <c r="E83">
        <v>40</v>
      </c>
      <c r="F83">
        <v>170</v>
      </c>
      <c r="G83" s="2" t="s">
        <v>28</v>
      </c>
    </row>
    <row r="84" spans="1:9" x14ac:dyDescent="0.2">
      <c r="A84">
        <v>2000</v>
      </c>
      <c r="B84" t="s">
        <v>91</v>
      </c>
      <c r="C84" t="s">
        <v>14</v>
      </c>
      <c r="D84" t="s">
        <v>11</v>
      </c>
      <c r="E84">
        <v>40</v>
      </c>
      <c r="F84">
        <v>401</v>
      </c>
      <c r="G84" s="2" t="s">
        <v>41</v>
      </c>
    </row>
    <row r="85" spans="1:9" x14ac:dyDescent="0.2">
      <c r="A85">
        <v>2000</v>
      </c>
      <c r="B85" t="s">
        <v>33</v>
      </c>
      <c r="C85" t="s">
        <v>6</v>
      </c>
      <c r="D85" t="s">
        <v>11</v>
      </c>
      <c r="E85">
        <v>44</v>
      </c>
      <c r="F85">
        <v>1373</v>
      </c>
      <c r="G85" s="2" t="s">
        <v>41</v>
      </c>
      <c r="I85">
        <f>AVERAGE(F85:F87)</f>
        <v>1934.6666666666667</v>
      </c>
    </row>
    <row r="86" spans="1:9" x14ac:dyDescent="0.2">
      <c r="A86">
        <v>2000</v>
      </c>
      <c r="B86" t="s">
        <v>33</v>
      </c>
      <c r="C86" t="s">
        <v>6</v>
      </c>
      <c r="D86" t="s">
        <v>11</v>
      </c>
      <c r="E86">
        <v>50</v>
      </c>
      <c r="F86">
        <v>1547</v>
      </c>
      <c r="G86" s="2" t="s">
        <v>90</v>
      </c>
    </row>
    <row r="87" spans="1:9" x14ac:dyDescent="0.2">
      <c r="A87">
        <v>2000</v>
      </c>
      <c r="B87" t="s">
        <v>33</v>
      </c>
      <c r="C87" t="s">
        <v>6</v>
      </c>
      <c r="D87" t="s">
        <v>11</v>
      </c>
      <c r="E87">
        <v>50</v>
      </c>
      <c r="F87">
        <v>2884</v>
      </c>
      <c r="G87" s="2" t="s">
        <v>28</v>
      </c>
    </row>
    <row r="89" spans="1:9" x14ac:dyDescent="0.2">
      <c r="A89" s="1">
        <v>45009</v>
      </c>
    </row>
    <row r="91" spans="1:9" x14ac:dyDescent="0.2">
      <c r="A91" s="7" t="s">
        <v>0</v>
      </c>
      <c r="B91" s="8" t="s">
        <v>4</v>
      </c>
      <c r="C91" s="8" t="s">
        <v>1</v>
      </c>
      <c r="D91" s="8" t="s">
        <v>2</v>
      </c>
      <c r="E91" s="8" t="s">
        <v>16</v>
      </c>
      <c r="F91" s="8" t="s">
        <v>3</v>
      </c>
      <c r="G91" s="7" t="s">
        <v>13</v>
      </c>
      <c r="H91" s="8" t="s">
        <v>12</v>
      </c>
    </row>
    <row r="92" spans="1:9" x14ac:dyDescent="0.2">
      <c r="A92">
        <v>500</v>
      </c>
      <c r="B92" t="s">
        <v>98</v>
      </c>
      <c r="C92" t="s">
        <v>14</v>
      </c>
      <c r="D92" t="s">
        <v>11</v>
      </c>
      <c r="E92">
        <v>50</v>
      </c>
      <c r="F92">
        <v>2751</v>
      </c>
      <c r="G92" s="2" t="s">
        <v>93</v>
      </c>
      <c r="H92" t="s">
        <v>96</v>
      </c>
      <c r="I92" t="s">
        <v>97</v>
      </c>
    </row>
    <row r="93" spans="1:9" x14ac:dyDescent="0.2">
      <c r="A93">
        <v>500</v>
      </c>
      <c r="B93" t="s">
        <v>98</v>
      </c>
      <c r="C93" t="s">
        <v>14</v>
      </c>
      <c r="D93" t="s">
        <v>11</v>
      </c>
      <c r="E93">
        <v>50</v>
      </c>
      <c r="F93">
        <v>874</v>
      </c>
      <c r="G93" s="2" t="s">
        <v>93</v>
      </c>
    </row>
    <row r="94" spans="1:9" x14ac:dyDescent="0.2">
      <c r="A94">
        <v>500</v>
      </c>
      <c r="B94" t="s">
        <v>98</v>
      </c>
      <c r="C94" t="s">
        <v>14</v>
      </c>
      <c r="D94" t="s">
        <v>11</v>
      </c>
      <c r="E94">
        <v>50</v>
      </c>
      <c r="F94">
        <v>1861</v>
      </c>
      <c r="G94" s="2" t="s">
        <v>41</v>
      </c>
    </row>
    <row r="95" spans="1:9" x14ac:dyDescent="0.2">
      <c r="A95">
        <v>500</v>
      </c>
      <c r="B95" t="s">
        <v>98</v>
      </c>
      <c r="C95" t="s">
        <v>14</v>
      </c>
      <c r="D95" t="s">
        <v>11</v>
      </c>
      <c r="E95">
        <v>50</v>
      </c>
      <c r="F95">
        <v>543</v>
      </c>
      <c r="G95" s="2" t="s">
        <v>99</v>
      </c>
      <c r="H95" t="s">
        <v>100</v>
      </c>
    </row>
    <row r="96" spans="1:9" x14ac:dyDescent="0.2">
      <c r="A96">
        <v>500</v>
      </c>
      <c r="B96" t="s">
        <v>98</v>
      </c>
      <c r="C96" t="s">
        <v>14</v>
      </c>
      <c r="D96" t="s">
        <v>11</v>
      </c>
      <c r="E96">
        <v>50</v>
      </c>
      <c r="F96">
        <v>1820</v>
      </c>
      <c r="G96" s="2" t="s">
        <v>90</v>
      </c>
    </row>
    <row r="97" spans="1:8" x14ac:dyDescent="0.2">
      <c r="A97">
        <v>500</v>
      </c>
      <c r="B97" t="s">
        <v>98</v>
      </c>
      <c r="C97" t="s">
        <v>14</v>
      </c>
      <c r="D97" t="s">
        <v>11</v>
      </c>
      <c r="E97">
        <v>50</v>
      </c>
      <c r="F97">
        <v>985</v>
      </c>
      <c r="G97" s="2" t="s">
        <v>90</v>
      </c>
    </row>
    <row r="98" spans="1:8" x14ac:dyDescent="0.2">
      <c r="A98">
        <v>500</v>
      </c>
      <c r="B98" t="s">
        <v>98</v>
      </c>
      <c r="C98" t="s">
        <v>14</v>
      </c>
      <c r="D98" t="s">
        <v>11</v>
      </c>
      <c r="E98">
        <v>50</v>
      </c>
      <c r="F98">
        <v>115</v>
      </c>
      <c r="G98" s="2" t="s">
        <v>41</v>
      </c>
      <c r="H98" t="s">
        <v>101</v>
      </c>
    </row>
    <row r="99" spans="1:8" x14ac:dyDescent="0.2">
      <c r="A99">
        <v>500</v>
      </c>
      <c r="B99" t="s">
        <v>98</v>
      </c>
      <c r="C99" t="s">
        <v>14</v>
      </c>
      <c r="D99" t="s">
        <v>11</v>
      </c>
      <c r="E99">
        <v>50</v>
      </c>
      <c r="F99">
        <v>166</v>
      </c>
      <c r="G99" s="2" t="s">
        <v>103</v>
      </c>
    </row>
    <row r="100" spans="1:8" x14ac:dyDescent="0.2">
      <c r="A100">
        <v>500</v>
      </c>
      <c r="B100" t="s">
        <v>98</v>
      </c>
      <c r="C100" t="s">
        <v>14</v>
      </c>
      <c r="D100" t="s">
        <v>11</v>
      </c>
      <c r="E100">
        <v>41</v>
      </c>
      <c r="F100">
        <v>202</v>
      </c>
      <c r="G100" s="2" t="s">
        <v>41</v>
      </c>
    </row>
    <row r="102" spans="1:8" x14ac:dyDescent="0.2">
      <c r="A102" s="1">
        <v>45015</v>
      </c>
    </row>
    <row r="104" spans="1:8" x14ac:dyDescent="0.2">
      <c r="A104" s="7" t="s">
        <v>0</v>
      </c>
      <c r="B104" s="8" t="s">
        <v>4</v>
      </c>
      <c r="C104" s="8" t="s">
        <v>1</v>
      </c>
      <c r="D104" s="8" t="s">
        <v>2</v>
      </c>
      <c r="E104" s="8" t="s">
        <v>16</v>
      </c>
      <c r="F104" s="8" t="s">
        <v>3</v>
      </c>
      <c r="G104" s="7" t="s">
        <v>13</v>
      </c>
      <c r="H104" s="8" t="s">
        <v>12</v>
      </c>
    </row>
    <row r="105" spans="1:8" x14ac:dyDescent="0.2">
      <c r="A105">
        <v>100</v>
      </c>
      <c r="B105" t="s">
        <v>33</v>
      </c>
      <c r="C105" t="s">
        <v>14</v>
      </c>
      <c r="D105" t="s">
        <v>11</v>
      </c>
      <c r="E105">
        <v>50</v>
      </c>
      <c r="F105">
        <v>162</v>
      </c>
      <c r="G105" s="2" t="s">
        <v>35</v>
      </c>
    </row>
    <row r="106" spans="1:8" x14ac:dyDescent="0.2">
      <c r="A106">
        <v>200</v>
      </c>
      <c r="B106" t="s">
        <v>98</v>
      </c>
      <c r="C106" t="s">
        <v>14</v>
      </c>
      <c r="D106" t="s">
        <v>11</v>
      </c>
      <c r="E106">
        <v>40</v>
      </c>
      <c r="F106">
        <v>1762</v>
      </c>
    </row>
    <row r="107" spans="1:8" x14ac:dyDescent="0.2">
      <c r="A107">
        <v>200</v>
      </c>
      <c r="B107" t="s">
        <v>98</v>
      </c>
      <c r="C107" t="s">
        <v>14</v>
      </c>
      <c r="D107" t="s">
        <v>11</v>
      </c>
      <c r="E107">
        <v>50</v>
      </c>
      <c r="F107">
        <v>902</v>
      </c>
    </row>
    <row r="108" spans="1:8" x14ac:dyDescent="0.2">
      <c r="A108">
        <v>200</v>
      </c>
      <c r="B108" t="s">
        <v>98</v>
      </c>
      <c r="C108" t="s">
        <v>14</v>
      </c>
      <c r="D108" t="s">
        <v>11</v>
      </c>
      <c r="E108">
        <v>50</v>
      </c>
      <c r="F108">
        <v>754</v>
      </c>
    </row>
    <row r="110" spans="1:8" x14ac:dyDescent="0.2">
      <c r="A110" s="1">
        <v>45020</v>
      </c>
    </row>
    <row r="112" spans="1:8" x14ac:dyDescent="0.2">
      <c r="A112" s="7" t="s">
        <v>0</v>
      </c>
      <c r="B112" s="8" t="s">
        <v>4</v>
      </c>
      <c r="C112" s="8" t="s">
        <v>1</v>
      </c>
      <c r="D112" s="8" t="s">
        <v>2</v>
      </c>
      <c r="E112" s="8" t="s">
        <v>16</v>
      </c>
      <c r="F112" s="8" t="s">
        <v>3</v>
      </c>
      <c r="G112" s="7" t="s">
        <v>13</v>
      </c>
      <c r="H112" s="8" t="s">
        <v>12</v>
      </c>
    </row>
    <row r="113" spans="1:8" x14ac:dyDescent="0.2">
      <c r="A113">
        <v>200</v>
      </c>
      <c r="B113" t="s">
        <v>105</v>
      </c>
      <c r="C113" t="s">
        <v>14</v>
      </c>
      <c r="D113" t="s">
        <v>11</v>
      </c>
      <c r="E113" t="s">
        <v>109</v>
      </c>
      <c r="F113">
        <v>273</v>
      </c>
      <c r="G113" s="2" t="s">
        <v>35</v>
      </c>
      <c r="H113" t="s">
        <v>111</v>
      </c>
    </row>
    <row r="114" spans="1:8" x14ac:dyDescent="0.2">
      <c r="A114" t="s">
        <v>110</v>
      </c>
      <c r="H114" s="8"/>
    </row>
    <row r="116" spans="1:8" x14ac:dyDescent="0.2">
      <c r="A116" s="1">
        <v>45033</v>
      </c>
    </row>
    <row r="118" spans="1:8" x14ac:dyDescent="0.2">
      <c r="A118" s="7" t="s">
        <v>0</v>
      </c>
      <c r="B118" s="8" t="s">
        <v>4</v>
      </c>
      <c r="C118" s="8" t="s">
        <v>1</v>
      </c>
      <c r="D118" s="8" t="s">
        <v>2</v>
      </c>
      <c r="E118" s="8" t="s">
        <v>16</v>
      </c>
      <c r="F118" s="8" t="s">
        <v>3</v>
      </c>
      <c r="G118" s="7" t="s">
        <v>13</v>
      </c>
      <c r="H118" s="8" t="s">
        <v>12</v>
      </c>
    </row>
    <row r="119" spans="1:8" x14ac:dyDescent="0.2">
      <c r="A119">
        <v>250</v>
      </c>
      <c r="B119" t="s">
        <v>105</v>
      </c>
      <c r="C119" t="s">
        <v>14</v>
      </c>
      <c r="D119" t="s">
        <v>11</v>
      </c>
      <c r="E119" t="s">
        <v>106</v>
      </c>
      <c r="F119">
        <v>1267</v>
      </c>
      <c r="G119" s="2" t="s">
        <v>35</v>
      </c>
      <c r="H119" t="s">
        <v>113</v>
      </c>
    </row>
    <row r="120" spans="1:8" x14ac:dyDescent="0.2">
      <c r="A120">
        <v>250</v>
      </c>
      <c r="B120" t="s">
        <v>105</v>
      </c>
      <c r="C120" t="s">
        <v>14</v>
      </c>
      <c r="D120" t="s">
        <v>11</v>
      </c>
      <c r="E120" t="s">
        <v>106</v>
      </c>
      <c r="F120">
        <v>2859</v>
      </c>
      <c r="G120" s="2" t="s">
        <v>107</v>
      </c>
    </row>
    <row r="121" spans="1:8" x14ac:dyDescent="0.2">
      <c r="A121">
        <v>250</v>
      </c>
      <c r="B121" t="s">
        <v>105</v>
      </c>
      <c r="C121" t="s">
        <v>14</v>
      </c>
      <c r="D121" t="s">
        <v>11</v>
      </c>
      <c r="E121" t="s">
        <v>106</v>
      </c>
      <c r="F121">
        <v>1630</v>
      </c>
      <c r="G121" s="2" t="s">
        <v>35</v>
      </c>
    </row>
    <row r="122" spans="1:8" x14ac:dyDescent="0.2">
      <c r="A122">
        <v>250</v>
      </c>
      <c r="B122" t="s">
        <v>105</v>
      </c>
      <c r="C122" t="s">
        <v>14</v>
      </c>
      <c r="D122" t="s">
        <v>11</v>
      </c>
      <c r="E122" t="s">
        <v>106</v>
      </c>
      <c r="F122">
        <v>1780</v>
      </c>
      <c r="G122" s="2" t="s">
        <v>35</v>
      </c>
      <c r="H122" t="s">
        <v>112</v>
      </c>
    </row>
    <row r="123" spans="1:8" x14ac:dyDescent="0.2">
      <c r="A123">
        <v>250</v>
      </c>
      <c r="B123" t="s">
        <v>105</v>
      </c>
      <c r="C123" t="s">
        <v>14</v>
      </c>
      <c r="D123" t="s">
        <v>11</v>
      </c>
      <c r="E123" t="s">
        <v>106</v>
      </c>
      <c r="F123">
        <v>2919</v>
      </c>
      <c r="G123" s="2" t="s">
        <v>35</v>
      </c>
    </row>
    <row r="124" spans="1:8" x14ac:dyDescent="0.2">
      <c r="A124">
        <v>250</v>
      </c>
      <c r="B124" t="s">
        <v>105</v>
      </c>
      <c r="C124" t="s">
        <v>14</v>
      </c>
      <c r="D124" t="s">
        <v>11</v>
      </c>
      <c r="E124" t="s">
        <v>106</v>
      </c>
      <c r="F124">
        <v>2719</v>
      </c>
      <c r="G124" s="2" t="s">
        <v>108</v>
      </c>
    </row>
    <row r="126" spans="1:8" x14ac:dyDescent="0.2">
      <c r="A126" s="1">
        <v>45036</v>
      </c>
    </row>
    <row r="128" spans="1:8" x14ac:dyDescent="0.2">
      <c r="A128" s="7" t="s">
        <v>0</v>
      </c>
      <c r="B128" s="8" t="s">
        <v>4</v>
      </c>
      <c r="C128" s="8" t="s">
        <v>1</v>
      </c>
      <c r="D128" s="8" t="s">
        <v>2</v>
      </c>
      <c r="E128" s="8" t="s">
        <v>16</v>
      </c>
      <c r="F128" s="8" t="s">
        <v>3</v>
      </c>
      <c r="G128" s="7" t="s">
        <v>13</v>
      </c>
      <c r="H128" s="8" t="s">
        <v>12</v>
      </c>
    </row>
    <row r="129" spans="1:9" s="11" customFormat="1" x14ac:dyDescent="0.2">
      <c r="A129" s="11">
        <v>150</v>
      </c>
      <c r="B129" s="11" t="s">
        <v>105</v>
      </c>
      <c r="C129" s="11" t="s">
        <v>14</v>
      </c>
      <c r="D129" s="11" t="s">
        <v>11</v>
      </c>
      <c r="E129" s="11" t="s">
        <v>106</v>
      </c>
      <c r="F129" s="11">
        <v>2489</v>
      </c>
      <c r="G129" s="12" t="s">
        <v>35</v>
      </c>
      <c r="H129" s="11" t="s">
        <v>115</v>
      </c>
      <c r="I129" s="11" t="s">
        <v>119</v>
      </c>
    </row>
    <row r="130" spans="1:9" s="11" customFormat="1" x14ac:dyDescent="0.2">
      <c r="A130" s="11">
        <v>150</v>
      </c>
      <c r="B130" s="11" t="s">
        <v>105</v>
      </c>
      <c r="C130" s="11" t="s">
        <v>14</v>
      </c>
      <c r="D130" s="11" t="s">
        <v>11</v>
      </c>
      <c r="E130" s="11" t="s">
        <v>106</v>
      </c>
      <c r="F130" s="11">
        <v>3058</v>
      </c>
      <c r="G130" s="12" t="s">
        <v>35</v>
      </c>
    </row>
    <row r="131" spans="1:9" s="5" customFormat="1" x14ac:dyDescent="0.2">
      <c r="A131" s="5">
        <v>150</v>
      </c>
      <c r="B131" s="5" t="s">
        <v>105</v>
      </c>
      <c r="C131" s="5" t="s">
        <v>14</v>
      </c>
      <c r="D131" s="5" t="s">
        <v>11</v>
      </c>
      <c r="E131" s="5" t="s">
        <v>106</v>
      </c>
      <c r="F131" s="5">
        <v>1459</v>
      </c>
      <c r="G131" s="4" t="s">
        <v>118</v>
      </c>
    </row>
    <row r="132" spans="1:9" s="11" customFormat="1" x14ac:dyDescent="0.2">
      <c r="A132" s="11">
        <v>150</v>
      </c>
      <c r="B132" s="11" t="s">
        <v>105</v>
      </c>
      <c r="C132" s="11" t="s">
        <v>14</v>
      </c>
      <c r="D132" s="11" t="s">
        <v>11</v>
      </c>
      <c r="E132" s="11" t="s">
        <v>106</v>
      </c>
      <c r="F132" s="11">
        <v>3236</v>
      </c>
      <c r="G132" s="12" t="s">
        <v>35</v>
      </c>
      <c r="H132" s="11" t="s">
        <v>114</v>
      </c>
    </row>
    <row r="133" spans="1:9" s="5" customFormat="1" x14ac:dyDescent="0.2">
      <c r="A133" s="5">
        <v>150</v>
      </c>
      <c r="B133" s="5" t="s">
        <v>105</v>
      </c>
      <c r="C133" s="5" t="s">
        <v>14</v>
      </c>
      <c r="D133" s="5" t="s">
        <v>11</v>
      </c>
      <c r="E133" s="5" t="s">
        <v>106</v>
      </c>
      <c r="F133" s="5">
        <v>2830</v>
      </c>
      <c r="G133" s="4" t="s">
        <v>35</v>
      </c>
    </row>
    <row r="134" spans="1:9" s="5" customFormat="1" x14ac:dyDescent="0.2">
      <c r="A134" s="5">
        <v>150</v>
      </c>
      <c r="B134" s="5" t="s">
        <v>105</v>
      </c>
      <c r="C134" s="5" t="s">
        <v>14</v>
      </c>
      <c r="D134" s="5" t="s">
        <v>11</v>
      </c>
      <c r="E134" s="5" t="s">
        <v>106</v>
      </c>
      <c r="F134" s="5">
        <v>2604</v>
      </c>
      <c r="G134" s="4" t="s">
        <v>35</v>
      </c>
      <c r="I134" s="5" t="s">
        <v>122</v>
      </c>
    </row>
    <row r="135" spans="1:9" x14ac:dyDescent="0.2">
      <c r="A135">
        <v>250</v>
      </c>
      <c r="B135" t="s">
        <v>105</v>
      </c>
      <c r="C135" t="s">
        <v>14</v>
      </c>
      <c r="D135" t="s">
        <v>11</v>
      </c>
      <c r="E135" t="s">
        <v>106</v>
      </c>
      <c r="F135">
        <v>1310</v>
      </c>
      <c r="G135" s="2" t="s">
        <v>35</v>
      </c>
      <c r="H135" t="s">
        <v>120</v>
      </c>
    </row>
    <row r="136" spans="1:9" x14ac:dyDescent="0.2">
      <c r="A136">
        <v>250</v>
      </c>
      <c r="B136" t="s">
        <v>105</v>
      </c>
      <c r="C136" t="s">
        <v>14</v>
      </c>
      <c r="D136" t="s">
        <v>11</v>
      </c>
      <c r="E136" t="s">
        <v>106</v>
      </c>
      <c r="F136">
        <v>1462</v>
      </c>
      <c r="G136" s="2" t="s">
        <v>35</v>
      </c>
    </row>
    <row r="137" spans="1:9" x14ac:dyDescent="0.2">
      <c r="A137">
        <v>250</v>
      </c>
      <c r="B137" t="s">
        <v>105</v>
      </c>
      <c r="C137" t="s">
        <v>14</v>
      </c>
      <c r="D137" t="s">
        <v>11</v>
      </c>
      <c r="E137" t="s">
        <v>106</v>
      </c>
      <c r="F137">
        <v>1509</v>
      </c>
      <c r="G137" s="2" t="s">
        <v>35</v>
      </c>
    </row>
    <row r="138" spans="1:9" x14ac:dyDescent="0.2">
      <c r="A138">
        <v>250</v>
      </c>
      <c r="B138" t="s">
        <v>105</v>
      </c>
      <c r="C138" t="s">
        <v>14</v>
      </c>
      <c r="D138" t="s">
        <v>11</v>
      </c>
      <c r="E138" t="s">
        <v>106</v>
      </c>
      <c r="F138">
        <v>320</v>
      </c>
      <c r="G138" s="2" t="s">
        <v>41</v>
      </c>
      <c r="H138" t="s">
        <v>116</v>
      </c>
    </row>
    <row r="139" spans="1:9" x14ac:dyDescent="0.2">
      <c r="A139">
        <v>250</v>
      </c>
      <c r="B139" t="s">
        <v>105</v>
      </c>
      <c r="C139" t="s">
        <v>14</v>
      </c>
      <c r="D139" t="s">
        <v>11</v>
      </c>
      <c r="E139" t="s">
        <v>106</v>
      </c>
      <c r="F139">
        <v>204</v>
      </c>
      <c r="G139" s="2" t="s">
        <v>41</v>
      </c>
      <c r="H139" t="s">
        <v>117</v>
      </c>
    </row>
    <row r="140" spans="1:9" x14ac:dyDescent="0.2">
      <c r="A140">
        <v>250</v>
      </c>
      <c r="B140" t="s">
        <v>105</v>
      </c>
      <c r="C140" t="s">
        <v>14</v>
      </c>
      <c r="D140" t="s">
        <v>11</v>
      </c>
      <c r="E140" t="s">
        <v>106</v>
      </c>
      <c r="H140" t="s">
        <v>121</v>
      </c>
    </row>
    <row r="142" spans="1:9" x14ac:dyDescent="0.2">
      <c r="A142" s="1">
        <v>45061</v>
      </c>
    </row>
    <row r="144" spans="1:9" x14ac:dyDescent="0.2">
      <c r="A144" s="7" t="s">
        <v>0</v>
      </c>
      <c r="B144" s="8" t="s">
        <v>4</v>
      </c>
      <c r="C144" s="8" t="s">
        <v>1</v>
      </c>
      <c r="D144" s="8" t="s">
        <v>2</v>
      </c>
      <c r="E144" s="8" t="s">
        <v>16</v>
      </c>
      <c r="F144" s="8" t="s">
        <v>3</v>
      </c>
      <c r="G144" s="7" t="s">
        <v>13</v>
      </c>
      <c r="H144" s="8" t="s">
        <v>12</v>
      </c>
    </row>
    <row r="145" spans="1:8" x14ac:dyDescent="0.2">
      <c r="A145">
        <v>250</v>
      </c>
      <c r="B145" t="s">
        <v>105</v>
      </c>
      <c r="C145" t="s">
        <v>14</v>
      </c>
      <c r="D145" t="s">
        <v>11</v>
      </c>
      <c r="E145" t="s">
        <v>106</v>
      </c>
      <c r="F145">
        <v>3262</v>
      </c>
      <c r="G145" s="2" t="s">
        <v>35</v>
      </c>
      <c r="H145" t="s">
        <v>124</v>
      </c>
    </row>
    <row r="146" spans="1:8" x14ac:dyDescent="0.2">
      <c r="A146">
        <v>250</v>
      </c>
      <c r="B146" t="s">
        <v>105</v>
      </c>
      <c r="C146" t="s">
        <v>14</v>
      </c>
      <c r="D146" t="s">
        <v>11</v>
      </c>
      <c r="E146" t="s">
        <v>106</v>
      </c>
      <c r="F146">
        <v>3118</v>
      </c>
      <c r="G146" s="2" t="s">
        <v>35</v>
      </c>
    </row>
    <row r="147" spans="1:8" x14ac:dyDescent="0.2">
      <c r="A147">
        <v>250</v>
      </c>
      <c r="B147" t="s">
        <v>105</v>
      </c>
      <c r="C147" t="s">
        <v>14</v>
      </c>
      <c r="D147" t="s">
        <v>11</v>
      </c>
      <c r="E147" t="s">
        <v>106</v>
      </c>
      <c r="F147">
        <v>3350</v>
      </c>
      <c r="G147" s="2" t="s">
        <v>123</v>
      </c>
    </row>
    <row r="149" spans="1:8" x14ac:dyDescent="0.2">
      <c r="B149" t="s">
        <v>125</v>
      </c>
    </row>
    <row r="151" spans="1:8" x14ac:dyDescent="0.2">
      <c r="A151" s="1">
        <v>45061</v>
      </c>
    </row>
    <row r="153" spans="1:8" x14ac:dyDescent="0.2">
      <c r="A153" s="7" t="s">
        <v>0</v>
      </c>
      <c r="B153" s="8" t="s">
        <v>4</v>
      </c>
      <c r="C153" s="8" t="s">
        <v>1</v>
      </c>
      <c r="D153" s="8" t="s">
        <v>2</v>
      </c>
      <c r="E153" s="8" t="s">
        <v>16</v>
      </c>
      <c r="F153" s="8" t="s">
        <v>3</v>
      </c>
      <c r="G153" s="7" t="s">
        <v>13</v>
      </c>
      <c r="H153" s="8" t="s">
        <v>12</v>
      </c>
    </row>
    <row r="154" spans="1:8" x14ac:dyDescent="0.2">
      <c r="A154">
        <v>1</v>
      </c>
      <c r="B154" t="s">
        <v>126</v>
      </c>
      <c r="C154" t="s">
        <v>14</v>
      </c>
      <c r="D154" t="s">
        <v>127</v>
      </c>
      <c r="E154">
        <v>0.2</v>
      </c>
      <c r="F154">
        <v>374</v>
      </c>
      <c r="H154" t="s">
        <v>128</v>
      </c>
    </row>
    <row r="155" spans="1:8" x14ac:dyDescent="0.2">
      <c r="A155">
        <v>1</v>
      </c>
      <c r="B155" t="s">
        <v>126</v>
      </c>
      <c r="C155" t="s">
        <v>14</v>
      </c>
      <c r="D155" t="s">
        <v>127</v>
      </c>
      <c r="E155">
        <v>0.315</v>
      </c>
      <c r="F155">
        <v>728</v>
      </c>
      <c r="H155" t="s">
        <v>128</v>
      </c>
    </row>
    <row r="156" spans="1:8" x14ac:dyDescent="0.2">
      <c r="A156">
        <v>1</v>
      </c>
      <c r="B156" t="s">
        <v>126</v>
      </c>
      <c r="C156" t="s">
        <v>14</v>
      </c>
      <c r="D156" t="s">
        <v>127</v>
      </c>
      <c r="E156">
        <v>0.625</v>
      </c>
      <c r="F156">
        <v>1502</v>
      </c>
      <c r="H156" t="s">
        <v>128</v>
      </c>
    </row>
    <row r="157" spans="1:8" x14ac:dyDescent="0.2">
      <c r="A157">
        <v>1</v>
      </c>
      <c r="B157" t="s">
        <v>126</v>
      </c>
      <c r="C157" t="s">
        <v>14</v>
      </c>
      <c r="D157" t="s">
        <v>127</v>
      </c>
      <c r="E157">
        <v>1.25</v>
      </c>
      <c r="F157">
        <v>2086</v>
      </c>
      <c r="H157" t="s">
        <v>128</v>
      </c>
    </row>
    <row r="158" spans="1:8" x14ac:dyDescent="0.2">
      <c r="A158">
        <v>1</v>
      </c>
      <c r="B158" t="s">
        <v>126</v>
      </c>
      <c r="C158" t="s">
        <v>14</v>
      </c>
      <c r="D158" t="s">
        <v>127</v>
      </c>
      <c r="E158">
        <v>2.5</v>
      </c>
      <c r="F158">
        <v>2680</v>
      </c>
      <c r="H158" t="s">
        <v>128</v>
      </c>
    </row>
    <row r="159" spans="1:8" x14ac:dyDescent="0.2">
      <c r="A159">
        <v>1</v>
      </c>
      <c r="B159" t="s">
        <v>126</v>
      </c>
      <c r="C159" t="s">
        <v>14</v>
      </c>
      <c r="D159" t="s">
        <v>127</v>
      </c>
      <c r="E159">
        <v>5</v>
      </c>
      <c r="F159">
        <v>2519</v>
      </c>
      <c r="H159" t="s">
        <v>128</v>
      </c>
    </row>
    <row r="160" spans="1:8" x14ac:dyDescent="0.2">
      <c r="A160">
        <v>1</v>
      </c>
      <c r="B160" t="s">
        <v>126</v>
      </c>
      <c r="C160" t="s">
        <v>14</v>
      </c>
      <c r="D160" t="s">
        <v>127</v>
      </c>
      <c r="E160">
        <v>10</v>
      </c>
      <c r="F160">
        <v>3849</v>
      </c>
      <c r="H160" t="s">
        <v>128</v>
      </c>
    </row>
    <row r="161" spans="1:8" x14ac:dyDescent="0.2">
      <c r="A161">
        <v>1</v>
      </c>
      <c r="B161" t="s">
        <v>126</v>
      </c>
      <c r="C161" t="s">
        <v>14</v>
      </c>
      <c r="D161" t="s">
        <v>127</v>
      </c>
      <c r="E161">
        <v>10</v>
      </c>
      <c r="F161">
        <v>3328</v>
      </c>
    </row>
    <row r="162" spans="1:8" x14ac:dyDescent="0.2">
      <c r="A162">
        <v>1</v>
      </c>
      <c r="B162" t="s">
        <v>126</v>
      </c>
      <c r="C162" t="s">
        <v>14</v>
      </c>
      <c r="D162" t="s">
        <v>127</v>
      </c>
      <c r="E162">
        <v>10</v>
      </c>
      <c r="F162">
        <v>3192</v>
      </c>
    </row>
    <row r="163" spans="1:8" x14ac:dyDescent="0.2">
      <c r="A163">
        <v>1</v>
      </c>
      <c r="B163" t="s">
        <v>126</v>
      </c>
      <c r="C163" t="s">
        <v>14</v>
      </c>
      <c r="D163" t="s">
        <v>127</v>
      </c>
      <c r="E163">
        <v>10</v>
      </c>
      <c r="F163">
        <v>3335</v>
      </c>
    </row>
    <row r="164" spans="1:8" x14ac:dyDescent="0.2">
      <c r="A164">
        <v>1</v>
      </c>
      <c r="B164" t="s">
        <v>126</v>
      </c>
      <c r="C164" t="s">
        <v>14</v>
      </c>
      <c r="D164" t="s">
        <v>127</v>
      </c>
      <c r="E164">
        <v>10</v>
      </c>
      <c r="F164">
        <v>3409</v>
      </c>
    </row>
    <row r="165" spans="1:8" x14ac:dyDescent="0.2">
      <c r="A165">
        <v>1</v>
      </c>
      <c r="B165" t="s">
        <v>126</v>
      </c>
      <c r="C165" t="s">
        <v>14</v>
      </c>
      <c r="D165" t="s">
        <v>127</v>
      </c>
      <c r="E165">
        <v>10</v>
      </c>
      <c r="F165">
        <v>3425</v>
      </c>
    </row>
    <row r="166" spans="1:8" x14ac:dyDescent="0.2">
      <c r="A166">
        <v>1</v>
      </c>
      <c r="B166" t="s">
        <v>126</v>
      </c>
      <c r="C166" t="s">
        <v>14</v>
      </c>
      <c r="D166" t="s">
        <v>127</v>
      </c>
      <c r="E166">
        <v>10</v>
      </c>
      <c r="F166">
        <v>3422</v>
      </c>
    </row>
    <row r="168" spans="1:8" x14ac:dyDescent="0.2">
      <c r="A168" s="1">
        <v>45224</v>
      </c>
    </row>
    <row r="170" spans="1:8" x14ac:dyDescent="0.2">
      <c r="A170" s="7" t="s">
        <v>0</v>
      </c>
      <c r="B170" s="8" t="s">
        <v>4</v>
      </c>
      <c r="C170" s="8" t="s">
        <v>1</v>
      </c>
      <c r="D170" s="8" t="s">
        <v>2</v>
      </c>
      <c r="E170" s="8" t="s">
        <v>16</v>
      </c>
      <c r="F170" s="8" t="s">
        <v>3</v>
      </c>
      <c r="G170" s="7" t="s">
        <v>13</v>
      </c>
      <c r="H170" s="8" t="s">
        <v>12</v>
      </c>
    </row>
    <row r="171" spans="1:8" x14ac:dyDescent="0.2">
      <c r="A171" t="s">
        <v>129</v>
      </c>
      <c r="B171" t="s">
        <v>133</v>
      </c>
      <c r="C171" t="s">
        <v>151</v>
      </c>
      <c r="D171" t="s">
        <v>149</v>
      </c>
      <c r="E171" t="s">
        <v>150</v>
      </c>
      <c r="F171">
        <v>786</v>
      </c>
    </row>
    <row r="172" spans="1:8" x14ac:dyDescent="0.2">
      <c r="A172" t="s">
        <v>130</v>
      </c>
      <c r="B172" t="s">
        <v>133</v>
      </c>
      <c r="C172" t="s">
        <v>151</v>
      </c>
      <c r="D172" t="s">
        <v>149</v>
      </c>
      <c r="E172" t="s">
        <v>150</v>
      </c>
      <c r="F172">
        <v>793</v>
      </c>
    </row>
    <row r="173" spans="1:8" x14ac:dyDescent="0.2">
      <c r="A173" t="s">
        <v>131</v>
      </c>
      <c r="B173" t="s">
        <v>133</v>
      </c>
      <c r="C173" t="s">
        <v>151</v>
      </c>
      <c r="D173" t="s">
        <v>149</v>
      </c>
      <c r="E173" t="s">
        <v>150</v>
      </c>
      <c r="F173">
        <v>743</v>
      </c>
    </row>
    <row r="174" spans="1:8" x14ac:dyDescent="0.2">
      <c r="A174" t="s">
        <v>132</v>
      </c>
      <c r="B174" t="s">
        <v>133</v>
      </c>
      <c r="C174" t="s">
        <v>151</v>
      </c>
      <c r="D174" t="s">
        <v>149</v>
      </c>
      <c r="E174" t="s">
        <v>150</v>
      </c>
      <c r="F174">
        <v>757</v>
      </c>
      <c r="H174" t="s">
        <v>153</v>
      </c>
    </row>
    <row r="175" spans="1:8" x14ac:dyDescent="0.2">
      <c r="A175" t="s">
        <v>134</v>
      </c>
      <c r="B175" t="s">
        <v>133</v>
      </c>
      <c r="C175" t="s">
        <v>151</v>
      </c>
      <c r="D175" t="s">
        <v>149</v>
      </c>
      <c r="E175" t="s">
        <v>150</v>
      </c>
      <c r="F175">
        <v>745</v>
      </c>
      <c r="H175" t="s">
        <v>153</v>
      </c>
    </row>
    <row r="176" spans="1:8" x14ac:dyDescent="0.2">
      <c r="A176" t="s">
        <v>135</v>
      </c>
      <c r="B176" t="s">
        <v>133</v>
      </c>
      <c r="C176" t="s">
        <v>151</v>
      </c>
      <c r="D176" t="s">
        <v>149</v>
      </c>
      <c r="E176" t="s">
        <v>150</v>
      </c>
      <c r="F176">
        <v>776</v>
      </c>
      <c r="H176" t="s">
        <v>153</v>
      </c>
    </row>
    <row r="177" spans="1:8" x14ac:dyDescent="0.2">
      <c r="A177" t="s">
        <v>136</v>
      </c>
      <c r="B177" t="s">
        <v>133</v>
      </c>
      <c r="C177" t="s">
        <v>151</v>
      </c>
      <c r="D177" t="s">
        <v>149</v>
      </c>
      <c r="E177" t="s">
        <v>150</v>
      </c>
      <c r="F177">
        <v>791</v>
      </c>
      <c r="H177" t="s">
        <v>152</v>
      </c>
    </row>
    <row r="178" spans="1:8" x14ac:dyDescent="0.2">
      <c r="A178" t="s">
        <v>137</v>
      </c>
      <c r="B178" t="s">
        <v>133</v>
      </c>
      <c r="C178" t="s">
        <v>151</v>
      </c>
      <c r="D178" t="s">
        <v>149</v>
      </c>
      <c r="E178" t="s">
        <v>150</v>
      </c>
      <c r="F178">
        <v>759</v>
      </c>
      <c r="H178" t="s">
        <v>152</v>
      </c>
    </row>
    <row r="179" spans="1:8" x14ac:dyDescent="0.2">
      <c r="A179" t="s">
        <v>138</v>
      </c>
      <c r="B179" t="s">
        <v>133</v>
      </c>
      <c r="C179" t="s">
        <v>151</v>
      </c>
      <c r="D179" t="s">
        <v>149</v>
      </c>
      <c r="E179" t="s">
        <v>150</v>
      </c>
      <c r="F179">
        <v>767</v>
      </c>
      <c r="H179" t="s">
        <v>152</v>
      </c>
    </row>
    <row r="180" spans="1:8" x14ac:dyDescent="0.2">
      <c r="A180" t="s">
        <v>139</v>
      </c>
      <c r="B180" t="s">
        <v>143</v>
      </c>
      <c r="C180" t="s">
        <v>151</v>
      </c>
      <c r="D180" t="s">
        <v>149</v>
      </c>
      <c r="E180" t="s">
        <v>150</v>
      </c>
      <c r="F180">
        <v>784</v>
      </c>
    </row>
    <row r="181" spans="1:8" x14ac:dyDescent="0.2">
      <c r="A181" t="s">
        <v>140</v>
      </c>
      <c r="B181" t="s">
        <v>143</v>
      </c>
      <c r="C181" t="s">
        <v>151</v>
      </c>
      <c r="D181" t="s">
        <v>149</v>
      </c>
      <c r="E181" t="s">
        <v>150</v>
      </c>
      <c r="F181">
        <v>783</v>
      </c>
    </row>
    <row r="182" spans="1:8" x14ac:dyDescent="0.2">
      <c r="A182" t="s">
        <v>141</v>
      </c>
      <c r="B182" t="s">
        <v>143</v>
      </c>
      <c r="C182" t="s">
        <v>151</v>
      </c>
      <c r="D182" t="s">
        <v>149</v>
      </c>
      <c r="E182" t="s">
        <v>150</v>
      </c>
      <c r="F182">
        <v>747</v>
      </c>
    </row>
    <row r="183" spans="1:8" x14ac:dyDescent="0.2">
      <c r="A183" t="s">
        <v>142</v>
      </c>
      <c r="B183" t="s">
        <v>143</v>
      </c>
      <c r="C183" t="s">
        <v>151</v>
      </c>
      <c r="D183" t="s">
        <v>149</v>
      </c>
      <c r="E183" t="s">
        <v>150</v>
      </c>
      <c r="F183">
        <v>729</v>
      </c>
      <c r="H183" t="s">
        <v>153</v>
      </c>
    </row>
    <row r="184" spans="1:8" x14ac:dyDescent="0.2">
      <c r="A184" t="s">
        <v>144</v>
      </c>
      <c r="B184" t="s">
        <v>143</v>
      </c>
      <c r="C184" t="s">
        <v>151</v>
      </c>
      <c r="D184" t="s">
        <v>149</v>
      </c>
      <c r="E184" t="s">
        <v>150</v>
      </c>
      <c r="F184">
        <v>735</v>
      </c>
      <c r="H184" t="s">
        <v>153</v>
      </c>
    </row>
    <row r="185" spans="1:8" x14ac:dyDescent="0.2">
      <c r="A185" t="s">
        <v>145</v>
      </c>
      <c r="B185" t="s">
        <v>143</v>
      </c>
      <c r="C185" t="s">
        <v>151</v>
      </c>
      <c r="D185" t="s">
        <v>149</v>
      </c>
      <c r="E185" t="s">
        <v>150</v>
      </c>
      <c r="F185">
        <v>772</v>
      </c>
      <c r="H185" t="s">
        <v>153</v>
      </c>
    </row>
    <row r="186" spans="1:8" x14ac:dyDescent="0.2">
      <c r="A186" t="s">
        <v>146</v>
      </c>
      <c r="B186" t="s">
        <v>143</v>
      </c>
      <c r="C186" t="s">
        <v>151</v>
      </c>
      <c r="D186" t="s">
        <v>149</v>
      </c>
      <c r="E186" t="s">
        <v>150</v>
      </c>
      <c r="F186">
        <v>752</v>
      </c>
      <c r="H186" t="s">
        <v>152</v>
      </c>
    </row>
    <row r="187" spans="1:8" x14ac:dyDescent="0.2">
      <c r="A187" t="s">
        <v>147</v>
      </c>
      <c r="B187" t="s">
        <v>143</v>
      </c>
      <c r="C187" t="s">
        <v>151</v>
      </c>
      <c r="D187" t="s">
        <v>149</v>
      </c>
      <c r="E187" t="s">
        <v>150</v>
      </c>
      <c r="F187">
        <v>764</v>
      </c>
      <c r="H187" t="s">
        <v>152</v>
      </c>
    </row>
    <row r="188" spans="1:8" x14ac:dyDescent="0.2">
      <c r="A188" t="s">
        <v>148</v>
      </c>
      <c r="B188" t="s">
        <v>143</v>
      </c>
      <c r="C188" t="s">
        <v>151</v>
      </c>
      <c r="D188" t="s">
        <v>149</v>
      </c>
      <c r="E188" t="s">
        <v>150</v>
      </c>
      <c r="F188">
        <v>751</v>
      </c>
      <c r="H188" t="s">
        <v>152</v>
      </c>
    </row>
    <row r="191" spans="1:8" x14ac:dyDescent="0.2">
      <c r="A191" t="s">
        <v>154</v>
      </c>
    </row>
    <row r="192" spans="1:8" x14ac:dyDescent="0.2">
      <c r="A192" t="s">
        <v>155</v>
      </c>
    </row>
    <row r="193" spans="1:8" x14ac:dyDescent="0.2">
      <c r="A193" t="s">
        <v>157</v>
      </c>
    </row>
    <row r="194" spans="1:8" x14ac:dyDescent="0.2">
      <c r="A194" t="s">
        <v>160</v>
      </c>
    </row>
    <row r="195" spans="1:8" x14ac:dyDescent="0.2">
      <c r="A195" t="s">
        <v>159</v>
      </c>
    </row>
    <row r="196" spans="1:8" x14ac:dyDescent="0.2">
      <c r="A196" t="s">
        <v>158</v>
      </c>
    </row>
    <row r="202" spans="1:8" x14ac:dyDescent="0.2">
      <c r="A202" s="1">
        <v>45266</v>
      </c>
    </row>
    <row r="204" spans="1:8" x14ac:dyDescent="0.2">
      <c r="A204" s="7" t="s">
        <v>0</v>
      </c>
      <c r="B204" s="8" t="s">
        <v>4</v>
      </c>
      <c r="C204" s="8" t="s">
        <v>1</v>
      </c>
      <c r="D204" s="8" t="s">
        <v>2</v>
      </c>
      <c r="E204" s="8" t="s">
        <v>16</v>
      </c>
      <c r="F204" s="8" t="s">
        <v>3</v>
      </c>
      <c r="G204" s="7" t="s">
        <v>186</v>
      </c>
      <c r="H204" s="8" t="s">
        <v>12</v>
      </c>
    </row>
    <row r="205" spans="1:8" x14ac:dyDescent="0.2">
      <c r="A205" s="2" t="s">
        <v>185</v>
      </c>
      <c r="B205" t="s">
        <v>166</v>
      </c>
      <c r="C205" t="s">
        <v>168</v>
      </c>
      <c r="D205" t="s">
        <v>167</v>
      </c>
      <c r="E205">
        <v>0.125</v>
      </c>
      <c r="F205" s="15">
        <v>424</v>
      </c>
      <c r="G205" s="2" t="s">
        <v>302</v>
      </c>
      <c r="H205" s="7"/>
    </row>
    <row r="206" spans="1:8" x14ac:dyDescent="0.2">
      <c r="A206" s="2" t="s">
        <v>185</v>
      </c>
      <c r="B206" t="s">
        <v>166</v>
      </c>
      <c r="C206" t="s">
        <v>168</v>
      </c>
      <c r="D206" t="s">
        <v>167</v>
      </c>
      <c r="E206">
        <v>0.125</v>
      </c>
      <c r="F206" s="15">
        <v>403</v>
      </c>
      <c r="G206" s="2" t="s">
        <v>303</v>
      </c>
      <c r="H206" s="7"/>
    </row>
    <row r="207" spans="1:8" x14ac:dyDescent="0.2">
      <c r="A207" s="2" t="s">
        <v>185</v>
      </c>
      <c r="B207" t="s">
        <v>166</v>
      </c>
      <c r="C207" t="s">
        <v>168</v>
      </c>
      <c r="D207" t="s">
        <v>167</v>
      </c>
      <c r="E207">
        <v>0.125</v>
      </c>
      <c r="F207" s="15">
        <v>336</v>
      </c>
      <c r="G207" s="2" t="s">
        <v>304</v>
      </c>
      <c r="H207" s="7"/>
    </row>
    <row r="208" spans="1:8" x14ac:dyDescent="0.2">
      <c r="A208" s="2" t="s">
        <v>185</v>
      </c>
      <c r="B208" t="s">
        <v>166</v>
      </c>
      <c r="C208" t="s">
        <v>168</v>
      </c>
      <c r="D208" t="s">
        <v>167</v>
      </c>
      <c r="E208">
        <v>0.125</v>
      </c>
      <c r="F208" s="15">
        <v>384</v>
      </c>
      <c r="G208" s="2" t="s">
        <v>305</v>
      </c>
      <c r="H208" s="7"/>
    </row>
    <row r="209" spans="1:19" x14ac:dyDescent="0.2">
      <c r="A209" t="s">
        <v>161</v>
      </c>
      <c r="B209" t="s">
        <v>166</v>
      </c>
      <c r="C209" t="s">
        <v>168</v>
      </c>
      <c r="D209" t="s">
        <v>167</v>
      </c>
      <c r="E209">
        <v>0.25</v>
      </c>
      <c r="F209">
        <v>1057</v>
      </c>
      <c r="G209" s="2" t="s">
        <v>197</v>
      </c>
      <c r="H209" s="7"/>
    </row>
    <row r="210" spans="1:19" x14ac:dyDescent="0.2">
      <c r="A210" t="s">
        <v>161</v>
      </c>
      <c r="B210" t="s">
        <v>166</v>
      </c>
      <c r="C210" t="s">
        <v>168</v>
      </c>
      <c r="D210" t="s">
        <v>167</v>
      </c>
      <c r="E210">
        <v>0.25</v>
      </c>
      <c r="F210">
        <v>1113</v>
      </c>
      <c r="G210" s="2" t="s">
        <v>198</v>
      </c>
      <c r="H210" s="7"/>
    </row>
    <row r="211" spans="1:19" x14ac:dyDescent="0.2">
      <c r="A211" t="s">
        <v>161</v>
      </c>
      <c r="B211" t="s">
        <v>166</v>
      </c>
      <c r="C211" t="s">
        <v>168</v>
      </c>
      <c r="D211" t="s">
        <v>167</v>
      </c>
      <c r="E211">
        <v>0.25</v>
      </c>
      <c r="F211">
        <v>756</v>
      </c>
      <c r="G211" s="2" t="s">
        <v>309</v>
      </c>
      <c r="H211" s="7"/>
      <c r="I211" s="8"/>
      <c r="S211" s="13"/>
    </row>
    <row r="212" spans="1:19" x14ac:dyDescent="0.2">
      <c r="A212" t="s">
        <v>161</v>
      </c>
      <c r="B212" t="s">
        <v>166</v>
      </c>
      <c r="C212" t="s">
        <v>168</v>
      </c>
      <c r="D212" t="s">
        <v>167</v>
      </c>
      <c r="E212">
        <v>0.25</v>
      </c>
      <c r="F212">
        <v>752</v>
      </c>
      <c r="G212" s="2" t="s">
        <v>310</v>
      </c>
      <c r="J212" s="2"/>
      <c r="S212" s="2"/>
    </row>
    <row r="213" spans="1:19" x14ac:dyDescent="0.2">
      <c r="A213" t="s">
        <v>161</v>
      </c>
      <c r="B213" t="s">
        <v>166</v>
      </c>
      <c r="C213" t="s">
        <v>168</v>
      </c>
      <c r="D213" t="s">
        <v>167</v>
      </c>
      <c r="E213">
        <v>0.25</v>
      </c>
      <c r="F213">
        <v>762</v>
      </c>
      <c r="G213" s="2" t="s">
        <v>311</v>
      </c>
      <c r="J213" s="2"/>
      <c r="S213" s="2"/>
    </row>
    <row r="214" spans="1:19" x14ac:dyDescent="0.2">
      <c r="A214" t="s">
        <v>162</v>
      </c>
      <c r="B214" t="s">
        <v>166</v>
      </c>
      <c r="C214" t="s">
        <v>168</v>
      </c>
      <c r="D214" t="s">
        <v>167</v>
      </c>
      <c r="E214">
        <v>0.5</v>
      </c>
      <c r="F214">
        <v>1835</v>
      </c>
      <c r="H214" t="s">
        <v>293</v>
      </c>
    </row>
    <row r="215" spans="1:19" x14ac:dyDescent="0.2">
      <c r="A215" t="s">
        <v>162</v>
      </c>
      <c r="B215" t="s">
        <v>166</v>
      </c>
      <c r="C215" t="s">
        <v>168</v>
      </c>
      <c r="D215" t="s">
        <v>167</v>
      </c>
      <c r="E215">
        <v>0.5</v>
      </c>
      <c r="F215">
        <v>1453</v>
      </c>
      <c r="G215" s="2" t="s">
        <v>202</v>
      </c>
    </row>
    <row r="216" spans="1:19" x14ac:dyDescent="0.2">
      <c r="A216" t="s">
        <v>162</v>
      </c>
      <c r="B216" t="s">
        <v>166</v>
      </c>
      <c r="C216" t="s">
        <v>168</v>
      </c>
      <c r="D216" t="s">
        <v>167</v>
      </c>
      <c r="E216">
        <v>0.5</v>
      </c>
      <c r="F216">
        <v>1508</v>
      </c>
      <c r="G216" s="2" t="s">
        <v>203</v>
      </c>
    </row>
    <row r="217" spans="1:19" x14ac:dyDescent="0.2">
      <c r="A217" t="s">
        <v>162</v>
      </c>
      <c r="B217" t="s">
        <v>166</v>
      </c>
      <c r="C217" t="s">
        <v>168</v>
      </c>
      <c r="D217" t="s">
        <v>167</v>
      </c>
      <c r="E217">
        <v>0.5</v>
      </c>
      <c r="F217">
        <v>1828</v>
      </c>
    </row>
    <row r="218" spans="1:19" x14ac:dyDescent="0.2">
      <c r="A218" t="s">
        <v>163</v>
      </c>
      <c r="B218" t="s">
        <v>166</v>
      </c>
      <c r="C218" t="s">
        <v>168</v>
      </c>
      <c r="D218" t="s">
        <v>167</v>
      </c>
      <c r="E218">
        <v>1</v>
      </c>
      <c r="F218">
        <v>2288</v>
      </c>
      <c r="G218" s="2" t="s">
        <v>192</v>
      </c>
    </row>
    <row r="219" spans="1:19" x14ac:dyDescent="0.2">
      <c r="A219" t="s">
        <v>163</v>
      </c>
      <c r="B219" t="s">
        <v>166</v>
      </c>
      <c r="C219" t="s">
        <v>168</v>
      </c>
      <c r="D219" t="s">
        <v>167</v>
      </c>
      <c r="E219">
        <v>1</v>
      </c>
      <c r="F219">
        <v>2252</v>
      </c>
      <c r="G219" s="2" t="s">
        <v>193</v>
      </c>
    </row>
    <row r="220" spans="1:19" x14ac:dyDescent="0.2">
      <c r="A220" t="s">
        <v>163</v>
      </c>
      <c r="B220" t="s">
        <v>166</v>
      </c>
      <c r="C220" t="s">
        <v>168</v>
      </c>
      <c r="D220" t="s">
        <v>167</v>
      </c>
      <c r="E220">
        <v>1</v>
      </c>
      <c r="F220">
        <v>3063</v>
      </c>
      <c r="H220" t="s">
        <v>293</v>
      </c>
    </row>
    <row r="221" spans="1:19" x14ac:dyDescent="0.2">
      <c r="A221" t="s">
        <v>164</v>
      </c>
      <c r="B221" t="s">
        <v>166</v>
      </c>
      <c r="C221" t="s">
        <v>168</v>
      </c>
      <c r="D221" t="s">
        <v>167</v>
      </c>
      <c r="E221">
        <v>5</v>
      </c>
      <c r="F221">
        <v>4092</v>
      </c>
      <c r="H221" t="s">
        <v>293</v>
      </c>
    </row>
    <row r="222" spans="1:19" x14ac:dyDescent="0.2">
      <c r="A222" t="s">
        <v>164</v>
      </c>
      <c r="B222" t="s">
        <v>166</v>
      </c>
      <c r="C222" t="s">
        <v>168</v>
      </c>
      <c r="D222" t="s">
        <v>167</v>
      </c>
      <c r="E222">
        <v>5</v>
      </c>
      <c r="F222">
        <v>4097</v>
      </c>
      <c r="H222" t="s">
        <v>293</v>
      </c>
    </row>
    <row r="223" spans="1:19" x14ac:dyDescent="0.2">
      <c r="A223" t="s">
        <v>164</v>
      </c>
      <c r="B223" t="s">
        <v>166</v>
      </c>
      <c r="C223" t="s">
        <v>168</v>
      </c>
      <c r="D223" t="s">
        <v>167</v>
      </c>
      <c r="E223">
        <v>5</v>
      </c>
      <c r="F223">
        <v>4120</v>
      </c>
      <c r="H223" t="s">
        <v>293</v>
      </c>
    </row>
    <row r="224" spans="1:19" x14ac:dyDescent="0.2">
      <c r="A224" t="s">
        <v>164</v>
      </c>
      <c r="B224" t="s">
        <v>166</v>
      </c>
      <c r="C224" t="s">
        <v>168</v>
      </c>
      <c r="D224" t="s">
        <v>167</v>
      </c>
      <c r="E224">
        <v>5</v>
      </c>
      <c r="F224">
        <v>4156</v>
      </c>
      <c r="G224" s="2" t="s">
        <v>206</v>
      </c>
    </row>
    <row r="225" spans="1:8" x14ac:dyDescent="0.2">
      <c r="A225" t="s">
        <v>164</v>
      </c>
      <c r="B225" t="s">
        <v>166</v>
      </c>
      <c r="C225" t="s">
        <v>168</v>
      </c>
      <c r="D225" t="s">
        <v>167</v>
      </c>
      <c r="E225">
        <v>5</v>
      </c>
      <c r="F225">
        <v>4143</v>
      </c>
      <c r="H225" t="s">
        <v>293</v>
      </c>
    </row>
    <row r="226" spans="1:8" x14ac:dyDescent="0.2">
      <c r="A226" t="s">
        <v>164</v>
      </c>
      <c r="B226" t="s">
        <v>166</v>
      </c>
      <c r="C226" t="s">
        <v>168</v>
      </c>
      <c r="D226" t="s">
        <v>167</v>
      </c>
      <c r="E226">
        <v>5</v>
      </c>
      <c r="F226">
        <v>4165</v>
      </c>
      <c r="G226" s="2" t="s">
        <v>207</v>
      </c>
    </row>
    <row r="227" spans="1:8" x14ac:dyDescent="0.2">
      <c r="A227" t="s">
        <v>165</v>
      </c>
      <c r="B227" t="s">
        <v>166</v>
      </c>
      <c r="C227" t="s">
        <v>168</v>
      </c>
      <c r="D227" t="s">
        <v>167</v>
      </c>
      <c r="E227">
        <v>10</v>
      </c>
      <c r="F227">
        <v>4745</v>
      </c>
      <c r="G227" s="2" t="s">
        <v>187</v>
      </c>
    </row>
    <row r="228" spans="1:8" x14ac:dyDescent="0.2">
      <c r="A228" t="s">
        <v>165</v>
      </c>
      <c r="B228" t="s">
        <v>166</v>
      </c>
      <c r="C228" t="s">
        <v>168</v>
      </c>
      <c r="D228" t="s">
        <v>167</v>
      </c>
      <c r="E228">
        <v>10</v>
      </c>
      <c r="F228">
        <v>4760</v>
      </c>
      <c r="G228" s="2" t="s">
        <v>188</v>
      </c>
    </row>
    <row r="229" spans="1:8" x14ac:dyDescent="0.2">
      <c r="A229" t="s">
        <v>165</v>
      </c>
      <c r="B229" t="s">
        <v>166</v>
      </c>
      <c r="C229" t="s">
        <v>168</v>
      </c>
      <c r="D229" t="s">
        <v>167</v>
      </c>
      <c r="E229">
        <v>10</v>
      </c>
      <c r="F229">
        <v>4530</v>
      </c>
      <c r="H229" t="s">
        <v>293</v>
      </c>
    </row>
    <row r="230" spans="1:8" x14ac:dyDescent="0.2">
      <c r="A230" t="s">
        <v>165</v>
      </c>
      <c r="B230" t="s">
        <v>166</v>
      </c>
      <c r="C230" t="s">
        <v>168</v>
      </c>
      <c r="D230" t="s">
        <v>167</v>
      </c>
      <c r="E230">
        <v>10</v>
      </c>
      <c r="F230">
        <v>4574</v>
      </c>
      <c r="H230" t="s">
        <v>293</v>
      </c>
    </row>
    <row r="231" spans="1:8" x14ac:dyDescent="0.2">
      <c r="A231" t="s">
        <v>165</v>
      </c>
      <c r="B231" t="s">
        <v>166</v>
      </c>
      <c r="C231" t="s">
        <v>168</v>
      </c>
      <c r="D231" t="s">
        <v>167</v>
      </c>
      <c r="E231">
        <v>10</v>
      </c>
      <c r="F231">
        <v>4547</v>
      </c>
      <c r="H231" t="s">
        <v>293</v>
      </c>
    </row>
    <row r="232" spans="1:8" x14ac:dyDescent="0.2">
      <c r="A232" t="s">
        <v>165</v>
      </c>
      <c r="B232" t="s">
        <v>166</v>
      </c>
      <c r="C232" t="s">
        <v>168</v>
      </c>
      <c r="D232" t="s">
        <v>167</v>
      </c>
      <c r="E232">
        <v>10</v>
      </c>
      <c r="F232">
        <v>4564</v>
      </c>
      <c r="H232" t="s">
        <v>293</v>
      </c>
    </row>
    <row r="234" spans="1:8" x14ac:dyDescent="0.2">
      <c r="A234" s="7" t="s">
        <v>0</v>
      </c>
      <c r="B234" s="8" t="s">
        <v>4</v>
      </c>
      <c r="C234" s="8" t="s">
        <v>1</v>
      </c>
      <c r="D234" s="8" t="s">
        <v>2</v>
      </c>
      <c r="E234" s="8" t="s">
        <v>16</v>
      </c>
      <c r="F234" s="8" t="s">
        <v>3</v>
      </c>
      <c r="G234" s="7" t="s">
        <v>186</v>
      </c>
      <c r="H234" s="8" t="s">
        <v>12</v>
      </c>
    </row>
    <row r="235" spans="1:8" x14ac:dyDescent="0.2">
      <c r="A235" t="s">
        <v>161</v>
      </c>
      <c r="B235" t="s">
        <v>166</v>
      </c>
      <c r="C235" t="s">
        <v>170</v>
      </c>
      <c r="D235" t="s">
        <v>167</v>
      </c>
      <c r="E235" s="15">
        <v>0.25</v>
      </c>
      <c r="F235" s="15">
        <v>1533</v>
      </c>
      <c r="G235" s="14" t="s">
        <v>233</v>
      </c>
      <c r="H235" s="8" t="s">
        <v>262</v>
      </c>
    </row>
    <row r="236" spans="1:8" x14ac:dyDescent="0.2">
      <c r="A236" t="s">
        <v>161</v>
      </c>
      <c r="B236" t="s">
        <v>166</v>
      </c>
      <c r="C236" t="s">
        <v>170</v>
      </c>
      <c r="D236" t="s">
        <v>167</v>
      </c>
      <c r="E236">
        <v>0.25</v>
      </c>
      <c r="F236" s="15">
        <v>1711</v>
      </c>
      <c r="G236" s="14" t="s">
        <v>234</v>
      </c>
    </row>
    <row r="237" spans="1:8" x14ac:dyDescent="0.2">
      <c r="A237" t="s">
        <v>161</v>
      </c>
      <c r="B237" t="s">
        <v>166</v>
      </c>
      <c r="C237" t="s">
        <v>170</v>
      </c>
      <c r="D237" t="s">
        <v>167</v>
      </c>
      <c r="E237">
        <v>0.25</v>
      </c>
      <c r="F237" s="15">
        <v>1709</v>
      </c>
      <c r="G237" s="14" t="s">
        <v>235</v>
      </c>
      <c r="H237">
        <v>2169</v>
      </c>
    </row>
    <row r="238" spans="1:8" x14ac:dyDescent="0.2">
      <c r="A238" t="s">
        <v>161</v>
      </c>
      <c r="B238" t="s">
        <v>166</v>
      </c>
      <c r="C238" t="s">
        <v>170</v>
      </c>
      <c r="D238" t="s">
        <v>167</v>
      </c>
      <c r="E238" s="15">
        <v>0.25</v>
      </c>
      <c r="F238" s="15">
        <v>1786</v>
      </c>
      <c r="G238" s="14" t="s">
        <v>236</v>
      </c>
    </row>
    <row r="239" spans="1:8" x14ac:dyDescent="0.2">
      <c r="A239" t="s">
        <v>161</v>
      </c>
      <c r="B239" t="s">
        <v>166</v>
      </c>
      <c r="C239" t="s">
        <v>170</v>
      </c>
      <c r="D239" t="s">
        <v>167</v>
      </c>
      <c r="E239">
        <v>0.25</v>
      </c>
      <c r="F239" s="15">
        <v>1662</v>
      </c>
      <c r="G239" s="14" t="s">
        <v>237</v>
      </c>
    </row>
    <row r="240" spans="1:8" x14ac:dyDescent="0.2">
      <c r="A240" t="s">
        <v>161</v>
      </c>
      <c r="B240" t="s">
        <v>166</v>
      </c>
      <c r="C240" t="s">
        <v>170</v>
      </c>
      <c r="D240" t="s">
        <v>167</v>
      </c>
      <c r="E240">
        <v>0.25</v>
      </c>
      <c r="F240" s="15">
        <v>1875</v>
      </c>
      <c r="G240" s="14" t="s">
        <v>238</v>
      </c>
    </row>
    <row r="241" spans="1:8" x14ac:dyDescent="0.2">
      <c r="A241" t="s">
        <v>162</v>
      </c>
      <c r="B241" t="s">
        <v>166</v>
      </c>
      <c r="C241" t="s">
        <v>170</v>
      </c>
      <c r="D241" t="s">
        <v>167</v>
      </c>
      <c r="E241">
        <v>0.25</v>
      </c>
      <c r="F241" s="15">
        <v>2657</v>
      </c>
      <c r="G241" s="14" t="s">
        <v>239</v>
      </c>
    </row>
    <row r="242" spans="1:8" x14ac:dyDescent="0.2">
      <c r="A242" t="s">
        <v>162</v>
      </c>
      <c r="B242" t="s">
        <v>166</v>
      </c>
      <c r="C242" t="s">
        <v>170</v>
      </c>
      <c r="D242" t="s">
        <v>167</v>
      </c>
      <c r="E242">
        <v>0.5</v>
      </c>
      <c r="F242" s="15">
        <v>2804</v>
      </c>
      <c r="G242" s="14" t="s">
        <v>240</v>
      </c>
      <c r="H242">
        <v>3157</v>
      </c>
    </row>
    <row r="243" spans="1:8" x14ac:dyDescent="0.2">
      <c r="A243" t="s">
        <v>162</v>
      </c>
      <c r="B243" t="s">
        <v>166</v>
      </c>
      <c r="C243" t="s">
        <v>170</v>
      </c>
      <c r="D243" t="s">
        <v>167</v>
      </c>
      <c r="E243">
        <v>0.5</v>
      </c>
      <c r="F243" s="15">
        <v>2958</v>
      </c>
      <c r="G243" s="14" t="s">
        <v>241</v>
      </c>
    </row>
    <row r="244" spans="1:8" x14ac:dyDescent="0.2">
      <c r="A244" t="s">
        <v>162</v>
      </c>
      <c r="B244" t="s">
        <v>166</v>
      </c>
      <c r="C244" t="s">
        <v>170</v>
      </c>
      <c r="D244" t="s">
        <v>167</v>
      </c>
      <c r="E244">
        <v>0.5</v>
      </c>
      <c r="F244" s="15">
        <v>2737</v>
      </c>
      <c r="G244" s="14" t="s">
        <v>242</v>
      </c>
    </row>
    <row r="245" spans="1:8" x14ac:dyDescent="0.2">
      <c r="A245" t="s">
        <v>162</v>
      </c>
      <c r="B245" t="s">
        <v>166</v>
      </c>
      <c r="C245" t="s">
        <v>170</v>
      </c>
      <c r="D245" t="s">
        <v>167</v>
      </c>
      <c r="E245">
        <v>0.5</v>
      </c>
      <c r="F245" s="15">
        <v>2732</v>
      </c>
      <c r="G245" s="14" t="s">
        <v>243</v>
      </c>
    </row>
    <row r="246" spans="1:8" x14ac:dyDescent="0.2">
      <c r="A246" t="s">
        <v>162</v>
      </c>
      <c r="B246" t="s">
        <v>166</v>
      </c>
      <c r="C246" t="s">
        <v>170</v>
      </c>
      <c r="D246" t="s">
        <v>167</v>
      </c>
      <c r="E246">
        <v>0.5</v>
      </c>
      <c r="F246" s="15">
        <v>2838</v>
      </c>
      <c r="G246" s="14" t="s">
        <v>244</v>
      </c>
    </row>
    <row r="247" spans="1:8" x14ac:dyDescent="0.2">
      <c r="A247" t="s">
        <v>163</v>
      </c>
      <c r="B247" t="s">
        <v>166</v>
      </c>
      <c r="C247" t="s">
        <v>170</v>
      </c>
      <c r="D247" t="s">
        <v>167</v>
      </c>
      <c r="E247">
        <v>1</v>
      </c>
      <c r="F247" s="15">
        <v>3630</v>
      </c>
      <c r="G247" s="2" t="s">
        <v>245</v>
      </c>
      <c r="H247">
        <v>4167</v>
      </c>
    </row>
    <row r="248" spans="1:8" x14ac:dyDescent="0.2">
      <c r="A248" t="s">
        <v>163</v>
      </c>
      <c r="B248" t="s">
        <v>166</v>
      </c>
      <c r="C248" t="s">
        <v>170</v>
      </c>
      <c r="D248" t="s">
        <v>167</v>
      </c>
      <c r="E248">
        <v>1</v>
      </c>
      <c r="F248" s="15">
        <v>3662</v>
      </c>
      <c r="G248" s="2" t="s">
        <v>246</v>
      </c>
    </row>
    <row r="249" spans="1:8" x14ac:dyDescent="0.2">
      <c r="A249" t="s">
        <v>163</v>
      </c>
      <c r="B249" t="s">
        <v>166</v>
      </c>
      <c r="C249" t="s">
        <v>170</v>
      </c>
      <c r="D249" t="s">
        <v>167</v>
      </c>
      <c r="E249">
        <v>1</v>
      </c>
      <c r="F249" s="15">
        <v>3557</v>
      </c>
      <c r="G249" s="2" t="s">
        <v>247</v>
      </c>
    </row>
    <row r="250" spans="1:8" x14ac:dyDescent="0.2">
      <c r="A250" t="s">
        <v>163</v>
      </c>
      <c r="B250" t="s">
        <v>166</v>
      </c>
      <c r="C250" t="s">
        <v>170</v>
      </c>
      <c r="D250" t="s">
        <v>167</v>
      </c>
      <c r="E250">
        <v>1</v>
      </c>
      <c r="F250" s="15">
        <v>3641</v>
      </c>
      <c r="G250" s="2" t="s">
        <v>248</v>
      </c>
    </row>
    <row r="251" spans="1:8" x14ac:dyDescent="0.2">
      <c r="A251" t="s">
        <v>163</v>
      </c>
      <c r="B251" t="s">
        <v>166</v>
      </c>
      <c r="C251" t="s">
        <v>170</v>
      </c>
      <c r="D251" t="s">
        <v>167</v>
      </c>
      <c r="E251">
        <v>1</v>
      </c>
      <c r="F251" s="15">
        <v>3554</v>
      </c>
      <c r="G251" s="2" t="s">
        <v>249</v>
      </c>
      <c r="H251">
        <v>5750</v>
      </c>
    </row>
    <row r="252" spans="1:8" x14ac:dyDescent="0.2">
      <c r="A252" t="s">
        <v>164</v>
      </c>
      <c r="B252" t="s">
        <v>166</v>
      </c>
      <c r="C252" t="s">
        <v>170</v>
      </c>
      <c r="D252" t="s">
        <v>167</v>
      </c>
      <c r="E252">
        <v>5</v>
      </c>
      <c r="F252" s="15">
        <v>5059</v>
      </c>
      <c r="G252" s="2" t="s">
        <v>250</v>
      </c>
    </row>
    <row r="253" spans="1:8" x14ac:dyDescent="0.2">
      <c r="A253" t="s">
        <v>164</v>
      </c>
      <c r="B253" t="s">
        <v>166</v>
      </c>
      <c r="C253" t="s">
        <v>170</v>
      </c>
      <c r="D253" t="s">
        <v>167</v>
      </c>
      <c r="E253">
        <v>5</v>
      </c>
      <c r="F253" s="15">
        <v>5075</v>
      </c>
      <c r="G253" s="2" t="s">
        <v>251</v>
      </c>
    </row>
    <row r="254" spans="1:8" x14ac:dyDescent="0.2">
      <c r="A254" t="s">
        <v>164</v>
      </c>
      <c r="B254" t="s">
        <v>166</v>
      </c>
      <c r="C254" t="s">
        <v>170</v>
      </c>
      <c r="D254" t="s">
        <v>167</v>
      </c>
      <c r="E254">
        <v>5</v>
      </c>
      <c r="F254" s="15">
        <v>5072</v>
      </c>
      <c r="G254" s="2" t="s">
        <v>252</v>
      </c>
    </row>
    <row r="255" spans="1:8" x14ac:dyDescent="0.2">
      <c r="A255" t="s">
        <v>164</v>
      </c>
      <c r="B255" t="s">
        <v>166</v>
      </c>
      <c r="C255" t="s">
        <v>170</v>
      </c>
      <c r="D255" t="s">
        <v>167</v>
      </c>
      <c r="E255">
        <v>5</v>
      </c>
      <c r="F255" s="15">
        <v>5077</v>
      </c>
      <c r="G255" s="2" t="s">
        <v>253</v>
      </c>
    </row>
    <row r="256" spans="1:8" x14ac:dyDescent="0.2">
      <c r="A256" t="s">
        <v>164</v>
      </c>
      <c r="B256" t="s">
        <v>166</v>
      </c>
      <c r="C256" t="s">
        <v>170</v>
      </c>
      <c r="D256" t="s">
        <v>167</v>
      </c>
      <c r="E256">
        <v>5</v>
      </c>
      <c r="F256" s="15">
        <v>5224</v>
      </c>
      <c r="G256" s="2" t="s">
        <v>254</v>
      </c>
    </row>
    <row r="257" spans="1:8" x14ac:dyDescent="0.2">
      <c r="A257" t="s">
        <v>164</v>
      </c>
      <c r="B257" t="s">
        <v>166</v>
      </c>
      <c r="C257" t="s">
        <v>170</v>
      </c>
      <c r="D257" t="s">
        <v>167</v>
      </c>
      <c r="E257">
        <v>5</v>
      </c>
      <c r="F257" s="15">
        <v>5009</v>
      </c>
      <c r="G257" s="2" t="s">
        <v>255</v>
      </c>
      <c r="H257">
        <v>5943</v>
      </c>
    </row>
    <row r="258" spans="1:8" x14ac:dyDescent="0.2">
      <c r="A258" t="s">
        <v>165</v>
      </c>
      <c r="B258" t="s">
        <v>166</v>
      </c>
      <c r="C258" t="s">
        <v>170</v>
      </c>
      <c r="D258" t="s">
        <v>167</v>
      </c>
      <c r="E258">
        <v>10</v>
      </c>
      <c r="F258" s="15">
        <v>5362</v>
      </c>
      <c r="G258" s="2" t="s">
        <v>256</v>
      </c>
    </row>
    <row r="259" spans="1:8" x14ac:dyDescent="0.2">
      <c r="A259" t="s">
        <v>165</v>
      </c>
      <c r="B259" t="s">
        <v>166</v>
      </c>
      <c r="C259" t="s">
        <v>170</v>
      </c>
      <c r="D259" t="s">
        <v>167</v>
      </c>
      <c r="E259">
        <v>10</v>
      </c>
      <c r="F259" s="15">
        <v>5324</v>
      </c>
      <c r="G259" s="2" t="s">
        <v>257</v>
      </c>
    </row>
    <row r="260" spans="1:8" x14ac:dyDescent="0.2">
      <c r="A260" t="s">
        <v>165</v>
      </c>
      <c r="B260" t="s">
        <v>166</v>
      </c>
      <c r="C260" t="s">
        <v>170</v>
      </c>
      <c r="D260" t="s">
        <v>167</v>
      </c>
      <c r="E260">
        <v>10</v>
      </c>
      <c r="F260" s="15">
        <v>5345</v>
      </c>
      <c r="G260" s="2" t="s">
        <v>258</v>
      </c>
    </row>
    <row r="261" spans="1:8" x14ac:dyDescent="0.2">
      <c r="A261" t="s">
        <v>165</v>
      </c>
      <c r="B261" t="s">
        <v>166</v>
      </c>
      <c r="C261" t="s">
        <v>170</v>
      </c>
      <c r="D261" t="s">
        <v>167</v>
      </c>
      <c r="E261">
        <v>10</v>
      </c>
      <c r="F261" s="15">
        <v>5281</v>
      </c>
      <c r="G261" s="2" t="s">
        <v>259</v>
      </c>
    </row>
    <row r="262" spans="1:8" x14ac:dyDescent="0.2">
      <c r="A262" t="s">
        <v>165</v>
      </c>
      <c r="B262" t="s">
        <v>166</v>
      </c>
      <c r="C262" t="s">
        <v>170</v>
      </c>
      <c r="D262" t="s">
        <v>167</v>
      </c>
      <c r="E262">
        <v>10</v>
      </c>
      <c r="F262" s="15">
        <v>5429</v>
      </c>
      <c r="G262" s="2" t="s">
        <v>260</v>
      </c>
    </row>
    <row r="263" spans="1:8" x14ac:dyDescent="0.2">
      <c r="A263" t="s">
        <v>165</v>
      </c>
      <c r="B263" t="s">
        <v>166</v>
      </c>
      <c r="C263" t="s">
        <v>170</v>
      </c>
      <c r="D263" t="s">
        <v>167</v>
      </c>
      <c r="E263">
        <v>10</v>
      </c>
      <c r="F263" s="15">
        <v>5371</v>
      </c>
      <c r="G263" s="2" t="s">
        <v>261</v>
      </c>
    </row>
    <row r="265" spans="1:8" x14ac:dyDescent="0.2">
      <c r="A265" t="s">
        <v>161</v>
      </c>
      <c r="B265" t="s">
        <v>166</v>
      </c>
      <c r="C265" t="s">
        <v>170</v>
      </c>
      <c r="D265" t="s">
        <v>167</v>
      </c>
      <c r="E265" s="15">
        <v>0.25</v>
      </c>
      <c r="F265" s="15">
        <v>2162</v>
      </c>
      <c r="G265" s="14" t="s">
        <v>264</v>
      </c>
    </row>
    <row r="266" spans="1:8" x14ac:dyDescent="0.2">
      <c r="A266" t="s">
        <v>161</v>
      </c>
      <c r="B266" t="s">
        <v>166</v>
      </c>
      <c r="C266" t="s">
        <v>170</v>
      </c>
      <c r="D266" t="s">
        <v>167</v>
      </c>
      <c r="E266">
        <v>0.25</v>
      </c>
      <c r="F266" s="15">
        <v>2226</v>
      </c>
      <c r="G266" s="14" t="s">
        <v>265</v>
      </c>
    </row>
    <row r="267" spans="1:8" x14ac:dyDescent="0.2">
      <c r="A267" t="s">
        <v>161</v>
      </c>
      <c r="B267" t="s">
        <v>166</v>
      </c>
      <c r="C267" t="s">
        <v>170</v>
      </c>
      <c r="D267" t="s">
        <v>167</v>
      </c>
      <c r="E267">
        <v>0.25</v>
      </c>
      <c r="F267" s="15">
        <v>2219</v>
      </c>
      <c r="G267" s="14" t="s">
        <v>266</v>
      </c>
    </row>
    <row r="268" spans="1:8" x14ac:dyDescent="0.2">
      <c r="A268" t="s">
        <v>161</v>
      </c>
      <c r="B268" t="s">
        <v>166</v>
      </c>
      <c r="C268" t="s">
        <v>263</v>
      </c>
      <c r="D268" t="s">
        <v>167</v>
      </c>
      <c r="E268" s="15">
        <v>0.25</v>
      </c>
      <c r="F268" s="15">
        <v>3554</v>
      </c>
      <c r="G268" s="14" t="s">
        <v>267</v>
      </c>
    </row>
    <row r="269" spans="1:8" x14ac:dyDescent="0.2">
      <c r="A269" t="s">
        <v>161</v>
      </c>
      <c r="B269" t="s">
        <v>166</v>
      </c>
      <c r="C269" t="s">
        <v>263</v>
      </c>
      <c r="D269" t="s">
        <v>167</v>
      </c>
      <c r="E269">
        <v>0.25</v>
      </c>
      <c r="F269" s="15">
        <v>3317</v>
      </c>
      <c r="G269" s="14" t="s">
        <v>268</v>
      </c>
    </row>
    <row r="270" spans="1:8" x14ac:dyDescent="0.2">
      <c r="A270" t="s">
        <v>161</v>
      </c>
      <c r="B270" t="s">
        <v>166</v>
      </c>
      <c r="C270" t="s">
        <v>263</v>
      </c>
      <c r="D270" t="s">
        <v>167</v>
      </c>
      <c r="E270">
        <v>0.25</v>
      </c>
      <c r="F270" s="15">
        <v>3406</v>
      </c>
      <c r="G270" s="14" t="s">
        <v>269</v>
      </c>
    </row>
    <row r="271" spans="1:8" x14ac:dyDescent="0.2">
      <c r="A271" t="s">
        <v>161</v>
      </c>
      <c r="B271" t="s">
        <v>166</v>
      </c>
      <c r="C271" t="s">
        <v>263</v>
      </c>
      <c r="D271" t="s">
        <v>167</v>
      </c>
      <c r="E271">
        <v>0.25</v>
      </c>
      <c r="F271" s="15">
        <v>3423</v>
      </c>
      <c r="G271" s="14" t="s">
        <v>270</v>
      </c>
    </row>
    <row r="272" spans="1:8" x14ac:dyDescent="0.2">
      <c r="A272" t="s">
        <v>161</v>
      </c>
      <c r="B272" t="s">
        <v>166</v>
      </c>
      <c r="C272" t="s">
        <v>263</v>
      </c>
      <c r="D272" t="s">
        <v>167</v>
      </c>
      <c r="E272">
        <v>0.25</v>
      </c>
      <c r="F272" s="15">
        <v>3413</v>
      </c>
      <c r="G272" s="14" t="s">
        <v>271</v>
      </c>
    </row>
    <row r="273" spans="1:7" x14ac:dyDescent="0.2">
      <c r="A273" t="s">
        <v>162</v>
      </c>
      <c r="B273" t="s">
        <v>166</v>
      </c>
      <c r="C273" t="s">
        <v>263</v>
      </c>
      <c r="D273" t="s">
        <v>167</v>
      </c>
      <c r="E273">
        <v>0.5</v>
      </c>
      <c r="F273" s="15">
        <v>3859</v>
      </c>
      <c r="G273" s="14" t="s">
        <v>272</v>
      </c>
    </row>
    <row r="274" spans="1:7" x14ac:dyDescent="0.2">
      <c r="A274" t="s">
        <v>162</v>
      </c>
      <c r="B274" t="s">
        <v>166</v>
      </c>
      <c r="C274" t="s">
        <v>263</v>
      </c>
      <c r="D274" t="s">
        <v>167</v>
      </c>
      <c r="E274">
        <v>0.5</v>
      </c>
      <c r="F274" s="15">
        <v>3895</v>
      </c>
      <c r="G274" s="14" t="s">
        <v>273</v>
      </c>
    </row>
    <row r="275" spans="1:7" x14ac:dyDescent="0.2">
      <c r="A275" t="s">
        <v>162</v>
      </c>
      <c r="B275" t="s">
        <v>166</v>
      </c>
      <c r="C275" t="s">
        <v>263</v>
      </c>
      <c r="D275" t="s">
        <v>167</v>
      </c>
      <c r="E275">
        <v>0.5</v>
      </c>
      <c r="F275" s="15">
        <v>3818</v>
      </c>
      <c r="G275" s="14" t="s">
        <v>274</v>
      </c>
    </row>
    <row r="276" spans="1:7" x14ac:dyDescent="0.2">
      <c r="A276" t="s">
        <v>162</v>
      </c>
      <c r="B276" t="s">
        <v>166</v>
      </c>
      <c r="C276" t="s">
        <v>263</v>
      </c>
      <c r="D276" t="s">
        <v>167</v>
      </c>
      <c r="E276">
        <v>0.5</v>
      </c>
      <c r="F276" s="15">
        <v>3914</v>
      </c>
      <c r="G276" s="14" t="s">
        <v>275</v>
      </c>
    </row>
    <row r="277" spans="1:7" x14ac:dyDescent="0.2">
      <c r="A277" t="s">
        <v>162</v>
      </c>
      <c r="B277" t="s">
        <v>166</v>
      </c>
      <c r="C277" t="s">
        <v>263</v>
      </c>
      <c r="D277" t="s">
        <v>167</v>
      </c>
      <c r="E277">
        <v>0.5</v>
      </c>
      <c r="F277" s="15">
        <v>3859</v>
      </c>
      <c r="G277" s="14" t="s">
        <v>276</v>
      </c>
    </row>
    <row r="278" spans="1:7" x14ac:dyDescent="0.2">
      <c r="A278" t="s">
        <v>163</v>
      </c>
      <c r="B278" t="s">
        <v>166</v>
      </c>
      <c r="C278" t="s">
        <v>263</v>
      </c>
      <c r="D278" t="s">
        <v>167</v>
      </c>
      <c r="E278">
        <v>1</v>
      </c>
      <c r="F278" s="15">
        <v>4409</v>
      </c>
      <c r="G278" s="2" t="s">
        <v>277</v>
      </c>
    </row>
    <row r="279" spans="1:7" x14ac:dyDescent="0.2">
      <c r="A279" t="s">
        <v>163</v>
      </c>
      <c r="B279" t="s">
        <v>166</v>
      </c>
      <c r="C279" t="s">
        <v>263</v>
      </c>
      <c r="D279" t="s">
        <v>167</v>
      </c>
      <c r="E279">
        <v>1</v>
      </c>
      <c r="F279" s="15">
        <v>4483</v>
      </c>
      <c r="G279" s="2" t="s">
        <v>278</v>
      </c>
    </row>
    <row r="280" spans="1:7" x14ac:dyDescent="0.2">
      <c r="A280" t="s">
        <v>163</v>
      </c>
      <c r="B280" t="s">
        <v>166</v>
      </c>
      <c r="C280" t="s">
        <v>263</v>
      </c>
      <c r="D280" t="s">
        <v>167</v>
      </c>
      <c r="E280">
        <v>1</v>
      </c>
      <c r="F280" s="15">
        <v>4561</v>
      </c>
      <c r="G280" s="2" t="s">
        <v>279</v>
      </c>
    </row>
    <row r="281" spans="1:7" x14ac:dyDescent="0.2">
      <c r="A281" t="s">
        <v>163</v>
      </c>
      <c r="B281" t="s">
        <v>166</v>
      </c>
      <c r="C281" t="s">
        <v>263</v>
      </c>
      <c r="D281" t="s">
        <v>167</v>
      </c>
      <c r="E281">
        <v>1</v>
      </c>
      <c r="F281" s="15">
        <v>4474</v>
      </c>
      <c r="G281" s="2" t="s">
        <v>280</v>
      </c>
    </row>
    <row r="282" spans="1:7" x14ac:dyDescent="0.2">
      <c r="A282" t="s">
        <v>164</v>
      </c>
      <c r="B282" t="s">
        <v>166</v>
      </c>
      <c r="C282" t="s">
        <v>263</v>
      </c>
      <c r="D282" t="s">
        <v>167</v>
      </c>
      <c r="E282">
        <v>1</v>
      </c>
      <c r="F282" s="15">
        <v>4516</v>
      </c>
      <c r="G282" s="2" t="s">
        <v>281</v>
      </c>
    </row>
    <row r="283" spans="1:7" x14ac:dyDescent="0.2">
      <c r="A283" t="s">
        <v>164</v>
      </c>
      <c r="B283" t="s">
        <v>166</v>
      </c>
      <c r="C283" t="s">
        <v>263</v>
      </c>
      <c r="D283" t="s">
        <v>167</v>
      </c>
      <c r="E283">
        <v>5</v>
      </c>
      <c r="F283" s="15">
        <v>5129</v>
      </c>
      <c r="G283" s="2" t="s">
        <v>282</v>
      </c>
    </row>
    <row r="284" spans="1:7" x14ac:dyDescent="0.2">
      <c r="A284" t="s">
        <v>164</v>
      </c>
      <c r="B284" t="s">
        <v>166</v>
      </c>
      <c r="C284" t="s">
        <v>263</v>
      </c>
      <c r="D284" t="s">
        <v>167</v>
      </c>
      <c r="E284">
        <v>5</v>
      </c>
      <c r="F284" s="15">
        <v>5103</v>
      </c>
      <c r="G284" s="2" t="s">
        <v>283</v>
      </c>
    </row>
    <row r="285" spans="1:7" x14ac:dyDescent="0.2">
      <c r="A285" t="s">
        <v>164</v>
      </c>
      <c r="B285" t="s">
        <v>166</v>
      </c>
      <c r="C285" t="s">
        <v>263</v>
      </c>
      <c r="D285" t="s">
        <v>167</v>
      </c>
      <c r="E285">
        <v>5</v>
      </c>
      <c r="F285" s="15">
        <v>5060</v>
      </c>
      <c r="G285" s="2" t="s">
        <v>284</v>
      </c>
    </row>
    <row r="286" spans="1:7" x14ac:dyDescent="0.2">
      <c r="A286" t="s">
        <v>164</v>
      </c>
      <c r="B286" t="s">
        <v>166</v>
      </c>
      <c r="C286" t="s">
        <v>263</v>
      </c>
      <c r="D286" t="s">
        <v>167</v>
      </c>
      <c r="E286">
        <v>5</v>
      </c>
      <c r="F286" s="15">
        <v>5040</v>
      </c>
      <c r="G286" s="2" t="s">
        <v>285</v>
      </c>
    </row>
    <row r="287" spans="1:7" x14ac:dyDescent="0.2">
      <c r="A287" t="s">
        <v>165</v>
      </c>
      <c r="B287" t="s">
        <v>166</v>
      </c>
      <c r="C287" t="s">
        <v>263</v>
      </c>
      <c r="D287" t="s">
        <v>167</v>
      </c>
      <c r="E287">
        <v>10</v>
      </c>
      <c r="F287" s="15">
        <v>5153</v>
      </c>
      <c r="G287" s="2" t="s">
        <v>286</v>
      </c>
    </row>
    <row r="288" spans="1:7" x14ac:dyDescent="0.2">
      <c r="A288" t="s">
        <v>165</v>
      </c>
      <c r="B288" t="s">
        <v>166</v>
      </c>
      <c r="C288" t="s">
        <v>263</v>
      </c>
      <c r="D288" t="s">
        <v>167</v>
      </c>
      <c r="E288">
        <v>10</v>
      </c>
      <c r="F288" s="15">
        <v>5261</v>
      </c>
      <c r="G288" s="2" t="s">
        <v>287</v>
      </c>
    </row>
    <row r="289" spans="1:8" x14ac:dyDescent="0.2">
      <c r="A289" t="s">
        <v>165</v>
      </c>
      <c r="B289" t="s">
        <v>166</v>
      </c>
      <c r="C289" t="s">
        <v>263</v>
      </c>
      <c r="D289" t="s">
        <v>167</v>
      </c>
      <c r="E289">
        <v>10</v>
      </c>
      <c r="F289" s="15">
        <v>5167</v>
      </c>
      <c r="G289" s="2" t="s">
        <v>288</v>
      </c>
    </row>
    <row r="290" spans="1:8" x14ac:dyDescent="0.2">
      <c r="A290" t="s">
        <v>165</v>
      </c>
      <c r="B290" t="s">
        <v>166</v>
      </c>
      <c r="C290" t="s">
        <v>263</v>
      </c>
      <c r="D290" t="s">
        <v>167</v>
      </c>
      <c r="E290">
        <v>10</v>
      </c>
      <c r="F290" s="15">
        <v>5214</v>
      </c>
      <c r="G290" s="2" t="s">
        <v>289</v>
      </c>
    </row>
    <row r="291" spans="1:8" x14ac:dyDescent="0.2">
      <c r="A291" t="s">
        <v>165</v>
      </c>
      <c r="B291" t="s">
        <v>166</v>
      </c>
      <c r="C291" t="s">
        <v>263</v>
      </c>
      <c r="D291" t="s">
        <v>167</v>
      </c>
      <c r="E291">
        <v>10</v>
      </c>
      <c r="F291" s="15">
        <v>5177</v>
      </c>
      <c r="G291" s="2" t="s">
        <v>290</v>
      </c>
    </row>
    <row r="294" spans="1:8" x14ac:dyDescent="0.2">
      <c r="A294" s="7"/>
      <c r="B294" s="8"/>
      <c r="C294" s="8"/>
      <c r="D294" s="8"/>
      <c r="E294" s="8"/>
      <c r="F294" s="8"/>
      <c r="G294" s="7"/>
      <c r="H294" s="8"/>
    </row>
    <row r="296" spans="1:8" x14ac:dyDescent="0.2">
      <c r="A296" s="1">
        <v>45294</v>
      </c>
    </row>
    <row r="297" spans="1:8" x14ac:dyDescent="0.2">
      <c r="A297" s="7" t="s">
        <v>0</v>
      </c>
      <c r="B297" s="8" t="s">
        <v>4</v>
      </c>
      <c r="C297" s="8" t="s">
        <v>1</v>
      </c>
      <c r="D297" s="8" t="s">
        <v>2</v>
      </c>
      <c r="E297" s="8" t="s">
        <v>16</v>
      </c>
      <c r="F297" s="8" t="s">
        <v>3</v>
      </c>
      <c r="G297" s="7" t="s">
        <v>186</v>
      </c>
      <c r="H297" s="8" t="s">
        <v>12</v>
      </c>
    </row>
    <row r="298" spans="1:8" x14ac:dyDescent="0.2">
      <c r="A298" s="2" t="s">
        <v>185</v>
      </c>
      <c r="B298" t="s">
        <v>166</v>
      </c>
      <c r="C298" t="s">
        <v>177</v>
      </c>
      <c r="D298" t="s">
        <v>167</v>
      </c>
      <c r="E298">
        <v>0.125</v>
      </c>
      <c r="F298" s="15">
        <v>384</v>
      </c>
      <c r="G298" s="2" t="s">
        <v>306</v>
      </c>
    </row>
    <row r="299" spans="1:8" x14ac:dyDescent="0.2">
      <c r="A299" s="2" t="s">
        <v>185</v>
      </c>
      <c r="B299" t="s">
        <v>166</v>
      </c>
      <c r="C299" t="s">
        <v>177</v>
      </c>
      <c r="D299" t="s">
        <v>167</v>
      </c>
      <c r="E299">
        <v>0.125</v>
      </c>
      <c r="F299" s="15">
        <v>415</v>
      </c>
      <c r="G299" s="2" t="s">
        <v>307</v>
      </c>
    </row>
    <row r="300" spans="1:8" x14ac:dyDescent="0.2">
      <c r="A300" s="2" t="s">
        <v>185</v>
      </c>
      <c r="B300" t="s">
        <v>166</v>
      </c>
      <c r="C300" t="s">
        <v>177</v>
      </c>
      <c r="D300" t="s">
        <v>167</v>
      </c>
      <c r="E300">
        <v>0.125</v>
      </c>
      <c r="F300" s="15">
        <v>427</v>
      </c>
      <c r="G300" s="2" t="s">
        <v>308</v>
      </c>
    </row>
    <row r="301" spans="1:8" x14ac:dyDescent="0.2">
      <c r="A301" t="s">
        <v>161</v>
      </c>
      <c r="B301" t="s">
        <v>166</v>
      </c>
      <c r="C301" t="s">
        <v>177</v>
      </c>
      <c r="D301" t="s">
        <v>167</v>
      </c>
      <c r="E301">
        <v>0.25</v>
      </c>
      <c r="F301">
        <v>1624</v>
      </c>
      <c r="G301" s="2" t="s">
        <v>199</v>
      </c>
    </row>
    <row r="302" spans="1:8" x14ac:dyDescent="0.2">
      <c r="A302" t="s">
        <v>161</v>
      </c>
      <c r="B302" t="s">
        <v>166</v>
      </c>
      <c r="C302" t="s">
        <v>177</v>
      </c>
      <c r="D302" t="s">
        <v>167</v>
      </c>
      <c r="E302">
        <v>0.25</v>
      </c>
      <c r="F302">
        <v>1624</v>
      </c>
      <c r="G302" s="2" t="s">
        <v>200</v>
      </c>
    </row>
    <row r="303" spans="1:8" x14ac:dyDescent="0.2">
      <c r="A303" t="s">
        <v>161</v>
      </c>
      <c r="B303" t="s">
        <v>166</v>
      </c>
      <c r="C303" t="s">
        <v>177</v>
      </c>
      <c r="D303" t="s">
        <v>167</v>
      </c>
      <c r="E303">
        <v>0.25</v>
      </c>
      <c r="F303">
        <v>1722</v>
      </c>
      <c r="G303" s="2" t="s">
        <v>201</v>
      </c>
    </row>
    <row r="304" spans="1:8" x14ac:dyDescent="0.2">
      <c r="A304" t="s">
        <v>162</v>
      </c>
      <c r="B304" t="s">
        <v>166</v>
      </c>
      <c r="C304" t="s">
        <v>177</v>
      </c>
      <c r="D304" t="s">
        <v>167</v>
      </c>
      <c r="E304">
        <v>0.5</v>
      </c>
      <c r="F304">
        <v>2464</v>
      </c>
      <c r="G304" s="2" t="s">
        <v>204</v>
      </c>
    </row>
    <row r="305" spans="1:7" x14ac:dyDescent="0.2">
      <c r="A305" t="s">
        <v>162</v>
      </c>
      <c r="B305" t="s">
        <v>166</v>
      </c>
      <c r="C305" t="s">
        <v>177</v>
      </c>
      <c r="D305" t="s">
        <v>167</v>
      </c>
      <c r="E305">
        <v>0.5</v>
      </c>
      <c r="F305">
        <v>2545</v>
      </c>
      <c r="G305" s="2" t="s">
        <v>205</v>
      </c>
    </row>
    <row r="306" spans="1:7" x14ac:dyDescent="0.2">
      <c r="A306" t="s">
        <v>163</v>
      </c>
      <c r="B306" t="s">
        <v>166</v>
      </c>
      <c r="C306" t="s">
        <v>177</v>
      </c>
      <c r="D306" t="s">
        <v>167</v>
      </c>
      <c r="E306">
        <v>1</v>
      </c>
      <c r="F306">
        <v>3251</v>
      </c>
      <c r="G306" s="2" t="s">
        <v>196</v>
      </c>
    </row>
    <row r="307" spans="1:7" x14ac:dyDescent="0.2">
      <c r="A307" t="s">
        <v>163</v>
      </c>
      <c r="B307" t="s">
        <v>166</v>
      </c>
      <c r="C307" t="s">
        <v>177</v>
      </c>
      <c r="D307" t="s">
        <v>167</v>
      </c>
      <c r="E307">
        <v>1</v>
      </c>
      <c r="F307">
        <v>3285</v>
      </c>
      <c r="G307" s="2" t="s">
        <v>194</v>
      </c>
    </row>
    <row r="308" spans="1:7" x14ac:dyDescent="0.2">
      <c r="A308" t="s">
        <v>163</v>
      </c>
      <c r="B308" t="s">
        <v>166</v>
      </c>
      <c r="C308" t="s">
        <v>177</v>
      </c>
      <c r="D308" t="s">
        <v>167</v>
      </c>
      <c r="E308">
        <v>1</v>
      </c>
      <c r="F308">
        <v>3044</v>
      </c>
      <c r="G308" s="2" t="s">
        <v>195</v>
      </c>
    </row>
    <row r="309" spans="1:7" x14ac:dyDescent="0.2">
      <c r="A309" t="s">
        <v>164</v>
      </c>
      <c r="B309" t="s">
        <v>166</v>
      </c>
      <c r="C309" t="s">
        <v>177</v>
      </c>
      <c r="D309" t="s">
        <v>167</v>
      </c>
      <c r="E309">
        <v>5</v>
      </c>
    </row>
    <row r="310" spans="1:7" x14ac:dyDescent="0.2">
      <c r="A310" t="s">
        <v>165</v>
      </c>
      <c r="B310" t="s">
        <v>166</v>
      </c>
      <c r="C310" t="s">
        <v>177</v>
      </c>
      <c r="D310" t="s">
        <v>167</v>
      </c>
      <c r="E310">
        <v>10</v>
      </c>
      <c r="F310">
        <v>4953</v>
      </c>
      <c r="G310" s="2" t="s">
        <v>189</v>
      </c>
    </row>
    <row r="311" spans="1:7" x14ac:dyDescent="0.2">
      <c r="A311" t="s">
        <v>165</v>
      </c>
      <c r="B311" t="s">
        <v>166</v>
      </c>
      <c r="C311" t="s">
        <v>177</v>
      </c>
      <c r="D311" t="s">
        <v>167</v>
      </c>
      <c r="E311">
        <v>10</v>
      </c>
      <c r="F311">
        <v>4958</v>
      </c>
      <c r="G311" s="2" t="s">
        <v>190</v>
      </c>
    </row>
    <row r="312" spans="1:7" x14ac:dyDescent="0.2">
      <c r="A312" t="s">
        <v>165</v>
      </c>
      <c r="B312" t="s">
        <v>166</v>
      </c>
      <c r="C312" t="s">
        <v>177</v>
      </c>
      <c r="D312" t="s">
        <v>167</v>
      </c>
      <c r="E312">
        <v>10</v>
      </c>
      <c r="F312">
        <v>4957</v>
      </c>
      <c r="G312" s="2" t="s">
        <v>191</v>
      </c>
    </row>
    <row r="314" spans="1:7" x14ac:dyDescent="0.2">
      <c r="A314" s="1">
        <v>45294</v>
      </c>
    </row>
    <row r="316" spans="1:7" x14ac:dyDescent="0.2">
      <c r="A316" s="7" t="s">
        <v>0</v>
      </c>
      <c r="B316" s="8" t="s">
        <v>4</v>
      </c>
      <c r="C316" s="8" t="s">
        <v>1</v>
      </c>
      <c r="D316" s="8" t="s">
        <v>2</v>
      </c>
      <c r="E316" s="8" t="s">
        <v>16</v>
      </c>
      <c r="F316" s="8" t="s">
        <v>3</v>
      </c>
      <c r="G316" s="7" t="s">
        <v>186</v>
      </c>
    </row>
    <row r="317" spans="1:7" x14ac:dyDescent="0.2">
      <c r="A317" t="s">
        <v>165</v>
      </c>
      <c r="B317" t="s">
        <v>166</v>
      </c>
      <c r="C317" t="s">
        <v>178</v>
      </c>
      <c r="D317" t="s">
        <v>167</v>
      </c>
      <c r="E317">
        <v>10</v>
      </c>
      <c r="F317">
        <v>4183</v>
      </c>
      <c r="G317" s="2" t="s">
        <v>220</v>
      </c>
    </row>
    <row r="318" spans="1:7" x14ac:dyDescent="0.2">
      <c r="A318" t="s">
        <v>165</v>
      </c>
      <c r="B318" t="s">
        <v>166</v>
      </c>
      <c r="C318" t="s">
        <v>178</v>
      </c>
      <c r="D318" t="s">
        <v>167</v>
      </c>
      <c r="E318">
        <v>10</v>
      </c>
      <c r="F318">
        <v>4203</v>
      </c>
      <c r="G318" s="2" t="s">
        <v>208</v>
      </c>
    </row>
    <row r="319" spans="1:7" x14ac:dyDescent="0.2">
      <c r="A319" t="s">
        <v>165</v>
      </c>
      <c r="B319" t="s">
        <v>166</v>
      </c>
      <c r="C319" t="s">
        <v>178</v>
      </c>
      <c r="D319" t="s">
        <v>167</v>
      </c>
      <c r="E319">
        <v>10</v>
      </c>
      <c r="F319">
        <v>4080</v>
      </c>
      <c r="G319" s="2" t="s">
        <v>209</v>
      </c>
    </row>
    <row r="320" spans="1:7" x14ac:dyDescent="0.2">
      <c r="A320" t="s">
        <v>165</v>
      </c>
      <c r="B320" t="s">
        <v>166</v>
      </c>
      <c r="C320" t="s">
        <v>178</v>
      </c>
      <c r="D320" t="s">
        <v>167</v>
      </c>
      <c r="E320">
        <v>10</v>
      </c>
      <c r="F320">
        <v>4145</v>
      </c>
      <c r="G320" s="2" t="s">
        <v>210</v>
      </c>
    </row>
    <row r="321" spans="1:7" x14ac:dyDescent="0.2">
      <c r="A321" t="s">
        <v>165</v>
      </c>
      <c r="B321" t="s">
        <v>166</v>
      </c>
      <c r="C321" t="s">
        <v>179</v>
      </c>
      <c r="D321" t="s">
        <v>167</v>
      </c>
      <c r="E321">
        <v>10</v>
      </c>
      <c r="F321">
        <v>3888</v>
      </c>
      <c r="G321" s="2" t="s">
        <v>211</v>
      </c>
    </row>
    <row r="322" spans="1:7" x14ac:dyDescent="0.2">
      <c r="A322" t="s">
        <v>165</v>
      </c>
      <c r="B322" t="s">
        <v>166</v>
      </c>
      <c r="C322" t="s">
        <v>179</v>
      </c>
      <c r="D322" t="s">
        <v>167</v>
      </c>
      <c r="E322">
        <v>10</v>
      </c>
      <c r="F322">
        <v>3814</v>
      </c>
      <c r="G322" s="2" t="s">
        <v>212</v>
      </c>
    </row>
    <row r="323" spans="1:7" x14ac:dyDescent="0.2">
      <c r="A323" t="s">
        <v>165</v>
      </c>
      <c r="B323" t="s">
        <v>166</v>
      </c>
      <c r="C323" t="s">
        <v>179</v>
      </c>
      <c r="D323" t="s">
        <v>167</v>
      </c>
      <c r="E323">
        <v>10</v>
      </c>
      <c r="F323">
        <v>3900</v>
      </c>
      <c r="G323" s="2" t="s">
        <v>213</v>
      </c>
    </row>
    <row r="324" spans="1:7" x14ac:dyDescent="0.2">
      <c r="A324" t="s">
        <v>165</v>
      </c>
      <c r="B324" t="s">
        <v>166</v>
      </c>
      <c r="C324" t="s">
        <v>179</v>
      </c>
      <c r="D324" t="s">
        <v>167</v>
      </c>
      <c r="E324">
        <v>10</v>
      </c>
      <c r="F324">
        <v>3912</v>
      </c>
      <c r="G324" s="2" t="s">
        <v>214</v>
      </c>
    </row>
    <row r="325" spans="1:7" x14ac:dyDescent="0.2">
      <c r="A325" t="s">
        <v>165</v>
      </c>
      <c r="B325" t="s">
        <v>166</v>
      </c>
      <c r="C325" t="s">
        <v>180</v>
      </c>
      <c r="D325" t="s">
        <v>167</v>
      </c>
      <c r="E325">
        <v>10</v>
      </c>
      <c r="F325">
        <v>3909</v>
      </c>
      <c r="G325" s="2" t="s">
        <v>215</v>
      </c>
    </row>
    <row r="326" spans="1:7" x14ac:dyDescent="0.2">
      <c r="A326" t="s">
        <v>165</v>
      </c>
      <c r="B326" t="s">
        <v>166</v>
      </c>
      <c r="C326" t="s">
        <v>180</v>
      </c>
      <c r="D326" t="s">
        <v>167</v>
      </c>
      <c r="E326">
        <v>10</v>
      </c>
      <c r="F326">
        <v>3927</v>
      </c>
      <c r="G326" s="2" t="s">
        <v>216</v>
      </c>
    </row>
    <row r="327" spans="1:7" x14ac:dyDescent="0.2">
      <c r="A327" t="s">
        <v>165</v>
      </c>
      <c r="B327" t="s">
        <v>166</v>
      </c>
      <c r="C327" t="s">
        <v>180</v>
      </c>
      <c r="D327" t="s">
        <v>167</v>
      </c>
      <c r="E327">
        <v>10</v>
      </c>
      <c r="F327">
        <v>3905</v>
      </c>
      <c r="G327" s="2" t="s">
        <v>217</v>
      </c>
    </row>
    <row r="328" spans="1:7" x14ac:dyDescent="0.2">
      <c r="A328" t="s">
        <v>165</v>
      </c>
      <c r="B328" t="s">
        <v>166</v>
      </c>
      <c r="C328" t="s">
        <v>181</v>
      </c>
      <c r="D328" t="s">
        <v>167</v>
      </c>
      <c r="E328">
        <v>10</v>
      </c>
      <c r="F328">
        <v>3905</v>
      </c>
      <c r="G328" s="2" t="s">
        <v>218</v>
      </c>
    </row>
    <row r="329" spans="1:7" x14ac:dyDescent="0.2">
      <c r="A329" t="s">
        <v>165</v>
      </c>
      <c r="B329" t="s">
        <v>166</v>
      </c>
      <c r="C329" t="s">
        <v>181</v>
      </c>
      <c r="D329" t="s">
        <v>167</v>
      </c>
      <c r="E329">
        <v>10</v>
      </c>
      <c r="F329">
        <v>3906</v>
      </c>
      <c r="G329" s="2" t="s">
        <v>219</v>
      </c>
    </row>
    <row r="331" spans="1:7" x14ac:dyDescent="0.2">
      <c r="A331" t="s">
        <v>161</v>
      </c>
      <c r="B331" t="s">
        <v>166</v>
      </c>
      <c r="C331" t="s">
        <v>178</v>
      </c>
      <c r="D331" t="s">
        <v>167</v>
      </c>
      <c r="E331">
        <v>0.25</v>
      </c>
      <c r="F331">
        <v>521</v>
      </c>
      <c r="G331" s="2" t="s">
        <v>221</v>
      </c>
    </row>
    <row r="332" spans="1:7" x14ac:dyDescent="0.2">
      <c r="A332" t="s">
        <v>161</v>
      </c>
      <c r="B332" t="s">
        <v>166</v>
      </c>
      <c r="C332" t="s">
        <v>178</v>
      </c>
      <c r="D332" t="s">
        <v>167</v>
      </c>
      <c r="E332">
        <v>0.25</v>
      </c>
      <c r="F332">
        <v>696</v>
      </c>
      <c r="G332" s="2" t="s">
        <v>222</v>
      </c>
    </row>
    <row r="333" spans="1:7" x14ac:dyDescent="0.2">
      <c r="A333" t="s">
        <v>161</v>
      </c>
      <c r="B333" t="s">
        <v>166</v>
      </c>
      <c r="C333" t="s">
        <v>178</v>
      </c>
      <c r="D333" t="s">
        <v>167</v>
      </c>
      <c r="E333">
        <v>0.25</v>
      </c>
      <c r="F333">
        <v>716</v>
      </c>
      <c r="G333" s="2" t="s">
        <v>223</v>
      </c>
    </row>
    <row r="334" spans="1:7" x14ac:dyDescent="0.2">
      <c r="A334" t="s">
        <v>161</v>
      </c>
      <c r="B334" t="s">
        <v>166</v>
      </c>
      <c r="C334" t="s">
        <v>182</v>
      </c>
      <c r="D334" t="s">
        <v>167</v>
      </c>
      <c r="E334">
        <v>0.25</v>
      </c>
      <c r="F334">
        <v>900</v>
      </c>
      <c r="G334" s="2" t="s">
        <v>224</v>
      </c>
    </row>
    <row r="335" spans="1:7" x14ac:dyDescent="0.2">
      <c r="A335" t="s">
        <v>161</v>
      </c>
      <c r="B335" t="s">
        <v>166</v>
      </c>
      <c r="C335" t="s">
        <v>182</v>
      </c>
      <c r="D335" t="s">
        <v>167</v>
      </c>
      <c r="E335">
        <v>0.25</v>
      </c>
      <c r="F335">
        <v>897</v>
      </c>
      <c r="G335" s="2" t="s">
        <v>225</v>
      </c>
    </row>
    <row r="336" spans="1:7" x14ac:dyDescent="0.2">
      <c r="A336" t="s">
        <v>161</v>
      </c>
      <c r="B336" t="s">
        <v>166</v>
      </c>
      <c r="C336" t="s">
        <v>182</v>
      </c>
      <c r="D336" t="s">
        <v>167</v>
      </c>
      <c r="E336">
        <v>0.25</v>
      </c>
      <c r="F336">
        <v>923</v>
      </c>
      <c r="G336" s="2" t="s">
        <v>226</v>
      </c>
    </row>
    <row r="337" spans="1:7" x14ac:dyDescent="0.2">
      <c r="A337" t="s">
        <v>161</v>
      </c>
      <c r="B337" t="s">
        <v>166</v>
      </c>
      <c r="C337" t="s">
        <v>182</v>
      </c>
      <c r="D337" t="s">
        <v>167</v>
      </c>
      <c r="E337">
        <v>0.25</v>
      </c>
      <c r="F337">
        <v>930</v>
      </c>
      <c r="G337" s="2" t="s">
        <v>227</v>
      </c>
    </row>
    <row r="338" spans="1:7" x14ac:dyDescent="0.2">
      <c r="A338" t="s">
        <v>161</v>
      </c>
      <c r="B338" t="s">
        <v>166</v>
      </c>
      <c r="C338" t="s">
        <v>183</v>
      </c>
      <c r="D338" t="s">
        <v>167</v>
      </c>
      <c r="E338">
        <v>0.25</v>
      </c>
      <c r="F338">
        <v>777</v>
      </c>
      <c r="G338" s="2" t="s">
        <v>228</v>
      </c>
    </row>
    <row r="339" spans="1:7" x14ac:dyDescent="0.2">
      <c r="A339" t="s">
        <v>161</v>
      </c>
      <c r="B339" t="s">
        <v>166</v>
      </c>
      <c r="C339" t="s">
        <v>183</v>
      </c>
      <c r="D339" t="s">
        <v>167</v>
      </c>
      <c r="E339">
        <v>0.25</v>
      </c>
      <c r="F339">
        <v>746</v>
      </c>
      <c r="G339" s="2" t="s">
        <v>229</v>
      </c>
    </row>
    <row r="340" spans="1:7" x14ac:dyDescent="0.2">
      <c r="A340" t="s">
        <v>161</v>
      </c>
      <c r="B340" t="s">
        <v>166</v>
      </c>
      <c r="C340" t="s">
        <v>183</v>
      </c>
      <c r="D340" t="s">
        <v>167</v>
      </c>
      <c r="E340">
        <v>0.25</v>
      </c>
      <c r="F340">
        <v>791</v>
      </c>
      <c r="G340" s="2" t="s">
        <v>230</v>
      </c>
    </row>
    <row r="341" spans="1:7" x14ac:dyDescent="0.2">
      <c r="A341" t="s">
        <v>161</v>
      </c>
      <c r="B341" t="s">
        <v>166</v>
      </c>
      <c r="C341" t="s">
        <v>184</v>
      </c>
      <c r="D341" t="s">
        <v>167</v>
      </c>
      <c r="E341">
        <v>0.25</v>
      </c>
      <c r="F341">
        <v>845</v>
      </c>
      <c r="G341" s="2" t="s">
        <v>231</v>
      </c>
    </row>
    <row r="342" spans="1:7" x14ac:dyDescent="0.2">
      <c r="A342" t="s">
        <v>161</v>
      </c>
      <c r="B342" t="s">
        <v>166</v>
      </c>
      <c r="C342" t="s">
        <v>184</v>
      </c>
      <c r="D342" t="s">
        <v>167</v>
      </c>
      <c r="E342">
        <v>0.25</v>
      </c>
      <c r="F342">
        <v>828</v>
      </c>
      <c r="G342" s="2" t="s">
        <v>232</v>
      </c>
    </row>
    <row r="345" spans="1:7" x14ac:dyDescent="0.2">
      <c r="A345" s="1">
        <v>45299</v>
      </c>
    </row>
    <row r="347" spans="1:7" x14ac:dyDescent="0.2">
      <c r="A347" s="7" t="s">
        <v>0</v>
      </c>
      <c r="B347" s="8" t="s">
        <v>4</v>
      </c>
      <c r="C347" s="8" t="s">
        <v>1</v>
      </c>
      <c r="D347" s="8" t="s">
        <v>2</v>
      </c>
      <c r="E347" s="8" t="s">
        <v>16</v>
      </c>
      <c r="F347" s="8" t="s">
        <v>3</v>
      </c>
      <c r="G347" s="7" t="s">
        <v>186</v>
      </c>
    </row>
    <row r="348" spans="1:7" x14ac:dyDescent="0.2">
      <c r="A348" t="s">
        <v>294</v>
      </c>
      <c r="B348" t="s">
        <v>6</v>
      </c>
      <c r="C348" t="s">
        <v>170</v>
      </c>
      <c r="D348" t="s">
        <v>167</v>
      </c>
      <c r="E348">
        <v>10</v>
      </c>
      <c r="F348">
        <v>5542</v>
      </c>
      <c r="G348" s="2" t="s">
        <v>298</v>
      </c>
    </row>
    <row r="349" spans="1:7" x14ac:dyDescent="0.2">
      <c r="A349" t="s">
        <v>295</v>
      </c>
      <c r="B349" t="s">
        <v>6</v>
      </c>
      <c r="C349" t="s">
        <v>170</v>
      </c>
      <c r="D349" t="s">
        <v>167</v>
      </c>
      <c r="E349">
        <v>10</v>
      </c>
      <c r="F349">
        <v>5634</v>
      </c>
      <c r="G349" s="2" t="s">
        <v>299</v>
      </c>
    </row>
    <row r="350" spans="1:7" x14ac:dyDescent="0.2">
      <c r="A350" t="s">
        <v>296</v>
      </c>
      <c r="B350" t="s">
        <v>6</v>
      </c>
      <c r="C350" t="s">
        <v>170</v>
      </c>
      <c r="D350" t="s">
        <v>167</v>
      </c>
      <c r="E350">
        <v>10</v>
      </c>
      <c r="F350">
        <v>5545</v>
      </c>
      <c r="G350" s="2" t="s">
        <v>300</v>
      </c>
    </row>
    <row r="351" spans="1:7" x14ac:dyDescent="0.2">
      <c r="A351" t="s">
        <v>297</v>
      </c>
      <c r="B351" t="s">
        <v>6</v>
      </c>
      <c r="C351" t="s">
        <v>170</v>
      </c>
      <c r="D351" t="s">
        <v>167</v>
      </c>
      <c r="E351">
        <v>10</v>
      </c>
      <c r="F351">
        <v>5573</v>
      </c>
      <c r="G351" s="2" t="s">
        <v>301</v>
      </c>
    </row>
  </sheetData>
  <phoneticPr fontId="1" type="noConversion"/>
  <hyperlinks>
    <hyperlink ref="I3" r:id="rId1" xr:uid="{BCC50182-BEFF-834E-BD2C-A37D7305162F}"/>
  </hyperlinks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890C3-F36D-9A4C-9C82-5669899589A8}">
  <dimension ref="A1:M57"/>
  <sheetViews>
    <sheetView topLeftCell="A32" workbookViewId="0">
      <selection activeCell="O38" sqref="O38"/>
    </sheetView>
  </sheetViews>
  <sheetFormatPr baseColWidth="10" defaultRowHeight="16" x14ac:dyDescent="0.2"/>
  <sheetData>
    <row r="1" spans="1:3" x14ac:dyDescent="0.2">
      <c r="A1" t="s">
        <v>312</v>
      </c>
    </row>
    <row r="3" spans="1:3" x14ac:dyDescent="0.2">
      <c r="B3" s="8" t="s">
        <v>291</v>
      </c>
      <c r="C3" s="8" t="s">
        <v>292</v>
      </c>
    </row>
    <row r="4" spans="1:3" x14ac:dyDescent="0.2">
      <c r="A4" s="15" t="s">
        <v>161</v>
      </c>
      <c r="B4" s="13">
        <f>AVERAGE(Sheet1!F235:F241)</f>
        <v>1847.5714285714287</v>
      </c>
      <c r="C4">
        <f>STDEV(Sheet1!F235:F241)</f>
        <v>372.14775611435857</v>
      </c>
    </row>
    <row r="5" spans="1:3" x14ac:dyDescent="0.2">
      <c r="A5" t="s">
        <v>162</v>
      </c>
      <c r="B5" s="13">
        <f>AVERAGE(Sheet1!F242:F246)</f>
        <v>2813.8</v>
      </c>
      <c r="C5">
        <f>STDEV(Sheet1!F242:F246)</f>
        <v>92.283259586991193</v>
      </c>
    </row>
    <row r="6" spans="1:3" x14ac:dyDescent="0.2">
      <c r="A6" t="s">
        <v>163</v>
      </c>
      <c r="B6" s="13">
        <f>AVERAGE(Sheet1!F247:F251)</f>
        <v>3608.8</v>
      </c>
      <c r="C6">
        <f>STDEV(Sheet1!F247:F251)</f>
        <v>50.006999510068589</v>
      </c>
    </row>
    <row r="7" spans="1:3" x14ac:dyDescent="0.2">
      <c r="A7" t="s">
        <v>164</v>
      </c>
      <c r="B7">
        <f>AVERAGE(Sheet1!F252:F257)</f>
        <v>5086</v>
      </c>
      <c r="C7">
        <f>STDEV(Sheet1!F252:F257)</f>
        <v>72.249567472753768</v>
      </c>
    </row>
    <row r="8" spans="1:3" x14ac:dyDescent="0.2">
      <c r="A8" t="s">
        <v>165</v>
      </c>
      <c r="B8">
        <f>AVERAGE(Sheet1!F258:F263)</f>
        <v>5352</v>
      </c>
      <c r="C8">
        <f>STDEV(Sheet1!F258:F264)</f>
        <v>49.525750877699977</v>
      </c>
    </row>
    <row r="13" spans="1:3" x14ac:dyDescent="0.2">
      <c r="A13" t="s">
        <v>314</v>
      </c>
    </row>
    <row r="15" spans="1:3" x14ac:dyDescent="0.2">
      <c r="B15" t="s">
        <v>104</v>
      </c>
      <c r="C15" s="2" t="s">
        <v>156</v>
      </c>
    </row>
    <row r="16" spans="1:3" x14ac:dyDescent="0.2">
      <c r="A16" t="s">
        <v>176</v>
      </c>
      <c r="B16">
        <f>AVERAGE(Sheet1!F171:F173)</f>
        <v>774</v>
      </c>
      <c r="C16">
        <f>STDEV(Sheet1!F171:F173)</f>
        <v>27.073972741361768</v>
      </c>
    </row>
    <row r="17" spans="1:3" x14ac:dyDescent="0.2">
      <c r="A17" t="s">
        <v>175</v>
      </c>
      <c r="B17">
        <f>AVERAGE(Sheet1!F174:F176)</f>
        <v>759.33333333333337</v>
      </c>
      <c r="C17">
        <f>STDEV(Sheet1!F174:F176)</f>
        <v>15.631165450257807</v>
      </c>
    </row>
    <row r="18" spans="1:3" x14ac:dyDescent="0.2">
      <c r="A18" t="s">
        <v>171</v>
      </c>
      <c r="B18">
        <f>AVERAGE(Sheet1!F177:F179)</f>
        <v>772.33333333333337</v>
      </c>
      <c r="C18">
        <f>STDEV(Sheet1!F177:F179)</f>
        <v>16.653327995729061</v>
      </c>
    </row>
    <row r="19" spans="1:3" x14ac:dyDescent="0.2">
      <c r="A19" t="s">
        <v>174</v>
      </c>
      <c r="B19">
        <f>AVERAGE(Sheet1!F180:F182)</f>
        <v>771.33333333333337</v>
      </c>
      <c r="C19">
        <f>STDEV(Sheet1!F180:F182)</f>
        <v>21.079215671683169</v>
      </c>
    </row>
    <row r="20" spans="1:3" x14ac:dyDescent="0.2">
      <c r="A20" t="s">
        <v>173</v>
      </c>
      <c r="B20">
        <f>AVERAGE(Sheet1!F183:F185)</f>
        <v>745.33333333333337</v>
      </c>
      <c r="C20">
        <f>STDEV(Sheet1!F183:F185)</f>
        <v>23.288051299611421</v>
      </c>
    </row>
    <row r="21" spans="1:3" x14ac:dyDescent="0.2">
      <c r="A21" t="s">
        <v>172</v>
      </c>
      <c r="B21">
        <f>AVERAGE(Sheet1!F186:F188)</f>
        <v>755.66666666666663</v>
      </c>
      <c r="C21">
        <f>STDEV(Sheet1!F186:F188)</f>
        <v>7.2341781380702361</v>
      </c>
    </row>
    <row r="22" spans="1:3" x14ac:dyDescent="0.2">
      <c r="C22" s="2"/>
    </row>
    <row r="28" spans="1:3" x14ac:dyDescent="0.2">
      <c r="A28" t="s">
        <v>313</v>
      </c>
    </row>
    <row r="30" spans="1:3" x14ac:dyDescent="0.2">
      <c r="B30" s="7" t="s">
        <v>169</v>
      </c>
      <c r="C30" t="s">
        <v>292</v>
      </c>
    </row>
    <row r="31" spans="1:3" x14ac:dyDescent="0.2">
      <c r="A31" s="15" t="s">
        <v>185</v>
      </c>
      <c r="B31" s="13">
        <f>AVERAGE(Sheet1!F205:F208)</f>
        <v>386.75</v>
      </c>
      <c r="C31">
        <f>STDEV(Sheet1!F205:F208)</f>
        <v>37.57104381479617</v>
      </c>
    </row>
    <row r="32" spans="1:3" x14ac:dyDescent="0.2">
      <c r="A32" s="15" t="s">
        <v>161</v>
      </c>
      <c r="B32" s="13">
        <f>AVERAGE(Sheet1!F209:F213)</f>
        <v>888</v>
      </c>
      <c r="C32">
        <f>STDEV(Sheet1!F209:F213)</f>
        <v>180.95717725473062</v>
      </c>
    </row>
    <row r="33" spans="1:13" x14ac:dyDescent="0.2">
      <c r="A33" t="s">
        <v>162</v>
      </c>
      <c r="B33" s="16">
        <f>AVERAGE(Sheet1!F214:F217)</f>
        <v>1656</v>
      </c>
      <c r="C33">
        <f>STDEV(Sheet1!F214:F217)</f>
        <v>203.91011091491598</v>
      </c>
    </row>
    <row r="34" spans="1:13" x14ac:dyDescent="0.2">
      <c r="A34" t="s">
        <v>163</v>
      </c>
      <c r="B34" s="13">
        <f>AVERAGE(Sheet1!F218:F220)</f>
        <v>2534.3333333333335</v>
      </c>
      <c r="C34">
        <f>STDEV(Sheet1!F218:F220)</f>
        <v>458.19246320005522</v>
      </c>
    </row>
    <row r="35" spans="1:13" x14ac:dyDescent="0.2">
      <c r="A35" t="s">
        <v>164</v>
      </c>
      <c r="B35">
        <f>AVERAGE(Sheet1!F221:F226)</f>
        <v>4128.833333333333</v>
      </c>
      <c r="C35">
        <f>STDEV(Sheet1!F221:F226)</f>
        <v>30.642562991151159</v>
      </c>
    </row>
    <row r="36" spans="1:13" x14ac:dyDescent="0.2">
      <c r="A36" t="s">
        <v>165</v>
      </c>
      <c r="B36">
        <f>AVERAGE(Sheet1!F227:F232)</f>
        <v>4620</v>
      </c>
      <c r="C36">
        <f>STDEV(Sheet1!F227:F232)</f>
        <v>103.83255751449062</v>
      </c>
    </row>
    <row r="44" spans="1:13" x14ac:dyDescent="0.2">
      <c r="A44" t="s">
        <v>263</v>
      </c>
    </row>
    <row r="45" spans="1:13" x14ac:dyDescent="0.2">
      <c r="K45" t="s">
        <v>315</v>
      </c>
    </row>
    <row r="47" spans="1:13" x14ac:dyDescent="0.2">
      <c r="L47" t="s">
        <v>321</v>
      </c>
      <c r="M47" t="s">
        <v>292</v>
      </c>
    </row>
    <row r="48" spans="1:13" x14ac:dyDescent="0.2">
      <c r="B48" s="8" t="s">
        <v>291</v>
      </c>
      <c r="C48" s="8" t="s">
        <v>292</v>
      </c>
      <c r="K48" s="15" t="s">
        <v>161</v>
      </c>
      <c r="L48" s="13">
        <v>1847.5714285714287</v>
      </c>
      <c r="M48">
        <v>372.14775611435857</v>
      </c>
    </row>
    <row r="49" spans="1:13" x14ac:dyDescent="0.2">
      <c r="A49" s="15" t="s">
        <v>161</v>
      </c>
      <c r="B49" s="13">
        <f>AVERAGE(Sheet1!F268:F272)</f>
        <v>3422.6</v>
      </c>
      <c r="C49">
        <f>STDEV(Sheet1!F268:F272)</f>
        <v>84.831008481568816</v>
      </c>
      <c r="K49" s="15" t="s">
        <v>316</v>
      </c>
      <c r="L49" s="13">
        <v>3422.6</v>
      </c>
      <c r="M49">
        <v>84.831008481568816</v>
      </c>
    </row>
    <row r="50" spans="1:13" x14ac:dyDescent="0.2">
      <c r="A50" t="s">
        <v>162</v>
      </c>
      <c r="B50" s="13">
        <f>AVERAGE(Sheet1!F273:F277)</f>
        <v>3869</v>
      </c>
      <c r="C50">
        <f>STDEV(Sheet1!F273:F277)</f>
        <v>37.087733821305392</v>
      </c>
      <c r="K50" t="s">
        <v>162</v>
      </c>
      <c r="L50" s="13">
        <v>2813.8</v>
      </c>
      <c r="M50">
        <v>92.283259586991193</v>
      </c>
    </row>
    <row r="51" spans="1:13" x14ac:dyDescent="0.2">
      <c r="A51" t="s">
        <v>163</v>
      </c>
      <c r="B51" s="13">
        <f>AVERAGE(Sheet1!F278:F282)</f>
        <v>4488.6000000000004</v>
      </c>
      <c r="C51">
        <f>STDEV(Sheet1!F278:F282)</f>
        <v>56.065140684742779</v>
      </c>
      <c r="K51" t="s">
        <v>317</v>
      </c>
      <c r="L51" s="13">
        <v>3869</v>
      </c>
      <c r="M51">
        <v>37.087733821305392</v>
      </c>
    </row>
    <row r="52" spans="1:13" x14ac:dyDescent="0.2">
      <c r="A52" t="s">
        <v>164</v>
      </c>
      <c r="B52">
        <f>AVERAGE(Sheet1!F283:F286)</f>
        <v>5083</v>
      </c>
      <c r="C52">
        <f>STDEV(Sheet1!F283:F286)</f>
        <v>40.389767681101276</v>
      </c>
      <c r="K52" t="s">
        <v>163</v>
      </c>
      <c r="L52" s="13">
        <v>3608.8</v>
      </c>
      <c r="M52">
        <v>50.006999510068589</v>
      </c>
    </row>
    <row r="53" spans="1:13" x14ac:dyDescent="0.2">
      <c r="A53" t="s">
        <v>165</v>
      </c>
      <c r="B53">
        <f>AVERAGE(Sheet1!F287:F291)</f>
        <v>5194.3999999999996</v>
      </c>
      <c r="C53">
        <f>STDEV(Sheet1!F287:F291)</f>
        <v>43.552267449582921</v>
      </c>
      <c r="K53" t="s">
        <v>318</v>
      </c>
      <c r="L53" s="13">
        <v>4488.6000000000004</v>
      </c>
      <c r="M53">
        <v>56.065140684742779</v>
      </c>
    </row>
    <row r="54" spans="1:13" x14ac:dyDescent="0.2">
      <c r="K54" t="s">
        <v>164</v>
      </c>
      <c r="L54">
        <v>5086</v>
      </c>
      <c r="M54">
        <v>72.249567472753768</v>
      </c>
    </row>
    <row r="55" spans="1:13" x14ac:dyDescent="0.2">
      <c r="K55" t="s">
        <v>319</v>
      </c>
      <c r="L55">
        <v>5083</v>
      </c>
      <c r="M55">
        <v>40.389767681101276</v>
      </c>
    </row>
    <row r="56" spans="1:13" x14ac:dyDescent="0.2">
      <c r="K56" t="s">
        <v>165</v>
      </c>
      <c r="L56">
        <v>5352</v>
      </c>
      <c r="M56">
        <v>49.525750877699977</v>
      </c>
    </row>
    <row r="57" spans="1:13" x14ac:dyDescent="0.2">
      <c r="K57" t="s">
        <v>320</v>
      </c>
      <c r="L57">
        <v>5194.3999999999996</v>
      </c>
      <c r="M57">
        <v>43.552267449582921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2023-03-06T22:21:15Z</dcterms:created>
  <dcterms:modified xsi:type="dcterms:W3CDTF">2024-01-08T21:12:30Z</dcterms:modified>
</cp:coreProperties>
</file>