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rder sheet\"/>
    </mc:Choice>
  </mc:AlternateContent>
  <bookViews>
    <workbookView xWindow="0" yWindow="0" windowWidth="19200" windowHeight="11655"/>
  </bookViews>
  <sheets>
    <sheet name="Sheet1" sheetId="1" r:id="rId1"/>
  </sheets>
  <definedNames>
    <definedName name="_xlnm.Print_Area" localSheetId="0">Sheet1!$B$1:$LR$66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1" l="1"/>
  <c r="K84" i="1"/>
  <c r="K83" i="1"/>
  <c r="K82" i="1"/>
  <c r="K80" i="1"/>
  <c r="K79" i="1"/>
  <c r="K78" i="1"/>
  <c r="K77" i="1"/>
  <c r="K76" i="1"/>
  <c r="K75" i="1"/>
  <c r="K74" i="1"/>
  <c r="K73" i="1"/>
  <c r="K72" i="1"/>
  <c r="K8" i="1"/>
  <c r="K9" i="1"/>
  <c r="K12" i="1" l="1"/>
  <c r="K17" i="1"/>
  <c r="K22" i="1"/>
  <c r="K21" i="1"/>
  <c r="K13" i="1" l="1"/>
  <c r="K20" i="1"/>
  <c r="K23" i="1"/>
  <c r="K11" i="1"/>
  <c r="K14" i="1"/>
  <c r="K16" i="1"/>
  <c r="K24" i="1"/>
  <c r="K19" i="1"/>
  <c r="K7" i="1"/>
  <c r="K70" i="1" l="1"/>
  <c r="K69" i="1"/>
  <c r="K51" i="1"/>
  <c r="K50" i="1"/>
  <c r="K48" i="1"/>
  <c r="K62" i="1"/>
  <c r="K61" i="1"/>
  <c r="K60" i="1"/>
  <c r="K53" i="1"/>
  <c r="K54" i="1"/>
  <c r="K56" i="1"/>
  <c r="K55" i="1"/>
  <c r="K59" i="1"/>
  <c r="K52" i="1"/>
  <c r="K57" i="1"/>
  <c r="K58" i="1"/>
  <c r="K71" i="1"/>
  <c r="K63" i="1" l="1"/>
  <c r="K47" i="1"/>
  <c r="K68" i="1"/>
  <c r="K65" i="1"/>
  <c r="K66" i="1"/>
  <c r="K67" i="1"/>
  <c r="K64" i="1"/>
  <c r="K25" i="1"/>
  <c r="K10" i="1"/>
</calcChain>
</file>

<file path=xl/sharedStrings.xml><?xml version="1.0" encoding="utf-8"?>
<sst xmlns="http://schemas.openxmlformats.org/spreadsheetml/2006/main" count="334" uniqueCount="146">
  <si>
    <t>Name</t>
  </si>
  <si>
    <t>Type</t>
  </si>
  <si>
    <t>Picture</t>
  </si>
  <si>
    <t>N.W</t>
  </si>
  <si>
    <t>G.W</t>
  </si>
  <si>
    <t>Shipping</t>
  </si>
  <si>
    <t>Total</t>
  </si>
  <si>
    <t>Freight/P/U</t>
  </si>
  <si>
    <r>
      <rPr>
        <sz val="14"/>
        <color theme="1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cbmm.quiry@gmail.com,                                                                                                                                                                       https://www.facebook.com/cbmm20</t>
    </r>
  </si>
  <si>
    <t>Cloth</t>
  </si>
  <si>
    <t>Qty</t>
  </si>
  <si>
    <t>U/Price</t>
  </si>
  <si>
    <t>90g</t>
  </si>
  <si>
    <t>10g</t>
  </si>
  <si>
    <t>13g</t>
  </si>
  <si>
    <t>12g</t>
  </si>
  <si>
    <t>16g</t>
  </si>
  <si>
    <t>8g</t>
  </si>
  <si>
    <t>Beauty</t>
  </si>
  <si>
    <t>85g</t>
  </si>
  <si>
    <r>
      <t xml:space="preserve">China-Bangla </t>
    </r>
    <r>
      <rPr>
        <b/>
        <u/>
        <sz val="18"/>
        <color rgb="FF7A0000"/>
        <rFont val="Aharoni"/>
        <charset val="177"/>
      </rPr>
      <t>(中</t>
    </r>
    <r>
      <rPr>
        <b/>
        <u/>
        <sz val="18"/>
        <color rgb="FF00B050"/>
        <rFont val="Aharoni"/>
        <charset val="177"/>
      </rPr>
      <t>-猛)</t>
    </r>
    <r>
      <rPr>
        <b/>
        <u/>
        <sz val="18"/>
        <color theme="1"/>
        <rFont val="Aharoni"/>
        <charset val="177"/>
      </rPr>
      <t xml:space="preserve"> Mega Mall</t>
    </r>
  </si>
  <si>
    <t>110g</t>
  </si>
  <si>
    <t>385g</t>
  </si>
  <si>
    <t>14g</t>
  </si>
  <si>
    <t>18g</t>
  </si>
  <si>
    <t>15g</t>
  </si>
  <si>
    <t>Brand</t>
  </si>
  <si>
    <t>Order Sheet No. 3595</t>
  </si>
  <si>
    <t>380g</t>
  </si>
  <si>
    <t>400g</t>
  </si>
  <si>
    <t>117g</t>
  </si>
  <si>
    <t>17g</t>
  </si>
  <si>
    <t>21g</t>
  </si>
  <si>
    <t>7g</t>
  </si>
  <si>
    <t>9g</t>
  </si>
  <si>
    <t>Face wasging headband</t>
  </si>
  <si>
    <t>N/A</t>
  </si>
  <si>
    <t>Chiffon hijab scarf shawl</t>
  </si>
  <si>
    <t>Knotting headband wide edge hairpin</t>
  </si>
  <si>
    <t>GUCCI</t>
  </si>
  <si>
    <t>Denmark by vilain clay hair wax</t>
  </si>
  <si>
    <t>By Vilain</t>
  </si>
  <si>
    <t>65g</t>
  </si>
  <si>
    <t>68g</t>
  </si>
  <si>
    <t>Girl's hairband  korean silk satin</t>
  </si>
  <si>
    <t>Girl's hairband korean silk satin printed</t>
  </si>
  <si>
    <t>Black star moon 18k titanium steel rose golden chain</t>
  </si>
  <si>
    <t>Ornaments</t>
  </si>
  <si>
    <t>Makeup Kits</t>
  </si>
  <si>
    <t>Ladies yellow flat shoes</t>
  </si>
  <si>
    <t>87g</t>
  </si>
  <si>
    <t>92g</t>
  </si>
  <si>
    <t>Shoes (35-40)</t>
  </si>
  <si>
    <t>2g</t>
  </si>
  <si>
    <t>Women's cat's eye neckless</t>
  </si>
  <si>
    <t>8.2g</t>
  </si>
  <si>
    <t>11g</t>
  </si>
  <si>
    <t>Momchi</t>
  </si>
  <si>
    <t>5pcs set finger ring women joint rings</t>
  </si>
  <si>
    <t>12.3g</t>
  </si>
  <si>
    <t>10.8g</t>
  </si>
  <si>
    <t>Wish copper plated rose gold zircon ring</t>
  </si>
  <si>
    <t>8.4g</t>
  </si>
  <si>
    <t>Wish</t>
  </si>
  <si>
    <t>Wish 18k rose gold imitation ring</t>
  </si>
  <si>
    <t>7.8g</t>
  </si>
  <si>
    <t>Wish S925 silver plated couple ring</t>
  </si>
  <si>
    <t>9.4g</t>
  </si>
  <si>
    <t>8.8g</t>
  </si>
  <si>
    <t>e-Manco</t>
  </si>
  <si>
    <t>e- Manco Europe 316L Stainless steel bracelet &amp; neckless</t>
  </si>
  <si>
    <t>4g</t>
  </si>
  <si>
    <t>European exquisite ME411 tree leaf glass drill earrings</t>
  </si>
  <si>
    <t>2020 Womens trinket temperament earrings</t>
  </si>
  <si>
    <t>13.6g</t>
  </si>
  <si>
    <t>Beauty glazed 60 color eye shadow palatte</t>
  </si>
  <si>
    <t>Beauty Glazed</t>
  </si>
  <si>
    <t xml:space="preserve">Korean one week  small mini earrings </t>
  </si>
  <si>
    <t>Vintage womens silver earrings</t>
  </si>
  <si>
    <t>European drop shaped tassel earrings</t>
  </si>
  <si>
    <t>11.65g</t>
  </si>
  <si>
    <t>-</t>
  </si>
  <si>
    <t>YSL winter womens hairy hand bag</t>
  </si>
  <si>
    <t>Bags</t>
  </si>
  <si>
    <t>YSL</t>
  </si>
  <si>
    <t>170g</t>
  </si>
  <si>
    <t>185g</t>
  </si>
  <si>
    <t>Daifei mini portable women's bag</t>
  </si>
  <si>
    <t>310g</t>
  </si>
  <si>
    <t>UCANBE</t>
  </si>
  <si>
    <t>290g</t>
  </si>
  <si>
    <t>320g</t>
  </si>
  <si>
    <t>Ucanbe splashy candies 54  color eyeshadow palatte</t>
  </si>
  <si>
    <t>Beauty glazed color fusion 40 color eye shadow palatte</t>
  </si>
  <si>
    <t>233g</t>
  </si>
  <si>
    <t>265g</t>
  </si>
  <si>
    <t>225g</t>
  </si>
  <si>
    <t>Beauty glazed color studio 35 color eye shadow palatte</t>
  </si>
  <si>
    <t>256g</t>
  </si>
  <si>
    <t>Beauty glazed reversal planet 40 color eye shadow palatte</t>
  </si>
  <si>
    <t>Beauty glazed gorgeous me 63 color eye shadow palatte</t>
  </si>
  <si>
    <t>218g</t>
  </si>
  <si>
    <t>250g</t>
  </si>
  <si>
    <t>Beauty glazed popping 35 color eye shadow palatte</t>
  </si>
  <si>
    <t>220g</t>
  </si>
  <si>
    <t>245g</t>
  </si>
  <si>
    <t xml:space="preserve">Ucanbe aromas huda 18 color eye shadow palatte </t>
  </si>
  <si>
    <t>135g</t>
  </si>
  <si>
    <t>153g</t>
  </si>
  <si>
    <t xml:space="preserve">Ucanbe pretty au set 86 color eye shadow palatte </t>
  </si>
  <si>
    <t>275g</t>
  </si>
  <si>
    <t>284g</t>
  </si>
  <si>
    <t>Ucanbe splashy spotlight 40  color eyeshadow palatte</t>
  </si>
  <si>
    <t>238g</t>
  </si>
  <si>
    <t>252g</t>
  </si>
  <si>
    <t>IMAGIC</t>
  </si>
  <si>
    <t>175g</t>
  </si>
  <si>
    <t>196g</t>
  </si>
  <si>
    <t>Imagic 6 color high gloss blush makeup explosion</t>
  </si>
  <si>
    <t>36g</t>
  </si>
  <si>
    <t>44g</t>
  </si>
  <si>
    <t>Handaiyan diamond shape eye shadow disk</t>
  </si>
  <si>
    <t>Handaiyan</t>
  </si>
  <si>
    <t>52g</t>
  </si>
  <si>
    <t>64g</t>
  </si>
  <si>
    <t>Ucanbe fruit pie filling 30  color eyeshadow palatte</t>
  </si>
  <si>
    <t>210g</t>
  </si>
  <si>
    <t>234g</t>
  </si>
  <si>
    <t xml:space="preserve">#D Uranus Glitter eyeshadow matte </t>
  </si>
  <si>
    <t xml:space="preserve">#H Berry Glitter eyeshadow matte </t>
  </si>
  <si>
    <t>Crystal peanut necklace 361L titanium steel chain</t>
  </si>
  <si>
    <t>Lacelips</t>
  </si>
  <si>
    <t>High grade small pendant necklace</t>
  </si>
  <si>
    <t>Korean version temperament women's necklace</t>
  </si>
  <si>
    <t>Titanium steel flower pendant necklace</t>
  </si>
  <si>
    <t>6g</t>
  </si>
  <si>
    <t>Gupinxuan korean temperament earrings</t>
  </si>
  <si>
    <t>Small pendant womens necklace</t>
  </si>
  <si>
    <t>Exquisite shell titanium steel necklace</t>
  </si>
  <si>
    <t>Korean versatile necklace</t>
  </si>
  <si>
    <t>Bamboo pendant women's necklace</t>
  </si>
  <si>
    <t>High grade small pendant necklace titanium steel</t>
  </si>
  <si>
    <t>Baroque classic emerald fan shape gemstone necklace</t>
  </si>
  <si>
    <t>Baroque classic emerald pearl retro gemstone necklace</t>
  </si>
  <si>
    <t>152, San Yuan Li, Guangzhou, China - 510403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info@cbmm.com.bd,                                                                                                                                                                       https://www.cbmm.com.bd</t>
  </si>
  <si>
    <t>Makeup sponge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</si>
</sst>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৳-845]\ * #,##0.00_ ;_ [$৳-845]\ * \-#,##0.00_ ;_ [$৳-845]\ * &quot;-&quot;??_ ;_ @_ 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92D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8"/>
      <color theme="1"/>
      <name val="Aharoni"/>
      <charset val="177"/>
    </font>
    <font>
      <b/>
      <u/>
      <sz val="18"/>
      <color rgb="FF7A0000"/>
      <name val="Aharoni"/>
      <charset val="177"/>
    </font>
    <font>
      <b/>
      <u/>
      <sz val="18"/>
      <color rgb="FF00B050"/>
      <name val="Aharoni"/>
      <charset val="177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5AFCE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/>
      <right/>
      <top style="dashed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ed">
        <color auto="1"/>
      </left>
      <right style="dashDot">
        <color auto="1"/>
      </right>
      <top/>
      <bottom style="dashed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slantDashDot">
        <color auto="1"/>
      </left>
      <right style="slantDashDot">
        <color auto="1"/>
      </right>
      <top style="dashed">
        <color auto="1"/>
      </top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3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0" fillId="4" borderId="0" xfId="0" applyFill="1" applyAlignment="1">
      <alignment wrapText="1"/>
    </xf>
    <xf numFmtId="164" fontId="11" fillId="0" borderId="0" xfId="0" applyNumberFormat="1" applyFont="1"/>
    <xf numFmtId="164" fontId="11" fillId="0" borderId="6" xfId="0" applyNumberFormat="1" applyFont="1" applyBorder="1"/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0" borderId="9" xfId="0" applyFill="1" applyBorder="1" applyAlignment="1"/>
    <xf numFmtId="0" fontId="0" fillId="0" borderId="9" xfId="0" applyBorder="1" applyAlignment="1"/>
    <xf numFmtId="0" fontId="0" fillId="0" borderId="9" xfId="0" applyBorder="1"/>
    <xf numFmtId="164" fontId="11" fillId="7" borderId="10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2" fontId="11" fillId="4" borderId="11" xfId="0" applyNumberFormat="1" applyFont="1" applyFill="1" applyBorder="1" applyAlignment="1">
      <alignment horizontal="center" vertical="center"/>
    </xf>
    <xf numFmtId="164" fontId="11" fillId="4" borderId="11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/>
    </xf>
    <xf numFmtId="2" fontId="11" fillId="10" borderId="11" xfId="0" applyNumberFormat="1" applyFont="1" applyFill="1" applyBorder="1" applyAlignment="1">
      <alignment horizontal="center" vertical="center"/>
    </xf>
    <xf numFmtId="164" fontId="11" fillId="10" borderId="11" xfId="0" applyNumberFormat="1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/>
    </xf>
    <xf numFmtId="2" fontId="11" fillId="9" borderId="11" xfId="0" applyNumberFormat="1" applyFont="1" applyFill="1" applyBorder="1" applyAlignment="1">
      <alignment horizontal="center" vertical="center"/>
    </xf>
    <xf numFmtId="164" fontId="11" fillId="9" borderId="11" xfId="0" applyNumberFormat="1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/>
    </xf>
    <xf numFmtId="2" fontId="11" fillId="11" borderId="11" xfId="0" applyNumberFormat="1" applyFont="1" applyFill="1" applyBorder="1" applyAlignment="1">
      <alignment horizontal="center" vertical="center"/>
    </xf>
    <xf numFmtId="164" fontId="11" fillId="11" borderId="11" xfId="0" applyNumberFormat="1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2" fontId="11" fillId="12" borderId="10" xfId="0" applyNumberFormat="1" applyFont="1" applyFill="1" applyBorder="1" applyAlignment="1">
      <alignment horizontal="center" vertical="center"/>
    </xf>
    <xf numFmtId="164" fontId="11" fillId="12" borderId="10" xfId="0" applyNumberFormat="1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/>
    </xf>
    <xf numFmtId="2" fontId="11" fillId="12" borderId="11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4" fontId="18" fillId="4" borderId="11" xfId="0" applyNumberFormat="1" applyFont="1" applyFill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/>
    </xf>
    <xf numFmtId="2" fontId="11" fillId="8" borderId="11" xfId="0" applyNumberFormat="1" applyFont="1" applyFill="1" applyBorder="1" applyAlignment="1">
      <alignment horizontal="center" vertical="center"/>
    </xf>
    <xf numFmtId="164" fontId="11" fillId="8" borderId="11" xfId="0" applyNumberFormat="1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/>
    </xf>
    <xf numFmtId="2" fontId="11" fillId="11" borderId="12" xfId="0" applyNumberFormat="1" applyFont="1" applyFill="1" applyBorder="1" applyAlignment="1">
      <alignment horizontal="center" vertical="center"/>
    </xf>
    <xf numFmtId="164" fontId="11" fillId="11" borderId="12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/>
    </xf>
    <xf numFmtId="2" fontId="11" fillId="0" borderId="11" xfId="0" applyNumberFormat="1" applyFont="1" applyFill="1" applyBorder="1" applyAlignment="1">
      <alignment horizontal="center" vertical="center"/>
    </xf>
    <xf numFmtId="164" fontId="11" fillId="0" borderId="11" xfId="0" applyNumberFormat="1" applyFont="1" applyFill="1" applyBorder="1" applyAlignment="1">
      <alignment horizontal="center" vertical="center"/>
    </xf>
    <xf numFmtId="164" fontId="11" fillId="7" borderId="12" xfId="0" applyNumberFormat="1" applyFont="1" applyFill="1" applyBorder="1" applyAlignment="1">
      <alignment horizontal="center" vertical="center"/>
    </xf>
    <xf numFmtId="164" fontId="11" fillId="7" borderId="11" xfId="0" applyNumberFormat="1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center" wrapText="1"/>
    </xf>
    <xf numFmtId="164" fontId="12" fillId="13" borderId="0" xfId="0" applyNumberFormat="1" applyFont="1" applyFill="1" applyBorder="1" applyAlignment="1">
      <alignment vertical="center" wrapText="1"/>
    </xf>
    <xf numFmtId="164" fontId="12" fillId="13" borderId="6" xfId="0" applyNumberFormat="1" applyFont="1" applyFill="1" applyBorder="1" applyAlignment="1">
      <alignment vertical="center" wrapText="1"/>
    </xf>
    <xf numFmtId="0" fontId="4" fillId="13" borderId="3" xfId="0" applyFont="1" applyFill="1" applyBorder="1" applyAlignment="1">
      <alignment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vertical="center" wrapText="1"/>
    </xf>
    <xf numFmtId="164" fontId="12" fillId="13" borderId="3" xfId="0" applyNumberFormat="1" applyFont="1" applyFill="1" applyBorder="1" applyAlignment="1">
      <alignment vertical="center" wrapText="1"/>
    </xf>
    <xf numFmtId="164" fontId="12" fillId="13" borderId="8" xfId="0" applyNumberFormat="1" applyFont="1" applyFill="1" applyBorder="1" applyAlignment="1">
      <alignment vertical="center" wrapText="1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6" borderId="2" xfId="0" applyFont="1" applyFill="1" applyBorder="1" applyAlignment="1">
      <alignment horizontal="left" vertical="top" indent="51"/>
    </xf>
    <xf numFmtId="0" fontId="2" fillId="2" borderId="5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13" fillId="13" borderId="0" xfId="0" applyFont="1" applyFill="1" applyBorder="1" applyAlignment="1">
      <alignment horizontal="left" vertical="center" wrapText="1" indent="9"/>
    </xf>
    <xf numFmtId="0" fontId="16" fillId="13" borderId="0" xfId="0" applyFont="1" applyFill="1" applyBorder="1" applyAlignment="1">
      <alignment horizontal="left" vertical="center" wrapText="1" indent="9"/>
    </xf>
    <xf numFmtId="0" fontId="17" fillId="13" borderId="3" xfId="0" applyFont="1" applyFill="1" applyBorder="1" applyAlignment="1">
      <alignment horizontal="left" vertical="center" wrapText="1" indent="9"/>
    </xf>
    <xf numFmtId="0" fontId="12" fillId="13" borderId="3" xfId="0" applyFont="1" applyFill="1" applyBorder="1" applyAlignment="1">
      <alignment horizontal="left" vertical="center" wrapText="1" indent="9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AFCE"/>
      <color rgb="FF96BCC4"/>
      <color rgb="FF649DA8"/>
      <color rgb="FFB26691"/>
      <color rgb="FFEA8336"/>
      <color rgb="FFC189B6"/>
      <color rgb="FF7A0000"/>
      <color rgb="FFFF3B3B"/>
      <color rgb="FFFD8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79" Type="http://schemas.openxmlformats.org/officeDocument/2006/relationships/image" Target="../media/image79.pn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59</xdr:row>
      <xdr:rowOff>704849</xdr:rowOff>
    </xdr:from>
    <xdr:to>
      <xdr:col>1</xdr:col>
      <xdr:colOff>1343024</xdr:colOff>
      <xdr:row>60</xdr:row>
      <xdr:rowOff>657224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4" y="40890824"/>
          <a:ext cx="1304925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19654</xdr:colOff>
      <xdr:row>54</xdr:row>
      <xdr:rowOff>4990</xdr:rowOff>
    </xdr:from>
    <xdr:to>
      <xdr:col>1</xdr:col>
      <xdr:colOff>1371600</xdr:colOff>
      <xdr:row>55</xdr:row>
      <xdr:rowOff>4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 flipV="1">
          <a:off x="1288670" y="36340674"/>
          <a:ext cx="699864" cy="1351946"/>
        </a:xfrm>
        <a:prstGeom prst="rect">
          <a:avLst/>
        </a:prstGeom>
      </xdr:spPr>
    </xdr:pic>
    <xdr:clientData/>
  </xdr:twoCellAnchor>
  <xdr:twoCellAnchor editAs="oneCell">
    <xdr:from>
      <xdr:col>1</xdr:col>
      <xdr:colOff>26779</xdr:colOff>
      <xdr:row>55</xdr:row>
      <xdr:rowOff>21640</xdr:rowOff>
    </xdr:from>
    <xdr:to>
      <xdr:col>2</xdr:col>
      <xdr:colOff>0</xdr:colOff>
      <xdr:row>55</xdr:row>
      <xdr:rowOff>685804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 flipV="1">
          <a:off x="1314845" y="37043124"/>
          <a:ext cx="664164" cy="1354346"/>
        </a:xfrm>
        <a:prstGeom prst="rect">
          <a:avLst/>
        </a:prstGeom>
      </xdr:spPr>
    </xdr:pic>
    <xdr:clientData/>
  </xdr:twoCellAnchor>
  <xdr:twoCellAnchor editAs="oneCell">
    <xdr:from>
      <xdr:col>1</xdr:col>
      <xdr:colOff>24378</xdr:colOff>
      <xdr:row>56</xdr:row>
      <xdr:rowOff>19239</xdr:rowOff>
    </xdr:from>
    <xdr:to>
      <xdr:col>1</xdr:col>
      <xdr:colOff>1371599</xdr:colOff>
      <xdr:row>56</xdr:row>
      <xdr:rowOff>685801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 flipV="1">
          <a:off x="1307683" y="37750334"/>
          <a:ext cx="666562" cy="1347221"/>
        </a:xfrm>
        <a:prstGeom prst="rect">
          <a:avLst/>
        </a:prstGeom>
      </xdr:spPr>
    </xdr:pic>
    <xdr:clientData/>
  </xdr:twoCellAnchor>
  <xdr:twoCellAnchor editAs="oneCell">
    <xdr:from>
      <xdr:col>1</xdr:col>
      <xdr:colOff>31504</xdr:colOff>
      <xdr:row>57</xdr:row>
      <xdr:rowOff>16839</xdr:rowOff>
    </xdr:from>
    <xdr:to>
      <xdr:col>1</xdr:col>
      <xdr:colOff>1371600</xdr:colOff>
      <xdr:row>57</xdr:row>
      <xdr:rowOff>676278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 flipV="1">
          <a:off x="1314807" y="38452786"/>
          <a:ext cx="659439" cy="1340096"/>
        </a:xfrm>
        <a:prstGeom prst="rect">
          <a:avLst/>
        </a:prstGeom>
      </xdr:spPr>
    </xdr:pic>
    <xdr:clientData/>
  </xdr:twoCellAnchor>
  <xdr:twoCellAnchor editAs="oneCell">
    <xdr:from>
      <xdr:col>1</xdr:col>
      <xdr:colOff>38629</xdr:colOff>
      <xdr:row>58</xdr:row>
      <xdr:rowOff>4914</xdr:rowOff>
    </xdr:from>
    <xdr:to>
      <xdr:col>1</xdr:col>
      <xdr:colOff>1362075</xdr:colOff>
      <xdr:row>58</xdr:row>
      <xdr:rowOff>666753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 flipV="1">
          <a:off x="1312407" y="39155236"/>
          <a:ext cx="661839" cy="1323446"/>
        </a:xfrm>
        <a:prstGeom prst="rect">
          <a:avLst/>
        </a:prstGeom>
      </xdr:spPr>
    </xdr:pic>
    <xdr:clientData/>
  </xdr:twoCellAnchor>
  <xdr:twoCellAnchor editAs="oneCell">
    <xdr:from>
      <xdr:col>1</xdr:col>
      <xdr:colOff>33259</xdr:colOff>
      <xdr:row>59</xdr:row>
      <xdr:rowOff>14364</xdr:rowOff>
    </xdr:from>
    <xdr:to>
      <xdr:col>1</xdr:col>
      <xdr:colOff>1362074</xdr:colOff>
      <xdr:row>59</xdr:row>
      <xdr:rowOff>676277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9685" y="39866888"/>
          <a:ext cx="661913" cy="132881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47</xdr:row>
      <xdr:rowOff>18173</xdr:rowOff>
    </xdr:from>
    <xdr:to>
      <xdr:col>1</xdr:col>
      <xdr:colOff>1362076</xdr:colOff>
      <xdr:row>47</xdr:row>
      <xdr:rowOff>685800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971551" y="31745948"/>
          <a:ext cx="1333500" cy="667627"/>
        </a:xfrm>
        <a:prstGeom prst="rect">
          <a:avLst/>
        </a:prstGeom>
      </xdr:spPr>
    </xdr:pic>
    <xdr:clientData/>
  </xdr:twoCellAnchor>
  <xdr:twoCellAnchor editAs="oneCell">
    <xdr:from>
      <xdr:col>1</xdr:col>
      <xdr:colOff>38174</xdr:colOff>
      <xdr:row>48</xdr:row>
      <xdr:rowOff>25299</xdr:rowOff>
    </xdr:from>
    <xdr:to>
      <xdr:col>1</xdr:col>
      <xdr:colOff>1352550</xdr:colOff>
      <xdr:row>48</xdr:row>
      <xdr:rowOff>666751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981149" y="32457924"/>
          <a:ext cx="1314376" cy="641452"/>
        </a:xfrm>
        <a:prstGeom prst="rect">
          <a:avLst/>
        </a:prstGeom>
      </xdr:spPr>
    </xdr:pic>
    <xdr:clientData/>
  </xdr:twoCellAnchor>
  <xdr:twoCellAnchor editAs="oneCell">
    <xdr:from>
      <xdr:col>1</xdr:col>
      <xdr:colOff>16724</xdr:colOff>
      <xdr:row>49</xdr:row>
      <xdr:rowOff>32424</xdr:rowOff>
    </xdr:from>
    <xdr:to>
      <xdr:col>1</xdr:col>
      <xdr:colOff>1362075</xdr:colOff>
      <xdr:row>49</xdr:row>
      <xdr:rowOff>676276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959699" y="33169899"/>
          <a:ext cx="1345351" cy="643852"/>
        </a:xfrm>
        <a:prstGeom prst="rect">
          <a:avLst/>
        </a:prstGeom>
      </xdr:spPr>
    </xdr:pic>
    <xdr:clientData/>
  </xdr:twoCellAnchor>
  <xdr:twoCellAnchor editAs="oneCell">
    <xdr:from>
      <xdr:col>1</xdr:col>
      <xdr:colOff>23849</xdr:colOff>
      <xdr:row>50</xdr:row>
      <xdr:rowOff>10974</xdr:rowOff>
    </xdr:from>
    <xdr:to>
      <xdr:col>1</xdr:col>
      <xdr:colOff>1343025</xdr:colOff>
      <xdr:row>50</xdr:row>
      <xdr:rowOff>676276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966824" y="33853299"/>
          <a:ext cx="1319176" cy="665302"/>
        </a:xfrm>
        <a:prstGeom prst="rect">
          <a:avLst/>
        </a:prstGeom>
      </xdr:spPr>
    </xdr:pic>
    <xdr:clientData/>
  </xdr:twoCellAnchor>
  <xdr:twoCellAnchor editAs="oneCell">
    <xdr:from>
      <xdr:col>1</xdr:col>
      <xdr:colOff>17328</xdr:colOff>
      <xdr:row>52</xdr:row>
      <xdr:rowOff>31239</xdr:rowOff>
    </xdr:from>
    <xdr:to>
      <xdr:col>1</xdr:col>
      <xdr:colOff>1352549</xdr:colOff>
      <xdr:row>52</xdr:row>
      <xdr:rowOff>685801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 flipV="1">
          <a:off x="1300633" y="34942934"/>
          <a:ext cx="654562" cy="13352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51</xdr:row>
      <xdr:rowOff>6174</xdr:rowOff>
    </xdr:from>
    <xdr:to>
      <xdr:col>1</xdr:col>
      <xdr:colOff>1362075</xdr:colOff>
      <xdr:row>51</xdr:row>
      <xdr:rowOff>695326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990599" y="34553349"/>
          <a:ext cx="1314451" cy="689152"/>
        </a:xfrm>
        <a:prstGeom prst="rect">
          <a:avLst/>
        </a:prstGeom>
      </xdr:spPr>
    </xdr:pic>
    <xdr:clientData/>
  </xdr:twoCellAnchor>
  <xdr:twoCellAnchor editAs="oneCell">
    <xdr:from>
      <xdr:col>1</xdr:col>
      <xdr:colOff>22054</xdr:colOff>
      <xdr:row>52</xdr:row>
      <xdr:rowOff>702715</xdr:rowOff>
    </xdr:from>
    <xdr:to>
      <xdr:col>1</xdr:col>
      <xdr:colOff>1371600</xdr:colOff>
      <xdr:row>53</xdr:row>
      <xdr:rowOff>695329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 flipH="1" flipV="1">
          <a:off x="1291070" y="35628699"/>
          <a:ext cx="697464" cy="1349546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46</xdr:row>
      <xdr:rowOff>38100</xdr:rowOff>
    </xdr:from>
    <xdr:to>
      <xdr:col>1</xdr:col>
      <xdr:colOff>1352550</xdr:colOff>
      <xdr:row>46</xdr:row>
      <xdr:rowOff>685800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31061025"/>
          <a:ext cx="1323975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34</xdr:row>
      <xdr:rowOff>33150</xdr:rowOff>
    </xdr:from>
    <xdr:to>
      <xdr:col>1</xdr:col>
      <xdr:colOff>1370460</xdr:colOff>
      <xdr:row>34</xdr:row>
      <xdr:rowOff>666753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5691" y="22243734"/>
          <a:ext cx="633603" cy="1341885"/>
        </a:xfrm>
        <a:prstGeom prst="rect">
          <a:avLst/>
        </a:prstGeom>
      </xdr:spPr>
    </xdr:pic>
    <xdr:clientData/>
  </xdr:twoCellAnchor>
  <xdr:twoCellAnchor editAs="oneCell">
    <xdr:from>
      <xdr:col>1</xdr:col>
      <xdr:colOff>38099</xdr:colOff>
      <xdr:row>35</xdr:row>
      <xdr:rowOff>33074</xdr:rowOff>
    </xdr:from>
    <xdr:to>
      <xdr:col>1</xdr:col>
      <xdr:colOff>1370384</xdr:colOff>
      <xdr:row>35</xdr:row>
      <xdr:rowOff>676275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5616" y="22958107"/>
          <a:ext cx="643201" cy="1332285"/>
        </a:xfrm>
        <a:prstGeom prst="rect">
          <a:avLst/>
        </a:prstGeom>
      </xdr:spPr>
    </xdr:pic>
    <xdr:clientData/>
  </xdr:twoCellAnchor>
  <xdr:twoCellAnchor editAs="oneCell">
    <xdr:from>
      <xdr:col>1</xdr:col>
      <xdr:colOff>34119</xdr:colOff>
      <xdr:row>18</xdr:row>
      <xdr:rowOff>9525</xdr:rowOff>
    </xdr:from>
    <xdr:to>
      <xdr:col>1</xdr:col>
      <xdr:colOff>1352550</xdr:colOff>
      <xdr:row>18</xdr:row>
      <xdr:rowOff>666750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094" y="11296650"/>
          <a:ext cx="1318431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27938</xdr:colOff>
      <xdr:row>17</xdr:row>
      <xdr:rowOff>15135</xdr:rowOff>
    </xdr:from>
    <xdr:to>
      <xdr:col>1</xdr:col>
      <xdr:colOff>1352550</xdr:colOff>
      <xdr:row>17</xdr:row>
      <xdr:rowOff>666750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913" y="10597410"/>
          <a:ext cx="1324612" cy="651615"/>
        </a:xfrm>
        <a:prstGeom prst="rect">
          <a:avLst/>
        </a:prstGeom>
      </xdr:spPr>
    </xdr:pic>
    <xdr:clientData/>
  </xdr:twoCellAnchor>
  <xdr:twoCellAnchor editAs="oneCell">
    <xdr:from>
      <xdr:col>1</xdr:col>
      <xdr:colOff>29920</xdr:colOff>
      <xdr:row>16</xdr:row>
      <xdr:rowOff>9524</xdr:rowOff>
    </xdr:from>
    <xdr:to>
      <xdr:col>1</xdr:col>
      <xdr:colOff>1352550</xdr:colOff>
      <xdr:row>16</xdr:row>
      <xdr:rowOff>676275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895" y="9886949"/>
          <a:ext cx="1322630" cy="666751"/>
        </a:xfrm>
        <a:prstGeom prst="rect">
          <a:avLst/>
        </a:prstGeom>
      </xdr:spPr>
    </xdr:pic>
    <xdr:clientData/>
  </xdr:twoCellAnchor>
  <xdr:twoCellAnchor editAs="oneCell">
    <xdr:from>
      <xdr:col>1</xdr:col>
      <xdr:colOff>35375</xdr:colOff>
      <xdr:row>15</xdr:row>
      <xdr:rowOff>9525</xdr:rowOff>
    </xdr:from>
    <xdr:to>
      <xdr:col>1</xdr:col>
      <xdr:colOff>1362075</xdr:colOff>
      <xdr:row>15</xdr:row>
      <xdr:rowOff>676275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350" y="9182100"/>
          <a:ext cx="1326700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29087</xdr:colOff>
      <xdr:row>12</xdr:row>
      <xdr:rowOff>9525</xdr:rowOff>
    </xdr:from>
    <xdr:to>
      <xdr:col>1</xdr:col>
      <xdr:colOff>1352550</xdr:colOff>
      <xdr:row>12</xdr:row>
      <xdr:rowOff>666750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62" y="7067550"/>
          <a:ext cx="1323463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41654</xdr:colOff>
      <xdr:row>14</xdr:row>
      <xdr:rowOff>22512</xdr:rowOff>
    </xdr:from>
    <xdr:to>
      <xdr:col>1</xdr:col>
      <xdr:colOff>1352550</xdr:colOff>
      <xdr:row>14</xdr:row>
      <xdr:rowOff>685803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8431" y="8166435"/>
          <a:ext cx="663291" cy="1310896"/>
        </a:xfrm>
        <a:prstGeom prst="rect">
          <a:avLst/>
        </a:prstGeom>
      </xdr:spPr>
    </xdr:pic>
    <xdr:clientData/>
  </xdr:twoCellAnchor>
  <xdr:twoCellAnchor editAs="oneCell">
    <xdr:from>
      <xdr:col>1</xdr:col>
      <xdr:colOff>40575</xdr:colOff>
      <xdr:row>12</xdr:row>
      <xdr:rowOff>692849</xdr:rowOff>
    </xdr:from>
    <xdr:to>
      <xdr:col>1</xdr:col>
      <xdr:colOff>1362075</xdr:colOff>
      <xdr:row>13</xdr:row>
      <xdr:rowOff>685800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550" y="7750874"/>
          <a:ext cx="1321500" cy="697801"/>
        </a:xfrm>
        <a:prstGeom prst="rect">
          <a:avLst/>
        </a:prstGeom>
      </xdr:spPr>
    </xdr:pic>
    <xdr:clientData/>
  </xdr:twoCellAnchor>
  <xdr:twoCellAnchor editAs="oneCell">
    <xdr:from>
      <xdr:col>1</xdr:col>
      <xdr:colOff>26630</xdr:colOff>
      <xdr:row>10</xdr:row>
      <xdr:rowOff>695325</xdr:rowOff>
    </xdr:from>
    <xdr:to>
      <xdr:col>1</xdr:col>
      <xdr:colOff>1334038</xdr:colOff>
      <xdr:row>11</xdr:row>
      <xdr:rowOff>676275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05" y="6343650"/>
          <a:ext cx="1307408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10</xdr:row>
      <xdr:rowOff>9525</xdr:rowOff>
    </xdr:from>
    <xdr:to>
      <xdr:col>1</xdr:col>
      <xdr:colOff>1362075</xdr:colOff>
      <xdr:row>10</xdr:row>
      <xdr:rowOff>666750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5657850"/>
          <a:ext cx="1323975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35267</xdr:colOff>
      <xdr:row>18</xdr:row>
      <xdr:rowOff>694028</xdr:rowOff>
    </xdr:from>
    <xdr:to>
      <xdr:col>1</xdr:col>
      <xdr:colOff>1371600</xdr:colOff>
      <xdr:row>19</xdr:row>
      <xdr:rowOff>695326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42" y="11981153"/>
          <a:ext cx="1336333" cy="706148"/>
        </a:xfrm>
        <a:prstGeom prst="rect">
          <a:avLst/>
        </a:prstGeom>
      </xdr:spPr>
    </xdr:pic>
    <xdr:clientData/>
  </xdr:twoCellAnchor>
  <xdr:twoCellAnchor editAs="oneCell">
    <xdr:from>
      <xdr:col>1</xdr:col>
      <xdr:colOff>24000</xdr:colOff>
      <xdr:row>20</xdr:row>
      <xdr:rowOff>31049</xdr:rowOff>
    </xdr:from>
    <xdr:to>
      <xdr:col>1</xdr:col>
      <xdr:colOff>1352550</xdr:colOff>
      <xdr:row>20</xdr:row>
      <xdr:rowOff>676274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975" y="12727874"/>
          <a:ext cx="1328550" cy="645225"/>
        </a:xfrm>
        <a:prstGeom prst="rect">
          <a:avLst/>
        </a:prstGeom>
      </xdr:spPr>
    </xdr:pic>
    <xdr:clientData/>
  </xdr:twoCellAnchor>
  <xdr:twoCellAnchor editAs="oneCell">
    <xdr:from>
      <xdr:col>1</xdr:col>
      <xdr:colOff>24388</xdr:colOff>
      <xdr:row>21</xdr:row>
      <xdr:rowOff>17661</xdr:rowOff>
    </xdr:from>
    <xdr:to>
      <xdr:col>1</xdr:col>
      <xdr:colOff>1352550</xdr:colOff>
      <xdr:row>21</xdr:row>
      <xdr:rowOff>666750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363" y="13419336"/>
          <a:ext cx="1328162" cy="649089"/>
        </a:xfrm>
        <a:prstGeom prst="rect">
          <a:avLst/>
        </a:prstGeom>
      </xdr:spPr>
    </xdr:pic>
    <xdr:clientData/>
  </xdr:twoCellAnchor>
  <xdr:twoCellAnchor editAs="oneCell">
    <xdr:from>
      <xdr:col>1</xdr:col>
      <xdr:colOff>29799</xdr:colOff>
      <xdr:row>22</xdr:row>
      <xdr:rowOff>0</xdr:rowOff>
    </xdr:from>
    <xdr:to>
      <xdr:col>1</xdr:col>
      <xdr:colOff>1362075</xdr:colOff>
      <xdr:row>22</xdr:row>
      <xdr:rowOff>657225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774" y="14106525"/>
          <a:ext cx="1332276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657225</xdr:rowOff>
    </xdr:from>
    <xdr:to>
      <xdr:col>1</xdr:col>
      <xdr:colOff>1352550</xdr:colOff>
      <xdr:row>9</xdr:row>
      <xdr:rowOff>666750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895850"/>
          <a:ext cx="131445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5</xdr:row>
      <xdr:rowOff>28575</xdr:rowOff>
    </xdr:from>
    <xdr:to>
      <xdr:col>1</xdr:col>
      <xdr:colOff>1371599</xdr:colOff>
      <xdr:row>5</xdr:row>
      <xdr:rowOff>676275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49" y="2152650"/>
          <a:ext cx="1343025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6</xdr:row>
      <xdr:rowOff>0</xdr:rowOff>
    </xdr:from>
    <xdr:to>
      <xdr:col>1</xdr:col>
      <xdr:colOff>1352551</xdr:colOff>
      <xdr:row>6</xdr:row>
      <xdr:rowOff>647700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828925"/>
          <a:ext cx="1323976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7</xdr:row>
      <xdr:rowOff>38099</xdr:rowOff>
    </xdr:from>
    <xdr:to>
      <xdr:col>1</xdr:col>
      <xdr:colOff>1352550</xdr:colOff>
      <xdr:row>7</xdr:row>
      <xdr:rowOff>676274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6" y="3571874"/>
          <a:ext cx="1314449" cy="6381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43</xdr:row>
      <xdr:rowOff>9525</xdr:rowOff>
    </xdr:from>
    <xdr:to>
      <xdr:col>1</xdr:col>
      <xdr:colOff>1352551</xdr:colOff>
      <xdr:row>43</xdr:row>
      <xdr:rowOff>685800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28917900"/>
          <a:ext cx="1333500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0</xdr:rowOff>
    </xdr:from>
    <xdr:to>
      <xdr:col>1</xdr:col>
      <xdr:colOff>1352550</xdr:colOff>
      <xdr:row>8</xdr:row>
      <xdr:rowOff>647700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238625"/>
          <a:ext cx="1314450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29124</xdr:colOff>
      <xdr:row>22</xdr:row>
      <xdr:rowOff>695325</xdr:rowOff>
    </xdr:from>
    <xdr:to>
      <xdr:col>1</xdr:col>
      <xdr:colOff>1371600</xdr:colOff>
      <xdr:row>23</xdr:row>
      <xdr:rowOff>666750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9" y="14801850"/>
          <a:ext cx="1342476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17802</xdr:colOff>
      <xdr:row>24</xdr:row>
      <xdr:rowOff>9525</xdr:rowOff>
    </xdr:from>
    <xdr:to>
      <xdr:col>1</xdr:col>
      <xdr:colOff>1362075</xdr:colOff>
      <xdr:row>24</xdr:row>
      <xdr:rowOff>685800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777" y="15525750"/>
          <a:ext cx="1344273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25</xdr:row>
      <xdr:rowOff>28575</xdr:rowOff>
    </xdr:from>
    <xdr:to>
      <xdr:col>1</xdr:col>
      <xdr:colOff>1362075</xdr:colOff>
      <xdr:row>25</xdr:row>
      <xdr:rowOff>685800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6249650"/>
          <a:ext cx="1333500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26</xdr:row>
      <xdr:rowOff>16649</xdr:rowOff>
    </xdr:from>
    <xdr:to>
      <xdr:col>1</xdr:col>
      <xdr:colOff>1363599</xdr:colOff>
      <xdr:row>26</xdr:row>
      <xdr:rowOff>695324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6942574"/>
          <a:ext cx="1335024" cy="678675"/>
        </a:xfrm>
        <a:prstGeom prst="rect">
          <a:avLst/>
        </a:prstGeom>
      </xdr:spPr>
    </xdr:pic>
    <xdr:clientData/>
  </xdr:twoCellAnchor>
  <xdr:twoCellAnchor editAs="oneCell">
    <xdr:from>
      <xdr:col>1</xdr:col>
      <xdr:colOff>38556</xdr:colOff>
      <xdr:row>26</xdr:row>
      <xdr:rowOff>704320</xdr:rowOff>
    </xdr:from>
    <xdr:to>
      <xdr:col>1</xdr:col>
      <xdr:colOff>1362073</xdr:colOff>
      <xdr:row>27</xdr:row>
      <xdr:rowOff>676276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4887" y="17306889"/>
          <a:ext cx="676806" cy="132351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27</xdr:row>
      <xdr:rowOff>678600</xdr:rowOff>
    </xdr:from>
    <xdr:to>
      <xdr:col>1</xdr:col>
      <xdr:colOff>1349160</xdr:colOff>
      <xdr:row>28</xdr:row>
      <xdr:rowOff>676275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8309375"/>
          <a:ext cx="1339635" cy="70252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29</xdr:row>
      <xdr:rowOff>28500</xdr:rowOff>
    </xdr:from>
    <xdr:to>
      <xdr:col>1</xdr:col>
      <xdr:colOff>1365810</xdr:colOff>
      <xdr:row>30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6755" y="18743295"/>
          <a:ext cx="676350" cy="1327710"/>
        </a:xfrm>
        <a:prstGeom prst="rect">
          <a:avLst/>
        </a:prstGeom>
      </xdr:spPr>
    </xdr:pic>
    <xdr:clientData/>
  </xdr:twoCellAnchor>
  <xdr:twoCellAnchor editAs="oneCell">
    <xdr:from>
      <xdr:col>1</xdr:col>
      <xdr:colOff>28004</xdr:colOff>
      <xdr:row>30</xdr:row>
      <xdr:rowOff>14670</xdr:rowOff>
    </xdr:from>
    <xdr:to>
      <xdr:col>1</xdr:col>
      <xdr:colOff>1352549</xdr:colOff>
      <xdr:row>30</xdr:row>
      <xdr:rowOff>647703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6735" y="19414239"/>
          <a:ext cx="633033" cy="1324545"/>
        </a:xfrm>
        <a:prstGeom prst="rect">
          <a:avLst/>
        </a:prstGeom>
      </xdr:spPr>
    </xdr:pic>
    <xdr:clientData/>
  </xdr:twoCellAnchor>
  <xdr:twoCellAnchor editAs="oneCell">
    <xdr:from>
      <xdr:col>1</xdr:col>
      <xdr:colOff>41561</xdr:colOff>
      <xdr:row>30</xdr:row>
      <xdr:rowOff>691636</xdr:rowOff>
    </xdr:from>
    <xdr:to>
      <xdr:col>1</xdr:col>
      <xdr:colOff>1362072</xdr:colOff>
      <xdr:row>31</xdr:row>
      <xdr:rowOff>657225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9572" y="20111925"/>
          <a:ext cx="670439" cy="1320511"/>
        </a:xfrm>
        <a:prstGeom prst="rect">
          <a:avLst/>
        </a:prstGeom>
      </xdr:spPr>
    </xdr:pic>
    <xdr:clientData/>
  </xdr:twoCellAnchor>
  <xdr:twoCellAnchor editAs="oneCell">
    <xdr:from>
      <xdr:col>1</xdr:col>
      <xdr:colOff>21300</xdr:colOff>
      <xdr:row>32</xdr:row>
      <xdr:rowOff>9524</xdr:rowOff>
    </xdr:from>
    <xdr:to>
      <xdr:col>1</xdr:col>
      <xdr:colOff>1374708</xdr:colOff>
      <xdr:row>32</xdr:row>
      <xdr:rowOff>676275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275" y="21164549"/>
          <a:ext cx="1353408" cy="666751"/>
        </a:xfrm>
        <a:prstGeom prst="rect">
          <a:avLst/>
        </a:prstGeom>
      </xdr:spPr>
    </xdr:pic>
    <xdr:clientData/>
  </xdr:twoCellAnchor>
  <xdr:twoCellAnchor editAs="oneCell">
    <xdr:from>
      <xdr:col>1</xdr:col>
      <xdr:colOff>37949</xdr:colOff>
      <xdr:row>33</xdr:row>
      <xdr:rowOff>28425</xdr:rowOff>
    </xdr:from>
    <xdr:to>
      <xdr:col>1</xdr:col>
      <xdr:colOff>1343024</xdr:colOff>
      <xdr:row>33</xdr:row>
      <xdr:rowOff>647700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924" y="21888300"/>
          <a:ext cx="1305075" cy="619275"/>
        </a:xfrm>
        <a:prstGeom prst="rect">
          <a:avLst/>
        </a:prstGeom>
      </xdr:spPr>
    </xdr:pic>
    <xdr:clientData/>
  </xdr:twoCellAnchor>
  <xdr:twoCellAnchor editAs="oneCell">
    <xdr:from>
      <xdr:col>1</xdr:col>
      <xdr:colOff>31739</xdr:colOff>
      <xdr:row>36</xdr:row>
      <xdr:rowOff>9527</xdr:rowOff>
    </xdr:from>
    <xdr:to>
      <xdr:col>1</xdr:col>
      <xdr:colOff>1362074</xdr:colOff>
      <xdr:row>36</xdr:row>
      <xdr:rowOff>666754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1268" y="23647398"/>
          <a:ext cx="657227" cy="1330335"/>
        </a:xfrm>
        <a:prstGeom prst="rect">
          <a:avLst/>
        </a:prstGeom>
      </xdr:spPr>
    </xdr:pic>
    <xdr:clientData/>
  </xdr:twoCellAnchor>
  <xdr:twoCellAnchor editAs="oneCell">
    <xdr:from>
      <xdr:col>1</xdr:col>
      <xdr:colOff>30750</xdr:colOff>
      <xdr:row>37</xdr:row>
      <xdr:rowOff>30750</xdr:rowOff>
    </xdr:from>
    <xdr:to>
      <xdr:col>1</xdr:col>
      <xdr:colOff>1352550</xdr:colOff>
      <xdr:row>37</xdr:row>
      <xdr:rowOff>685800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7100" y="24376650"/>
          <a:ext cx="655050" cy="1321800"/>
        </a:xfrm>
        <a:prstGeom prst="rect">
          <a:avLst/>
        </a:prstGeom>
      </xdr:spPr>
    </xdr:pic>
    <xdr:clientData/>
  </xdr:twoCellAnchor>
  <xdr:twoCellAnchor editAs="oneCell">
    <xdr:from>
      <xdr:col>1</xdr:col>
      <xdr:colOff>49305</xdr:colOff>
      <xdr:row>38</xdr:row>
      <xdr:rowOff>16920</xdr:rowOff>
    </xdr:from>
    <xdr:to>
      <xdr:col>1</xdr:col>
      <xdr:colOff>1362075</xdr:colOff>
      <xdr:row>38</xdr:row>
      <xdr:rowOff>666750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3750" y="25069575"/>
          <a:ext cx="649830" cy="13127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39</xdr:row>
      <xdr:rowOff>25951</xdr:rowOff>
    </xdr:from>
    <xdr:to>
      <xdr:col>1</xdr:col>
      <xdr:colOff>1353735</xdr:colOff>
      <xdr:row>39</xdr:row>
      <xdr:rowOff>685803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4204" y="25782272"/>
          <a:ext cx="659852" cy="1325160"/>
        </a:xfrm>
        <a:prstGeom prst="rect">
          <a:avLst/>
        </a:prstGeom>
      </xdr:spPr>
    </xdr:pic>
    <xdr:clientData/>
  </xdr:twoCellAnchor>
  <xdr:twoCellAnchor editAs="oneCell">
    <xdr:from>
      <xdr:col>1</xdr:col>
      <xdr:colOff>30675</xdr:colOff>
      <xdr:row>40</xdr:row>
      <xdr:rowOff>30675</xdr:rowOff>
    </xdr:from>
    <xdr:to>
      <xdr:col>1</xdr:col>
      <xdr:colOff>1362075</xdr:colOff>
      <xdr:row>40</xdr:row>
      <xdr:rowOff>657225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650" y="26824500"/>
          <a:ext cx="1331400" cy="626550"/>
        </a:xfrm>
        <a:prstGeom prst="rect">
          <a:avLst/>
        </a:prstGeom>
      </xdr:spPr>
    </xdr:pic>
    <xdr:clientData/>
  </xdr:twoCellAnchor>
  <xdr:twoCellAnchor editAs="oneCell">
    <xdr:from>
      <xdr:col>1</xdr:col>
      <xdr:colOff>28275</xdr:colOff>
      <xdr:row>41</xdr:row>
      <xdr:rowOff>18750</xdr:rowOff>
    </xdr:from>
    <xdr:to>
      <xdr:col>1</xdr:col>
      <xdr:colOff>1362075</xdr:colOff>
      <xdr:row>41</xdr:row>
      <xdr:rowOff>685800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50" y="27517425"/>
          <a:ext cx="1333800" cy="667050"/>
        </a:xfrm>
        <a:prstGeom prst="rect">
          <a:avLst/>
        </a:prstGeom>
      </xdr:spPr>
    </xdr:pic>
    <xdr:clientData/>
  </xdr:twoCellAnchor>
  <xdr:twoCellAnchor editAs="oneCell">
    <xdr:from>
      <xdr:col>1</xdr:col>
      <xdr:colOff>27779</xdr:colOff>
      <xdr:row>42</xdr:row>
      <xdr:rowOff>4921</xdr:rowOff>
    </xdr:from>
    <xdr:to>
      <xdr:col>1</xdr:col>
      <xdr:colOff>1362074</xdr:colOff>
      <xdr:row>42</xdr:row>
      <xdr:rowOff>676276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2224" y="27876976"/>
          <a:ext cx="671355" cy="1334295"/>
        </a:xfrm>
        <a:prstGeom prst="rect">
          <a:avLst/>
        </a:prstGeom>
      </xdr:spPr>
    </xdr:pic>
    <xdr:clientData/>
  </xdr:twoCellAnchor>
  <xdr:twoCellAnchor editAs="oneCell">
    <xdr:from>
      <xdr:col>1</xdr:col>
      <xdr:colOff>25380</xdr:colOff>
      <xdr:row>44</xdr:row>
      <xdr:rowOff>21570</xdr:rowOff>
    </xdr:from>
    <xdr:to>
      <xdr:col>1</xdr:col>
      <xdr:colOff>1371600</xdr:colOff>
      <xdr:row>44</xdr:row>
      <xdr:rowOff>695325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4587" y="29298563"/>
          <a:ext cx="673755" cy="1346220"/>
        </a:xfrm>
        <a:prstGeom prst="rect">
          <a:avLst/>
        </a:prstGeom>
      </xdr:spPr>
    </xdr:pic>
    <xdr:clientData/>
  </xdr:twoCellAnchor>
  <xdr:twoCellAnchor editAs="oneCell">
    <xdr:from>
      <xdr:col>1</xdr:col>
      <xdr:colOff>30600</xdr:colOff>
      <xdr:row>45</xdr:row>
      <xdr:rowOff>30600</xdr:rowOff>
    </xdr:from>
    <xdr:to>
      <xdr:col>1</xdr:col>
      <xdr:colOff>1362075</xdr:colOff>
      <xdr:row>45</xdr:row>
      <xdr:rowOff>657225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575" y="30348675"/>
          <a:ext cx="1331475" cy="626625"/>
        </a:xfrm>
        <a:prstGeom prst="rect">
          <a:avLst/>
        </a:prstGeom>
      </xdr:spPr>
    </xdr:pic>
    <xdr:clientData/>
  </xdr:twoCellAnchor>
  <xdr:twoCellAnchor editAs="oneCell">
    <xdr:from>
      <xdr:col>1</xdr:col>
      <xdr:colOff>33448</xdr:colOff>
      <xdr:row>61</xdr:row>
      <xdr:rowOff>20573</xdr:rowOff>
    </xdr:from>
    <xdr:to>
      <xdr:col>1</xdr:col>
      <xdr:colOff>1371599</xdr:colOff>
      <xdr:row>61</xdr:row>
      <xdr:rowOff>695325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976423" y="41616248"/>
          <a:ext cx="1338151" cy="6747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67</xdr:row>
      <xdr:rowOff>28575</xdr:rowOff>
    </xdr:from>
    <xdr:to>
      <xdr:col>1</xdr:col>
      <xdr:colOff>1371600</xdr:colOff>
      <xdr:row>67</xdr:row>
      <xdr:rowOff>685800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5967650"/>
          <a:ext cx="1352550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35699</xdr:colOff>
      <xdr:row>62</xdr:row>
      <xdr:rowOff>702450</xdr:rowOff>
    </xdr:from>
    <xdr:to>
      <xdr:col>1</xdr:col>
      <xdr:colOff>1362074</xdr:colOff>
      <xdr:row>63</xdr:row>
      <xdr:rowOff>676275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74" y="43002975"/>
          <a:ext cx="1326375" cy="67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23775</xdr:colOff>
      <xdr:row>63</xdr:row>
      <xdr:rowOff>700050</xdr:rowOff>
    </xdr:from>
    <xdr:to>
      <xdr:col>1</xdr:col>
      <xdr:colOff>1362075</xdr:colOff>
      <xdr:row>64</xdr:row>
      <xdr:rowOff>676275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750" y="43705425"/>
          <a:ext cx="1338300" cy="6810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28500</xdr:colOff>
      <xdr:row>65</xdr:row>
      <xdr:rowOff>18975</xdr:rowOff>
    </xdr:from>
    <xdr:to>
      <xdr:col>1</xdr:col>
      <xdr:colOff>1371600</xdr:colOff>
      <xdr:row>65</xdr:row>
      <xdr:rowOff>685800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475" y="44434050"/>
          <a:ext cx="1343100" cy="666825"/>
        </a:xfrm>
        <a:prstGeom prst="rect">
          <a:avLst/>
        </a:prstGeom>
      </xdr:spPr>
    </xdr:pic>
    <xdr:clientData/>
  </xdr:twoCellAnchor>
  <xdr:twoCellAnchor editAs="oneCell">
    <xdr:from>
      <xdr:col>1</xdr:col>
      <xdr:colOff>32115</xdr:colOff>
      <xdr:row>66</xdr:row>
      <xdr:rowOff>39133</xdr:rowOff>
    </xdr:from>
    <xdr:to>
      <xdr:col>1</xdr:col>
      <xdr:colOff>1362074</xdr:colOff>
      <xdr:row>66</xdr:row>
      <xdr:rowOff>666752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6260" y="44807888"/>
          <a:ext cx="627619" cy="132995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70</xdr:row>
      <xdr:rowOff>19050</xdr:rowOff>
    </xdr:from>
    <xdr:to>
      <xdr:col>1</xdr:col>
      <xdr:colOff>1352549</xdr:colOff>
      <xdr:row>70</xdr:row>
      <xdr:rowOff>685800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" y="48072675"/>
          <a:ext cx="1323975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50939</xdr:colOff>
      <xdr:row>62</xdr:row>
      <xdr:rowOff>20461</xdr:rowOff>
    </xdr:from>
    <xdr:to>
      <xdr:col>1</xdr:col>
      <xdr:colOff>1362074</xdr:colOff>
      <xdr:row>62</xdr:row>
      <xdr:rowOff>695326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8674" y="42117151"/>
          <a:ext cx="674865" cy="1311135"/>
        </a:xfrm>
        <a:prstGeom prst="rect">
          <a:avLst/>
        </a:prstGeom>
      </xdr:spPr>
    </xdr:pic>
    <xdr:clientData/>
  </xdr:twoCellAnchor>
  <xdr:twoCellAnchor editAs="oneCell">
    <xdr:from>
      <xdr:col>1</xdr:col>
      <xdr:colOff>33681</xdr:colOff>
      <xdr:row>68</xdr:row>
      <xdr:rowOff>42444</xdr:rowOff>
    </xdr:from>
    <xdr:to>
      <xdr:col>1</xdr:col>
      <xdr:colOff>1352550</xdr:colOff>
      <xdr:row>68</xdr:row>
      <xdr:rowOff>685800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1038" y="46348612"/>
          <a:ext cx="643356" cy="1318869"/>
        </a:xfrm>
        <a:prstGeom prst="rect">
          <a:avLst/>
        </a:prstGeom>
      </xdr:spPr>
    </xdr:pic>
    <xdr:clientData/>
  </xdr:twoCellAnchor>
  <xdr:twoCellAnchor editAs="oneCell">
    <xdr:from>
      <xdr:col>1</xdr:col>
      <xdr:colOff>31280</xdr:colOff>
      <xdr:row>69</xdr:row>
      <xdr:rowOff>40044</xdr:rowOff>
    </xdr:from>
    <xdr:to>
      <xdr:col>1</xdr:col>
      <xdr:colOff>1352549</xdr:colOff>
      <xdr:row>69</xdr:row>
      <xdr:rowOff>676278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3398" y="47046301"/>
          <a:ext cx="636234" cy="1321269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71</xdr:row>
      <xdr:rowOff>34290</xdr:rowOff>
    </xdr:from>
    <xdr:to>
      <xdr:col>1</xdr:col>
      <xdr:colOff>1341120</xdr:colOff>
      <xdr:row>71</xdr:row>
      <xdr:rowOff>674370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90600" y="48472725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49035</xdr:colOff>
      <xdr:row>72</xdr:row>
      <xdr:rowOff>41415</xdr:rowOff>
    </xdr:from>
    <xdr:to>
      <xdr:col>1</xdr:col>
      <xdr:colOff>1329195</xdr:colOff>
      <xdr:row>72</xdr:row>
      <xdr:rowOff>681495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8675" y="49184700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56160</xdr:colOff>
      <xdr:row>73</xdr:row>
      <xdr:rowOff>48540</xdr:rowOff>
    </xdr:from>
    <xdr:to>
      <xdr:col>1</xdr:col>
      <xdr:colOff>1336320</xdr:colOff>
      <xdr:row>73</xdr:row>
      <xdr:rowOff>688620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5800" y="49896675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34710</xdr:colOff>
      <xdr:row>74</xdr:row>
      <xdr:rowOff>46140</xdr:rowOff>
    </xdr:from>
    <xdr:to>
      <xdr:col>1</xdr:col>
      <xdr:colOff>1314870</xdr:colOff>
      <xdr:row>74</xdr:row>
      <xdr:rowOff>686220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64350" y="50599125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41835</xdr:colOff>
      <xdr:row>75</xdr:row>
      <xdr:rowOff>53265</xdr:rowOff>
    </xdr:from>
    <xdr:to>
      <xdr:col>1</xdr:col>
      <xdr:colOff>1321995</xdr:colOff>
      <xdr:row>75</xdr:row>
      <xdr:rowOff>693345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1475" y="51311100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48960</xdr:colOff>
      <xdr:row>76</xdr:row>
      <xdr:rowOff>22290</xdr:rowOff>
    </xdr:from>
    <xdr:to>
      <xdr:col>1</xdr:col>
      <xdr:colOff>1329120</xdr:colOff>
      <xdr:row>76</xdr:row>
      <xdr:rowOff>662370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8600" y="51984975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46560</xdr:colOff>
      <xdr:row>77</xdr:row>
      <xdr:rowOff>38940</xdr:rowOff>
    </xdr:from>
    <xdr:to>
      <xdr:col>1</xdr:col>
      <xdr:colOff>1326720</xdr:colOff>
      <xdr:row>77</xdr:row>
      <xdr:rowOff>679020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6200" y="52706475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44160</xdr:colOff>
      <xdr:row>78</xdr:row>
      <xdr:rowOff>46065</xdr:rowOff>
    </xdr:from>
    <xdr:to>
      <xdr:col>1</xdr:col>
      <xdr:colOff>1324320</xdr:colOff>
      <xdr:row>78</xdr:row>
      <xdr:rowOff>686145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73800" y="53418450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51285</xdr:colOff>
      <xdr:row>79</xdr:row>
      <xdr:rowOff>34140</xdr:rowOff>
    </xdr:from>
    <xdr:to>
      <xdr:col>1</xdr:col>
      <xdr:colOff>1331445</xdr:colOff>
      <xdr:row>79</xdr:row>
      <xdr:rowOff>674220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0925" y="54111375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83</xdr:row>
      <xdr:rowOff>30771</xdr:rowOff>
    </xdr:from>
    <xdr:to>
      <xdr:col>2</xdr:col>
      <xdr:colOff>0</xdr:colOff>
      <xdr:row>83</xdr:row>
      <xdr:rowOff>685803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96459" y="56908211"/>
          <a:ext cx="655032" cy="1333501"/>
        </a:xfrm>
        <a:prstGeom prst="rect">
          <a:avLst/>
        </a:prstGeom>
      </xdr:spPr>
    </xdr:pic>
    <xdr:clientData/>
  </xdr:twoCellAnchor>
  <xdr:twoCellAnchor editAs="oneCell">
    <xdr:from>
      <xdr:col>1</xdr:col>
      <xdr:colOff>56010</xdr:colOff>
      <xdr:row>82</xdr:row>
      <xdr:rowOff>57915</xdr:rowOff>
    </xdr:from>
    <xdr:to>
      <xdr:col>1</xdr:col>
      <xdr:colOff>1336170</xdr:colOff>
      <xdr:row>82</xdr:row>
      <xdr:rowOff>697995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85650" y="56249700"/>
          <a:ext cx="64008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81</xdr:row>
      <xdr:rowOff>29470</xdr:rowOff>
    </xdr:from>
    <xdr:to>
      <xdr:col>1</xdr:col>
      <xdr:colOff>1345488</xdr:colOff>
      <xdr:row>82</xdr:row>
      <xdr:rowOff>12213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52834" y="55521785"/>
          <a:ext cx="687593" cy="13169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80</xdr:row>
      <xdr:rowOff>24090</xdr:rowOff>
    </xdr:from>
    <xdr:to>
      <xdr:col>1</xdr:col>
      <xdr:colOff>1345920</xdr:colOff>
      <xdr:row>80</xdr:row>
      <xdr:rowOff>700920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63195" y="54810720"/>
          <a:ext cx="676830" cy="1307820"/>
        </a:xfrm>
        <a:prstGeom prst="rect">
          <a:avLst/>
        </a:prstGeom>
      </xdr:spPr>
    </xdr:pic>
    <xdr:clientData/>
  </xdr:twoCellAnchor>
  <xdr:twoCellAnchor editAs="oneCell">
    <xdr:from>
      <xdr:col>1</xdr:col>
      <xdr:colOff>38099</xdr:colOff>
      <xdr:row>0</xdr:row>
      <xdr:rowOff>0</xdr:rowOff>
    </xdr:from>
    <xdr:to>
      <xdr:col>2</xdr:col>
      <xdr:colOff>1257300</xdr:colOff>
      <xdr:row>4</xdr:row>
      <xdr:rowOff>362029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99" y="0"/>
          <a:ext cx="2600326" cy="2152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216"/>
  <sheetViews>
    <sheetView showGridLines="0" tabSelected="1" topLeftCell="A62" zoomScaleNormal="100" workbookViewId="0">
      <selection activeCell="G65" sqref="G65"/>
    </sheetView>
  </sheetViews>
  <sheetFormatPr defaultRowHeight="15" x14ac:dyDescent="0.25"/>
  <cols>
    <col min="1" max="1" width="9.140625" style="16" customWidth="1"/>
    <col min="2" max="2" width="20.7109375" customWidth="1"/>
    <col min="3" max="3" width="21.28515625" style="59" customWidth="1"/>
    <col min="4" max="4" width="12.28515625" style="15" customWidth="1"/>
    <col min="5" max="5" width="10.7109375" style="15" customWidth="1"/>
    <col min="6" max="6" width="8.5703125" style="52" customWidth="1"/>
    <col min="7" max="7" width="8.85546875" style="15" customWidth="1"/>
    <col min="8" max="8" width="10" style="15" customWidth="1"/>
    <col min="9" max="9" width="14.85546875" style="19" customWidth="1"/>
    <col min="10" max="10" width="14.28515625" style="17" customWidth="1"/>
    <col min="11" max="11" width="15.28515625" style="17" customWidth="1"/>
    <col min="12" max="12" width="14" style="18" customWidth="1"/>
    <col min="13" max="44" width="20.7109375" customWidth="1"/>
  </cols>
  <sheetData>
    <row r="1" spans="1:330" s="2" customFormat="1" ht="15.75" customHeight="1" x14ac:dyDescent="0.25">
      <c r="A1" s="16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</row>
    <row r="2" spans="1:330" s="3" customFormat="1" ht="27" customHeight="1" x14ac:dyDescent="0.25">
      <c r="A2" s="16"/>
      <c r="B2" s="85" t="s">
        <v>27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</row>
    <row r="3" spans="1:330" s="4" customFormat="1" ht="30.75" customHeight="1" x14ac:dyDescent="0.25">
      <c r="A3" s="16"/>
      <c r="B3" s="74" t="s">
        <v>8</v>
      </c>
      <c r="C3" s="75"/>
      <c r="D3" s="88" t="s">
        <v>20</v>
      </c>
      <c r="E3" s="89"/>
      <c r="F3" s="89"/>
      <c r="G3" s="89"/>
      <c r="H3" s="89"/>
      <c r="I3" s="89"/>
      <c r="J3" s="76"/>
      <c r="K3" s="76"/>
      <c r="L3" s="77"/>
      <c r="M3" s="8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  <c r="HZ3" s="87"/>
      <c r="IA3" s="87"/>
      <c r="IB3" s="87"/>
      <c r="IC3" s="87"/>
      <c r="ID3" s="87"/>
      <c r="IE3" s="87"/>
      <c r="IF3" s="87"/>
      <c r="IG3" s="87"/>
      <c r="IH3" s="87"/>
      <c r="II3" s="87"/>
      <c r="IJ3" s="87"/>
      <c r="IK3" s="87"/>
      <c r="IL3" s="87"/>
      <c r="IM3" s="87"/>
      <c r="IN3" s="87"/>
      <c r="IO3" s="87"/>
      <c r="IP3" s="87"/>
      <c r="IQ3" s="87"/>
      <c r="IR3" s="87"/>
      <c r="IS3" s="87"/>
      <c r="IT3" s="87"/>
      <c r="IU3" s="87"/>
      <c r="IV3" s="87"/>
      <c r="IW3" s="87"/>
      <c r="IX3" s="87"/>
      <c r="IY3" s="87"/>
      <c r="IZ3" s="87"/>
      <c r="JA3" s="87"/>
      <c r="JB3" s="87"/>
      <c r="JC3" s="87"/>
      <c r="JD3" s="87"/>
      <c r="JE3" s="87"/>
      <c r="JF3" s="87"/>
      <c r="JG3" s="87"/>
      <c r="JH3" s="87"/>
      <c r="JI3" s="87"/>
      <c r="JJ3" s="87"/>
      <c r="JK3" s="87"/>
      <c r="JL3" s="87"/>
      <c r="JM3" s="87"/>
      <c r="JN3" s="87"/>
      <c r="JO3" s="87"/>
      <c r="JP3" s="87"/>
      <c r="JQ3" s="87"/>
      <c r="JR3" s="87"/>
      <c r="JS3" s="87"/>
      <c r="JT3" s="87"/>
      <c r="JU3" s="87"/>
      <c r="JV3" s="87"/>
      <c r="JW3" s="87"/>
      <c r="JX3" s="87"/>
      <c r="JY3" s="87"/>
      <c r="JZ3" s="87"/>
      <c r="KA3" s="87"/>
      <c r="KB3" s="87"/>
      <c r="KC3" s="87"/>
      <c r="KD3" s="87"/>
      <c r="KE3" s="87"/>
      <c r="KF3" s="87"/>
      <c r="KG3" s="87"/>
      <c r="KH3" s="87"/>
      <c r="KI3" s="87"/>
      <c r="KJ3" s="87"/>
      <c r="KK3" s="87"/>
      <c r="KL3" s="87"/>
      <c r="KM3" s="87"/>
      <c r="KN3" s="87"/>
      <c r="KO3" s="87"/>
      <c r="KP3" s="87"/>
      <c r="KQ3" s="87"/>
      <c r="KR3" s="87"/>
      <c r="KS3" s="87"/>
      <c r="KT3" s="87"/>
      <c r="KU3" s="87"/>
      <c r="KV3" s="87"/>
      <c r="KW3" s="87"/>
      <c r="KX3" s="87"/>
      <c r="KY3" s="87"/>
      <c r="KZ3" s="87"/>
      <c r="LA3" s="87"/>
      <c r="LB3" s="87"/>
      <c r="LC3" s="87"/>
      <c r="LD3" s="87"/>
      <c r="LE3" s="87"/>
      <c r="LF3" s="87"/>
      <c r="LG3" s="87"/>
      <c r="LH3" s="87"/>
      <c r="LI3" s="87"/>
      <c r="LJ3" s="87"/>
      <c r="LK3" s="87"/>
      <c r="LL3" s="87"/>
      <c r="LM3" s="87"/>
      <c r="LN3" s="87"/>
      <c r="LO3" s="87"/>
      <c r="LP3" s="87"/>
      <c r="LQ3" s="87"/>
      <c r="LR3" s="87"/>
    </row>
    <row r="4" spans="1:330" s="5" customFormat="1" ht="67.5" customHeight="1" x14ac:dyDescent="0.25">
      <c r="A4" s="16"/>
      <c r="B4" s="78"/>
      <c r="C4" s="79"/>
      <c r="D4" s="80"/>
      <c r="E4" s="90" t="s">
        <v>144</v>
      </c>
      <c r="F4" s="91"/>
      <c r="G4" s="91"/>
      <c r="H4" s="91"/>
      <c r="I4" s="91"/>
      <c r="J4" s="81"/>
      <c r="K4" s="81"/>
      <c r="L4" s="82"/>
      <c r="M4" s="86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7"/>
      <c r="IM4" s="87"/>
      <c r="IN4" s="87"/>
      <c r="IO4" s="87"/>
      <c r="IP4" s="87"/>
      <c r="IQ4" s="87"/>
      <c r="IR4" s="87"/>
      <c r="IS4" s="87"/>
      <c r="IT4" s="87"/>
      <c r="IU4" s="87"/>
      <c r="IV4" s="87"/>
      <c r="IW4" s="87"/>
      <c r="IX4" s="87"/>
      <c r="IY4" s="87"/>
      <c r="IZ4" s="87"/>
      <c r="JA4" s="87"/>
      <c r="JB4" s="87"/>
      <c r="JC4" s="87"/>
      <c r="JD4" s="87"/>
      <c r="JE4" s="87"/>
      <c r="JF4" s="87"/>
      <c r="JG4" s="87"/>
      <c r="JH4" s="87"/>
      <c r="JI4" s="87"/>
      <c r="JJ4" s="87"/>
      <c r="JK4" s="87"/>
      <c r="JL4" s="87"/>
      <c r="JM4" s="87"/>
      <c r="JN4" s="87"/>
      <c r="JO4" s="87"/>
      <c r="JP4" s="87"/>
      <c r="JQ4" s="87"/>
      <c r="JR4" s="87"/>
      <c r="JS4" s="87"/>
      <c r="JT4" s="87"/>
      <c r="JU4" s="87"/>
      <c r="JV4" s="87"/>
      <c r="JW4" s="87"/>
      <c r="JX4" s="87"/>
      <c r="JY4" s="87"/>
      <c r="JZ4" s="87"/>
      <c r="KA4" s="87"/>
      <c r="KB4" s="87"/>
      <c r="KC4" s="87"/>
      <c r="KD4" s="87"/>
      <c r="KE4" s="87"/>
      <c r="KF4" s="87"/>
      <c r="KG4" s="87"/>
      <c r="KH4" s="87"/>
      <c r="KI4" s="87"/>
      <c r="KJ4" s="87"/>
      <c r="KK4" s="87"/>
      <c r="KL4" s="87"/>
      <c r="KM4" s="87"/>
      <c r="KN4" s="87"/>
      <c r="KO4" s="87"/>
      <c r="KP4" s="87"/>
      <c r="KQ4" s="87"/>
      <c r="KR4" s="87"/>
      <c r="KS4" s="87"/>
      <c r="KT4" s="87"/>
      <c r="KU4" s="87"/>
      <c r="KV4" s="87"/>
      <c r="KW4" s="87"/>
      <c r="KX4" s="87"/>
      <c r="KY4" s="87"/>
      <c r="KZ4" s="87"/>
      <c r="LA4" s="87"/>
      <c r="LB4" s="87"/>
      <c r="LC4" s="87"/>
      <c r="LD4" s="87"/>
      <c r="LE4" s="87"/>
      <c r="LF4" s="87"/>
      <c r="LG4" s="87"/>
      <c r="LH4" s="87"/>
      <c r="LI4" s="87"/>
      <c r="LJ4" s="87"/>
      <c r="LK4" s="87"/>
      <c r="LL4" s="87"/>
      <c r="LM4" s="87"/>
      <c r="LN4" s="87"/>
      <c r="LO4" s="87"/>
      <c r="LP4" s="87"/>
      <c r="LQ4" s="87"/>
      <c r="LR4" s="87"/>
    </row>
    <row r="5" spans="1:330" s="6" customFormat="1" ht="35.25" customHeight="1" x14ac:dyDescent="0.25">
      <c r="A5" s="16"/>
      <c r="B5" s="10" t="s">
        <v>2</v>
      </c>
      <c r="C5" s="56" t="s">
        <v>0</v>
      </c>
      <c r="D5" s="10" t="s">
        <v>1</v>
      </c>
      <c r="E5" s="21" t="s">
        <v>26</v>
      </c>
      <c r="F5" s="13" t="s">
        <v>10</v>
      </c>
      <c r="G5" s="10" t="s">
        <v>3</v>
      </c>
      <c r="H5" s="10" t="s">
        <v>4</v>
      </c>
      <c r="I5" s="55" t="s">
        <v>11</v>
      </c>
      <c r="J5" s="11" t="s">
        <v>5</v>
      </c>
      <c r="K5" s="14" t="s">
        <v>7</v>
      </c>
      <c r="L5" s="12" t="s">
        <v>6</v>
      </c>
      <c r="M5" s="86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87"/>
      <c r="IR5" s="87"/>
      <c r="IS5" s="87"/>
      <c r="IT5" s="87"/>
      <c r="IU5" s="87"/>
      <c r="IV5" s="87"/>
      <c r="IW5" s="87"/>
      <c r="IX5" s="87"/>
      <c r="IY5" s="87"/>
      <c r="IZ5" s="87"/>
      <c r="JA5" s="87"/>
      <c r="JB5" s="87"/>
      <c r="JC5" s="87"/>
      <c r="JD5" s="87"/>
      <c r="JE5" s="87"/>
      <c r="JF5" s="87"/>
      <c r="JG5" s="87"/>
      <c r="JH5" s="87"/>
      <c r="JI5" s="87"/>
      <c r="JJ5" s="87"/>
      <c r="JK5" s="87"/>
      <c r="JL5" s="87"/>
      <c r="JM5" s="87"/>
      <c r="JN5" s="87"/>
      <c r="JO5" s="87"/>
      <c r="JP5" s="87"/>
      <c r="JQ5" s="87"/>
      <c r="JR5" s="87"/>
      <c r="JS5" s="87"/>
      <c r="JT5" s="87"/>
      <c r="JU5" s="87"/>
      <c r="JV5" s="87"/>
      <c r="JW5" s="87"/>
      <c r="JX5" s="87"/>
      <c r="JY5" s="87"/>
      <c r="JZ5" s="87"/>
      <c r="KA5" s="87"/>
      <c r="KB5" s="87"/>
      <c r="KC5" s="87"/>
      <c r="KD5" s="87"/>
      <c r="KE5" s="87"/>
      <c r="KF5" s="87"/>
      <c r="KG5" s="87"/>
      <c r="KH5" s="87"/>
      <c r="KI5" s="87"/>
      <c r="KJ5" s="87"/>
      <c r="KK5" s="87"/>
      <c r="KL5" s="87"/>
      <c r="KM5" s="87"/>
      <c r="KN5" s="87"/>
      <c r="KO5" s="87"/>
      <c r="KP5" s="87"/>
      <c r="KQ5" s="87"/>
      <c r="KR5" s="87"/>
      <c r="KS5" s="87"/>
      <c r="KT5" s="87"/>
      <c r="KU5" s="87"/>
      <c r="KV5" s="87"/>
      <c r="KW5" s="87"/>
      <c r="KX5" s="87"/>
      <c r="KY5" s="87"/>
      <c r="KZ5" s="87"/>
      <c r="LA5" s="87"/>
      <c r="LB5" s="87"/>
      <c r="LC5" s="87"/>
      <c r="LD5" s="87"/>
      <c r="LE5" s="87"/>
      <c r="LF5" s="87"/>
      <c r="LG5" s="87"/>
      <c r="LH5" s="87"/>
      <c r="LI5" s="87"/>
      <c r="LJ5" s="87"/>
      <c r="LK5" s="87"/>
      <c r="LL5" s="87"/>
      <c r="LM5" s="87"/>
      <c r="LN5" s="87"/>
      <c r="LO5" s="87"/>
      <c r="LP5" s="87"/>
      <c r="LQ5" s="87"/>
      <c r="LR5" s="87"/>
    </row>
    <row r="6" spans="1:330" ht="55.5" customHeight="1" thickBot="1" x14ac:dyDescent="0.3">
      <c r="B6" s="9"/>
      <c r="C6" s="57" t="s">
        <v>81</v>
      </c>
      <c r="D6" s="44" t="s">
        <v>48</v>
      </c>
      <c r="E6" s="44" t="s">
        <v>81</v>
      </c>
      <c r="F6" s="45">
        <v>1</v>
      </c>
      <c r="G6" s="44" t="s">
        <v>81</v>
      </c>
      <c r="H6" s="44" t="s">
        <v>81</v>
      </c>
      <c r="I6" s="46" t="s">
        <v>81</v>
      </c>
      <c r="J6" s="46">
        <v>650</v>
      </c>
      <c r="K6" s="46" t="s">
        <v>81</v>
      </c>
      <c r="L6" s="25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</row>
    <row r="7" spans="1:330" ht="55.5" customHeight="1" thickBot="1" x14ac:dyDescent="0.3">
      <c r="B7" s="1"/>
      <c r="C7" s="47" t="s">
        <v>92</v>
      </c>
      <c r="D7" s="44" t="s">
        <v>48</v>
      </c>
      <c r="E7" s="48" t="s">
        <v>89</v>
      </c>
      <c r="F7" s="49">
        <v>1</v>
      </c>
      <c r="G7" s="48" t="s">
        <v>90</v>
      </c>
      <c r="H7" s="48" t="s">
        <v>91</v>
      </c>
      <c r="I7" s="50">
        <v>811.27</v>
      </c>
      <c r="J7" s="50">
        <v>650</v>
      </c>
      <c r="K7" s="50">
        <f>J7*0.32</f>
        <v>208</v>
      </c>
      <c r="L7" s="25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</row>
    <row r="8" spans="1:330" ht="55.5" customHeight="1" thickBot="1" x14ac:dyDescent="0.3">
      <c r="B8" s="1"/>
      <c r="C8" s="47" t="s">
        <v>129</v>
      </c>
      <c r="D8" s="44" t="s">
        <v>48</v>
      </c>
      <c r="E8" s="47" t="s">
        <v>76</v>
      </c>
      <c r="F8" s="49">
        <v>1</v>
      </c>
      <c r="G8" s="48" t="s">
        <v>123</v>
      </c>
      <c r="H8" s="48" t="s">
        <v>124</v>
      </c>
      <c r="I8" s="50">
        <v>480.6</v>
      </c>
      <c r="J8" s="50">
        <v>650</v>
      </c>
      <c r="K8" s="50">
        <f>J8*0.064</f>
        <v>41.6</v>
      </c>
      <c r="L8" s="25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</row>
    <row r="9" spans="1:330" ht="55.5" customHeight="1" thickBot="1" x14ac:dyDescent="0.3">
      <c r="B9" s="1"/>
      <c r="C9" s="47" t="s">
        <v>125</v>
      </c>
      <c r="D9" s="44" t="s">
        <v>48</v>
      </c>
      <c r="E9" s="48" t="s">
        <v>89</v>
      </c>
      <c r="F9" s="49">
        <v>1</v>
      </c>
      <c r="G9" s="48" t="s">
        <v>126</v>
      </c>
      <c r="H9" s="48" t="s">
        <v>127</v>
      </c>
      <c r="I9" s="50">
        <v>650</v>
      </c>
      <c r="J9" s="50">
        <v>650</v>
      </c>
      <c r="K9" s="50">
        <f>J9*0.234</f>
        <v>152.10000000000002</v>
      </c>
      <c r="L9" s="25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</row>
    <row r="10" spans="1:330" ht="55.5" customHeight="1" thickBot="1" x14ac:dyDescent="0.3">
      <c r="B10" s="1"/>
      <c r="C10" s="47" t="s">
        <v>75</v>
      </c>
      <c r="D10" s="44" t="s">
        <v>48</v>
      </c>
      <c r="E10" s="47" t="s">
        <v>76</v>
      </c>
      <c r="F10" s="49">
        <v>1</v>
      </c>
      <c r="G10" s="48" t="s">
        <v>28</v>
      </c>
      <c r="H10" s="48" t="s">
        <v>29</v>
      </c>
      <c r="I10" s="50">
        <v>910</v>
      </c>
      <c r="J10" s="50">
        <v>650</v>
      </c>
      <c r="K10" s="50">
        <f>J10*0.4</f>
        <v>260</v>
      </c>
      <c r="L10" s="25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</row>
    <row r="11" spans="1:330" ht="55.5" customHeight="1" thickBot="1" x14ac:dyDescent="0.3">
      <c r="B11" s="1"/>
      <c r="C11" s="47" t="s">
        <v>103</v>
      </c>
      <c r="D11" s="44" t="s">
        <v>48</v>
      </c>
      <c r="E11" s="47" t="s">
        <v>76</v>
      </c>
      <c r="F11" s="49">
        <v>1</v>
      </c>
      <c r="G11" s="48" t="s">
        <v>104</v>
      </c>
      <c r="H11" s="48" t="s">
        <v>105</v>
      </c>
      <c r="I11" s="50">
        <v>589.25</v>
      </c>
      <c r="J11" s="50">
        <v>650</v>
      </c>
      <c r="K11" s="50">
        <f>J11*0.245</f>
        <v>159.25</v>
      </c>
      <c r="L11" s="25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</row>
    <row r="12" spans="1:330" ht="55.5" customHeight="1" thickBot="1" x14ac:dyDescent="0.3">
      <c r="B12" s="1"/>
      <c r="C12" s="47" t="s">
        <v>128</v>
      </c>
      <c r="D12" s="44" t="s">
        <v>48</v>
      </c>
      <c r="E12" s="47" t="s">
        <v>76</v>
      </c>
      <c r="F12" s="49">
        <v>1</v>
      </c>
      <c r="G12" s="48" t="s">
        <v>123</v>
      </c>
      <c r="H12" s="48" t="s">
        <v>124</v>
      </c>
      <c r="I12" s="50">
        <v>480.6</v>
      </c>
      <c r="J12" s="50">
        <v>650</v>
      </c>
      <c r="K12" s="50">
        <f>J12*0.064</f>
        <v>41.6</v>
      </c>
      <c r="L12" s="25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</row>
    <row r="13" spans="1:330" ht="55.5" customHeight="1" thickBot="1" x14ac:dyDescent="0.3">
      <c r="B13" s="1"/>
      <c r="C13" s="47" t="s">
        <v>112</v>
      </c>
      <c r="D13" s="44" t="s">
        <v>48</v>
      </c>
      <c r="E13" s="48" t="s">
        <v>89</v>
      </c>
      <c r="F13" s="49">
        <v>1</v>
      </c>
      <c r="G13" s="48" t="s">
        <v>113</v>
      </c>
      <c r="H13" s="48" t="s">
        <v>114</v>
      </c>
      <c r="I13" s="50">
        <v>613.79999999999995</v>
      </c>
      <c r="J13" s="50">
        <v>650</v>
      </c>
      <c r="K13" s="50">
        <f>J13*0.252</f>
        <v>163.80000000000001</v>
      </c>
      <c r="L13" s="2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</row>
    <row r="14" spans="1:330" ht="55.5" customHeight="1" thickBot="1" x14ac:dyDescent="0.3">
      <c r="B14" s="1"/>
      <c r="C14" s="47" t="s">
        <v>99</v>
      </c>
      <c r="D14" s="44" t="s">
        <v>48</v>
      </c>
      <c r="E14" s="47" t="s">
        <v>76</v>
      </c>
      <c r="F14" s="49">
        <v>1</v>
      </c>
      <c r="G14" s="48" t="s">
        <v>101</v>
      </c>
      <c r="H14" s="48" t="s">
        <v>102</v>
      </c>
      <c r="I14" s="50">
        <v>603.5</v>
      </c>
      <c r="J14" s="50">
        <v>650</v>
      </c>
      <c r="K14" s="50">
        <f>J14*0.25</f>
        <v>162.5</v>
      </c>
      <c r="L14" s="2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</row>
    <row r="15" spans="1:330" ht="55.5" customHeight="1" thickBot="1" x14ac:dyDescent="0.3">
      <c r="B15" s="1"/>
      <c r="C15" s="47" t="s">
        <v>81</v>
      </c>
      <c r="D15" s="44" t="s">
        <v>48</v>
      </c>
      <c r="E15" s="48" t="s">
        <v>81</v>
      </c>
      <c r="F15" s="49">
        <v>1</v>
      </c>
      <c r="G15" s="48" t="s">
        <v>81</v>
      </c>
      <c r="H15" s="48" t="s">
        <v>81</v>
      </c>
      <c r="I15" s="50" t="s">
        <v>81</v>
      </c>
      <c r="J15" s="50">
        <v>650</v>
      </c>
      <c r="K15" s="50" t="s">
        <v>81</v>
      </c>
      <c r="L15" s="2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</row>
    <row r="16" spans="1:330" ht="55.5" customHeight="1" thickBot="1" x14ac:dyDescent="0.3">
      <c r="B16" s="1"/>
      <c r="C16" s="47" t="s">
        <v>100</v>
      </c>
      <c r="D16" s="44" t="s">
        <v>48</v>
      </c>
      <c r="E16" s="47" t="s">
        <v>76</v>
      </c>
      <c r="F16" s="49">
        <v>1</v>
      </c>
      <c r="G16" s="48" t="s">
        <v>96</v>
      </c>
      <c r="H16" s="48" t="s">
        <v>98</v>
      </c>
      <c r="I16" s="50">
        <v>518.4</v>
      </c>
      <c r="J16" s="50">
        <v>650</v>
      </c>
      <c r="K16" s="50">
        <f>J16*0.256</f>
        <v>166.4</v>
      </c>
      <c r="L16" s="2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</row>
    <row r="17" spans="2:146" ht="55.5" customHeight="1" thickBot="1" x14ac:dyDescent="0.3">
      <c r="B17" s="1"/>
      <c r="C17" s="47" t="s">
        <v>121</v>
      </c>
      <c r="D17" s="44" t="s">
        <v>48</v>
      </c>
      <c r="E17" s="48" t="s">
        <v>122</v>
      </c>
      <c r="F17" s="49">
        <v>1</v>
      </c>
      <c r="G17" s="48" t="s">
        <v>119</v>
      </c>
      <c r="H17" s="48" t="s">
        <v>120</v>
      </c>
      <c r="I17" s="50">
        <v>136.6</v>
      </c>
      <c r="J17" s="50">
        <v>650</v>
      </c>
      <c r="K17" s="50">
        <f>J17*0.044</f>
        <v>28.599999999999998</v>
      </c>
      <c r="L17" s="2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</row>
    <row r="18" spans="2:146" ht="55.5" customHeight="1" thickBot="1" x14ac:dyDescent="0.3">
      <c r="B18" s="1"/>
      <c r="C18" s="47" t="s">
        <v>81</v>
      </c>
      <c r="D18" s="44" t="s">
        <v>48</v>
      </c>
      <c r="E18" s="48" t="s">
        <v>81</v>
      </c>
      <c r="F18" s="49">
        <v>1</v>
      </c>
      <c r="G18" s="48" t="s">
        <v>81</v>
      </c>
      <c r="H18" s="48" t="s">
        <v>81</v>
      </c>
      <c r="I18" s="50" t="s">
        <v>81</v>
      </c>
      <c r="J18" s="50">
        <v>650</v>
      </c>
      <c r="K18" s="50" t="s">
        <v>81</v>
      </c>
      <c r="L18" s="2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</row>
    <row r="19" spans="2:146" ht="55.5" customHeight="1" thickBot="1" x14ac:dyDescent="0.3">
      <c r="B19" s="1"/>
      <c r="C19" s="47" t="s">
        <v>93</v>
      </c>
      <c r="D19" s="44" t="s">
        <v>48</v>
      </c>
      <c r="E19" s="47" t="s">
        <v>76</v>
      </c>
      <c r="F19" s="49">
        <v>1</v>
      </c>
      <c r="G19" s="48" t="s">
        <v>94</v>
      </c>
      <c r="H19" s="48" t="s">
        <v>95</v>
      </c>
      <c r="I19" s="50">
        <v>675</v>
      </c>
      <c r="J19" s="50">
        <v>650</v>
      </c>
      <c r="K19" s="50">
        <f>J19*0.265</f>
        <v>172.25</v>
      </c>
      <c r="L19" s="2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</row>
    <row r="20" spans="2:146" ht="55.5" customHeight="1" thickBot="1" x14ac:dyDescent="0.3">
      <c r="B20" s="1"/>
      <c r="C20" s="47" t="s">
        <v>109</v>
      </c>
      <c r="D20" s="44" t="s">
        <v>48</v>
      </c>
      <c r="E20" s="48" t="s">
        <v>89</v>
      </c>
      <c r="F20" s="49">
        <v>1</v>
      </c>
      <c r="G20" s="48" t="s">
        <v>110</v>
      </c>
      <c r="H20" s="48" t="s">
        <v>111</v>
      </c>
      <c r="I20" s="50">
        <v>1435.6</v>
      </c>
      <c r="J20" s="50">
        <v>650</v>
      </c>
      <c r="K20" s="50">
        <f>J20*0.284</f>
        <v>184.6</v>
      </c>
      <c r="L20" s="2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</row>
    <row r="21" spans="2:146" ht="55.5" customHeight="1" thickBot="1" x14ac:dyDescent="0.3">
      <c r="B21" s="1"/>
      <c r="C21" s="47" t="s">
        <v>118</v>
      </c>
      <c r="D21" s="44" t="s">
        <v>48</v>
      </c>
      <c r="E21" s="48" t="s">
        <v>115</v>
      </c>
      <c r="F21" s="49">
        <v>1</v>
      </c>
      <c r="G21" s="48" t="s">
        <v>116</v>
      </c>
      <c r="H21" s="48" t="s">
        <v>117</v>
      </c>
      <c r="I21" s="50">
        <v>752.4</v>
      </c>
      <c r="J21" s="50">
        <v>650</v>
      </c>
      <c r="K21" s="50">
        <f>J21*0.196</f>
        <v>127.4</v>
      </c>
      <c r="L21" s="2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</row>
    <row r="22" spans="2:146" ht="55.5" customHeight="1" thickBot="1" x14ac:dyDescent="0.3">
      <c r="B22" s="1"/>
      <c r="C22" s="47" t="s">
        <v>121</v>
      </c>
      <c r="D22" s="44" t="s">
        <v>48</v>
      </c>
      <c r="E22" s="48" t="s">
        <v>122</v>
      </c>
      <c r="F22" s="49">
        <v>1</v>
      </c>
      <c r="G22" s="48" t="s">
        <v>119</v>
      </c>
      <c r="H22" s="48" t="s">
        <v>120</v>
      </c>
      <c r="I22" s="50">
        <v>136.6</v>
      </c>
      <c r="J22" s="50">
        <v>650</v>
      </c>
      <c r="K22" s="50">
        <f>J22*0.044</f>
        <v>28.599999999999998</v>
      </c>
      <c r="L22" s="2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</row>
    <row r="23" spans="2:146" ht="55.5" customHeight="1" thickBot="1" x14ac:dyDescent="0.3">
      <c r="B23" s="1"/>
      <c r="C23" s="47" t="s">
        <v>106</v>
      </c>
      <c r="D23" s="44" t="s">
        <v>48</v>
      </c>
      <c r="E23" s="48" t="s">
        <v>89</v>
      </c>
      <c r="F23" s="49">
        <v>1</v>
      </c>
      <c r="G23" s="48" t="s">
        <v>107</v>
      </c>
      <c r="H23" s="48" t="s">
        <v>108</v>
      </c>
      <c r="I23" s="50">
        <v>429.45</v>
      </c>
      <c r="J23" s="50">
        <v>650</v>
      </c>
      <c r="K23" s="50">
        <f>J23*0.153</f>
        <v>99.45</v>
      </c>
      <c r="L23" s="2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</row>
    <row r="24" spans="2:146" ht="55.5" customHeight="1" thickBot="1" x14ac:dyDescent="0.3">
      <c r="B24" s="1"/>
      <c r="C24" s="47" t="s">
        <v>97</v>
      </c>
      <c r="D24" s="44" t="s">
        <v>48</v>
      </c>
      <c r="E24" s="47" t="s">
        <v>76</v>
      </c>
      <c r="F24" s="49">
        <v>1</v>
      </c>
      <c r="G24" s="48" t="s">
        <v>96</v>
      </c>
      <c r="H24" s="48" t="s">
        <v>95</v>
      </c>
      <c r="I24" s="50">
        <v>635.75</v>
      </c>
      <c r="J24" s="50">
        <v>650</v>
      </c>
      <c r="K24" s="50">
        <f>J24*0.265</f>
        <v>172.25</v>
      </c>
      <c r="L24" s="2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</row>
    <row r="25" spans="2:146" ht="55.5" customHeight="1" thickBot="1" x14ac:dyDescent="0.3">
      <c r="B25" s="1"/>
      <c r="C25" s="47"/>
      <c r="D25" s="44" t="s">
        <v>48</v>
      </c>
      <c r="E25" s="48" t="s">
        <v>36</v>
      </c>
      <c r="F25" s="49">
        <v>1</v>
      </c>
      <c r="G25" s="48" t="s">
        <v>21</v>
      </c>
      <c r="H25" s="48" t="s">
        <v>30</v>
      </c>
      <c r="I25" s="50">
        <v>180</v>
      </c>
      <c r="J25" s="50">
        <v>650</v>
      </c>
      <c r="K25" s="50">
        <f>J25*0.117</f>
        <v>76.050000000000011</v>
      </c>
      <c r="L25" s="2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</row>
    <row r="26" spans="2:146" ht="55.5" customHeight="1" thickBot="1" x14ac:dyDescent="0.3">
      <c r="B26" s="1"/>
      <c r="C26" s="32"/>
      <c r="D26" s="33" t="s">
        <v>18</v>
      </c>
      <c r="E26" s="33"/>
      <c r="F26" s="34">
        <v>1</v>
      </c>
      <c r="G26" s="33"/>
      <c r="H26" s="33"/>
      <c r="I26" s="35">
        <v>108</v>
      </c>
      <c r="J26" s="35">
        <v>650</v>
      </c>
      <c r="K26" s="35"/>
      <c r="L26" s="2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</row>
    <row r="27" spans="2:146" ht="55.5" customHeight="1" thickBot="1" x14ac:dyDescent="0.3">
      <c r="B27" s="1"/>
      <c r="C27" s="32"/>
      <c r="D27" s="33" t="s">
        <v>18</v>
      </c>
      <c r="E27" s="33"/>
      <c r="F27" s="34">
        <v>1</v>
      </c>
      <c r="G27" s="33"/>
      <c r="H27" s="33"/>
      <c r="I27" s="35"/>
      <c r="J27" s="35">
        <v>650</v>
      </c>
      <c r="K27" s="35"/>
      <c r="L27" s="2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</row>
    <row r="28" spans="2:146" ht="55.5" customHeight="1" thickBot="1" x14ac:dyDescent="0.3">
      <c r="B28" s="1"/>
      <c r="C28" s="32"/>
      <c r="D28" s="33" t="s">
        <v>18</v>
      </c>
      <c r="E28" s="33"/>
      <c r="F28" s="34">
        <v>1</v>
      </c>
      <c r="G28" s="33"/>
      <c r="H28" s="33"/>
      <c r="I28" s="35"/>
      <c r="J28" s="35">
        <v>650</v>
      </c>
      <c r="K28" s="35"/>
      <c r="L28" s="2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</row>
    <row r="29" spans="2:146" ht="55.5" customHeight="1" thickBot="1" x14ac:dyDescent="0.3">
      <c r="B29" s="1"/>
      <c r="C29" s="32"/>
      <c r="D29" s="33" t="s">
        <v>18</v>
      </c>
      <c r="E29" s="33"/>
      <c r="F29" s="34">
        <v>1</v>
      </c>
      <c r="G29" s="33"/>
      <c r="H29" s="33"/>
      <c r="I29" s="35"/>
      <c r="J29" s="35">
        <v>650</v>
      </c>
      <c r="K29" s="35"/>
      <c r="L29" s="2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</row>
    <row r="30" spans="2:146" ht="55.5" customHeight="1" thickBot="1" x14ac:dyDescent="0.3">
      <c r="B30" s="1"/>
      <c r="C30" s="32"/>
      <c r="D30" s="33" t="s">
        <v>18</v>
      </c>
      <c r="E30" s="33"/>
      <c r="F30" s="34">
        <v>1</v>
      </c>
      <c r="G30" s="33"/>
      <c r="H30" s="33"/>
      <c r="I30" s="35"/>
      <c r="J30" s="35">
        <v>650</v>
      </c>
      <c r="K30" s="35"/>
      <c r="L30" s="2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</row>
    <row r="31" spans="2:146" ht="55.5" customHeight="1" thickBot="1" x14ac:dyDescent="0.3">
      <c r="B31" s="1"/>
      <c r="C31" s="32"/>
      <c r="D31" s="33" t="s">
        <v>18</v>
      </c>
      <c r="E31" s="33"/>
      <c r="F31" s="34">
        <v>1</v>
      </c>
      <c r="G31" s="33"/>
      <c r="H31" s="33"/>
      <c r="I31" s="35"/>
      <c r="J31" s="35">
        <v>650</v>
      </c>
      <c r="K31" s="35"/>
      <c r="L31" s="2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</row>
    <row r="32" spans="2:146" ht="55.5" customHeight="1" thickBot="1" x14ac:dyDescent="0.3">
      <c r="B32" s="1"/>
      <c r="C32" s="32"/>
      <c r="D32" s="33" t="s">
        <v>18</v>
      </c>
      <c r="E32" s="33"/>
      <c r="F32" s="34">
        <v>1</v>
      </c>
      <c r="G32" s="33"/>
      <c r="H32" s="33"/>
      <c r="I32" s="35">
        <v>112</v>
      </c>
      <c r="J32" s="35">
        <v>650</v>
      </c>
      <c r="K32" s="35"/>
      <c r="L32" s="2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</row>
    <row r="33" spans="2:146" ht="55.5" customHeight="1" thickBot="1" x14ac:dyDescent="0.3">
      <c r="B33" s="1"/>
      <c r="C33" s="32"/>
      <c r="D33" s="33" t="s">
        <v>18</v>
      </c>
      <c r="E33" s="33"/>
      <c r="F33" s="34">
        <v>1</v>
      </c>
      <c r="G33" s="33"/>
      <c r="H33" s="33"/>
      <c r="I33" s="35"/>
      <c r="J33" s="35">
        <v>650</v>
      </c>
      <c r="K33" s="35"/>
      <c r="L33" s="2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</row>
    <row r="34" spans="2:146" ht="55.5" customHeight="1" thickBot="1" x14ac:dyDescent="0.3">
      <c r="B34" s="1"/>
      <c r="C34" s="32"/>
      <c r="D34" s="33" t="s">
        <v>18</v>
      </c>
      <c r="E34" s="33"/>
      <c r="F34" s="34">
        <v>1</v>
      </c>
      <c r="G34" s="33"/>
      <c r="H34" s="33"/>
      <c r="I34" s="35"/>
      <c r="J34" s="35">
        <v>650</v>
      </c>
      <c r="K34" s="35"/>
      <c r="L34" s="2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</row>
    <row r="35" spans="2:146" ht="55.5" customHeight="1" thickBot="1" x14ac:dyDescent="0.3">
      <c r="B35" s="1"/>
      <c r="C35" s="32"/>
      <c r="D35" s="33" t="s">
        <v>18</v>
      </c>
      <c r="E35" s="33"/>
      <c r="F35" s="34">
        <v>1</v>
      </c>
      <c r="G35" s="33"/>
      <c r="H35" s="33"/>
      <c r="I35" s="35"/>
      <c r="J35" s="35">
        <v>650</v>
      </c>
      <c r="K35" s="35"/>
      <c r="L35" s="2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</row>
    <row r="36" spans="2:146" ht="55.5" customHeight="1" thickBot="1" x14ac:dyDescent="0.3">
      <c r="B36" s="1"/>
      <c r="C36" s="32"/>
      <c r="D36" s="33" t="s">
        <v>18</v>
      </c>
      <c r="E36" s="33"/>
      <c r="F36" s="34">
        <v>1</v>
      </c>
      <c r="G36" s="33"/>
      <c r="H36" s="33"/>
      <c r="I36" s="35"/>
      <c r="J36" s="35">
        <v>650</v>
      </c>
      <c r="K36" s="35"/>
      <c r="L36" s="2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</row>
    <row r="37" spans="2:146" ht="55.5" customHeight="1" thickBot="1" x14ac:dyDescent="0.3">
      <c r="B37" s="1"/>
      <c r="C37" s="32"/>
      <c r="D37" s="33" t="s">
        <v>18</v>
      </c>
      <c r="E37" s="33"/>
      <c r="F37" s="34">
        <v>1</v>
      </c>
      <c r="G37" s="33"/>
      <c r="H37" s="33"/>
      <c r="I37" s="35"/>
      <c r="J37" s="35">
        <v>650</v>
      </c>
      <c r="K37" s="35"/>
      <c r="L37" s="2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</row>
    <row r="38" spans="2:146" ht="55.5" customHeight="1" thickBot="1" x14ac:dyDescent="0.3">
      <c r="B38" s="1"/>
      <c r="C38" s="32"/>
      <c r="D38" s="33" t="s">
        <v>18</v>
      </c>
      <c r="E38" s="33"/>
      <c r="F38" s="34">
        <v>1</v>
      </c>
      <c r="G38" s="33"/>
      <c r="H38" s="33"/>
      <c r="I38" s="35"/>
      <c r="J38" s="35">
        <v>650</v>
      </c>
      <c r="K38" s="35"/>
      <c r="L38" s="2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</row>
    <row r="39" spans="2:146" ht="55.5" customHeight="1" thickBot="1" x14ac:dyDescent="0.3">
      <c r="B39" s="1"/>
      <c r="C39" s="32"/>
      <c r="D39" s="33" t="s">
        <v>18</v>
      </c>
      <c r="E39" s="33"/>
      <c r="F39" s="34">
        <v>1</v>
      </c>
      <c r="G39" s="33"/>
      <c r="H39" s="33"/>
      <c r="I39" s="35"/>
      <c r="J39" s="35">
        <v>650</v>
      </c>
      <c r="K39" s="35"/>
      <c r="L39" s="2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</row>
    <row r="40" spans="2:146" ht="55.5" customHeight="1" thickBot="1" x14ac:dyDescent="0.3">
      <c r="B40" s="1"/>
      <c r="C40" s="32"/>
      <c r="D40" s="33" t="s">
        <v>18</v>
      </c>
      <c r="E40" s="33"/>
      <c r="F40" s="34">
        <v>1</v>
      </c>
      <c r="G40" s="33"/>
      <c r="H40" s="33"/>
      <c r="I40" s="35"/>
      <c r="J40" s="35">
        <v>650</v>
      </c>
      <c r="K40" s="35"/>
      <c r="L40" s="2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</row>
    <row r="41" spans="2:146" ht="55.5" customHeight="1" thickBot="1" x14ac:dyDescent="0.3">
      <c r="B41" s="1"/>
      <c r="C41" s="32"/>
      <c r="D41" s="33" t="s">
        <v>18</v>
      </c>
      <c r="E41" s="33"/>
      <c r="F41" s="34">
        <v>1</v>
      </c>
      <c r="G41" s="33"/>
      <c r="H41" s="33"/>
      <c r="I41" s="35"/>
      <c r="J41" s="35">
        <v>650</v>
      </c>
      <c r="K41" s="35"/>
      <c r="L41" s="25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</row>
    <row r="42" spans="2:146" ht="55.5" customHeight="1" thickBot="1" x14ac:dyDescent="0.3">
      <c r="B42" s="1"/>
      <c r="C42" s="32"/>
      <c r="D42" s="33" t="s">
        <v>18</v>
      </c>
      <c r="E42" s="33"/>
      <c r="F42" s="34">
        <v>1</v>
      </c>
      <c r="G42" s="33"/>
      <c r="H42" s="33"/>
      <c r="I42" s="35"/>
      <c r="J42" s="35">
        <v>650</v>
      </c>
      <c r="K42" s="35"/>
      <c r="L42" s="2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</row>
    <row r="43" spans="2:146" ht="55.5" customHeight="1" thickBot="1" x14ac:dyDescent="0.3">
      <c r="B43" s="1"/>
      <c r="C43" s="32"/>
      <c r="D43" s="33" t="s">
        <v>18</v>
      </c>
      <c r="E43" s="33"/>
      <c r="F43" s="34">
        <v>1</v>
      </c>
      <c r="G43" s="33"/>
      <c r="H43" s="33"/>
      <c r="I43" s="35"/>
      <c r="J43" s="35">
        <v>650</v>
      </c>
      <c r="K43" s="35"/>
      <c r="L43" s="2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</row>
    <row r="44" spans="2:146" ht="55.5" customHeight="1" thickBot="1" x14ac:dyDescent="0.3">
      <c r="B44" s="1"/>
      <c r="C44" s="32"/>
      <c r="D44" s="33" t="s">
        <v>18</v>
      </c>
      <c r="E44" s="33"/>
      <c r="F44" s="34">
        <v>1</v>
      </c>
      <c r="G44" s="33"/>
      <c r="H44" s="33"/>
      <c r="I44" s="35"/>
      <c r="J44" s="35">
        <v>650</v>
      </c>
      <c r="K44" s="35"/>
      <c r="L44" s="2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</row>
    <row r="45" spans="2:146" ht="55.5" customHeight="1" thickBot="1" x14ac:dyDescent="0.3">
      <c r="B45" s="1"/>
      <c r="C45" s="32"/>
      <c r="D45" s="33" t="s">
        <v>18</v>
      </c>
      <c r="E45" s="33"/>
      <c r="F45" s="34">
        <v>1</v>
      </c>
      <c r="G45" s="33"/>
      <c r="H45" s="33"/>
      <c r="I45" s="35"/>
      <c r="J45" s="35">
        <v>650</v>
      </c>
      <c r="K45" s="35"/>
      <c r="L45" s="2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</row>
    <row r="46" spans="2:146" ht="55.5" customHeight="1" thickBot="1" x14ac:dyDescent="0.3">
      <c r="B46" s="1"/>
      <c r="C46" s="32" t="s">
        <v>145</v>
      </c>
      <c r="D46" s="33" t="s">
        <v>18</v>
      </c>
      <c r="E46" s="33"/>
      <c r="F46" s="34">
        <v>1</v>
      </c>
      <c r="G46" s="33"/>
      <c r="H46" s="33"/>
      <c r="I46" s="35">
        <v>260</v>
      </c>
      <c r="J46" s="35">
        <v>650</v>
      </c>
      <c r="K46" s="35"/>
      <c r="L46" s="25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</row>
    <row r="47" spans="2:146" ht="55.5" customHeight="1" thickBot="1" x14ac:dyDescent="0.3">
      <c r="B47" s="1"/>
      <c r="C47" s="32" t="s">
        <v>40</v>
      </c>
      <c r="D47" s="33" t="s">
        <v>18</v>
      </c>
      <c r="E47" s="33" t="s">
        <v>41</v>
      </c>
      <c r="F47" s="34">
        <v>1</v>
      </c>
      <c r="G47" s="33" t="s">
        <v>42</v>
      </c>
      <c r="H47" s="33" t="s">
        <v>43</v>
      </c>
      <c r="I47" s="35">
        <v>1886</v>
      </c>
      <c r="J47" s="35">
        <v>750</v>
      </c>
      <c r="K47" s="35">
        <f>J47*0.068</f>
        <v>51.000000000000007</v>
      </c>
      <c r="L47" s="2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</row>
    <row r="48" spans="2:146" ht="55.5" customHeight="1" thickBot="1" x14ac:dyDescent="0.3">
      <c r="B48" s="1"/>
      <c r="C48" s="40" t="s">
        <v>77</v>
      </c>
      <c r="D48" s="41" t="s">
        <v>47</v>
      </c>
      <c r="E48" s="41" t="s">
        <v>36</v>
      </c>
      <c r="F48" s="42">
        <v>1</v>
      </c>
      <c r="G48" s="41" t="s">
        <v>17</v>
      </c>
      <c r="H48" s="41" t="s">
        <v>13</v>
      </c>
      <c r="I48" s="43">
        <v>77.5</v>
      </c>
      <c r="J48" s="43">
        <v>750</v>
      </c>
      <c r="K48" s="43">
        <f>J48*0.01</f>
        <v>7.5</v>
      </c>
      <c r="L48" s="25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</row>
    <row r="49" spans="2:146" ht="55.5" customHeight="1" thickBot="1" x14ac:dyDescent="0.3">
      <c r="B49" s="1"/>
      <c r="C49" s="40" t="s">
        <v>81</v>
      </c>
      <c r="D49" s="41" t="s">
        <v>47</v>
      </c>
      <c r="E49" s="41" t="s">
        <v>81</v>
      </c>
      <c r="F49" s="42">
        <v>1</v>
      </c>
      <c r="G49" s="41" t="s">
        <v>81</v>
      </c>
      <c r="H49" s="41" t="s">
        <v>81</v>
      </c>
      <c r="I49" s="43" t="s">
        <v>81</v>
      </c>
      <c r="J49" s="43">
        <v>750</v>
      </c>
      <c r="K49" s="43" t="s">
        <v>81</v>
      </c>
      <c r="L49" s="2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</row>
    <row r="50" spans="2:146" ht="55.5" customHeight="1" thickBot="1" x14ac:dyDescent="0.3">
      <c r="B50" s="1"/>
      <c r="C50" s="40" t="s">
        <v>78</v>
      </c>
      <c r="D50" s="41" t="s">
        <v>47</v>
      </c>
      <c r="E50" s="41" t="s">
        <v>36</v>
      </c>
      <c r="F50" s="42">
        <v>1</v>
      </c>
      <c r="G50" s="41" t="s">
        <v>25</v>
      </c>
      <c r="H50" s="41" t="s">
        <v>24</v>
      </c>
      <c r="I50" s="43">
        <v>45.5</v>
      </c>
      <c r="J50" s="43">
        <v>750</v>
      </c>
      <c r="K50" s="43">
        <f>J50*0.018</f>
        <v>13.499999999999998</v>
      </c>
      <c r="L50" s="25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</row>
    <row r="51" spans="2:146" ht="55.5" customHeight="1" thickBot="1" x14ac:dyDescent="0.3">
      <c r="B51" s="1"/>
      <c r="C51" s="40" t="s">
        <v>79</v>
      </c>
      <c r="D51" s="41" t="s">
        <v>47</v>
      </c>
      <c r="E51" s="41" t="s">
        <v>36</v>
      </c>
      <c r="F51" s="42">
        <v>1</v>
      </c>
      <c r="G51" s="41" t="s">
        <v>80</v>
      </c>
      <c r="H51" s="41" t="s">
        <v>23</v>
      </c>
      <c r="I51" s="43">
        <v>69.5</v>
      </c>
      <c r="J51" s="43">
        <v>750</v>
      </c>
      <c r="K51" s="43">
        <f>J51*0.014</f>
        <v>10.5</v>
      </c>
      <c r="L51" s="25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</row>
    <row r="52" spans="2:146" ht="55.5" customHeight="1" thickBot="1" x14ac:dyDescent="0.3">
      <c r="B52" s="1"/>
      <c r="C52" s="40" t="s">
        <v>58</v>
      </c>
      <c r="D52" s="41" t="s">
        <v>47</v>
      </c>
      <c r="E52" s="41" t="s">
        <v>36</v>
      </c>
      <c r="F52" s="42">
        <v>1</v>
      </c>
      <c r="G52" s="41" t="s">
        <v>59</v>
      </c>
      <c r="H52" s="41" t="s">
        <v>23</v>
      </c>
      <c r="I52" s="43">
        <v>90.5</v>
      </c>
      <c r="J52" s="43">
        <v>750</v>
      </c>
      <c r="K52" s="43">
        <f>J52*0.014</f>
        <v>10.5</v>
      </c>
      <c r="L52" s="25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</row>
    <row r="53" spans="2:146" ht="55.5" customHeight="1" thickBot="1" x14ac:dyDescent="0.3">
      <c r="B53" s="1"/>
      <c r="C53" s="40" t="s">
        <v>66</v>
      </c>
      <c r="D53" s="41" t="s">
        <v>47</v>
      </c>
      <c r="E53" s="41" t="s">
        <v>63</v>
      </c>
      <c r="F53" s="42">
        <v>1</v>
      </c>
      <c r="G53" s="41" t="s">
        <v>68</v>
      </c>
      <c r="H53" s="41" t="s">
        <v>13</v>
      </c>
      <c r="I53" s="43">
        <v>112.5</v>
      </c>
      <c r="J53" s="43">
        <v>750</v>
      </c>
      <c r="K53" s="43">
        <f>J53*0.01</f>
        <v>7.5</v>
      </c>
      <c r="L53" s="25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</row>
    <row r="54" spans="2:146" ht="55.5" customHeight="1" thickBot="1" x14ac:dyDescent="0.3">
      <c r="B54" s="1"/>
      <c r="C54" s="40" t="s">
        <v>66</v>
      </c>
      <c r="D54" s="41" t="s">
        <v>47</v>
      </c>
      <c r="E54" s="41" t="s">
        <v>63</v>
      </c>
      <c r="F54" s="42">
        <v>1</v>
      </c>
      <c r="G54" s="41" t="s">
        <v>67</v>
      </c>
      <c r="H54" s="41" t="s">
        <v>56</v>
      </c>
      <c r="I54" s="43">
        <v>129.25</v>
      </c>
      <c r="J54" s="43">
        <v>750</v>
      </c>
      <c r="K54" s="43">
        <f>J54*0.011</f>
        <v>8.25</v>
      </c>
      <c r="L54" s="25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</row>
    <row r="55" spans="2:146" ht="55.5" customHeight="1" thickBot="1" x14ac:dyDescent="0.3">
      <c r="B55" s="1"/>
      <c r="C55" s="40" t="s">
        <v>64</v>
      </c>
      <c r="D55" s="41" t="s">
        <v>47</v>
      </c>
      <c r="E55" s="41" t="s">
        <v>63</v>
      </c>
      <c r="F55" s="42">
        <v>1</v>
      </c>
      <c r="G55" s="41" t="s">
        <v>62</v>
      </c>
      <c r="H55" s="41" t="s">
        <v>13</v>
      </c>
      <c r="I55" s="43">
        <v>122.5</v>
      </c>
      <c r="J55" s="43">
        <v>750</v>
      </c>
      <c r="K55" s="43">
        <f>J55*0.01</f>
        <v>7.5</v>
      </c>
      <c r="L55" s="2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</row>
    <row r="56" spans="2:146" ht="55.5" customHeight="1" thickBot="1" x14ac:dyDescent="0.3">
      <c r="C56" s="40" t="s">
        <v>66</v>
      </c>
      <c r="D56" s="41" t="s">
        <v>47</v>
      </c>
      <c r="E56" s="41" t="s">
        <v>63</v>
      </c>
      <c r="F56" s="42">
        <v>1</v>
      </c>
      <c r="G56" s="41" t="s">
        <v>65</v>
      </c>
      <c r="H56" s="41" t="s">
        <v>34</v>
      </c>
      <c r="I56" s="43">
        <v>118.75</v>
      </c>
      <c r="J56" s="43">
        <v>750</v>
      </c>
      <c r="K56" s="43">
        <f>J56*0.009</f>
        <v>6.7499999999999991</v>
      </c>
      <c r="L56" s="2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</row>
    <row r="57" spans="2:146" ht="55.5" customHeight="1" thickBot="1" x14ac:dyDescent="0.3">
      <c r="C57" s="40" t="s">
        <v>54</v>
      </c>
      <c r="D57" s="41" t="s">
        <v>47</v>
      </c>
      <c r="E57" s="41" t="s">
        <v>57</v>
      </c>
      <c r="F57" s="42">
        <v>1</v>
      </c>
      <c r="G57" s="41" t="s">
        <v>55</v>
      </c>
      <c r="H57" s="41" t="s">
        <v>56</v>
      </c>
      <c r="I57" s="43">
        <v>113.25</v>
      </c>
      <c r="J57" s="43">
        <v>750</v>
      </c>
      <c r="K57" s="43">
        <f>J57*0.011</f>
        <v>8.25</v>
      </c>
      <c r="L57" s="25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</row>
    <row r="58" spans="2:146" ht="55.5" customHeight="1" thickBot="1" x14ac:dyDescent="0.3">
      <c r="C58" s="40" t="s">
        <v>54</v>
      </c>
      <c r="D58" s="41" t="s">
        <v>47</v>
      </c>
      <c r="E58" s="41" t="s">
        <v>57</v>
      </c>
      <c r="F58" s="42">
        <v>1</v>
      </c>
      <c r="G58" s="41" t="s">
        <v>55</v>
      </c>
      <c r="H58" s="41" t="s">
        <v>56</v>
      </c>
      <c r="I58" s="43">
        <v>113.25</v>
      </c>
      <c r="J58" s="43">
        <v>750</v>
      </c>
      <c r="K58" s="43">
        <f>J58*0.011</f>
        <v>8.25</v>
      </c>
      <c r="L58" s="25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</row>
    <row r="59" spans="2:146" ht="55.5" customHeight="1" thickBot="1" x14ac:dyDescent="0.3">
      <c r="C59" s="40" t="s">
        <v>61</v>
      </c>
      <c r="D59" s="41" t="s">
        <v>47</v>
      </c>
      <c r="E59" s="41" t="s">
        <v>63</v>
      </c>
      <c r="F59" s="42">
        <v>1</v>
      </c>
      <c r="G59" s="41" t="s">
        <v>60</v>
      </c>
      <c r="H59" s="41" t="s">
        <v>14</v>
      </c>
      <c r="I59" s="43">
        <v>186.75</v>
      </c>
      <c r="J59" s="43">
        <v>750</v>
      </c>
      <c r="K59" s="43">
        <f>J59*0.013</f>
        <v>9.75</v>
      </c>
      <c r="L59" s="25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</row>
    <row r="60" spans="2:146" ht="55.5" customHeight="1" thickBot="1" x14ac:dyDescent="0.3">
      <c r="C60" s="40" t="s">
        <v>70</v>
      </c>
      <c r="D60" s="41" t="s">
        <v>47</v>
      </c>
      <c r="E60" s="41" t="s">
        <v>69</v>
      </c>
      <c r="F60" s="42">
        <v>1</v>
      </c>
      <c r="G60" s="41" t="s">
        <v>53</v>
      </c>
      <c r="H60" s="41" t="s">
        <v>71</v>
      </c>
      <c r="I60" s="43">
        <v>247</v>
      </c>
      <c r="J60" s="43">
        <v>750</v>
      </c>
      <c r="K60" s="43">
        <f>J60*0.004</f>
        <v>3</v>
      </c>
      <c r="L60" s="25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</row>
    <row r="61" spans="2:146" ht="55.5" customHeight="1" thickBot="1" x14ac:dyDescent="0.3">
      <c r="C61" s="40" t="s">
        <v>72</v>
      </c>
      <c r="D61" s="41" t="s">
        <v>47</v>
      </c>
      <c r="E61" s="41" t="s">
        <v>36</v>
      </c>
      <c r="F61" s="42">
        <v>1</v>
      </c>
      <c r="G61" s="41" t="s">
        <v>25</v>
      </c>
      <c r="H61" s="41" t="s">
        <v>24</v>
      </c>
      <c r="I61" s="43">
        <v>88.5</v>
      </c>
      <c r="J61" s="43">
        <v>750</v>
      </c>
      <c r="K61" s="43">
        <f>J61*0.018</f>
        <v>13.499999999999998</v>
      </c>
      <c r="L61" s="2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</row>
    <row r="62" spans="2:146" ht="55.5" customHeight="1" thickBot="1" x14ac:dyDescent="0.3">
      <c r="C62" s="40" t="s">
        <v>73</v>
      </c>
      <c r="D62" s="41" t="s">
        <v>47</v>
      </c>
      <c r="E62" s="41" t="s">
        <v>36</v>
      </c>
      <c r="F62" s="42">
        <v>1</v>
      </c>
      <c r="G62" s="41" t="s">
        <v>74</v>
      </c>
      <c r="H62" s="41" t="s">
        <v>16</v>
      </c>
      <c r="I62" s="43">
        <v>106</v>
      </c>
      <c r="J62" s="43">
        <v>750</v>
      </c>
      <c r="K62" s="43">
        <f>J62*0.016</f>
        <v>12</v>
      </c>
      <c r="L62" s="2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</row>
    <row r="63" spans="2:146" ht="55.5" customHeight="1" thickBot="1" x14ac:dyDescent="0.3">
      <c r="C63" s="40" t="s">
        <v>46</v>
      </c>
      <c r="D63" s="41" t="s">
        <v>47</v>
      </c>
      <c r="E63" s="41" t="s">
        <v>36</v>
      </c>
      <c r="F63" s="42">
        <v>1</v>
      </c>
      <c r="G63" s="41" t="s">
        <v>33</v>
      </c>
      <c r="H63" s="41" t="s">
        <v>34</v>
      </c>
      <c r="I63" s="43">
        <v>167.75</v>
      </c>
      <c r="J63" s="43">
        <v>750</v>
      </c>
      <c r="K63" s="43">
        <f>J63*0.009</f>
        <v>6.7499999999999991</v>
      </c>
      <c r="L63" s="2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</row>
    <row r="64" spans="2:146" ht="55.5" customHeight="1" thickBot="1" x14ac:dyDescent="0.3">
      <c r="C64" s="26" t="s">
        <v>45</v>
      </c>
      <c r="D64" s="27" t="s">
        <v>9</v>
      </c>
      <c r="E64" s="27" t="s">
        <v>36</v>
      </c>
      <c r="F64" s="28">
        <v>1</v>
      </c>
      <c r="G64" s="27" t="s">
        <v>31</v>
      </c>
      <c r="H64" s="27" t="s">
        <v>32</v>
      </c>
      <c r="I64" s="29">
        <v>158.85</v>
      </c>
      <c r="J64" s="29">
        <v>850</v>
      </c>
      <c r="K64" s="29">
        <f>J64*0.021</f>
        <v>17.850000000000001</v>
      </c>
      <c r="L64" s="25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</row>
    <row r="65" spans="2:146" ht="55.5" customHeight="1" thickBot="1" x14ac:dyDescent="0.3">
      <c r="C65" s="26" t="s">
        <v>38</v>
      </c>
      <c r="D65" s="27" t="s">
        <v>9</v>
      </c>
      <c r="E65" s="27" t="s">
        <v>39</v>
      </c>
      <c r="F65" s="28">
        <v>1</v>
      </c>
      <c r="G65" s="27" t="s">
        <v>15</v>
      </c>
      <c r="H65" s="27" t="s">
        <v>25</v>
      </c>
      <c r="I65" s="29">
        <v>170</v>
      </c>
      <c r="J65" s="29">
        <v>850</v>
      </c>
      <c r="K65" s="29">
        <f>J65*0.015</f>
        <v>12.75</v>
      </c>
      <c r="L65" s="2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</row>
    <row r="66" spans="2:146" ht="55.5" customHeight="1" thickBot="1" x14ac:dyDescent="0.3">
      <c r="B66" s="22"/>
      <c r="C66" s="26" t="s">
        <v>44</v>
      </c>
      <c r="D66" s="27" t="s">
        <v>9</v>
      </c>
      <c r="E66" s="27" t="s">
        <v>36</v>
      </c>
      <c r="F66" s="28">
        <v>1</v>
      </c>
      <c r="G66" s="27" t="s">
        <v>15</v>
      </c>
      <c r="H66" s="27" t="s">
        <v>25</v>
      </c>
      <c r="I66" s="53">
        <v>60</v>
      </c>
      <c r="J66" s="29">
        <v>850</v>
      </c>
      <c r="K66" s="29">
        <f>J66*0.015</f>
        <v>12.75</v>
      </c>
      <c r="L66" s="25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</row>
    <row r="67" spans="2:146" ht="55.5" customHeight="1" thickBot="1" x14ac:dyDescent="0.3">
      <c r="B67" s="23"/>
      <c r="C67" s="26" t="s">
        <v>37</v>
      </c>
      <c r="D67" s="27" t="s">
        <v>9</v>
      </c>
      <c r="E67" s="27" t="s">
        <v>36</v>
      </c>
      <c r="F67" s="28">
        <v>1</v>
      </c>
      <c r="G67" s="27" t="s">
        <v>19</v>
      </c>
      <c r="H67" s="27" t="s">
        <v>12</v>
      </c>
      <c r="I67" s="29">
        <v>270</v>
      </c>
      <c r="J67" s="29">
        <v>850</v>
      </c>
      <c r="K67" s="29">
        <f>J67*0.09</f>
        <v>76.5</v>
      </c>
      <c r="L67" s="25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</row>
    <row r="68" spans="2:146" ht="55.5" customHeight="1" thickBot="1" x14ac:dyDescent="0.3">
      <c r="B68" s="23"/>
      <c r="C68" s="26" t="s">
        <v>35</v>
      </c>
      <c r="D68" s="27" t="s">
        <v>9</v>
      </c>
      <c r="E68" s="27" t="s">
        <v>36</v>
      </c>
      <c r="F68" s="28">
        <v>1</v>
      </c>
      <c r="G68" s="27" t="s">
        <v>33</v>
      </c>
      <c r="H68" s="27" t="s">
        <v>34</v>
      </c>
      <c r="I68" s="29">
        <v>90</v>
      </c>
      <c r="J68" s="29">
        <v>850</v>
      </c>
      <c r="K68" s="29">
        <f>J68*0.009</f>
        <v>7.6499999999999995</v>
      </c>
      <c r="L68" s="2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</row>
    <row r="69" spans="2:146" ht="55.5" customHeight="1" thickBot="1" x14ac:dyDescent="0.3">
      <c r="B69" s="23"/>
      <c r="C69" s="60" t="s">
        <v>82</v>
      </c>
      <c r="D69" s="61" t="s">
        <v>83</v>
      </c>
      <c r="E69" s="61" t="s">
        <v>84</v>
      </c>
      <c r="F69" s="62">
        <v>1</v>
      </c>
      <c r="G69" s="61" t="s">
        <v>85</v>
      </c>
      <c r="H69" s="61" t="s">
        <v>86</v>
      </c>
      <c r="I69" s="63">
        <v>1421.25</v>
      </c>
      <c r="J69" s="63">
        <v>850</v>
      </c>
      <c r="K69" s="63">
        <f>J69*0.185</f>
        <v>157.25</v>
      </c>
      <c r="L69" s="25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</row>
    <row r="70" spans="2:146" ht="55.5" customHeight="1" thickBot="1" x14ac:dyDescent="0.3">
      <c r="B70" s="24"/>
      <c r="C70" s="60" t="s">
        <v>87</v>
      </c>
      <c r="D70" s="61" t="s">
        <v>83</v>
      </c>
      <c r="E70" s="61" t="s">
        <v>36</v>
      </c>
      <c r="F70" s="62">
        <v>1</v>
      </c>
      <c r="G70" s="61" t="s">
        <v>88</v>
      </c>
      <c r="H70" s="61" t="s">
        <v>22</v>
      </c>
      <c r="I70" s="63">
        <v>980</v>
      </c>
      <c r="J70" s="63">
        <v>850</v>
      </c>
      <c r="K70" s="63">
        <f>J70*0.385</f>
        <v>327.25</v>
      </c>
      <c r="L70" s="25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</row>
    <row r="71" spans="2:146" ht="55.5" customHeight="1" thickBot="1" x14ac:dyDescent="0.3">
      <c r="B71" s="24"/>
      <c r="C71" s="36" t="s">
        <v>49</v>
      </c>
      <c r="D71" s="36" t="s">
        <v>52</v>
      </c>
      <c r="E71" s="37" t="s">
        <v>36</v>
      </c>
      <c r="F71" s="38">
        <v>1</v>
      </c>
      <c r="G71" s="37" t="s">
        <v>50</v>
      </c>
      <c r="H71" s="37" t="s">
        <v>51</v>
      </c>
      <c r="I71" s="39">
        <v>320</v>
      </c>
      <c r="J71" s="39">
        <v>750</v>
      </c>
      <c r="K71" s="39">
        <f>J71*0.092</f>
        <v>69</v>
      </c>
      <c r="L71" s="25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</row>
    <row r="72" spans="2:146" ht="55.5" customHeight="1" thickBot="1" x14ac:dyDescent="0.3">
      <c r="B72" s="24"/>
      <c r="C72" s="40" t="s">
        <v>130</v>
      </c>
      <c r="D72" s="41" t="s">
        <v>47</v>
      </c>
      <c r="E72" s="41" t="s">
        <v>36</v>
      </c>
      <c r="F72" s="42">
        <v>1</v>
      </c>
      <c r="G72" s="41" t="s">
        <v>33</v>
      </c>
      <c r="H72" s="41" t="s">
        <v>13</v>
      </c>
      <c r="I72" s="43">
        <v>181.5</v>
      </c>
      <c r="J72" s="43">
        <v>750</v>
      </c>
      <c r="K72" s="43">
        <f>J72*0.01</f>
        <v>7.5</v>
      </c>
      <c r="L72" s="25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</row>
    <row r="73" spans="2:146" ht="55.5" customHeight="1" thickBot="1" x14ac:dyDescent="0.3">
      <c r="B73" s="24"/>
      <c r="C73" s="64" t="s">
        <v>132</v>
      </c>
      <c r="D73" s="41" t="s">
        <v>47</v>
      </c>
      <c r="E73" s="65" t="s">
        <v>131</v>
      </c>
      <c r="F73" s="66">
        <v>1</v>
      </c>
      <c r="G73" s="65" t="s">
        <v>17</v>
      </c>
      <c r="H73" s="65" t="s">
        <v>13</v>
      </c>
      <c r="I73" s="67">
        <v>194</v>
      </c>
      <c r="J73" s="43">
        <v>750</v>
      </c>
      <c r="K73" s="67">
        <f>J73*0.01</f>
        <v>7.5</v>
      </c>
      <c r="L73" s="72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</row>
    <row r="74" spans="2:146" ht="55.5" customHeight="1" thickBot="1" x14ac:dyDescent="0.3">
      <c r="B74" s="24"/>
      <c r="C74" s="40" t="s">
        <v>133</v>
      </c>
      <c r="D74" s="41" t="s">
        <v>47</v>
      </c>
      <c r="E74" s="41" t="s">
        <v>36</v>
      </c>
      <c r="F74" s="42">
        <v>1</v>
      </c>
      <c r="G74" s="41" t="s">
        <v>33</v>
      </c>
      <c r="H74" s="41" t="s">
        <v>34</v>
      </c>
      <c r="I74" s="43">
        <v>195</v>
      </c>
      <c r="J74" s="43">
        <v>750</v>
      </c>
      <c r="K74" s="43">
        <f>J74*0.009</f>
        <v>6.7499999999999991</v>
      </c>
      <c r="L74" s="73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</row>
    <row r="75" spans="2:146" ht="55.5" customHeight="1" thickBot="1" x14ac:dyDescent="0.3">
      <c r="B75" s="24"/>
      <c r="C75" s="40" t="s">
        <v>134</v>
      </c>
      <c r="D75" s="41" t="s">
        <v>47</v>
      </c>
      <c r="E75" s="41" t="s">
        <v>36</v>
      </c>
      <c r="F75" s="42">
        <v>1</v>
      </c>
      <c r="G75" s="41" t="s">
        <v>33</v>
      </c>
      <c r="H75" s="41" t="s">
        <v>34</v>
      </c>
      <c r="I75" s="43">
        <v>208</v>
      </c>
      <c r="J75" s="43">
        <v>750</v>
      </c>
      <c r="K75" s="43">
        <f>J75*0.009</f>
        <v>6.7499999999999991</v>
      </c>
      <c r="L75" s="73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</row>
    <row r="76" spans="2:146" ht="55.5" customHeight="1" thickBot="1" x14ac:dyDescent="0.3">
      <c r="B76" s="24"/>
      <c r="C76" s="40" t="s">
        <v>136</v>
      </c>
      <c r="D76" s="41" t="s">
        <v>47</v>
      </c>
      <c r="E76" s="41" t="s">
        <v>36</v>
      </c>
      <c r="F76" s="42">
        <v>1</v>
      </c>
      <c r="G76" s="41" t="s">
        <v>135</v>
      </c>
      <c r="H76" s="41" t="s">
        <v>17</v>
      </c>
      <c r="I76" s="43">
        <v>193</v>
      </c>
      <c r="J76" s="43">
        <v>750</v>
      </c>
      <c r="K76" s="43">
        <f>J76*0.008</f>
        <v>6</v>
      </c>
      <c r="L76" s="73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</row>
    <row r="77" spans="2:146" ht="55.5" customHeight="1" thickBot="1" x14ac:dyDescent="0.3">
      <c r="B77" s="24"/>
      <c r="C77" s="40" t="s">
        <v>137</v>
      </c>
      <c r="D77" s="41" t="s">
        <v>47</v>
      </c>
      <c r="E77" s="41" t="s">
        <v>36</v>
      </c>
      <c r="F77" s="42">
        <v>1</v>
      </c>
      <c r="G77" s="41" t="s">
        <v>33</v>
      </c>
      <c r="H77" s="41" t="s">
        <v>34</v>
      </c>
      <c r="I77" s="43">
        <v>192.75</v>
      </c>
      <c r="J77" s="43">
        <v>750</v>
      </c>
      <c r="K77" s="43">
        <f>J77*0.009</f>
        <v>6.7499999999999991</v>
      </c>
      <c r="L77" s="73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</row>
    <row r="78" spans="2:146" ht="55.5" customHeight="1" thickBot="1" x14ac:dyDescent="0.3">
      <c r="B78" s="24"/>
      <c r="C78" s="40" t="s">
        <v>138</v>
      </c>
      <c r="D78" s="41" t="s">
        <v>47</v>
      </c>
      <c r="E78" s="41" t="s">
        <v>36</v>
      </c>
      <c r="F78" s="42">
        <v>1</v>
      </c>
      <c r="G78" s="41" t="s">
        <v>34</v>
      </c>
      <c r="H78" s="41" t="s">
        <v>56</v>
      </c>
      <c r="I78" s="43">
        <v>244.75</v>
      </c>
      <c r="J78" s="43">
        <v>750</v>
      </c>
      <c r="K78" s="43">
        <f>J78*0.011</f>
        <v>8.25</v>
      </c>
      <c r="L78" s="73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</row>
    <row r="79" spans="2:146" ht="55.5" customHeight="1" thickBot="1" x14ac:dyDescent="0.3">
      <c r="B79" s="24"/>
      <c r="C79" s="40" t="s">
        <v>139</v>
      </c>
      <c r="D79" s="41" t="s">
        <v>47</v>
      </c>
      <c r="E79" s="41" t="s">
        <v>36</v>
      </c>
      <c r="F79" s="42">
        <v>1</v>
      </c>
      <c r="G79" s="41" t="s">
        <v>17</v>
      </c>
      <c r="H79" s="41" t="s">
        <v>13</v>
      </c>
      <c r="I79" s="43">
        <v>118.25</v>
      </c>
      <c r="J79" s="43">
        <v>750</v>
      </c>
      <c r="K79" s="43">
        <f>J79*0.01</f>
        <v>7.5</v>
      </c>
      <c r="L79" s="73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</row>
    <row r="80" spans="2:146" ht="55.5" customHeight="1" thickBot="1" x14ac:dyDescent="0.3">
      <c r="B80" s="24"/>
      <c r="C80" s="40" t="s">
        <v>140</v>
      </c>
      <c r="D80" s="41" t="s">
        <v>47</v>
      </c>
      <c r="E80" s="41" t="s">
        <v>36</v>
      </c>
      <c r="F80" s="42">
        <v>1</v>
      </c>
      <c r="G80" s="41" t="s">
        <v>34</v>
      </c>
      <c r="H80" s="41" t="s">
        <v>56</v>
      </c>
      <c r="I80" s="43">
        <v>147.5</v>
      </c>
      <c r="J80" s="43">
        <v>750</v>
      </c>
      <c r="K80" s="43">
        <f>J80*0.011</f>
        <v>8.25</v>
      </c>
      <c r="L80" s="73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</row>
    <row r="81" spans="2:146" ht="55.5" customHeight="1" thickBot="1" x14ac:dyDescent="0.3">
      <c r="B81" s="24"/>
      <c r="C81" s="40" t="s">
        <v>136</v>
      </c>
      <c r="D81" s="41" t="s">
        <v>47</v>
      </c>
      <c r="E81" s="41" t="s">
        <v>36</v>
      </c>
      <c r="F81" s="42">
        <v>1</v>
      </c>
      <c r="G81" s="41" t="s">
        <v>135</v>
      </c>
      <c r="H81" s="41" t="s">
        <v>17</v>
      </c>
      <c r="I81" s="43">
        <v>196</v>
      </c>
      <c r="J81" s="43">
        <v>750</v>
      </c>
      <c r="K81" s="43">
        <f>J81*0.008</f>
        <v>6</v>
      </c>
      <c r="L81" s="73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</row>
    <row r="82" spans="2:146" ht="55.5" customHeight="1" thickBot="1" x14ac:dyDescent="0.3">
      <c r="B82" s="24"/>
      <c r="C82" s="64" t="s">
        <v>141</v>
      </c>
      <c r="D82" s="41" t="s">
        <v>47</v>
      </c>
      <c r="E82" s="41" t="s">
        <v>36</v>
      </c>
      <c r="F82" s="42">
        <v>1</v>
      </c>
      <c r="G82" s="41" t="s">
        <v>17</v>
      </c>
      <c r="H82" s="41" t="s">
        <v>13</v>
      </c>
      <c r="I82" s="43">
        <v>166.25</v>
      </c>
      <c r="J82" s="43">
        <v>750</v>
      </c>
      <c r="K82" s="43">
        <f>J82*0.01</f>
        <v>7.5</v>
      </c>
      <c r="L82" s="73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</row>
    <row r="83" spans="2:146" ht="55.5" customHeight="1" thickBot="1" x14ac:dyDescent="0.3">
      <c r="B83" s="24"/>
      <c r="C83" s="40" t="s">
        <v>142</v>
      </c>
      <c r="D83" s="41" t="s">
        <v>47</v>
      </c>
      <c r="E83" s="41" t="s">
        <v>36</v>
      </c>
      <c r="F83" s="42">
        <v>1</v>
      </c>
      <c r="G83" s="41" t="s">
        <v>33</v>
      </c>
      <c r="H83" s="41" t="s">
        <v>34</v>
      </c>
      <c r="I83" s="43">
        <v>185.75</v>
      </c>
      <c r="J83" s="43">
        <v>750</v>
      </c>
      <c r="K83" s="43">
        <f>J83*0.009</f>
        <v>6.7499999999999991</v>
      </c>
      <c r="L83" s="73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</row>
    <row r="84" spans="2:146" ht="55.5" customHeight="1" thickBot="1" x14ac:dyDescent="0.3">
      <c r="B84" s="24"/>
      <c r="C84" s="40" t="s">
        <v>143</v>
      </c>
      <c r="D84" s="41" t="s">
        <v>47</v>
      </c>
      <c r="E84" s="41" t="s">
        <v>36</v>
      </c>
      <c r="F84" s="42">
        <v>1</v>
      </c>
      <c r="G84" s="41" t="s">
        <v>34</v>
      </c>
      <c r="H84" s="41" t="s">
        <v>56</v>
      </c>
      <c r="I84" s="43">
        <v>173.75</v>
      </c>
      <c r="J84" s="43">
        <v>750</v>
      </c>
      <c r="K84" s="43">
        <f>J84*0.011</f>
        <v>8.25</v>
      </c>
      <c r="L84" s="73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</row>
    <row r="85" spans="2:146" ht="55.5" customHeight="1" thickBot="1" x14ac:dyDescent="0.3">
      <c r="B85" s="24"/>
      <c r="C85" s="68"/>
      <c r="D85" s="69"/>
      <c r="E85" s="69"/>
      <c r="F85" s="70"/>
      <c r="G85" s="69"/>
      <c r="H85" s="69"/>
      <c r="I85" s="71"/>
      <c r="J85" s="71"/>
      <c r="K85" s="71"/>
      <c r="L85" s="31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</row>
    <row r="86" spans="2:146" ht="55.5" customHeight="1" thickBot="1" x14ac:dyDescent="0.3">
      <c r="B86" s="24"/>
      <c r="C86" s="68"/>
      <c r="D86" s="69"/>
      <c r="E86" s="69"/>
      <c r="F86" s="70"/>
      <c r="G86" s="69"/>
      <c r="H86" s="69"/>
      <c r="I86" s="71"/>
      <c r="J86" s="71"/>
      <c r="K86" s="71"/>
      <c r="L86" s="31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</row>
    <row r="87" spans="2:146" ht="55.5" customHeight="1" thickBot="1" x14ac:dyDescent="0.3">
      <c r="B87" s="24"/>
      <c r="C87" s="68"/>
      <c r="D87" s="69"/>
      <c r="E87" s="69"/>
      <c r="F87" s="70"/>
      <c r="G87" s="69"/>
      <c r="H87" s="69"/>
      <c r="I87" s="71"/>
      <c r="J87" s="71"/>
      <c r="K87" s="71"/>
      <c r="L87" s="31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</row>
    <row r="88" spans="2:146" ht="55.5" customHeight="1" thickBot="1" x14ac:dyDescent="0.3">
      <c r="B88" s="24"/>
      <c r="C88" s="58"/>
      <c r="D88" s="30"/>
      <c r="E88" s="30"/>
      <c r="F88" s="51"/>
      <c r="G88" s="30"/>
      <c r="H88" s="30"/>
      <c r="I88" s="31"/>
      <c r="J88" s="31"/>
      <c r="K88" s="31"/>
      <c r="L88" s="31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</row>
    <row r="89" spans="2:146" ht="55.5" customHeight="1" thickBot="1" x14ac:dyDescent="0.3">
      <c r="B89" s="24"/>
      <c r="C89" s="58"/>
      <c r="D89" s="30"/>
      <c r="E89" s="30"/>
      <c r="F89" s="51"/>
      <c r="G89" s="30"/>
      <c r="H89" s="30"/>
      <c r="I89" s="31"/>
      <c r="J89" s="31"/>
      <c r="K89" s="31"/>
      <c r="L89" s="31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</row>
    <row r="90" spans="2:146" ht="55.5" customHeight="1" thickBot="1" x14ac:dyDescent="0.3">
      <c r="B90" s="24"/>
      <c r="C90" s="58"/>
      <c r="D90" s="30"/>
      <c r="E90" s="30"/>
      <c r="F90" s="51"/>
      <c r="G90" s="30"/>
      <c r="H90" s="30"/>
      <c r="I90" s="31"/>
      <c r="J90" s="31"/>
      <c r="K90" s="31"/>
      <c r="L90" s="31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</row>
    <row r="91" spans="2:146" ht="55.5" customHeight="1" thickBot="1" x14ac:dyDescent="0.3">
      <c r="B91" s="24"/>
      <c r="C91" s="58"/>
      <c r="D91" s="30"/>
      <c r="E91" s="30"/>
      <c r="F91" s="51"/>
      <c r="G91" s="30"/>
      <c r="H91" s="30"/>
      <c r="I91" s="31"/>
      <c r="J91" s="31"/>
      <c r="K91" s="31"/>
      <c r="L91" s="31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</row>
    <row r="92" spans="2:146" ht="55.5" customHeight="1" thickBot="1" x14ac:dyDescent="0.3">
      <c r="B92" s="24"/>
      <c r="C92" s="58"/>
      <c r="D92" s="30"/>
      <c r="E92" s="30"/>
      <c r="F92" s="51"/>
      <c r="G92" s="30"/>
      <c r="H92" s="30"/>
      <c r="I92" s="31"/>
      <c r="J92" s="31"/>
      <c r="K92" s="31"/>
      <c r="L92" s="31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</row>
    <row r="93" spans="2:146" ht="55.5" customHeight="1" thickBot="1" x14ac:dyDescent="0.3">
      <c r="B93" s="24"/>
      <c r="C93" s="58"/>
      <c r="D93" s="30"/>
      <c r="E93" s="30"/>
      <c r="F93" s="51"/>
      <c r="G93" s="30"/>
      <c r="H93" s="30"/>
      <c r="I93" s="31"/>
      <c r="J93" s="31"/>
      <c r="K93" s="31"/>
      <c r="L93" s="31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</row>
    <row r="94" spans="2:146" ht="55.5" customHeight="1" thickBot="1" x14ac:dyDescent="0.3">
      <c r="B94" s="24"/>
      <c r="C94" s="58"/>
      <c r="D94" s="30"/>
      <c r="E94" s="30"/>
      <c r="F94" s="51"/>
      <c r="G94" s="30"/>
      <c r="H94" s="30"/>
      <c r="I94" s="31"/>
      <c r="J94" s="31"/>
      <c r="K94" s="31"/>
      <c r="L94" s="31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</row>
    <row r="95" spans="2:146" ht="55.5" customHeight="1" thickBot="1" x14ac:dyDescent="0.3">
      <c r="B95" s="24"/>
      <c r="C95" s="58"/>
      <c r="D95" s="30"/>
      <c r="E95" s="30"/>
      <c r="F95" s="51"/>
      <c r="G95" s="30"/>
      <c r="H95" s="30"/>
      <c r="I95" s="31"/>
      <c r="J95" s="31"/>
      <c r="K95" s="31"/>
      <c r="L95" s="31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</row>
    <row r="96" spans="2:146" ht="55.5" customHeight="1" thickBot="1" x14ac:dyDescent="0.3">
      <c r="B96" s="24"/>
      <c r="C96" s="58"/>
      <c r="D96" s="30"/>
      <c r="E96" s="30"/>
      <c r="F96" s="51"/>
      <c r="G96" s="30"/>
      <c r="H96" s="30"/>
      <c r="I96" s="31"/>
      <c r="J96" s="31"/>
      <c r="K96" s="31"/>
      <c r="L96" s="31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</row>
    <row r="97" spans="2:146" ht="55.5" customHeight="1" thickBot="1" x14ac:dyDescent="0.3">
      <c r="B97" s="24"/>
      <c r="C97" s="58"/>
      <c r="D97" s="30"/>
      <c r="E97" s="30"/>
      <c r="F97" s="51"/>
      <c r="G97" s="30"/>
      <c r="H97" s="30"/>
      <c r="I97" s="31"/>
      <c r="J97" s="31"/>
      <c r="K97" s="31"/>
      <c r="L97" s="31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</row>
    <row r="98" spans="2:146" ht="55.5" customHeight="1" thickBot="1" x14ac:dyDescent="0.3">
      <c r="B98" s="24"/>
      <c r="C98" s="58"/>
      <c r="D98" s="30"/>
      <c r="E98" s="30"/>
      <c r="F98" s="51"/>
      <c r="G98" s="30"/>
      <c r="H98" s="30"/>
      <c r="I98" s="31"/>
      <c r="J98" s="31"/>
      <c r="K98" s="31"/>
      <c r="L98" s="31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</row>
    <row r="99" spans="2:146" ht="55.5" customHeight="1" thickBot="1" x14ac:dyDescent="0.3">
      <c r="B99" s="24"/>
      <c r="C99" s="58"/>
      <c r="D99" s="30"/>
      <c r="E99" s="30"/>
      <c r="F99" s="51"/>
      <c r="G99" s="30"/>
      <c r="H99" s="30"/>
      <c r="I99" s="31"/>
      <c r="J99" s="31"/>
      <c r="K99" s="31"/>
      <c r="L99" s="31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</row>
    <row r="100" spans="2:146" ht="55.5" customHeight="1" x14ac:dyDescent="0.25">
      <c r="D100" s="20"/>
      <c r="E100" s="20"/>
      <c r="G100" s="20"/>
      <c r="H100" s="20"/>
      <c r="J100" s="19"/>
      <c r="K100" s="19"/>
      <c r="L100" s="54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</row>
    <row r="101" spans="2:146" ht="55.5" customHeight="1" x14ac:dyDescent="0.25">
      <c r="D101" s="20"/>
      <c r="E101" s="20"/>
      <c r="G101" s="20"/>
      <c r="H101" s="20"/>
      <c r="J101" s="19"/>
      <c r="K101" s="19"/>
      <c r="L101" s="54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</row>
    <row r="102" spans="2:146" ht="55.5" customHeight="1" x14ac:dyDescent="0.25">
      <c r="D102" s="20"/>
      <c r="E102" s="20"/>
      <c r="G102" s="20"/>
      <c r="H102" s="20"/>
      <c r="J102" s="19"/>
      <c r="K102" s="19"/>
      <c r="L102" s="54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</row>
    <row r="103" spans="2:146" ht="55.5" customHeight="1" x14ac:dyDescent="0.25">
      <c r="D103" s="20"/>
      <c r="E103" s="20"/>
      <c r="G103" s="20"/>
      <c r="H103" s="20"/>
      <c r="J103" s="19"/>
      <c r="K103" s="19"/>
      <c r="L103" s="54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</row>
    <row r="104" spans="2:146" ht="55.5" customHeight="1" x14ac:dyDescent="0.25">
      <c r="D104" s="20"/>
      <c r="E104" s="20"/>
      <c r="G104" s="20"/>
      <c r="H104" s="20"/>
      <c r="J104" s="19"/>
      <c r="K104" s="19"/>
      <c r="L104" s="54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</row>
    <row r="105" spans="2:146" ht="55.5" customHeight="1" x14ac:dyDescent="0.25">
      <c r="D105" s="20"/>
      <c r="E105" s="20"/>
      <c r="G105" s="20"/>
      <c r="H105" s="20"/>
      <c r="J105" s="19"/>
      <c r="K105" s="19"/>
      <c r="L105" s="54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</row>
    <row r="106" spans="2:146" ht="55.5" customHeight="1" x14ac:dyDescent="0.25">
      <c r="D106" s="20"/>
      <c r="E106" s="20"/>
      <c r="G106" s="20"/>
      <c r="H106" s="20"/>
      <c r="J106" s="19"/>
      <c r="K106" s="19"/>
      <c r="L106" s="54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</row>
    <row r="107" spans="2:146" ht="55.5" customHeight="1" x14ac:dyDescent="0.25">
      <c r="D107" s="20"/>
      <c r="E107" s="20"/>
      <c r="G107" s="20"/>
      <c r="H107" s="20"/>
      <c r="J107" s="19"/>
      <c r="K107" s="19"/>
      <c r="L107" s="54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</row>
    <row r="108" spans="2:146" ht="55.5" customHeight="1" x14ac:dyDescent="0.25">
      <c r="D108" s="20"/>
      <c r="E108" s="20"/>
      <c r="G108" s="20"/>
      <c r="H108" s="20"/>
      <c r="J108" s="19"/>
      <c r="K108" s="19"/>
      <c r="L108" s="54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</row>
    <row r="109" spans="2:146" ht="55.5" customHeight="1" x14ac:dyDescent="0.25">
      <c r="D109" s="20"/>
      <c r="E109" s="20"/>
      <c r="G109" s="20"/>
      <c r="H109" s="20"/>
      <c r="J109" s="19"/>
      <c r="K109" s="19"/>
      <c r="L109" s="54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</row>
    <row r="110" spans="2:146" ht="55.5" customHeight="1" x14ac:dyDescent="0.25">
      <c r="D110" s="20"/>
      <c r="E110" s="20"/>
      <c r="G110" s="20"/>
      <c r="H110" s="20"/>
      <c r="J110" s="19"/>
      <c r="K110" s="19"/>
      <c r="L110" s="54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</row>
    <row r="111" spans="2:146" ht="55.5" customHeight="1" x14ac:dyDescent="0.25">
      <c r="D111" s="20"/>
      <c r="E111" s="20"/>
      <c r="G111" s="20"/>
      <c r="H111" s="20"/>
      <c r="J111" s="19"/>
      <c r="K111" s="19"/>
      <c r="L111" s="54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</row>
    <row r="112" spans="2:146" ht="55.5" customHeight="1" x14ac:dyDescent="0.25">
      <c r="D112" s="20"/>
      <c r="E112" s="20"/>
      <c r="G112" s="20"/>
      <c r="H112" s="20"/>
      <c r="J112" s="19"/>
      <c r="K112" s="19"/>
      <c r="L112" s="54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</row>
    <row r="113" spans="4:146" ht="55.5" customHeight="1" x14ac:dyDescent="0.25">
      <c r="D113" s="20"/>
      <c r="E113" s="20"/>
      <c r="G113" s="20"/>
      <c r="H113" s="20"/>
      <c r="J113" s="19"/>
      <c r="K113" s="19"/>
      <c r="L113" s="54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</row>
    <row r="114" spans="4:146" ht="27.6" customHeight="1" x14ac:dyDescent="0.25">
      <c r="D114" s="20"/>
      <c r="E114" s="20"/>
      <c r="G114" s="20"/>
      <c r="H114" s="20"/>
      <c r="J114" s="19"/>
      <c r="K114" s="19"/>
      <c r="L114" s="54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</row>
    <row r="115" spans="4:146" ht="27.6" customHeight="1" x14ac:dyDescent="0.25">
      <c r="D115" s="20"/>
      <c r="E115" s="20"/>
      <c r="G115" s="20"/>
      <c r="H115" s="20"/>
      <c r="J115" s="19"/>
      <c r="K115" s="19"/>
      <c r="L115" s="54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</row>
    <row r="116" spans="4:146" ht="27.6" customHeight="1" x14ac:dyDescent="0.25">
      <c r="D116" s="20"/>
      <c r="E116" s="20"/>
      <c r="G116" s="20"/>
      <c r="H116" s="20"/>
      <c r="J116" s="19"/>
      <c r="K116" s="19"/>
      <c r="L116" s="54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</row>
    <row r="117" spans="4:146" ht="27.6" customHeight="1" x14ac:dyDescent="0.25">
      <c r="D117" s="20"/>
      <c r="E117" s="20"/>
      <c r="G117" s="20"/>
      <c r="H117" s="20"/>
      <c r="J117" s="19"/>
      <c r="K117" s="19"/>
      <c r="L117" s="54"/>
    </row>
    <row r="118" spans="4:146" ht="27.6" customHeight="1" x14ac:dyDescent="0.25">
      <c r="D118" s="20"/>
      <c r="E118" s="20"/>
      <c r="G118" s="20"/>
      <c r="H118" s="20"/>
      <c r="J118" s="19"/>
      <c r="K118" s="19"/>
      <c r="L118" s="54"/>
    </row>
    <row r="119" spans="4:146" ht="27.6" customHeight="1" x14ac:dyDescent="0.25">
      <c r="D119" s="20"/>
      <c r="E119" s="20"/>
      <c r="G119" s="20"/>
      <c r="H119" s="20"/>
      <c r="J119" s="19"/>
      <c r="K119" s="19"/>
      <c r="L119" s="54"/>
    </row>
    <row r="120" spans="4:146" ht="27.6" customHeight="1" x14ac:dyDescent="0.25">
      <c r="D120" s="20"/>
      <c r="E120" s="20"/>
      <c r="G120" s="20"/>
      <c r="H120" s="20"/>
      <c r="J120" s="19"/>
      <c r="K120" s="19"/>
      <c r="L120" s="54"/>
    </row>
    <row r="121" spans="4:146" ht="27.6" customHeight="1" x14ac:dyDescent="0.25">
      <c r="D121" s="20"/>
      <c r="E121" s="20"/>
      <c r="G121" s="20"/>
      <c r="H121" s="20"/>
      <c r="J121" s="19"/>
      <c r="K121" s="19"/>
      <c r="L121" s="54"/>
    </row>
    <row r="122" spans="4:146" ht="27.6" customHeight="1" x14ac:dyDescent="0.25">
      <c r="D122" s="20"/>
      <c r="E122" s="20"/>
      <c r="G122" s="20"/>
      <c r="H122" s="20"/>
      <c r="J122" s="19"/>
      <c r="K122" s="19"/>
      <c r="L122" s="54"/>
    </row>
    <row r="123" spans="4:146" ht="27.6" customHeight="1" x14ac:dyDescent="0.25">
      <c r="D123" s="20"/>
      <c r="E123" s="20"/>
      <c r="G123" s="20"/>
      <c r="H123" s="20"/>
      <c r="J123" s="19"/>
      <c r="K123" s="19"/>
      <c r="L123" s="54"/>
    </row>
    <row r="124" spans="4:146" ht="27.6" customHeight="1" x14ac:dyDescent="0.25">
      <c r="D124" s="20"/>
      <c r="E124" s="20"/>
      <c r="G124" s="20"/>
      <c r="H124" s="20"/>
      <c r="J124" s="19"/>
      <c r="K124" s="19"/>
      <c r="L124" s="54"/>
    </row>
    <row r="125" spans="4:146" ht="27.6" customHeight="1" x14ac:dyDescent="0.25">
      <c r="D125" s="20"/>
      <c r="E125" s="20"/>
      <c r="G125" s="20"/>
      <c r="H125" s="20"/>
      <c r="J125" s="19"/>
      <c r="K125" s="19"/>
      <c r="L125" s="54"/>
    </row>
    <row r="126" spans="4:146" ht="27.6" customHeight="1" x14ac:dyDescent="0.25">
      <c r="D126" s="20"/>
      <c r="E126" s="20"/>
      <c r="G126" s="20"/>
      <c r="H126" s="20"/>
      <c r="J126" s="19"/>
      <c r="K126" s="19"/>
      <c r="L126" s="54"/>
    </row>
    <row r="127" spans="4:146" ht="27.6" customHeight="1" x14ac:dyDescent="0.25">
      <c r="D127" s="20"/>
      <c r="E127" s="20"/>
      <c r="G127" s="20"/>
      <c r="H127" s="20"/>
      <c r="J127" s="19"/>
      <c r="K127" s="19"/>
      <c r="L127" s="54"/>
    </row>
    <row r="128" spans="4:146" ht="27.6" customHeight="1" x14ac:dyDescent="0.25">
      <c r="D128" s="20"/>
      <c r="E128" s="20"/>
      <c r="G128" s="20"/>
      <c r="H128" s="20"/>
      <c r="J128" s="19"/>
      <c r="K128" s="19"/>
      <c r="L128" s="54"/>
    </row>
    <row r="129" spans="4:12" ht="27.6" customHeight="1" x14ac:dyDescent="0.25">
      <c r="D129" s="20"/>
      <c r="E129" s="20"/>
      <c r="G129" s="20"/>
      <c r="H129" s="20"/>
      <c r="J129" s="19"/>
      <c r="K129" s="19"/>
      <c r="L129" s="54"/>
    </row>
    <row r="130" spans="4:12" ht="27.6" customHeight="1" x14ac:dyDescent="0.25">
      <c r="D130" s="20"/>
      <c r="E130" s="20"/>
      <c r="G130" s="20"/>
      <c r="H130" s="20"/>
      <c r="J130" s="19"/>
      <c r="K130" s="19"/>
      <c r="L130" s="54"/>
    </row>
    <row r="131" spans="4:12" ht="27.6" customHeight="1" x14ac:dyDescent="0.25">
      <c r="D131" s="20"/>
      <c r="E131" s="20"/>
      <c r="G131" s="20"/>
      <c r="H131" s="20"/>
      <c r="J131" s="19"/>
      <c r="K131" s="19"/>
      <c r="L131" s="54"/>
    </row>
    <row r="132" spans="4:12" ht="27.6" customHeight="1" x14ac:dyDescent="0.25"/>
    <row r="133" spans="4:12" ht="27.6" customHeight="1" x14ac:dyDescent="0.25"/>
    <row r="134" spans="4:12" ht="27.6" customHeight="1" x14ac:dyDescent="0.25"/>
    <row r="135" spans="4:12" ht="27.6" customHeight="1" x14ac:dyDescent="0.25"/>
    <row r="136" spans="4:12" ht="27.6" customHeight="1" x14ac:dyDescent="0.25"/>
    <row r="137" spans="4:12" ht="27.6" customHeight="1" x14ac:dyDescent="0.25"/>
    <row r="138" spans="4:12" ht="27.6" customHeight="1" x14ac:dyDescent="0.25"/>
    <row r="139" spans="4:12" ht="27.6" customHeight="1" x14ac:dyDescent="0.25"/>
    <row r="140" spans="4:12" ht="27.6" customHeight="1" x14ac:dyDescent="0.25"/>
    <row r="141" spans="4:12" ht="27.6" customHeight="1" x14ac:dyDescent="0.25"/>
    <row r="142" spans="4:12" ht="27.6" customHeight="1" x14ac:dyDescent="0.25"/>
    <row r="143" spans="4:12" ht="27.6" customHeight="1" x14ac:dyDescent="0.25"/>
    <row r="144" spans="4:12" ht="27.6" customHeight="1" x14ac:dyDescent="0.25"/>
    <row r="145" ht="27.6" customHeight="1" x14ac:dyDescent="0.25"/>
    <row r="146" ht="27.6" customHeight="1" x14ac:dyDescent="0.25"/>
    <row r="147" ht="27.6" customHeight="1" x14ac:dyDescent="0.25"/>
    <row r="148" ht="27.6" customHeight="1" x14ac:dyDescent="0.25"/>
    <row r="149" ht="27.6" customHeight="1" x14ac:dyDescent="0.25"/>
    <row r="150" ht="27.6" customHeight="1" x14ac:dyDescent="0.25"/>
    <row r="151" ht="27.6" customHeight="1" x14ac:dyDescent="0.25"/>
    <row r="152" ht="27.6" customHeight="1" x14ac:dyDescent="0.25"/>
    <row r="153" ht="27.6" customHeight="1" x14ac:dyDescent="0.25"/>
    <row r="154" ht="27.6" customHeight="1" x14ac:dyDescent="0.25"/>
    <row r="155" ht="27.6" customHeight="1" x14ac:dyDescent="0.25"/>
    <row r="156" ht="27.6" customHeight="1" x14ac:dyDescent="0.25"/>
    <row r="157" ht="27.6" customHeight="1" x14ac:dyDescent="0.25"/>
    <row r="158" ht="27.6" customHeight="1" x14ac:dyDescent="0.25"/>
    <row r="159" ht="27.6" customHeight="1" x14ac:dyDescent="0.25"/>
    <row r="160" ht="27.6" customHeight="1" x14ac:dyDescent="0.25"/>
    <row r="161" ht="27.6" customHeight="1" x14ac:dyDescent="0.25"/>
    <row r="162" ht="27.6" customHeight="1" x14ac:dyDescent="0.25"/>
    <row r="163" ht="27.6" customHeight="1" x14ac:dyDescent="0.25"/>
    <row r="164" ht="27.6" customHeight="1" x14ac:dyDescent="0.25"/>
    <row r="165" ht="27.6" customHeight="1" x14ac:dyDescent="0.25"/>
    <row r="166" ht="27.6" customHeight="1" x14ac:dyDescent="0.25"/>
    <row r="167" ht="27.6" customHeight="1" x14ac:dyDescent="0.25"/>
    <row r="168" ht="27.6" customHeight="1" x14ac:dyDescent="0.25"/>
    <row r="169" ht="27.6" customHeight="1" x14ac:dyDescent="0.25"/>
    <row r="170" ht="27.6" customHeight="1" x14ac:dyDescent="0.25"/>
    <row r="171" ht="27.6" customHeight="1" x14ac:dyDescent="0.25"/>
    <row r="172" ht="27.6" customHeight="1" x14ac:dyDescent="0.25"/>
    <row r="173" ht="27.6" customHeight="1" x14ac:dyDescent="0.25"/>
    <row r="174" ht="27.6" customHeight="1" x14ac:dyDescent="0.25"/>
    <row r="175" ht="27.6" customHeight="1" x14ac:dyDescent="0.25"/>
    <row r="176" ht="27.6" customHeight="1" x14ac:dyDescent="0.25"/>
    <row r="177" ht="27.6" customHeight="1" x14ac:dyDescent="0.25"/>
    <row r="178" ht="27.6" customHeight="1" x14ac:dyDescent="0.25"/>
    <row r="179" ht="27.6" customHeight="1" x14ac:dyDescent="0.25"/>
    <row r="180" ht="27.6" customHeight="1" x14ac:dyDescent="0.25"/>
    <row r="181" ht="27.6" customHeight="1" x14ac:dyDescent="0.25"/>
    <row r="182" ht="27.6" customHeight="1" x14ac:dyDescent="0.25"/>
    <row r="183" ht="27.6" customHeight="1" x14ac:dyDescent="0.25"/>
    <row r="184" ht="27.6" customHeight="1" x14ac:dyDescent="0.25"/>
    <row r="185" ht="27.6" customHeight="1" x14ac:dyDescent="0.25"/>
    <row r="186" ht="27.6" customHeight="1" x14ac:dyDescent="0.25"/>
    <row r="187" ht="27.6" customHeight="1" x14ac:dyDescent="0.25"/>
    <row r="188" ht="27.6" customHeight="1" x14ac:dyDescent="0.25"/>
    <row r="189" ht="27.6" customHeight="1" x14ac:dyDescent="0.25"/>
    <row r="190" ht="27.6" customHeight="1" x14ac:dyDescent="0.25"/>
    <row r="191" ht="27.6" customHeight="1" x14ac:dyDescent="0.25"/>
    <row r="192" ht="27.6" customHeight="1" x14ac:dyDescent="0.25"/>
    <row r="193" ht="27.6" customHeight="1" x14ac:dyDescent="0.25"/>
    <row r="194" ht="27.6" customHeight="1" x14ac:dyDescent="0.25"/>
    <row r="195" ht="27.6" customHeight="1" x14ac:dyDescent="0.25"/>
    <row r="196" ht="27.6" customHeight="1" x14ac:dyDescent="0.25"/>
    <row r="197" ht="27.6" customHeight="1" x14ac:dyDescent="0.25"/>
    <row r="198" ht="27.6" customHeight="1" x14ac:dyDescent="0.25"/>
    <row r="199" ht="27.6" customHeight="1" x14ac:dyDescent="0.25"/>
    <row r="200" ht="27.6" customHeight="1" x14ac:dyDescent="0.25"/>
    <row r="201" ht="27.6" customHeight="1" x14ac:dyDescent="0.25"/>
    <row r="202" ht="27.6" customHeight="1" x14ac:dyDescent="0.25"/>
    <row r="203" ht="27.6" customHeight="1" x14ac:dyDescent="0.25"/>
    <row r="204" ht="27.6" customHeight="1" x14ac:dyDescent="0.25"/>
    <row r="205" ht="27.6" customHeight="1" x14ac:dyDescent="0.25"/>
    <row r="206" ht="27.6" customHeight="1" x14ac:dyDescent="0.25"/>
    <row r="207" ht="27.6" customHeight="1" x14ac:dyDescent="0.25"/>
    <row r="208" ht="27.6" customHeight="1" x14ac:dyDescent="0.25"/>
    <row r="209" ht="27.6" customHeight="1" x14ac:dyDescent="0.25"/>
    <row r="210" ht="27.6" customHeight="1" x14ac:dyDescent="0.25"/>
    <row r="211" ht="27.6" customHeight="1" x14ac:dyDescent="0.25"/>
    <row r="212" ht="27.6" customHeight="1" x14ac:dyDescent="0.25"/>
    <row r="213" ht="27.6" customHeight="1" x14ac:dyDescent="0.25"/>
    <row r="214" ht="27.6" customHeight="1" x14ac:dyDescent="0.25"/>
    <row r="215" ht="27.6" customHeight="1" x14ac:dyDescent="0.25"/>
    <row r="216" ht="27.6" customHeight="1" x14ac:dyDescent="0.25"/>
  </sheetData>
  <mergeCells count="5">
    <mergeCell ref="B1:AS1"/>
    <mergeCell ref="B2:L2"/>
    <mergeCell ref="M2:LR5"/>
    <mergeCell ref="D3:I3"/>
    <mergeCell ref="E4:I4"/>
  </mergeCells>
  <pageMargins left="0.7" right="0.7" top="0.75" bottom="0.75" header="0.3" footer="0.3"/>
  <pageSetup paperSize="9" orientation="portrait" horizontalDpi="4294967293" verticalDpi="0" r:id="rId1"/>
  <rowBreaks count="2" manualBreakCount="2">
    <brk id="65" min="1" max="330" man="1"/>
    <brk id="67" max="16383" man="1"/>
  </rowBreaks>
  <colBreaks count="1" manualBreakCount="1">
    <brk id="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</dc:creator>
  <cp:lastModifiedBy>Ashad</cp:lastModifiedBy>
  <cp:lastPrinted>2020-07-19T00:12:56Z</cp:lastPrinted>
  <dcterms:created xsi:type="dcterms:W3CDTF">2020-07-09T11:49:42Z</dcterms:created>
  <dcterms:modified xsi:type="dcterms:W3CDTF">2020-07-27T23:22:40Z</dcterms:modified>
</cp:coreProperties>
</file>