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ippd/Google Drive/projects/RPI/flexo/doc/"/>
    </mc:Choice>
  </mc:AlternateContent>
  <xr:revisionPtr revIDLastSave="0" documentId="13_ncr:1_{F48079D4-1BE3-B244-AFD8-A5654F545F58}" xr6:coauthVersionLast="36" xr6:coauthVersionMax="41" xr10:uidLastSave="{00000000-0000-0000-0000-000000000000}"/>
  <bookViews>
    <workbookView xWindow="0" yWindow="460" windowWidth="28720" windowHeight="17540" tabRatio="500" xr2:uid="{00000000-000D-0000-FFFF-FFFF00000000}"/>
  </bookViews>
  <sheets>
    <sheet name="Bill Of Materials" sheetId="1" r:id="rId1"/>
  </sheets>
  <externalReferences>
    <externalReference r:id="rId2"/>
    <externalReference r:id="rId3"/>
  </externalReferences>
  <definedNames>
    <definedName name="_xlnm.Print_Area" localSheetId="0">'Bill Of Materials'!$B$1:$P$72</definedName>
    <definedName name="Priority">'[1]Business Process Flowchart'!#REF!</definedName>
    <definedName name="Status">'[1]Business Process Flowchart'!#REF!</definedName>
    <definedName name="Type">'[2]Towing Invoice'!#REF!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P24" i="1" l="1"/>
  <c r="P28" i="1" s="1"/>
  <c r="P77" i="1"/>
  <c r="P78" i="1"/>
  <c r="P79" i="1"/>
  <c r="P81" i="1" s="1"/>
  <c r="P80" i="1"/>
  <c r="P69" i="1"/>
  <c r="P70" i="1"/>
  <c r="P71" i="1"/>
  <c r="P72" i="1"/>
  <c r="E19" i="1"/>
  <c r="F19" i="1"/>
  <c r="P19" i="1"/>
  <c r="E28" i="1"/>
  <c r="F28" i="1"/>
  <c r="F82" i="1"/>
  <c r="E39" i="1"/>
  <c r="F39" i="1"/>
  <c r="P39" i="1"/>
  <c r="E59" i="1"/>
  <c r="F59" i="1"/>
  <c r="P59" i="1"/>
  <c r="E81" i="1"/>
  <c r="F81" i="1"/>
  <c r="E73" i="1"/>
  <c r="F73" i="1"/>
  <c r="P73" i="1"/>
  <c r="P82" i="1" l="1"/>
  <c r="E82" i="1"/>
  <c r="P48" i="1"/>
  <c r="P47" i="1"/>
  <c r="P76" i="1" l="1"/>
  <c r="P14" i="1"/>
  <c r="P58" i="1"/>
  <c r="P27" i="1"/>
  <c r="P38" i="1"/>
  <c r="P31" i="1"/>
  <c r="P75" i="1" l="1"/>
  <c r="P25" i="1"/>
  <c r="P26" i="1"/>
  <c r="P35" i="1"/>
  <c r="P36" i="1"/>
  <c r="P37" i="1"/>
  <c r="P74" i="1"/>
  <c r="P68" i="1"/>
  <c r="P67" i="1"/>
  <c r="P66" i="1"/>
  <c r="P65" i="1"/>
  <c r="P64" i="1"/>
  <c r="P63" i="1"/>
  <c r="P62" i="1"/>
  <c r="P61" i="1"/>
  <c r="P60" i="1"/>
  <c r="P34" i="1"/>
  <c r="P18" i="1"/>
  <c r="P10" i="1" l="1"/>
  <c r="P11" i="1"/>
  <c r="P12" i="1"/>
  <c r="P13" i="1"/>
  <c r="P15" i="1"/>
  <c r="P16" i="1"/>
  <c r="P17" i="1"/>
  <c r="P20" i="1"/>
  <c r="P21" i="1"/>
  <c r="P22" i="1"/>
  <c r="P23" i="1"/>
  <c r="P29" i="1"/>
  <c r="P30" i="1"/>
  <c r="P32" i="1"/>
  <c r="P33" i="1"/>
  <c r="P40" i="1"/>
  <c r="P41" i="1"/>
  <c r="P42" i="1"/>
  <c r="P43" i="1"/>
  <c r="P44" i="1"/>
  <c r="P45" i="1"/>
  <c r="P46" i="1"/>
  <c r="P49" i="1"/>
  <c r="P50" i="1"/>
  <c r="P51" i="1"/>
  <c r="P52" i="1"/>
  <c r="P57" i="1"/>
  <c r="P56" i="1"/>
  <c r="P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 Desrosiers</author>
  </authors>
  <commentList>
    <comment ref="D62" authorId="0" shapeId="0" xr:uid="{C2641655-9DF1-B54E-B491-882267AFFB49}">
      <text>
        <r>
          <rPr>
            <b/>
            <sz val="10"/>
            <color rgb="FF000000"/>
            <rFont val="Tahoma"/>
            <family val="2"/>
          </rPr>
          <t>Phil Desrosiers: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Double check this. Is this the right number of teeth?</t>
        </r>
      </text>
    </comment>
  </commentList>
</comments>
</file>

<file path=xl/sharedStrings.xml><?xml version="1.0" encoding="utf-8"?>
<sst xmlns="http://schemas.openxmlformats.org/spreadsheetml/2006/main" count="465" uniqueCount="227">
  <si>
    <t>UNIT COST</t>
  </si>
  <si>
    <t>PRODUCT NAME</t>
  </si>
  <si>
    <t>APPROVED BY</t>
  </si>
  <si>
    <t>CONTACT INFO</t>
  </si>
  <si>
    <t>TOTAL COST</t>
  </si>
  <si>
    <t>PART COUNT</t>
  </si>
  <si>
    <t>TOTAL PART COST</t>
  </si>
  <si>
    <t>ITEM NUMBER</t>
  </si>
  <si>
    <t>IMAGE</t>
  </si>
  <si>
    <t>CATEGORY</t>
  </si>
  <si>
    <t>ASSEMBLY PHASE</t>
  </si>
  <si>
    <t>STATUS</t>
  </si>
  <si>
    <t>SOURCE / SUPPLIER</t>
  </si>
  <si>
    <t>COMMENTS</t>
  </si>
  <si>
    <t>LINK TO SUPPORTING DOC</t>
  </si>
  <si>
    <t>NOT STARTED</t>
  </si>
  <si>
    <t>IN PRODUCTION</t>
  </si>
  <si>
    <t>IN REVIEW</t>
  </si>
  <si>
    <t>COMPLETE</t>
  </si>
  <si>
    <t>APPROVAL DATE</t>
  </si>
  <si>
    <t>STATUS KEY</t>
  </si>
  <si>
    <t>Flexo-XP</t>
  </si>
  <si>
    <t>Base</t>
  </si>
  <si>
    <t>Shoulder</t>
  </si>
  <si>
    <t>Forearm</t>
  </si>
  <si>
    <t>Wrist</t>
  </si>
  <si>
    <t>Upper Arm</t>
  </si>
  <si>
    <t>Magnetic Encoder / Axial Magnet</t>
  </si>
  <si>
    <t>ea</t>
  </si>
  <si>
    <t>Motor</t>
  </si>
  <si>
    <t>Electronics</t>
  </si>
  <si>
    <t>M4x25mm Flat Hex screws</t>
  </si>
  <si>
    <t>Fasteners</t>
  </si>
  <si>
    <t>MBOM Qty</t>
  </si>
  <si>
    <t>PBOM Qty</t>
  </si>
  <si>
    <t>PBOM UNITS</t>
  </si>
  <si>
    <t>McMaster-Carr</t>
  </si>
  <si>
    <t>DigiKey</t>
  </si>
  <si>
    <t>SPI-SD</t>
  </si>
  <si>
    <t>Amazon.com</t>
  </si>
  <si>
    <t>StepperOnline.com</t>
  </si>
  <si>
    <t>5-pk</t>
  </si>
  <si>
    <t>Bearing</t>
  </si>
  <si>
    <t>Gear</t>
  </si>
  <si>
    <t>Steel Tubing</t>
  </si>
  <si>
    <t>12mm Hub</t>
  </si>
  <si>
    <t>2-pk</t>
  </si>
  <si>
    <t>Structure</t>
  </si>
  <si>
    <t>50-pk</t>
  </si>
  <si>
    <t>NEMA-17 Motor</t>
  </si>
  <si>
    <t>M3x20mm Button-head Hex screws</t>
  </si>
  <si>
    <t>5x300mm shaft</t>
  </si>
  <si>
    <t>8x10x236mm pipe shaft</t>
  </si>
  <si>
    <t>60x78x10mm Bearing</t>
  </si>
  <si>
    <t>Bore out to 10mm</t>
  </si>
  <si>
    <t>5x8x5mm flanged sleeve bearing</t>
  </si>
  <si>
    <t>5mm/5mm shaft coupling</t>
  </si>
  <si>
    <t>GT2 timing belt 200mm</t>
  </si>
  <si>
    <t>https://www.amazon.com/gp/product/B01N9EEW97</t>
  </si>
  <si>
    <t>Grand Total</t>
  </si>
  <si>
    <t>ASSEMBLY</t>
  </si>
  <si>
    <t>PART</t>
  </si>
  <si>
    <t>Base Total</t>
  </si>
  <si>
    <t>Shoulder Total</t>
  </si>
  <si>
    <t>Upper Arm Total</t>
  </si>
  <si>
    <t>Forearm Total</t>
  </si>
  <si>
    <t>Wrist Total</t>
  </si>
  <si>
    <t>Phil Desrosiers</t>
  </si>
  <si>
    <t>philippe.desrosiers@gmail.com</t>
  </si>
  <si>
    <t>M4 Drive kit</t>
  </si>
  <si>
    <t>GT2 16T 5mmx6mm gear</t>
  </si>
  <si>
    <t>GT2 60T 5mmx6mm gear</t>
  </si>
  <si>
    <t>B-1</t>
  </si>
  <si>
    <t>B-2</t>
  </si>
  <si>
    <t>B-3</t>
  </si>
  <si>
    <t>B-4</t>
  </si>
  <si>
    <t>B-5</t>
  </si>
  <si>
    <t>B-6</t>
  </si>
  <si>
    <t>B-7</t>
  </si>
  <si>
    <t>B-8</t>
  </si>
  <si>
    <t>S-1</t>
  </si>
  <si>
    <t>S-2</t>
  </si>
  <si>
    <t>S-3</t>
  </si>
  <si>
    <t>S-4</t>
  </si>
  <si>
    <t>F-1</t>
  </si>
  <si>
    <t>F-2</t>
  </si>
  <si>
    <t>F-3</t>
  </si>
  <si>
    <t>F-4</t>
  </si>
  <si>
    <t>U-1</t>
  </si>
  <si>
    <t>U-2</t>
  </si>
  <si>
    <t>U-3</t>
  </si>
  <si>
    <t>U-4</t>
  </si>
  <si>
    <t>F-5</t>
  </si>
  <si>
    <t>F-6</t>
  </si>
  <si>
    <t>F-7</t>
  </si>
  <si>
    <t>F-8</t>
  </si>
  <si>
    <t>F-9</t>
  </si>
  <si>
    <t>F-10</t>
  </si>
  <si>
    <t>F-11</t>
  </si>
  <si>
    <t>F-13</t>
  </si>
  <si>
    <t>F-12</t>
  </si>
  <si>
    <t>W-1</t>
  </si>
  <si>
    <t>W-2</t>
  </si>
  <si>
    <t>W-3</t>
  </si>
  <si>
    <t>W-4</t>
  </si>
  <si>
    <t>W-5</t>
  </si>
  <si>
    <t>W-6</t>
  </si>
  <si>
    <t>W-7</t>
  </si>
  <si>
    <t>GT2 30T 5x6mm Gear</t>
  </si>
  <si>
    <t>GT2 50T 5x6mm Gear</t>
  </si>
  <si>
    <t>GT2 Timing belt ???mm</t>
  </si>
  <si>
    <t>GT2 Idler 3x14mm</t>
  </si>
  <si>
    <t>10-pk</t>
  </si>
  <si>
    <t>Bearing 16x30x7mm</t>
  </si>
  <si>
    <t>Bearing 5x8x5</t>
  </si>
  <si>
    <t>W-8</t>
  </si>
  <si>
    <t>5mm Hub</t>
  </si>
  <si>
    <t>W-10</t>
  </si>
  <si>
    <t>BX-1</t>
  </si>
  <si>
    <t>3D-printed Housing</t>
  </si>
  <si>
    <t>3DPrint</t>
  </si>
  <si>
    <t>Internal</t>
  </si>
  <si>
    <t>SX-1</t>
  </si>
  <si>
    <t>SX-2</t>
  </si>
  <si>
    <t>UX-1</t>
  </si>
  <si>
    <t>UX-2</t>
  </si>
  <si>
    <t>UX-3</t>
  </si>
  <si>
    <t>UX-4</t>
  </si>
  <si>
    <t>3D-printed Housing, Front-Bottom</t>
  </si>
  <si>
    <t>3D-printed Housing, Back-Bottom</t>
  </si>
  <si>
    <t>3D-printed Housing, Front-Top</t>
  </si>
  <si>
    <t>3D-printed Housing, Back-Top</t>
  </si>
  <si>
    <t>https://www.amazon.com/gp/product/B00TH3LSJS</t>
  </si>
  <si>
    <t>BILL OF MATERIALS</t>
  </si>
  <si>
    <t>Gripper</t>
  </si>
  <si>
    <t>G-1</t>
  </si>
  <si>
    <t>Gripper Total</t>
  </si>
  <si>
    <t>G-2</t>
  </si>
  <si>
    <t>NEMA-17 60mm</t>
  </si>
  <si>
    <t>https://www.omc-stepperonline.com/nema-17-stepper-motor/nema-17-bipolar-18deg-65ncm-92ozin-21a-336v-42x42x60mm-4-wires-17hs24-2104s.html?mfp=16o-ship-from%5B59%5D%2C24-no-of-lead%5B4%5D</t>
  </si>
  <si>
    <t>NEMA 23 76mm</t>
  </si>
  <si>
    <t>https://www.omc-stepperonline.com/nema-23-stepper-motor/nema-23-bipolar-19nm-269ozin-28a-32v-57x57x76mm-4wires-%CF%866mm-shaft-23hs30-2804s1.html?mfp=22-shaft-diameter-mm%5B6%5D</t>
  </si>
  <si>
    <t>20T Mod 1 6mm Spur gear</t>
  </si>
  <si>
    <t>https://shop.sdp-si.com/catalog/Product.aspx?id=A_1C_2MYK10018#</t>
  </si>
  <si>
    <t>https://www.digikey.com/product-detail/en/ams/AS5048A-TS_EK_AB/AS5048A-AB-1.0-ND/3188612</t>
  </si>
  <si>
    <t>3D-printed Base Housing</t>
  </si>
  <si>
    <t>3D-printed Loft Housing</t>
  </si>
  <si>
    <t>https://www.omc-stepperonline.com/nema-23-stepper-motor-bipolar-l56mm-w-gear-raio-471-planetary-gearbox-23hs22-2804s-pg47.html</t>
  </si>
  <si>
    <t>NEMA-23 47:1 Geared Motor</t>
  </si>
  <si>
    <t>80T Mod 1 Internal Gear</t>
  </si>
  <si>
    <t>http://shop.sdp-si.com/catalog/product/?id=S1E10ZM10S080</t>
  </si>
  <si>
    <t>https://www.amazon.com/gp/product/B07J4XY6X3</t>
  </si>
  <si>
    <t>U-5</t>
  </si>
  <si>
    <t>UX-5</t>
  </si>
  <si>
    <t>3D-printed Bearing slip-ring</t>
  </si>
  <si>
    <t>SX-5</t>
  </si>
  <si>
    <t>FX-1</t>
  </si>
  <si>
    <t>GT2</t>
  </si>
  <si>
    <t>https://www.bocabearings.com/products/mr2410-zzc-2400</t>
  </si>
  <si>
    <t>https://www.amazon.com/dp/B07KV2JCYL</t>
  </si>
  <si>
    <t>Boca Bearings</t>
  </si>
  <si>
    <t>https://www.mcmaster.com/6659k66</t>
  </si>
  <si>
    <t>https://www.amazon.com/dp/B07KJ8DGF3</t>
  </si>
  <si>
    <t>https://www.amazon.com/dp/B007HS1I5E</t>
  </si>
  <si>
    <t>https://www.amazon.com/dp/B06WWR1P99</t>
  </si>
  <si>
    <t>https://www.amazon.com/dp/B01N2TQNGW</t>
  </si>
  <si>
    <t>https://www.amazon.com/uxcell-Aluminum-Timing-Synchronous-Printer/dp/B0728PDWNQ</t>
  </si>
  <si>
    <t>https://www.amazon.com/dp/B07FMX1PTY</t>
  </si>
  <si>
    <t>SDP-SD</t>
  </si>
  <si>
    <t>https://www.bocabearings.com/products/os160-th9-c3c-2953</t>
  </si>
  <si>
    <t>https://www.bocabearings.com/products/mr85-w5c-15184</t>
  </si>
  <si>
    <t>3D-printed Housing, Bracket</t>
  </si>
  <si>
    <t>WX-1</t>
  </si>
  <si>
    <t>WX-2</t>
  </si>
  <si>
    <t>3D-printed Housing, M6 Mount</t>
  </si>
  <si>
    <t>3D-printed Housing, Idler spacer</t>
  </si>
  <si>
    <t>WX-3</t>
  </si>
  <si>
    <t>WX-4</t>
  </si>
  <si>
    <t>3D-printed Housing, Knuckle</t>
  </si>
  <si>
    <t>3D Print</t>
  </si>
  <si>
    <t>Pololu</t>
  </si>
  <si>
    <t>https://www.pololu.com/product/1998</t>
  </si>
  <si>
    <t>M5 NyLock nuts</t>
  </si>
  <si>
    <t>M5x25mm Flat Hex screws</t>
  </si>
  <si>
    <t>M5x25mm Button-head Hex screws</t>
  </si>
  <si>
    <t>Motor mount</t>
  </si>
  <si>
    <t>Baseplate mount</t>
  </si>
  <si>
    <t>Ring bearing mount</t>
  </si>
  <si>
    <t>M8x30mm Button-head Hex screws</t>
  </si>
  <si>
    <t>S-5</t>
  </si>
  <si>
    <t>https://www.amazon.com/dp/B073NYZMKJ</t>
  </si>
  <si>
    <t>Turntable ring bearing, 6"</t>
  </si>
  <si>
    <t>rack &amp; pinion bearings</t>
  </si>
  <si>
    <t>rack &amp; pinion rails</t>
  </si>
  <si>
    <t>20-pk</t>
  </si>
  <si>
    <t>https://www.amazon.com/gp/product/B00OK6DT76</t>
  </si>
  <si>
    <t>Servo</t>
  </si>
  <si>
    <t>https://www.amazon.com/gp/product/B0006O3XKO</t>
  </si>
  <si>
    <t>G-3</t>
  </si>
  <si>
    <t>GX-1</t>
  </si>
  <si>
    <t>3D-printed servo mount</t>
  </si>
  <si>
    <t>3D-printed linkage</t>
  </si>
  <si>
    <t>3D-printed finger</t>
  </si>
  <si>
    <t>3D-printed rack endcap</t>
  </si>
  <si>
    <t>GX-2</t>
  </si>
  <si>
    <t>GX-3</t>
  </si>
  <si>
    <t>GX-4</t>
  </si>
  <si>
    <t>8-pk</t>
  </si>
  <si>
    <t>https://www.amazon.com/gp/product/B07M9VNCY5</t>
  </si>
  <si>
    <t>M5x20mm Button-head Hex screws</t>
  </si>
  <si>
    <t>M3x12mm Button-head Hex screws</t>
  </si>
  <si>
    <t>Backplate mounting screws</t>
  </si>
  <si>
    <t>Frontplate mounting screws</t>
  </si>
  <si>
    <t>Housing co-mount (M3/M4/M5)</t>
  </si>
  <si>
    <t>NEMA-17 motor mounts</t>
  </si>
  <si>
    <t>NEMA-23 motor mounts</t>
  </si>
  <si>
    <t>10mm Hub mounts</t>
  </si>
  <si>
    <t>M3x10mm Button-head hex screws</t>
  </si>
  <si>
    <t>M3x16mm Button-head hex screws</t>
  </si>
  <si>
    <t>Access panel mounting screws</t>
  </si>
  <si>
    <t>F-13.1</t>
  </si>
  <si>
    <t>F-13.2</t>
  </si>
  <si>
    <t>F-13.3</t>
  </si>
  <si>
    <t>F-14</t>
  </si>
  <si>
    <t>F-15</t>
  </si>
  <si>
    <t>10x24x7mm Bearing</t>
  </si>
  <si>
    <t>M3x16mm Button-head Hex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</si>
</sst>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0"/>
      <color theme="0"/>
      <name val="Century Gothic"/>
      <family val="1"/>
    </font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0"/>
      <color theme="1"/>
      <name val="CenUTRY GOTH"/>
    </font>
    <font>
      <b/>
      <sz val="9"/>
      <color theme="0"/>
      <name val="Century Gothic"/>
      <family val="1"/>
    </font>
    <font>
      <b/>
      <sz val="11"/>
      <color theme="1"/>
      <name val="Century Gothic"/>
      <family val="1"/>
    </font>
    <font>
      <b/>
      <sz val="36"/>
      <color theme="3" tint="0.79998168889431442"/>
      <name val="Century Gothic"/>
      <family val="1"/>
    </font>
    <font>
      <b/>
      <sz val="8"/>
      <color theme="0"/>
      <name val="Century Gothic"/>
      <family val="1"/>
    </font>
    <font>
      <b/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2F2F2"/>
        <bgColor rgb="FF000000"/>
      </patternFill>
    </fill>
    <fill>
      <patternFill patternType="solid">
        <fgColor rgb="FF5A6F8E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16" fillId="12" borderId="0" applyNumberFormat="0" applyBorder="0" applyAlignment="0" applyProtection="0"/>
    <xf numFmtId="0" fontId="19" fillId="16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Border="1"/>
    <xf numFmtId="0" fontId="6" fillId="0" borderId="1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4" fontId="6" fillId="4" borderId="1" xfId="0" applyNumberFormat="1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wrapText="1" indent="1"/>
    </xf>
    <xf numFmtId="1" fontId="6" fillId="4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right" vertical="center" indent="1"/>
    </xf>
    <xf numFmtId="44" fontId="6" fillId="5" borderId="1" xfId="0" applyNumberFormat="1" applyFont="1" applyFill="1" applyBorder="1" applyAlignment="1">
      <alignment horizontal="right" vertical="center" indent="1"/>
    </xf>
    <xf numFmtId="0" fontId="6" fillId="4" borderId="1" xfId="0" applyFont="1" applyFill="1" applyBorder="1" applyAlignment="1">
      <alignment horizontal="left" vertical="center" indent="1"/>
    </xf>
    <xf numFmtId="0" fontId="12" fillId="2" borderId="1" xfId="0" applyFont="1" applyFill="1" applyBorder="1" applyAlignment="1">
      <alignment horizontal="right" vertical="center" indent="1"/>
    </xf>
    <xf numFmtId="0" fontId="12" fillId="6" borderId="1" xfId="0" applyFont="1" applyFill="1" applyBorder="1" applyAlignment="1">
      <alignment horizontal="right" vertical="center" indent="1"/>
    </xf>
    <xf numFmtId="0" fontId="12" fillId="3" borderId="1" xfId="0" applyFont="1" applyFill="1" applyBorder="1" applyAlignment="1">
      <alignment horizontal="right" vertical="center" indent="1"/>
    </xf>
    <xf numFmtId="0" fontId="12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7" borderId="0" xfId="0" applyNumberFormat="1" applyFont="1" applyFill="1" applyBorder="1" applyAlignment="1">
      <alignment vertical="center" wrapText="1"/>
    </xf>
    <xf numFmtId="0" fontId="3" fillId="8" borderId="1" xfId="0" applyNumberFormat="1" applyFont="1" applyFill="1" applyBorder="1" applyAlignment="1">
      <alignment horizontal="left" vertical="center" indent="1"/>
    </xf>
    <xf numFmtId="0" fontId="3" fillId="9" borderId="1" xfId="0" applyNumberFormat="1" applyFont="1" applyFill="1" applyBorder="1" applyAlignment="1">
      <alignment horizontal="left" vertical="center" indent="1"/>
    </xf>
    <xf numFmtId="0" fontId="3" fillId="10" borderId="1" xfId="0" applyNumberFormat="1" applyFont="1" applyFill="1" applyBorder="1" applyAlignment="1">
      <alignment horizontal="left" vertical="center" indent="1"/>
    </xf>
    <xf numFmtId="0" fontId="3" fillId="11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5" borderId="1" xfId="0" applyNumberFormat="1" applyFont="1" applyFill="1" applyBorder="1" applyAlignment="1">
      <alignment horizontal="left" vertical="center" indent="1"/>
    </xf>
    <xf numFmtId="0" fontId="13" fillId="5" borderId="1" xfId="0" applyNumberFormat="1" applyFont="1" applyFill="1" applyBorder="1" applyAlignment="1">
      <alignment horizontal="left" vertical="center" indent="1"/>
    </xf>
    <xf numFmtId="1" fontId="17" fillId="13" borderId="2" xfId="0" applyNumberFormat="1" applyFont="1" applyFill="1" applyBorder="1" applyAlignment="1">
      <alignment horizontal="center" vertical="center"/>
    </xf>
    <xf numFmtId="0" fontId="14" fillId="5" borderId="1" xfId="18" applyNumberFormat="1" applyFill="1" applyBorder="1" applyAlignment="1">
      <alignment horizontal="left" vertical="center" indent="1"/>
    </xf>
    <xf numFmtId="0" fontId="6" fillId="14" borderId="1" xfId="0" applyFont="1" applyFill="1" applyBorder="1" applyAlignment="1">
      <alignment horizontal="left" vertical="center" wrapText="1" indent="1"/>
    </xf>
    <xf numFmtId="0" fontId="6" fillId="14" borderId="1" xfId="0" applyNumberFormat="1" applyFont="1" applyFill="1" applyBorder="1" applyAlignment="1">
      <alignment horizontal="left" vertical="center" indent="1"/>
    </xf>
    <xf numFmtId="0" fontId="13" fillId="14" borderId="1" xfId="0" applyNumberFormat="1" applyFont="1" applyFill="1" applyBorder="1" applyAlignment="1">
      <alignment horizontal="left" vertical="center" indent="1"/>
    </xf>
    <xf numFmtId="0" fontId="14" fillId="4" borderId="1" xfId="18" applyFill="1" applyBorder="1" applyAlignment="1">
      <alignment horizontal="left" vertical="center" indent="1"/>
    </xf>
    <xf numFmtId="44" fontId="4" fillId="0" borderId="0" xfId="19" applyFont="1" applyAlignment="1">
      <alignment vertical="center"/>
    </xf>
    <xf numFmtId="44" fontId="11" fillId="7" borderId="0" xfId="19" applyFont="1" applyFill="1" applyBorder="1" applyAlignment="1">
      <alignment vertical="center" wrapText="1"/>
    </xf>
    <xf numFmtId="44" fontId="6" fillId="0" borderId="0" xfId="19" applyFont="1" applyBorder="1" applyAlignment="1">
      <alignment horizontal="center" vertical="center"/>
    </xf>
    <xf numFmtId="44" fontId="9" fillId="2" borderId="1" xfId="19" applyFont="1" applyFill="1" applyBorder="1" applyAlignment="1">
      <alignment horizontal="center" vertical="center"/>
    </xf>
    <xf numFmtId="44" fontId="6" fillId="5" borderId="1" xfId="19" applyFont="1" applyFill="1" applyBorder="1" applyAlignment="1">
      <alignment horizontal="left" vertical="center" indent="1"/>
    </xf>
    <xf numFmtId="44" fontId="6" fillId="14" borderId="1" xfId="19" applyFont="1" applyFill="1" applyBorder="1" applyAlignment="1">
      <alignment horizontal="left" vertical="center" indent="1"/>
    </xf>
    <xf numFmtId="44" fontId="0" fillId="0" borderId="0" xfId="19" applyFont="1"/>
    <xf numFmtId="0" fontId="17" fillId="15" borderId="3" xfId="0" applyFont="1" applyFill="1" applyBorder="1" applyAlignment="1">
      <alignment horizontal="left" vertical="center" indent="1"/>
    </xf>
    <xf numFmtId="0" fontId="18" fillId="15" borderId="3" xfId="0" applyFont="1" applyFill="1" applyBorder="1" applyAlignment="1">
      <alignment horizontal="left" vertical="center" indent="1"/>
    </xf>
    <xf numFmtId="44" fontId="17" fillId="13" borderId="3" xfId="0" applyNumberFormat="1" applyFont="1" applyFill="1" applyBorder="1" applyAlignment="1">
      <alignment horizontal="left" vertical="center" indent="1"/>
    </xf>
    <xf numFmtId="0" fontId="14" fillId="15" borderId="3" xfId="18" applyFill="1" applyBorder="1" applyAlignment="1">
      <alignment horizontal="left" vertical="center" indent="1"/>
    </xf>
    <xf numFmtId="0" fontId="16" fillId="12" borderId="1" xfId="20" applyBorder="1" applyAlignment="1">
      <alignment horizontal="left" vertical="center" wrapText="1" indent="1"/>
    </xf>
    <xf numFmtId="0" fontId="19" fillId="16" borderId="1" xfId="21" applyBorder="1" applyAlignment="1">
      <alignment horizontal="left" vertical="center" wrapText="1" indent="1"/>
    </xf>
  </cellXfs>
  <cellStyles count="22">
    <cellStyle name="Bad" xfId="20" builtinId="27"/>
    <cellStyle name="Currency" xfId="1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8" builtinId="8"/>
    <cellStyle name="Neutral" xfId="21" builtinId="28"/>
    <cellStyle name="Normal" xfId="0" builtinId="0"/>
    <cellStyle name="Normal 2" xfId="17" xr:uid="{00000000-0005-0000-0000-000000000000}"/>
  </cellStyles>
  <dxfs count="112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9" defaultPivotStyle="PivotStyleMedium4"/>
  <colors>
    <mruColors>
      <color rgb="FF5A6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7J4XY6X3" TargetMode="External"/><Relationship Id="rId18" Type="http://schemas.openxmlformats.org/officeDocument/2006/relationships/hyperlink" Target="https://www.bocabearings.com/products/mr2410-zzc-2400" TargetMode="External"/><Relationship Id="rId26" Type="http://schemas.openxmlformats.org/officeDocument/2006/relationships/hyperlink" Target="https://www.digikey.com/product-detail/en/ams/AS5048A-TS_EK_AB/AS5048A-AB-1.0-ND/3188612" TargetMode="External"/><Relationship Id="rId3" Type="http://schemas.openxmlformats.org/officeDocument/2006/relationships/hyperlink" Target="https://www.amazon.com/gp/product/B00TH3LSJS" TargetMode="External"/><Relationship Id="rId21" Type="http://schemas.openxmlformats.org/officeDocument/2006/relationships/hyperlink" Target="https://www.mcmaster.com/6659k66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www.amazon.com/dp/B073NYZMKJ" TargetMode="External"/><Relationship Id="rId12" Type="http://schemas.openxmlformats.org/officeDocument/2006/relationships/hyperlink" Target="https://www.digikey.com/product-detail/en/ams/AS5048A-TS_EK_AB/AS5048A-AB-1.0-ND/3188612" TargetMode="External"/><Relationship Id="rId17" Type="http://schemas.openxmlformats.org/officeDocument/2006/relationships/hyperlink" Target="https://www.amazon.com/dp/B007HS1I5E" TargetMode="External"/><Relationship Id="rId25" Type="http://schemas.openxmlformats.org/officeDocument/2006/relationships/hyperlink" Target="https://www.omc-stepperonline.com/nema-17-stepper-motor/nema-17-bipolar-18deg-65ncm-92ozin-21a-336v-42x42x60mm-4-wires-17hs24-2104s.html?mfp=16o-ship-from%5B59%5D%2C24-no-of-lead%5B4%5D" TargetMode="External"/><Relationship Id="rId33" Type="http://schemas.openxmlformats.org/officeDocument/2006/relationships/hyperlink" Target="https://www.amazon.com/gp/product/B0006O3XKO" TargetMode="External"/><Relationship Id="rId2" Type="http://schemas.openxmlformats.org/officeDocument/2006/relationships/hyperlink" Target="mailto:philippe.desrosiers@gmail.com" TargetMode="External"/><Relationship Id="rId16" Type="http://schemas.openxmlformats.org/officeDocument/2006/relationships/hyperlink" Target="https://www.digikey.com/product-detail/en/ams/AS5048A-TS_EK_AB/AS5048A-AB-1.0-ND/3188612" TargetMode="External"/><Relationship Id="rId20" Type="http://schemas.openxmlformats.org/officeDocument/2006/relationships/hyperlink" Target="https://www.amazon.com/dp/B07KJ8DGF3" TargetMode="External"/><Relationship Id="rId29" Type="http://schemas.openxmlformats.org/officeDocument/2006/relationships/hyperlink" Target="https://www.amazon.com/dp/B07FMX1PTY" TargetMode="External"/><Relationship Id="rId1" Type="http://schemas.openxmlformats.org/officeDocument/2006/relationships/hyperlink" Target="https://www.amazon.com/gp/product/B01N9EEW97" TargetMode="External"/><Relationship Id="rId6" Type="http://schemas.openxmlformats.org/officeDocument/2006/relationships/hyperlink" Target="https://www.omc-stepperonline.com/nema-23-stepper-motor/nema-23-bipolar-19nm-269ozin-28a-32v-57x57x76mm-4wires-%CF%866mm-shaft-23hs30-2804s1.html?mfp=22-shaft-diameter-mm%5B6%5D" TargetMode="External"/><Relationship Id="rId11" Type="http://schemas.openxmlformats.org/officeDocument/2006/relationships/hyperlink" Target="http://shop.sdp-si.com/catalog/product/?id=S1E10ZM10S080" TargetMode="External"/><Relationship Id="rId24" Type="http://schemas.openxmlformats.org/officeDocument/2006/relationships/hyperlink" Target="https://www.amazon.com/dp/B06WWR1P99" TargetMode="External"/><Relationship Id="rId32" Type="http://schemas.openxmlformats.org/officeDocument/2006/relationships/hyperlink" Target="https://www.pololu.com/product/1998" TargetMode="External"/><Relationship Id="rId5" Type="http://schemas.openxmlformats.org/officeDocument/2006/relationships/hyperlink" Target="https://www.amazon.com/gp/product/B00OK6DT76" TargetMode="External"/><Relationship Id="rId15" Type="http://schemas.openxmlformats.org/officeDocument/2006/relationships/hyperlink" Target="https://www.omc-stepperonline.com/nema-17-stepper-motor/nema-17-bipolar-18deg-65ncm-92ozin-21a-336v-42x42x60mm-4-wires-17hs24-2104s.html?mfp=16o-ship-from%5B59%5D%2C24-no-of-lead%5B4%5D" TargetMode="External"/><Relationship Id="rId23" Type="http://schemas.openxmlformats.org/officeDocument/2006/relationships/hyperlink" Target="https://www.amazon.com/dp/B007HS1I5E" TargetMode="External"/><Relationship Id="rId28" Type="http://schemas.openxmlformats.org/officeDocument/2006/relationships/hyperlink" Target="https://www.amazon.com/uxcell-Aluminum-Timing-Synchronous-Printer/dp/B0728PDWNQ" TargetMode="External"/><Relationship Id="rId10" Type="http://schemas.openxmlformats.org/officeDocument/2006/relationships/hyperlink" Target="https://www.omc-stepperonline.com/nema-23-stepper-motor-bipolar-l56mm-w-gear-raio-471-planetary-gearbox-23hs22-2804s-pg47.html" TargetMode="External"/><Relationship Id="rId19" Type="http://schemas.openxmlformats.org/officeDocument/2006/relationships/hyperlink" Target="https://www.amazon.com/dp/B07KV2JCYL" TargetMode="External"/><Relationship Id="rId31" Type="http://schemas.openxmlformats.org/officeDocument/2006/relationships/hyperlink" Target="https://www.bocabearings.com/products/mr85-w5c-15184" TargetMode="External"/><Relationship Id="rId4" Type="http://schemas.openxmlformats.org/officeDocument/2006/relationships/hyperlink" Target="https://www.amazon.com/gp/product/B07M9VNCY5" TargetMode="External"/><Relationship Id="rId9" Type="http://schemas.openxmlformats.org/officeDocument/2006/relationships/hyperlink" Target="https://www.digikey.com/product-detail/en/ams/AS5048A-TS_EK_AB/AS5048A-AB-1.0-ND/3188612" TargetMode="External"/><Relationship Id="rId14" Type="http://schemas.openxmlformats.org/officeDocument/2006/relationships/hyperlink" Target="https://www.omc-stepperonline.com/nema-23-stepper-motor-bipolar-l56mm-w-gear-raio-471-planetary-gearbox-23hs22-2804s-pg47.html" TargetMode="External"/><Relationship Id="rId22" Type="http://schemas.openxmlformats.org/officeDocument/2006/relationships/hyperlink" Target="https://www.amazon.com/dp/B007HS1I5E" TargetMode="External"/><Relationship Id="rId27" Type="http://schemas.openxmlformats.org/officeDocument/2006/relationships/hyperlink" Target="https://www.amazon.com/dp/B01N2TQNGW" TargetMode="External"/><Relationship Id="rId30" Type="http://schemas.openxmlformats.org/officeDocument/2006/relationships/hyperlink" Target="https://www.bocabearings.com/products/os160-th9-c3c-2953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shop.sdp-si.com/catalog/Product.aspx?id=A_1C_2MYK10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R82"/>
  <sheetViews>
    <sheetView showGridLines="0" tabSelected="1" zoomScaleNormal="100" zoomScalePageLayoutView="75" workbookViewId="0">
      <pane ySplit="8" topLeftCell="A9" activePane="bottomLeft" state="frozen"/>
      <selection pane="bottomLeft" activeCell="D4" sqref="D4"/>
    </sheetView>
  </sheetViews>
  <sheetFormatPr baseColWidth="10" defaultColWidth="11" defaultRowHeight="16" outlineLevelRow="2"/>
  <cols>
    <col min="1" max="1" width="3.33203125" customWidth="1"/>
    <col min="2" max="2" width="13.5" customWidth="1"/>
    <col min="3" max="3" width="25" customWidth="1"/>
    <col min="4" max="4" width="38.5" customWidth="1"/>
    <col min="5" max="7" width="10.83203125" customWidth="1"/>
    <col min="8" max="8" width="28.6640625" customWidth="1"/>
    <col min="9" max="10" width="18.83203125" customWidth="1"/>
    <col min="11" max="11" width="16.83203125" customWidth="1"/>
    <col min="12" max="14" width="28.6640625" customWidth="1"/>
    <col min="15" max="15" width="12.83203125" customWidth="1"/>
    <col min="16" max="16" width="15.83203125" style="41" customWidth="1"/>
    <col min="17" max="17" width="3.33203125" customWidth="1"/>
    <col min="18" max="18" width="16.83203125" customWidth="1"/>
  </cols>
  <sheetData>
    <row r="1" spans="2:18" ht="42" customHeight="1">
      <c r="B1" s="3" t="s">
        <v>133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5"/>
      <c r="Q1" s="4"/>
    </row>
    <row r="2" spans="2:18" ht="25" customHeight="1">
      <c r="B2" s="16" t="s">
        <v>1</v>
      </c>
      <c r="C2" s="11" t="s">
        <v>21</v>
      </c>
      <c r="D2" s="19" t="s">
        <v>3</v>
      </c>
      <c r="E2" s="7"/>
      <c r="F2" s="7"/>
      <c r="G2" s="21"/>
      <c r="H2" s="21"/>
      <c r="I2" s="21"/>
      <c r="J2" s="21"/>
      <c r="K2" s="21"/>
      <c r="L2" s="21"/>
      <c r="M2" s="21"/>
      <c r="N2" s="21"/>
      <c r="O2" s="21"/>
      <c r="P2" s="36"/>
      <c r="Q2" s="6"/>
    </row>
    <row r="3" spans="2:18" ht="25" customHeight="1">
      <c r="B3" s="17" t="s">
        <v>2</v>
      </c>
      <c r="C3" s="5" t="s">
        <v>67</v>
      </c>
      <c r="D3" s="34" t="s">
        <v>68</v>
      </c>
      <c r="E3" s="7"/>
      <c r="F3" s="7"/>
      <c r="G3" s="21"/>
      <c r="H3" s="21"/>
      <c r="I3" s="21"/>
      <c r="J3" s="21"/>
      <c r="K3" s="21"/>
      <c r="L3" s="21"/>
      <c r="M3" s="21"/>
      <c r="N3" s="21"/>
      <c r="O3" s="21"/>
      <c r="P3" s="36"/>
      <c r="Q3" s="6"/>
    </row>
    <row r="4" spans="2:18" ht="25" customHeight="1">
      <c r="B4" s="17" t="s">
        <v>19</v>
      </c>
      <c r="C4" s="10">
        <v>43550</v>
      </c>
      <c r="D4" s="15"/>
      <c r="E4" s="7"/>
      <c r="F4" s="7"/>
      <c r="G4" s="21"/>
      <c r="H4" s="21"/>
      <c r="I4" s="21"/>
      <c r="J4" s="21"/>
      <c r="K4" s="21"/>
      <c r="L4" s="21"/>
      <c r="M4" s="21"/>
      <c r="N4" s="21"/>
      <c r="O4" s="21"/>
      <c r="P4" s="36"/>
      <c r="Q4" s="6"/>
    </row>
    <row r="5" spans="2:18" ht="25" customHeight="1">
      <c r="B5" s="18" t="s">
        <v>5</v>
      </c>
      <c r="C5" s="13">
        <f>E82</f>
        <v>144</v>
      </c>
      <c r="D5" s="15"/>
      <c r="E5" s="7"/>
      <c r="F5" s="7"/>
      <c r="G5" s="21"/>
      <c r="H5" s="21"/>
      <c r="I5" s="21"/>
      <c r="J5" s="21"/>
      <c r="K5" s="21"/>
      <c r="L5" s="21"/>
      <c r="M5" s="21"/>
      <c r="N5" s="21"/>
      <c r="O5" s="21"/>
      <c r="P5" s="36"/>
      <c r="Q5" s="6"/>
    </row>
    <row r="6" spans="2:18" ht="25" customHeight="1">
      <c r="B6" s="18" t="s">
        <v>4</v>
      </c>
      <c r="C6" s="14">
        <f>P82</f>
        <v>741.0300000000002</v>
      </c>
      <c r="D6" s="15"/>
      <c r="E6" s="7"/>
      <c r="F6" s="7"/>
      <c r="G6" s="21"/>
      <c r="H6" s="21"/>
      <c r="I6" s="21"/>
      <c r="J6" s="21"/>
      <c r="K6" s="21"/>
      <c r="L6" s="21"/>
      <c r="M6" s="21"/>
      <c r="N6" s="21"/>
      <c r="O6" s="21"/>
      <c r="P6" s="36"/>
      <c r="Q6" s="6"/>
    </row>
    <row r="7" spans="2:18" ht="12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37"/>
      <c r="Q7" s="6"/>
    </row>
    <row r="8" spans="2:18" ht="25" customHeight="1">
      <c r="B8" s="20" t="s">
        <v>7</v>
      </c>
      <c r="C8" s="9" t="s">
        <v>60</v>
      </c>
      <c r="D8" s="9" t="s">
        <v>61</v>
      </c>
      <c r="E8" s="9" t="s">
        <v>33</v>
      </c>
      <c r="F8" s="9" t="s">
        <v>34</v>
      </c>
      <c r="G8" s="9" t="s">
        <v>35</v>
      </c>
      <c r="H8" s="9" t="s">
        <v>8</v>
      </c>
      <c r="I8" s="9" t="s">
        <v>9</v>
      </c>
      <c r="J8" s="9" t="s">
        <v>10</v>
      </c>
      <c r="K8" s="9" t="s">
        <v>11</v>
      </c>
      <c r="L8" s="9" t="s">
        <v>12</v>
      </c>
      <c r="M8" s="9" t="s">
        <v>14</v>
      </c>
      <c r="N8" s="9" t="s">
        <v>13</v>
      </c>
      <c r="O8" s="9" t="s">
        <v>0</v>
      </c>
      <c r="P8" s="38" t="s">
        <v>6</v>
      </c>
      <c r="Q8" s="1"/>
      <c r="R8" s="9" t="s">
        <v>20</v>
      </c>
    </row>
    <row r="9" spans="2:18" ht="40" customHeight="1" outlineLevel="2">
      <c r="B9" s="26" t="s">
        <v>72</v>
      </c>
      <c r="C9" s="26" t="s">
        <v>22</v>
      </c>
      <c r="D9" s="27" t="s">
        <v>140</v>
      </c>
      <c r="E9" s="12">
        <v>1</v>
      </c>
      <c r="F9" s="12">
        <v>1</v>
      </c>
      <c r="G9" s="12" t="s">
        <v>28</v>
      </c>
      <c r="H9" s="27"/>
      <c r="I9" s="27" t="s">
        <v>29</v>
      </c>
      <c r="J9" s="27"/>
      <c r="K9" s="28"/>
      <c r="L9" s="27" t="s">
        <v>40</v>
      </c>
      <c r="M9" s="30" t="s">
        <v>141</v>
      </c>
      <c r="N9" s="27"/>
      <c r="O9" s="8">
        <v>28.15</v>
      </c>
      <c r="P9" s="39">
        <f t="shared" ref="P9:P52" si="0">F9*O9</f>
        <v>28.15</v>
      </c>
      <c r="Q9" s="4"/>
      <c r="R9" s="22" t="s">
        <v>15</v>
      </c>
    </row>
    <row r="10" spans="2:18" ht="40" customHeight="1" outlineLevel="2">
      <c r="B10" s="26" t="s">
        <v>73</v>
      </c>
      <c r="C10" s="26" t="s">
        <v>22</v>
      </c>
      <c r="D10" s="26" t="s">
        <v>191</v>
      </c>
      <c r="E10" s="12">
        <v>1</v>
      </c>
      <c r="F10" s="12">
        <v>1</v>
      </c>
      <c r="G10" s="12" t="s">
        <v>28</v>
      </c>
      <c r="H10" s="27"/>
      <c r="I10" s="27" t="s">
        <v>42</v>
      </c>
      <c r="J10" s="27"/>
      <c r="K10" s="28"/>
      <c r="L10" s="27" t="s">
        <v>39</v>
      </c>
      <c r="M10" s="30" t="s">
        <v>190</v>
      </c>
      <c r="N10" s="27"/>
      <c r="O10" s="8">
        <v>14.99</v>
      </c>
      <c r="P10" s="39">
        <f t="shared" si="0"/>
        <v>14.99</v>
      </c>
      <c r="Q10" s="4"/>
      <c r="R10" s="24" t="s">
        <v>17</v>
      </c>
    </row>
    <row r="11" spans="2:18" ht="40" customHeight="1" outlineLevel="2">
      <c r="B11" s="26" t="s">
        <v>74</v>
      </c>
      <c r="C11" s="26" t="s">
        <v>22</v>
      </c>
      <c r="D11" s="26" t="s">
        <v>142</v>
      </c>
      <c r="E11" s="12">
        <v>1</v>
      </c>
      <c r="F11" s="12">
        <v>1</v>
      </c>
      <c r="G11" s="12" t="s">
        <v>28</v>
      </c>
      <c r="H11" s="27"/>
      <c r="I11" s="27" t="s">
        <v>43</v>
      </c>
      <c r="J11" s="27"/>
      <c r="K11" s="28"/>
      <c r="L11" s="27" t="s">
        <v>38</v>
      </c>
      <c r="M11" s="30" t="s">
        <v>143</v>
      </c>
      <c r="N11" s="27"/>
      <c r="O11" s="8">
        <v>7.7</v>
      </c>
      <c r="P11" s="39">
        <f t="shared" si="0"/>
        <v>7.7</v>
      </c>
      <c r="Q11" s="4"/>
      <c r="R11" s="25" t="s">
        <v>18</v>
      </c>
    </row>
    <row r="12" spans="2:18" ht="40" customHeight="1" outlineLevel="2">
      <c r="B12" s="26" t="s">
        <v>75</v>
      </c>
      <c r="C12" s="26" t="s">
        <v>22</v>
      </c>
      <c r="D12" s="26" t="s">
        <v>27</v>
      </c>
      <c r="E12" s="12">
        <v>1</v>
      </c>
      <c r="F12" s="12">
        <v>6</v>
      </c>
      <c r="G12" s="12" t="s">
        <v>28</v>
      </c>
      <c r="H12" s="27"/>
      <c r="I12" s="27" t="s">
        <v>30</v>
      </c>
      <c r="J12" s="27"/>
      <c r="K12" s="28"/>
      <c r="L12" s="27" t="s">
        <v>37</v>
      </c>
      <c r="M12" s="30" t="s">
        <v>144</v>
      </c>
      <c r="N12" s="27"/>
      <c r="O12" s="8">
        <v>16.760000000000002</v>
      </c>
      <c r="P12" s="39">
        <f t="shared" si="0"/>
        <v>100.56</v>
      </c>
      <c r="Q12" s="4"/>
      <c r="R12" s="23" t="s">
        <v>16</v>
      </c>
    </row>
    <row r="13" spans="2:18" ht="40" customHeight="1" outlineLevel="2">
      <c r="B13" s="26" t="s">
        <v>76</v>
      </c>
      <c r="C13" s="26" t="s">
        <v>22</v>
      </c>
      <c r="D13" s="26" t="s">
        <v>183</v>
      </c>
      <c r="E13" s="12">
        <v>2</v>
      </c>
      <c r="F13" s="12">
        <v>1</v>
      </c>
      <c r="G13" s="12" t="s">
        <v>48</v>
      </c>
      <c r="H13" s="27"/>
      <c r="I13" s="27" t="s">
        <v>32</v>
      </c>
      <c r="J13" s="27"/>
      <c r="K13" s="28"/>
      <c r="L13" s="27" t="s">
        <v>36</v>
      </c>
      <c r="M13" s="27"/>
      <c r="N13" s="27" t="s">
        <v>185</v>
      </c>
      <c r="O13" s="8"/>
      <c r="P13" s="39">
        <f t="shared" si="0"/>
        <v>0</v>
      </c>
      <c r="Q13" s="4"/>
    </row>
    <row r="14" spans="2:18" ht="40" customHeight="1" outlineLevel="2">
      <c r="B14" s="26" t="s">
        <v>76</v>
      </c>
      <c r="C14" s="26" t="s">
        <v>22</v>
      </c>
      <c r="D14" s="26" t="s">
        <v>184</v>
      </c>
      <c r="E14" s="12">
        <v>2</v>
      </c>
      <c r="F14" s="12">
        <v>1</v>
      </c>
      <c r="G14" s="12" t="s">
        <v>48</v>
      </c>
      <c r="H14" s="27"/>
      <c r="I14" s="27" t="s">
        <v>32</v>
      </c>
      <c r="J14" s="27"/>
      <c r="K14" s="28"/>
      <c r="L14" s="27" t="s">
        <v>36</v>
      </c>
      <c r="M14" s="27"/>
      <c r="N14" s="27" t="s">
        <v>185</v>
      </c>
      <c r="O14" s="8"/>
      <c r="P14" s="39">
        <f t="shared" ref="P14" si="1">F14*O14</f>
        <v>0</v>
      </c>
      <c r="Q14" s="4"/>
    </row>
    <row r="15" spans="2:18" ht="40" customHeight="1" outlineLevel="2">
      <c r="B15" s="26" t="s">
        <v>77</v>
      </c>
      <c r="C15" s="26" t="s">
        <v>22</v>
      </c>
      <c r="D15" s="26" t="s">
        <v>188</v>
      </c>
      <c r="E15" s="12">
        <v>4</v>
      </c>
      <c r="F15" s="12">
        <v>1</v>
      </c>
      <c r="G15" s="12" t="s">
        <v>48</v>
      </c>
      <c r="H15" s="27"/>
      <c r="I15" s="27" t="s">
        <v>32</v>
      </c>
      <c r="J15" s="27"/>
      <c r="K15" s="28"/>
      <c r="L15" s="27" t="s">
        <v>36</v>
      </c>
      <c r="M15" s="27"/>
      <c r="N15" s="27" t="s">
        <v>186</v>
      </c>
      <c r="O15" s="8"/>
      <c r="P15" s="39">
        <f t="shared" si="0"/>
        <v>0</v>
      </c>
      <c r="Q15" s="4"/>
    </row>
    <row r="16" spans="2:18" ht="40" customHeight="1" outlineLevel="2">
      <c r="B16" s="26" t="s">
        <v>78</v>
      </c>
      <c r="C16" s="26" t="s">
        <v>22</v>
      </c>
      <c r="D16" s="26" t="s">
        <v>182</v>
      </c>
      <c r="E16" s="12">
        <v>4</v>
      </c>
      <c r="F16" s="12">
        <v>1</v>
      </c>
      <c r="G16" s="12" t="s">
        <v>48</v>
      </c>
      <c r="H16" s="27"/>
      <c r="I16" s="27" t="s">
        <v>32</v>
      </c>
      <c r="J16" s="27"/>
      <c r="K16" s="28"/>
      <c r="L16" s="27" t="s">
        <v>36</v>
      </c>
      <c r="M16" s="27"/>
      <c r="N16" s="27" t="s">
        <v>185</v>
      </c>
      <c r="O16" s="8"/>
      <c r="P16" s="39">
        <f t="shared" si="0"/>
        <v>0</v>
      </c>
      <c r="Q16" s="4"/>
    </row>
    <row r="17" spans="2:17" ht="40" customHeight="1" outlineLevel="2">
      <c r="B17" s="26" t="s">
        <v>79</v>
      </c>
      <c r="C17" s="26" t="s">
        <v>22</v>
      </c>
      <c r="D17" s="26" t="s">
        <v>31</v>
      </c>
      <c r="E17" s="12">
        <v>8</v>
      </c>
      <c r="F17" s="12">
        <v>1</v>
      </c>
      <c r="G17" s="12" t="s">
        <v>48</v>
      </c>
      <c r="H17" s="27"/>
      <c r="I17" s="27" t="s">
        <v>32</v>
      </c>
      <c r="J17" s="27"/>
      <c r="K17" s="28"/>
      <c r="L17" s="27" t="s">
        <v>36</v>
      </c>
      <c r="M17" s="27"/>
      <c r="N17" s="27" t="s">
        <v>187</v>
      </c>
      <c r="O17" s="8"/>
      <c r="P17" s="39">
        <f t="shared" si="0"/>
        <v>0</v>
      </c>
      <c r="Q17" s="4"/>
    </row>
    <row r="18" spans="2:17" ht="40" customHeight="1" outlineLevel="2">
      <c r="B18" s="26" t="s">
        <v>118</v>
      </c>
      <c r="C18" s="26" t="s">
        <v>22</v>
      </c>
      <c r="D18" s="26" t="s">
        <v>119</v>
      </c>
      <c r="E18" s="12">
        <v>1</v>
      </c>
      <c r="F18" s="12">
        <v>1</v>
      </c>
      <c r="G18" s="12" t="s">
        <v>28</v>
      </c>
      <c r="H18" s="27"/>
      <c r="I18" s="27" t="s">
        <v>120</v>
      </c>
      <c r="J18" s="27"/>
      <c r="K18" s="28"/>
      <c r="L18" s="27" t="s">
        <v>121</v>
      </c>
      <c r="M18" s="27"/>
      <c r="N18" s="27"/>
      <c r="O18" s="8"/>
      <c r="P18" s="39">
        <f t="shared" si="0"/>
        <v>0</v>
      </c>
      <c r="Q18" s="4"/>
    </row>
    <row r="19" spans="2:17" ht="40" customHeight="1" outlineLevel="1">
      <c r="B19" s="9"/>
      <c r="C19" s="9" t="s">
        <v>62</v>
      </c>
      <c r="D19" s="9"/>
      <c r="E19" s="9">
        <f>SUBTOTAL(9,E9:E18)</f>
        <v>25</v>
      </c>
      <c r="F19" s="9">
        <f>SUBTOTAL(9,F9:F18)</f>
        <v>15</v>
      </c>
      <c r="G19" s="9"/>
      <c r="H19" s="9"/>
      <c r="I19" s="9"/>
      <c r="J19" s="9"/>
      <c r="K19" s="9"/>
      <c r="L19" s="9"/>
      <c r="M19" s="9"/>
      <c r="N19" s="9"/>
      <c r="O19" s="9"/>
      <c r="P19" s="38">
        <f>SUBTOTAL(9,P9:P18)</f>
        <v>151.4</v>
      </c>
      <c r="Q19" s="4"/>
    </row>
    <row r="20" spans="2:17" ht="40" customHeight="1" outlineLevel="2">
      <c r="B20" s="26" t="s">
        <v>80</v>
      </c>
      <c r="C20" s="26" t="s">
        <v>23</v>
      </c>
      <c r="D20" s="26" t="s">
        <v>148</v>
      </c>
      <c r="E20" s="12">
        <v>1</v>
      </c>
      <c r="F20" s="12">
        <v>2</v>
      </c>
      <c r="G20" s="12" t="s">
        <v>28</v>
      </c>
      <c r="H20" s="27"/>
      <c r="I20" s="27" t="s">
        <v>29</v>
      </c>
      <c r="J20" s="27"/>
      <c r="K20" s="28"/>
      <c r="L20" s="27" t="s">
        <v>40</v>
      </c>
      <c r="M20" s="30" t="s">
        <v>147</v>
      </c>
      <c r="N20" s="27"/>
      <c r="O20" s="8">
        <v>68.86</v>
      </c>
      <c r="P20" s="39">
        <f t="shared" si="0"/>
        <v>137.72</v>
      </c>
      <c r="Q20" s="4"/>
    </row>
    <row r="21" spans="2:17" ht="40" customHeight="1" outlineLevel="2">
      <c r="B21" s="26" t="s">
        <v>81</v>
      </c>
      <c r="C21" s="26" t="s">
        <v>23</v>
      </c>
      <c r="D21" s="26" t="s">
        <v>149</v>
      </c>
      <c r="E21" s="12">
        <v>1</v>
      </c>
      <c r="F21" s="12">
        <v>1</v>
      </c>
      <c r="G21" s="12" t="s">
        <v>28</v>
      </c>
      <c r="H21" s="27"/>
      <c r="I21" s="27" t="s">
        <v>43</v>
      </c>
      <c r="J21" s="27"/>
      <c r="K21" s="28"/>
      <c r="L21" s="27" t="s">
        <v>38</v>
      </c>
      <c r="M21" s="30" t="s">
        <v>150</v>
      </c>
      <c r="N21" s="27"/>
      <c r="O21" s="8">
        <v>80.44</v>
      </c>
      <c r="P21" s="39">
        <f t="shared" si="0"/>
        <v>80.44</v>
      </c>
      <c r="Q21" s="4"/>
    </row>
    <row r="22" spans="2:17" ht="40" customHeight="1" outlineLevel="2">
      <c r="B22" s="26" t="s">
        <v>82</v>
      </c>
      <c r="C22" s="26" t="s">
        <v>23</v>
      </c>
      <c r="D22" s="26" t="s">
        <v>27</v>
      </c>
      <c r="E22" s="12">
        <v>1</v>
      </c>
      <c r="F22" s="12"/>
      <c r="G22" s="12" t="s">
        <v>28</v>
      </c>
      <c r="H22" s="27"/>
      <c r="I22" s="27" t="s">
        <v>30</v>
      </c>
      <c r="J22" s="27"/>
      <c r="K22" s="28"/>
      <c r="L22" s="27" t="s">
        <v>37</v>
      </c>
      <c r="M22" s="30" t="s">
        <v>144</v>
      </c>
      <c r="N22" s="27"/>
      <c r="O22" s="8">
        <v>16.760000000000002</v>
      </c>
      <c r="P22" s="39">
        <f t="shared" si="0"/>
        <v>0</v>
      </c>
      <c r="Q22" s="4"/>
    </row>
    <row r="23" spans="2:17" ht="40" customHeight="1" outlineLevel="2">
      <c r="B23" s="26" t="s">
        <v>83</v>
      </c>
      <c r="C23" s="26" t="s">
        <v>23</v>
      </c>
      <c r="D23" s="26" t="s">
        <v>53</v>
      </c>
      <c r="E23" s="12">
        <v>1</v>
      </c>
      <c r="F23" s="12">
        <v>4</v>
      </c>
      <c r="G23" s="12" t="s">
        <v>28</v>
      </c>
      <c r="H23" s="27"/>
      <c r="I23" s="27" t="s">
        <v>42</v>
      </c>
      <c r="J23" s="27"/>
      <c r="K23" s="28"/>
      <c r="L23" s="27" t="s">
        <v>39</v>
      </c>
      <c r="M23" s="30" t="s">
        <v>163</v>
      </c>
      <c r="N23" s="27"/>
      <c r="O23" s="8">
        <v>24.01</v>
      </c>
      <c r="P23" s="39">
        <f t="shared" si="0"/>
        <v>96.04</v>
      </c>
      <c r="Q23" s="4"/>
    </row>
    <row r="24" spans="2:17" ht="40" customHeight="1" outlineLevel="2">
      <c r="B24" s="26" t="s">
        <v>189</v>
      </c>
      <c r="C24" s="26" t="s">
        <v>23</v>
      </c>
      <c r="D24" s="26" t="s">
        <v>209</v>
      </c>
      <c r="E24" s="12">
        <v>4</v>
      </c>
      <c r="F24" s="12"/>
      <c r="G24" s="12" t="s">
        <v>48</v>
      </c>
      <c r="H24" s="27"/>
      <c r="I24" s="27" t="s">
        <v>32</v>
      </c>
      <c r="J24" s="27"/>
      <c r="K24" s="28"/>
      <c r="L24" s="27" t="s">
        <v>36</v>
      </c>
      <c r="M24" s="30"/>
      <c r="N24" s="27" t="s">
        <v>185</v>
      </c>
      <c r="O24" s="8"/>
      <c r="P24" s="39">
        <f t="shared" si="0"/>
        <v>0</v>
      </c>
      <c r="Q24" s="4"/>
    </row>
    <row r="25" spans="2:17" ht="40" customHeight="1" outlineLevel="2">
      <c r="B25" s="26" t="s">
        <v>122</v>
      </c>
      <c r="C25" s="26" t="s">
        <v>23</v>
      </c>
      <c r="D25" s="26" t="s">
        <v>145</v>
      </c>
      <c r="E25" s="12">
        <v>1</v>
      </c>
      <c r="F25" s="12">
        <v>1</v>
      </c>
      <c r="G25" s="12" t="s">
        <v>28</v>
      </c>
      <c r="H25" s="27"/>
      <c r="I25" s="27" t="s">
        <v>120</v>
      </c>
      <c r="J25" s="27"/>
      <c r="K25" s="28"/>
      <c r="L25" s="27" t="s">
        <v>121</v>
      </c>
      <c r="M25" s="27"/>
      <c r="N25" s="27"/>
      <c r="O25" s="8"/>
      <c r="P25" s="39">
        <f t="shared" si="0"/>
        <v>0</v>
      </c>
      <c r="Q25" s="4"/>
    </row>
    <row r="26" spans="2:17" ht="40" customHeight="1" outlineLevel="2">
      <c r="B26" s="26" t="s">
        <v>123</v>
      </c>
      <c r="C26" s="26" t="s">
        <v>23</v>
      </c>
      <c r="D26" s="26" t="s">
        <v>146</v>
      </c>
      <c r="E26" s="12">
        <v>1</v>
      </c>
      <c r="F26" s="12">
        <v>1</v>
      </c>
      <c r="G26" s="12" t="s">
        <v>28</v>
      </c>
      <c r="H26" s="27"/>
      <c r="I26" s="27" t="s">
        <v>120</v>
      </c>
      <c r="J26" s="27"/>
      <c r="K26" s="28"/>
      <c r="L26" s="27" t="s">
        <v>121</v>
      </c>
      <c r="M26" s="27"/>
      <c r="N26" s="27"/>
      <c r="O26" s="8"/>
      <c r="P26" s="39">
        <f t="shared" si="0"/>
        <v>0</v>
      </c>
      <c r="Q26" s="4"/>
    </row>
    <row r="27" spans="2:17" ht="40" customHeight="1" outlineLevel="2">
      <c r="B27" s="26" t="s">
        <v>155</v>
      </c>
      <c r="C27" s="26" t="s">
        <v>23</v>
      </c>
      <c r="D27" s="26" t="s">
        <v>154</v>
      </c>
      <c r="E27" s="12">
        <v>1</v>
      </c>
      <c r="F27" s="12">
        <v>1</v>
      </c>
      <c r="G27" s="12" t="s">
        <v>28</v>
      </c>
      <c r="H27" s="27"/>
      <c r="I27" s="27" t="s">
        <v>120</v>
      </c>
      <c r="J27" s="27"/>
      <c r="K27" s="28"/>
      <c r="L27" s="27" t="s">
        <v>121</v>
      </c>
      <c r="M27" s="27"/>
      <c r="N27" s="27"/>
      <c r="O27" s="8"/>
      <c r="P27" s="39">
        <f t="shared" si="0"/>
        <v>0</v>
      </c>
      <c r="Q27" s="4"/>
    </row>
    <row r="28" spans="2:17" ht="40" customHeight="1" outlineLevel="1">
      <c r="B28" s="9"/>
      <c r="C28" s="9" t="s">
        <v>63</v>
      </c>
      <c r="D28" s="9"/>
      <c r="E28" s="9">
        <f>SUBTOTAL(9,E20:E27)</f>
        <v>11</v>
      </c>
      <c r="F28" s="9">
        <f>SUBTOTAL(9,F20:F27)</f>
        <v>10</v>
      </c>
      <c r="G28" s="9"/>
      <c r="H28" s="9"/>
      <c r="I28" s="9"/>
      <c r="J28" s="9"/>
      <c r="K28" s="9"/>
      <c r="L28" s="9"/>
      <c r="M28" s="9"/>
      <c r="N28" s="9"/>
      <c r="O28" s="9"/>
      <c r="P28" s="38">
        <f>SUBTOTAL(9,P20:P27)</f>
        <v>314.2</v>
      </c>
      <c r="Q28" s="4"/>
    </row>
    <row r="29" spans="2:17" ht="40" customHeight="1" outlineLevel="2">
      <c r="B29" s="26" t="s">
        <v>88</v>
      </c>
      <c r="C29" s="26" t="s">
        <v>26</v>
      </c>
      <c r="D29" s="26" t="s">
        <v>44</v>
      </c>
      <c r="E29" s="12">
        <v>1</v>
      </c>
      <c r="F29" s="12">
        <v>1</v>
      </c>
      <c r="G29" s="12" t="s">
        <v>112</v>
      </c>
      <c r="H29" s="27"/>
      <c r="I29" s="27" t="s">
        <v>47</v>
      </c>
      <c r="J29" s="27"/>
      <c r="K29" s="28"/>
      <c r="L29" s="27" t="s">
        <v>39</v>
      </c>
      <c r="M29" s="30" t="s">
        <v>132</v>
      </c>
      <c r="N29" s="27"/>
      <c r="O29" s="8">
        <v>26.7</v>
      </c>
      <c r="P29" s="39">
        <f t="shared" si="0"/>
        <v>26.7</v>
      </c>
      <c r="Q29" s="4"/>
    </row>
    <row r="30" spans="2:17" ht="40" customHeight="1" outlineLevel="2">
      <c r="B30" s="26" t="s">
        <v>89</v>
      </c>
      <c r="C30" s="26" t="s">
        <v>26</v>
      </c>
      <c r="D30" s="26" t="s">
        <v>45</v>
      </c>
      <c r="E30" s="12">
        <v>2</v>
      </c>
      <c r="F30" s="12">
        <v>1</v>
      </c>
      <c r="G30" s="12" t="s">
        <v>46</v>
      </c>
      <c r="H30" s="27"/>
      <c r="I30" s="27" t="s">
        <v>47</v>
      </c>
      <c r="J30" s="27"/>
      <c r="K30" s="28"/>
      <c r="L30" s="27" t="s">
        <v>39</v>
      </c>
      <c r="M30" s="30" t="s">
        <v>151</v>
      </c>
      <c r="N30" s="27"/>
      <c r="O30" s="8">
        <v>12.99</v>
      </c>
      <c r="P30" s="39">
        <f t="shared" si="0"/>
        <v>12.99</v>
      </c>
      <c r="Q30" s="4"/>
    </row>
    <row r="31" spans="2:17" ht="40" customHeight="1" outlineLevel="2">
      <c r="B31" s="26" t="s">
        <v>90</v>
      </c>
      <c r="C31" s="26" t="s">
        <v>26</v>
      </c>
      <c r="D31" s="26" t="s">
        <v>53</v>
      </c>
      <c r="E31" s="12">
        <v>2</v>
      </c>
      <c r="F31" s="12"/>
      <c r="G31" s="12" t="s">
        <v>28</v>
      </c>
      <c r="H31" s="27"/>
      <c r="I31" s="27" t="s">
        <v>42</v>
      </c>
      <c r="J31" s="27"/>
      <c r="K31" s="28"/>
      <c r="L31" s="27" t="s">
        <v>39</v>
      </c>
      <c r="M31" s="30" t="s">
        <v>163</v>
      </c>
      <c r="N31" s="27"/>
      <c r="O31" s="8">
        <v>24.01</v>
      </c>
      <c r="P31" s="39">
        <f t="shared" ref="P31" si="2">F31*O31</f>
        <v>0</v>
      </c>
      <c r="Q31" s="4"/>
    </row>
    <row r="32" spans="2:17" ht="40" customHeight="1" outlineLevel="2">
      <c r="B32" s="26" t="s">
        <v>91</v>
      </c>
      <c r="C32" s="26" t="s">
        <v>26</v>
      </c>
      <c r="D32" s="26" t="s">
        <v>210</v>
      </c>
      <c r="E32" s="12">
        <v>10</v>
      </c>
      <c r="F32" s="12">
        <v>1</v>
      </c>
      <c r="G32" s="12" t="s">
        <v>48</v>
      </c>
      <c r="H32" s="27"/>
      <c r="I32" s="27" t="s">
        <v>32</v>
      </c>
      <c r="J32" s="27"/>
      <c r="K32" s="28"/>
      <c r="L32" s="27" t="s">
        <v>36</v>
      </c>
      <c r="M32" s="27"/>
      <c r="N32" s="27" t="s">
        <v>211</v>
      </c>
      <c r="O32" s="8"/>
      <c r="P32" s="39">
        <f t="shared" si="0"/>
        <v>0</v>
      </c>
      <c r="Q32" s="4"/>
    </row>
    <row r="33" spans="2:17" ht="40" customHeight="1" outlineLevel="2">
      <c r="B33" s="26" t="s">
        <v>152</v>
      </c>
      <c r="C33" s="26" t="s">
        <v>26</v>
      </c>
      <c r="D33" s="26" t="s">
        <v>226</v>
      </c>
      <c r="E33" s="12">
        <v>4</v>
      </c>
      <c r="F33" s="12">
        <v>1</v>
      </c>
      <c r="G33" s="12" t="s">
        <v>48</v>
      </c>
      <c r="H33" s="27"/>
      <c r="I33" s="27" t="s">
        <v>32</v>
      </c>
      <c r="J33" s="27"/>
      <c r="K33" s="28"/>
      <c r="L33" s="27" t="s">
        <v>36</v>
      </c>
      <c r="M33" s="27"/>
      <c r="N33" s="27" t="s">
        <v>212</v>
      </c>
      <c r="O33" s="8"/>
      <c r="P33" s="39">
        <f t="shared" si="0"/>
        <v>0</v>
      </c>
      <c r="Q33" s="4"/>
    </row>
    <row r="34" spans="2:17" ht="40" customHeight="1" outlineLevel="2">
      <c r="B34" s="26" t="s">
        <v>124</v>
      </c>
      <c r="C34" s="26" t="s">
        <v>26</v>
      </c>
      <c r="D34" s="26" t="s">
        <v>128</v>
      </c>
      <c r="E34" s="12">
        <v>1</v>
      </c>
      <c r="F34" s="12">
        <v>1</v>
      </c>
      <c r="G34" s="12" t="s">
        <v>28</v>
      </c>
      <c r="H34" s="27"/>
      <c r="I34" s="27" t="s">
        <v>120</v>
      </c>
      <c r="J34" s="27"/>
      <c r="K34" s="28"/>
      <c r="L34" s="27" t="s">
        <v>121</v>
      </c>
      <c r="M34" s="27"/>
      <c r="N34" s="27"/>
      <c r="O34" s="8"/>
      <c r="P34" s="39">
        <f t="shared" si="0"/>
        <v>0</v>
      </c>
      <c r="Q34" s="4"/>
    </row>
    <row r="35" spans="2:17" ht="40" customHeight="1" outlineLevel="2">
      <c r="B35" s="26" t="s">
        <v>125</v>
      </c>
      <c r="C35" s="26" t="s">
        <v>26</v>
      </c>
      <c r="D35" s="26" t="s">
        <v>129</v>
      </c>
      <c r="E35" s="12">
        <v>1</v>
      </c>
      <c r="F35" s="12">
        <v>1</v>
      </c>
      <c r="G35" s="12" t="s">
        <v>28</v>
      </c>
      <c r="H35" s="27"/>
      <c r="I35" s="27" t="s">
        <v>120</v>
      </c>
      <c r="J35" s="27"/>
      <c r="K35" s="28"/>
      <c r="L35" s="27" t="s">
        <v>121</v>
      </c>
      <c r="M35" s="27"/>
      <c r="N35" s="27"/>
      <c r="O35" s="8"/>
      <c r="P35" s="39">
        <f t="shared" si="0"/>
        <v>0</v>
      </c>
      <c r="Q35" s="4"/>
    </row>
    <row r="36" spans="2:17" ht="40" customHeight="1" outlineLevel="2">
      <c r="B36" s="26" t="s">
        <v>126</v>
      </c>
      <c r="C36" s="26" t="s">
        <v>26</v>
      </c>
      <c r="D36" s="26" t="s">
        <v>130</v>
      </c>
      <c r="E36" s="12">
        <v>1</v>
      </c>
      <c r="F36" s="12">
        <v>1</v>
      </c>
      <c r="G36" s="12" t="s">
        <v>28</v>
      </c>
      <c r="H36" s="27"/>
      <c r="I36" s="27" t="s">
        <v>120</v>
      </c>
      <c r="J36" s="27"/>
      <c r="K36" s="28"/>
      <c r="L36" s="27" t="s">
        <v>121</v>
      </c>
      <c r="M36" s="27"/>
      <c r="N36" s="27"/>
      <c r="O36" s="8"/>
      <c r="P36" s="39">
        <f t="shared" si="0"/>
        <v>0</v>
      </c>
      <c r="Q36" s="4"/>
    </row>
    <row r="37" spans="2:17" ht="40" customHeight="1" outlineLevel="2">
      <c r="B37" s="26" t="s">
        <v>127</v>
      </c>
      <c r="C37" s="26" t="s">
        <v>26</v>
      </c>
      <c r="D37" s="26" t="s">
        <v>131</v>
      </c>
      <c r="E37" s="12">
        <v>1</v>
      </c>
      <c r="F37" s="12">
        <v>1</v>
      </c>
      <c r="G37" s="12" t="s">
        <v>28</v>
      </c>
      <c r="H37" s="27"/>
      <c r="I37" s="27" t="s">
        <v>120</v>
      </c>
      <c r="J37" s="27"/>
      <c r="K37" s="28"/>
      <c r="L37" s="27" t="s">
        <v>121</v>
      </c>
      <c r="M37" s="27"/>
      <c r="N37" s="27"/>
      <c r="O37" s="8"/>
      <c r="P37" s="39">
        <f t="shared" si="0"/>
        <v>0</v>
      </c>
      <c r="Q37" s="4"/>
    </row>
    <row r="38" spans="2:17" ht="40" customHeight="1" outlineLevel="2">
      <c r="B38" s="26" t="s">
        <v>153</v>
      </c>
      <c r="C38" s="26" t="s">
        <v>26</v>
      </c>
      <c r="D38" s="26" t="s">
        <v>154</v>
      </c>
      <c r="E38" s="12">
        <v>2</v>
      </c>
      <c r="F38" s="12">
        <v>2</v>
      </c>
      <c r="G38" s="12" t="s">
        <v>28</v>
      </c>
      <c r="H38" s="27"/>
      <c r="I38" s="27" t="s">
        <v>120</v>
      </c>
      <c r="J38" s="27"/>
      <c r="K38" s="28"/>
      <c r="L38" s="27" t="s">
        <v>121</v>
      </c>
      <c r="M38" s="27"/>
      <c r="N38" s="27"/>
      <c r="O38" s="8"/>
      <c r="P38" s="39">
        <f t="shared" ref="P38" si="3">F38*O38</f>
        <v>0</v>
      </c>
      <c r="Q38" s="4"/>
    </row>
    <row r="39" spans="2:17" ht="40" customHeight="1" outlineLevel="1">
      <c r="B39" s="9"/>
      <c r="C39" s="9" t="s">
        <v>64</v>
      </c>
      <c r="D39" s="9"/>
      <c r="E39" s="9">
        <f>SUBTOTAL(9,E29:E38)</f>
        <v>25</v>
      </c>
      <c r="F39" s="9">
        <f>SUBTOTAL(9,F29:F38)</f>
        <v>10</v>
      </c>
      <c r="G39" s="9"/>
      <c r="H39" s="9"/>
      <c r="I39" s="9"/>
      <c r="J39" s="9"/>
      <c r="K39" s="9"/>
      <c r="L39" s="9"/>
      <c r="M39" s="9"/>
      <c r="N39" s="9"/>
      <c r="O39" s="9"/>
      <c r="P39" s="38">
        <f>SUBTOTAL(9,P29:P38)</f>
        <v>39.69</v>
      </c>
      <c r="Q39" s="4"/>
    </row>
    <row r="40" spans="2:17" ht="40" customHeight="1" outlineLevel="2">
      <c r="B40" s="26" t="s">
        <v>84</v>
      </c>
      <c r="C40" s="26" t="s">
        <v>24</v>
      </c>
      <c r="D40" s="26" t="s">
        <v>148</v>
      </c>
      <c r="E40" s="12">
        <v>1</v>
      </c>
      <c r="F40" s="12"/>
      <c r="G40" s="12" t="s">
        <v>28</v>
      </c>
      <c r="H40" s="27"/>
      <c r="I40" s="27" t="s">
        <v>29</v>
      </c>
      <c r="J40" s="27"/>
      <c r="K40" s="28"/>
      <c r="L40" s="27" t="s">
        <v>40</v>
      </c>
      <c r="M40" s="30" t="s">
        <v>147</v>
      </c>
      <c r="N40" s="27"/>
      <c r="O40" s="8">
        <v>68.86</v>
      </c>
      <c r="P40" s="39">
        <f t="shared" si="0"/>
        <v>0</v>
      </c>
      <c r="Q40" s="4"/>
    </row>
    <row r="41" spans="2:17" ht="40" customHeight="1" outlineLevel="2">
      <c r="B41" s="26" t="s">
        <v>85</v>
      </c>
      <c r="C41" s="26" t="s">
        <v>24</v>
      </c>
      <c r="D41" s="26" t="s">
        <v>138</v>
      </c>
      <c r="E41" s="12">
        <v>2</v>
      </c>
      <c r="F41" s="12">
        <v>3</v>
      </c>
      <c r="G41" s="12" t="s">
        <v>28</v>
      </c>
      <c r="H41" s="27"/>
      <c r="I41" s="27" t="s">
        <v>29</v>
      </c>
      <c r="J41" s="27"/>
      <c r="K41" s="28"/>
      <c r="L41" s="27" t="s">
        <v>40</v>
      </c>
      <c r="M41" s="30" t="s">
        <v>139</v>
      </c>
      <c r="N41" s="27"/>
      <c r="O41" s="8">
        <v>12.93</v>
      </c>
      <c r="P41" s="39">
        <f t="shared" si="0"/>
        <v>38.79</v>
      </c>
      <c r="Q41" s="4"/>
    </row>
    <row r="42" spans="2:17" ht="40" customHeight="1" outlineLevel="2">
      <c r="B42" s="26" t="s">
        <v>86</v>
      </c>
      <c r="C42" s="26" t="s">
        <v>24</v>
      </c>
      <c r="D42" s="26" t="s">
        <v>27</v>
      </c>
      <c r="E42" s="12">
        <v>3</v>
      </c>
      <c r="F42" s="12"/>
      <c r="G42" s="12" t="s">
        <v>28</v>
      </c>
      <c r="H42" s="27"/>
      <c r="I42" s="27" t="s">
        <v>30</v>
      </c>
      <c r="J42" s="27"/>
      <c r="K42" s="28"/>
      <c r="L42" s="27" t="s">
        <v>37</v>
      </c>
      <c r="M42" s="30" t="s">
        <v>144</v>
      </c>
      <c r="N42" s="27"/>
      <c r="O42" s="8">
        <v>16.760000000000002</v>
      </c>
      <c r="P42" s="39">
        <f t="shared" si="0"/>
        <v>0</v>
      </c>
      <c r="Q42" s="4"/>
    </row>
    <row r="43" spans="2:17" ht="40" customHeight="1" outlineLevel="2">
      <c r="B43" s="26" t="s">
        <v>87</v>
      </c>
      <c r="C43" s="26" t="s">
        <v>24</v>
      </c>
      <c r="D43" s="26" t="s">
        <v>53</v>
      </c>
      <c r="E43" s="12">
        <v>1</v>
      </c>
      <c r="F43" s="12"/>
      <c r="G43" s="12" t="s">
        <v>28</v>
      </c>
      <c r="H43" s="27"/>
      <c r="I43" s="27" t="s">
        <v>42</v>
      </c>
      <c r="J43" s="27"/>
      <c r="K43" s="28"/>
      <c r="L43" s="27" t="s">
        <v>39</v>
      </c>
      <c r="M43" s="30" t="s">
        <v>163</v>
      </c>
      <c r="N43" s="27"/>
      <c r="O43" s="8">
        <v>24.01</v>
      </c>
      <c r="P43" s="39">
        <f t="shared" si="0"/>
        <v>0</v>
      </c>
      <c r="Q43" s="4"/>
    </row>
    <row r="44" spans="2:17" ht="40" customHeight="1" outlineLevel="2">
      <c r="B44" s="26" t="s">
        <v>92</v>
      </c>
      <c r="C44" s="26" t="s">
        <v>24</v>
      </c>
      <c r="D44" s="26" t="s">
        <v>209</v>
      </c>
      <c r="E44" s="12">
        <v>4</v>
      </c>
      <c r="F44" s="12"/>
      <c r="G44" s="12" t="s">
        <v>48</v>
      </c>
      <c r="H44" s="27"/>
      <c r="I44" s="27" t="s">
        <v>32</v>
      </c>
      <c r="J44" s="27"/>
      <c r="K44" s="28"/>
      <c r="L44" s="27" t="s">
        <v>36</v>
      </c>
      <c r="M44" s="27"/>
      <c r="N44" s="27" t="s">
        <v>215</v>
      </c>
      <c r="O44" s="8"/>
      <c r="P44" s="39">
        <f t="shared" si="0"/>
        <v>0</v>
      </c>
      <c r="Q44" s="4"/>
    </row>
    <row r="45" spans="2:17" ht="40" customHeight="1" outlineLevel="2">
      <c r="B45" s="26" t="s">
        <v>93</v>
      </c>
      <c r="C45" s="26" t="s">
        <v>24</v>
      </c>
      <c r="D45" s="26" t="s">
        <v>50</v>
      </c>
      <c r="E45" s="12">
        <v>8</v>
      </c>
      <c r="F45" s="12"/>
      <c r="G45" s="12" t="s">
        <v>48</v>
      </c>
      <c r="H45" s="27"/>
      <c r="I45" s="27" t="s">
        <v>32</v>
      </c>
      <c r="J45" s="27"/>
      <c r="K45" s="28"/>
      <c r="L45" s="27" t="s">
        <v>36</v>
      </c>
      <c r="M45" s="27"/>
      <c r="N45" s="27" t="s">
        <v>213</v>
      </c>
      <c r="O45" s="8"/>
      <c r="P45" s="39">
        <f t="shared" si="0"/>
        <v>0</v>
      </c>
      <c r="Q45" s="4"/>
    </row>
    <row r="46" spans="2:17" ht="40" customHeight="1" outlineLevel="2">
      <c r="B46" s="26" t="s">
        <v>94</v>
      </c>
      <c r="C46" s="26" t="s">
        <v>24</v>
      </c>
      <c r="D46" s="26" t="s">
        <v>210</v>
      </c>
      <c r="E46" s="12">
        <v>8</v>
      </c>
      <c r="F46" s="12"/>
      <c r="G46" s="12" t="s">
        <v>48</v>
      </c>
      <c r="H46" s="27"/>
      <c r="I46" s="27" t="s">
        <v>32</v>
      </c>
      <c r="J46" s="27"/>
      <c r="K46" s="28"/>
      <c r="L46" s="27" t="s">
        <v>36</v>
      </c>
      <c r="M46" s="27"/>
      <c r="N46" s="27" t="s">
        <v>214</v>
      </c>
      <c r="O46" s="8"/>
      <c r="P46" s="39">
        <f t="shared" si="0"/>
        <v>0</v>
      </c>
      <c r="Q46" s="4"/>
    </row>
    <row r="47" spans="2:17" ht="40" customHeight="1" outlineLevel="2">
      <c r="B47" s="26" t="s">
        <v>95</v>
      </c>
      <c r="C47" s="26" t="s">
        <v>24</v>
      </c>
      <c r="D47" s="26" t="s">
        <v>218</v>
      </c>
      <c r="E47" s="12">
        <v>8</v>
      </c>
      <c r="F47" s="12"/>
      <c r="G47" s="12" t="s">
        <v>48</v>
      </c>
      <c r="H47" s="27"/>
      <c r="I47" s="27" t="s">
        <v>32</v>
      </c>
      <c r="J47" s="27"/>
      <c r="K47" s="28"/>
      <c r="L47" s="27" t="s">
        <v>36</v>
      </c>
      <c r="M47" s="27"/>
      <c r="N47" s="27" t="s">
        <v>216</v>
      </c>
      <c r="O47" s="8"/>
      <c r="P47" s="39">
        <f t="shared" ref="P47:P48" si="4">F47*O47</f>
        <v>0</v>
      </c>
      <c r="Q47" s="4"/>
    </row>
    <row r="48" spans="2:17" ht="40" customHeight="1" outlineLevel="2">
      <c r="B48" s="26" t="s">
        <v>96</v>
      </c>
      <c r="C48" s="26" t="s">
        <v>24</v>
      </c>
      <c r="D48" s="26" t="s">
        <v>217</v>
      </c>
      <c r="E48" s="12">
        <v>8</v>
      </c>
      <c r="F48" s="12"/>
      <c r="G48" s="12" t="s">
        <v>48</v>
      </c>
      <c r="H48" s="27"/>
      <c r="I48" s="27" t="s">
        <v>32</v>
      </c>
      <c r="J48" s="27"/>
      <c r="K48" s="28"/>
      <c r="L48" s="27" t="s">
        <v>36</v>
      </c>
      <c r="M48" s="27"/>
      <c r="N48" s="27" t="s">
        <v>219</v>
      </c>
      <c r="O48" s="8"/>
      <c r="P48" s="39">
        <f t="shared" si="4"/>
        <v>0</v>
      </c>
      <c r="Q48" s="4"/>
    </row>
    <row r="49" spans="2:17" ht="40" customHeight="1" outlineLevel="2">
      <c r="B49" s="26" t="s">
        <v>97</v>
      </c>
      <c r="C49" s="26" t="s">
        <v>24</v>
      </c>
      <c r="D49" s="26" t="s">
        <v>225</v>
      </c>
      <c r="E49" s="12">
        <v>2</v>
      </c>
      <c r="F49" s="12">
        <v>2</v>
      </c>
      <c r="G49" s="12" t="s">
        <v>28</v>
      </c>
      <c r="H49" s="27"/>
      <c r="I49" s="27" t="s">
        <v>42</v>
      </c>
      <c r="J49" s="27"/>
      <c r="K49" s="28"/>
      <c r="L49" s="27" t="s">
        <v>160</v>
      </c>
      <c r="M49" s="30" t="s">
        <v>158</v>
      </c>
      <c r="N49" s="27"/>
      <c r="O49" s="8">
        <v>6.27</v>
      </c>
      <c r="P49" s="39">
        <f t="shared" si="0"/>
        <v>12.54</v>
      </c>
      <c r="Q49" s="4"/>
    </row>
    <row r="50" spans="2:17" ht="40" customHeight="1" outlineLevel="2">
      <c r="B50" s="26" t="s">
        <v>98</v>
      </c>
      <c r="C50" s="26" t="s">
        <v>24</v>
      </c>
      <c r="D50" s="26" t="s">
        <v>52</v>
      </c>
      <c r="E50" s="12">
        <v>1</v>
      </c>
      <c r="F50" s="12">
        <v>1</v>
      </c>
      <c r="G50" s="12" t="s">
        <v>28</v>
      </c>
      <c r="H50" s="27"/>
      <c r="I50" s="27" t="s">
        <v>29</v>
      </c>
      <c r="J50" s="27"/>
      <c r="K50" s="28"/>
      <c r="L50" s="27" t="s">
        <v>39</v>
      </c>
      <c r="M50" s="30" t="s">
        <v>159</v>
      </c>
      <c r="N50" s="27"/>
      <c r="O50" s="8">
        <v>24.73</v>
      </c>
      <c r="P50" s="39">
        <f t="shared" si="0"/>
        <v>24.73</v>
      </c>
      <c r="Q50" s="4"/>
    </row>
    <row r="51" spans="2:17" ht="40" customHeight="1" outlineLevel="2">
      <c r="B51" s="26" t="s">
        <v>100</v>
      </c>
      <c r="C51" s="26" t="s">
        <v>24</v>
      </c>
      <c r="D51" s="26" t="s">
        <v>51</v>
      </c>
      <c r="E51" s="12">
        <v>1</v>
      </c>
      <c r="F51" s="12">
        <v>1</v>
      </c>
      <c r="G51" s="12" t="s">
        <v>46</v>
      </c>
      <c r="H51" s="27"/>
      <c r="I51" s="27" t="s">
        <v>29</v>
      </c>
      <c r="J51" s="27"/>
      <c r="K51" s="28"/>
      <c r="L51" s="27" t="s">
        <v>39</v>
      </c>
      <c r="M51" s="30" t="s">
        <v>162</v>
      </c>
      <c r="N51" s="27"/>
      <c r="O51" s="8">
        <v>9.99</v>
      </c>
      <c r="P51" s="39">
        <f t="shared" si="0"/>
        <v>9.99</v>
      </c>
      <c r="Q51" s="4"/>
    </row>
    <row r="52" spans="2:17" ht="40" customHeight="1" outlineLevel="2">
      <c r="B52" s="26" t="s">
        <v>99</v>
      </c>
      <c r="C52" s="26" t="s">
        <v>24</v>
      </c>
      <c r="D52" s="26" t="s">
        <v>69</v>
      </c>
      <c r="E52" s="12"/>
      <c r="F52" s="12">
        <v>1</v>
      </c>
      <c r="G52" s="12" t="s">
        <v>28</v>
      </c>
      <c r="H52" s="27"/>
      <c r="I52" s="27" t="s">
        <v>157</v>
      </c>
      <c r="J52" s="27"/>
      <c r="K52" s="28"/>
      <c r="L52" s="27" t="s">
        <v>39</v>
      </c>
      <c r="M52" s="30" t="s">
        <v>58</v>
      </c>
      <c r="N52" s="27"/>
      <c r="O52" s="8">
        <v>13.88</v>
      </c>
      <c r="P52" s="39">
        <f t="shared" si="0"/>
        <v>13.88</v>
      </c>
      <c r="Q52" s="4"/>
    </row>
    <row r="53" spans="2:17" ht="40" customHeight="1" outlineLevel="2">
      <c r="B53" s="31" t="s">
        <v>220</v>
      </c>
      <c r="C53" s="31" t="s">
        <v>24</v>
      </c>
      <c r="D53" s="31" t="s">
        <v>57</v>
      </c>
      <c r="E53" s="12">
        <v>1</v>
      </c>
      <c r="F53" s="12"/>
      <c r="G53" s="12" t="s">
        <v>28</v>
      </c>
      <c r="H53" s="32"/>
      <c r="I53" s="32"/>
      <c r="J53" s="32"/>
      <c r="K53" s="33"/>
      <c r="L53" s="32"/>
      <c r="M53" s="32"/>
      <c r="N53" s="32"/>
      <c r="O53" s="8"/>
      <c r="P53" s="40"/>
      <c r="Q53" s="4"/>
    </row>
    <row r="54" spans="2:17" ht="40" customHeight="1" outlineLevel="2">
      <c r="B54" s="31" t="s">
        <v>221</v>
      </c>
      <c r="C54" s="31" t="s">
        <v>24</v>
      </c>
      <c r="D54" s="31" t="s">
        <v>70</v>
      </c>
      <c r="E54" s="12">
        <v>1</v>
      </c>
      <c r="F54" s="12"/>
      <c r="G54" s="12" t="s">
        <v>28</v>
      </c>
      <c r="H54" s="32"/>
      <c r="I54" s="32"/>
      <c r="J54" s="32"/>
      <c r="K54" s="33"/>
      <c r="L54" s="32"/>
      <c r="M54" s="32"/>
      <c r="N54" s="32"/>
      <c r="O54" s="8"/>
      <c r="P54" s="40"/>
      <c r="Q54" s="4"/>
    </row>
    <row r="55" spans="2:17" ht="40" customHeight="1" outlineLevel="2">
      <c r="B55" s="31" t="s">
        <v>222</v>
      </c>
      <c r="C55" s="31" t="s">
        <v>24</v>
      </c>
      <c r="D55" s="31" t="s">
        <v>71</v>
      </c>
      <c r="E55" s="12">
        <v>1</v>
      </c>
      <c r="F55" s="12"/>
      <c r="G55" s="12" t="s">
        <v>28</v>
      </c>
      <c r="H55" s="32"/>
      <c r="I55" s="32"/>
      <c r="J55" s="32"/>
      <c r="K55" s="33"/>
      <c r="L55" s="32"/>
      <c r="M55" s="32"/>
      <c r="N55" s="32" t="s">
        <v>54</v>
      </c>
      <c r="O55" s="8"/>
      <c r="P55" s="40"/>
      <c r="Q55" s="4"/>
    </row>
    <row r="56" spans="2:17" ht="40" customHeight="1" outlineLevel="2">
      <c r="B56" s="26" t="s">
        <v>223</v>
      </c>
      <c r="C56" s="26" t="s">
        <v>24</v>
      </c>
      <c r="D56" s="26" t="s">
        <v>55</v>
      </c>
      <c r="E56" s="12">
        <v>2</v>
      </c>
      <c r="F56" s="12">
        <v>2</v>
      </c>
      <c r="G56" s="12" t="s">
        <v>28</v>
      </c>
      <c r="H56" s="27"/>
      <c r="I56" s="27" t="s">
        <v>42</v>
      </c>
      <c r="J56" s="27"/>
      <c r="K56" s="28"/>
      <c r="L56" s="27" t="s">
        <v>36</v>
      </c>
      <c r="M56" s="30" t="s">
        <v>161</v>
      </c>
      <c r="N56" s="27"/>
      <c r="O56" s="8">
        <v>1.82</v>
      </c>
      <c r="P56" s="39">
        <f t="shared" ref="P56:P74" si="5">F56*O56</f>
        <v>3.64</v>
      </c>
      <c r="Q56" s="4"/>
    </row>
    <row r="57" spans="2:17" ht="40" customHeight="1" outlineLevel="2">
      <c r="B57" s="26" t="s">
        <v>224</v>
      </c>
      <c r="C57" s="26" t="s">
        <v>24</v>
      </c>
      <c r="D57" s="26" t="s">
        <v>56</v>
      </c>
      <c r="E57" s="12">
        <v>1</v>
      </c>
      <c r="F57" s="12">
        <v>1</v>
      </c>
      <c r="G57" s="12" t="s">
        <v>28</v>
      </c>
      <c r="H57" s="27"/>
      <c r="I57" s="27" t="s">
        <v>29</v>
      </c>
      <c r="J57" s="27"/>
      <c r="K57" s="28"/>
      <c r="L57" s="27" t="s">
        <v>39</v>
      </c>
      <c r="M57" s="30" t="s">
        <v>164</v>
      </c>
      <c r="N57" s="27"/>
      <c r="O57" s="8">
        <v>6.87</v>
      </c>
      <c r="P57" s="39">
        <f t="shared" si="5"/>
        <v>6.87</v>
      </c>
      <c r="Q57" s="4"/>
    </row>
    <row r="58" spans="2:17" ht="40" customHeight="1" outlineLevel="2">
      <c r="B58" s="26" t="s">
        <v>156</v>
      </c>
      <c r="C58" s="26" t="s">
        <v>24</v>
      </c>
      <c r="D58" s="26" t="s">
        <v>154</v>
      </c>
      <c r="E58" s="12">
        <v>1</v>
      </c>
      <c r="F58" s="12">
        <v>1</v>
      </c>
      <c r="G58" s="12" t="s">
        <v>28</v>
      </c>
      <c r="H58" s="27"/>
      <c r="I58" s="27" t="s">
        <v>120</v>
      </c>
      <c r="J58" s="27"/>
      <c r="K58" s="28"/>
      <c r="L58" s="27" t="s">
        <v>121</v>
      </c>
      <c r="M58" s="27"/>
      <c r="N58" s="27"/>
      <c r="O58" s="8"/>
      <c r="P58" s="39">
        <f t="shared" si="5"/>
        <v>0</v>
      </c>
      <c r="Q58" s="4"/>
    </row>
    <row r="59" spans="2:17" ht="40" customHeight="1" outlineLevel="1">
      <c r="B59" s="9"/>
      <c r="C59" s="9" t="s">
        <v>65</v>
      </c>
      <c r="D59" s="9"/>
      <c r="E59" s="9">
        <f>SUBTOTAL(9,E40:E58)</f>
        <v>54</v>
      </c>
      <c r="F59" s="9">
        <f>SUBTOTAL(9,F40:F58)</f>
        <v>12</v>
      </c>
      <c r="G59" s="9"/>
      <c r="H59" s="9"/>
      <c r="I59" s="9"/>
      <c r="J59" s="9"/>
      <c r="K59" s="9"/>
      <c r="L59" s="9"/>
      <c r="M59" s="9"/>
      <c r="N59" s="9"/>
      <c r="O59" s="9"/>
      <c r="P59" s="38">
        <f>SUBTOTAL(9,P40:P58)</f>
        <v>110.44</v>
      </c>
      <c r="Q59" s="4"/>
    </row>
    <row r="60" spans="2:17" ht="40" customHeight="1" outlineLevel="2">
      <c r="B60" s="26" t="s">
        <v>101</v>
      </c>
      <c r="C60" s="26" t="s">
        <v>25</v>
      </c>
      <c r="D60" s="26" t="s">
        <v>49</v>
      </c>
      <c r="E60" s="12">
        <v>1</v>
      </c>
      <c r="F60" s="12"/>
      <c r="G60" s="29" t="s">
        <v>28</v>
      </c>
      <c r="H60" s="42"/>
      <c r="I60" s="42" t="s">
        <v>29</v>
      </c>
      <c r="J60" s="42"/>
      <c r="K60" s="43"/>
      <c r="L60" s="42" t="s">
        <v>40</v>
      </c>
      <c r="M60" s="45" t="s">
        <v>139</v>
      </c>
      <c r="N60" s="42"/>
      <c r="O60" s="44">
        <v>12.93</v>
      </c>
      <c r="P60" s="39">
        <f t="shared" si="5"/>
        <v>0</v>
      </c>
      <c r="Q60" s="4"/>
    </row>
    <row r="61" spans="2:17" ht="40" customHeight="1" outlineLevel="2">
      <c r="B61" s="26" t="s">
        <v>102</v>
      </c>
      <c r="C61" s="26" t="s">
        <v>25</v>
      </c>
      <c r="D61" s="26" t="s">
        <v>27</v>
      </c>
      <c r="E61" s="12">
        <v>1</v>
      </c>
      <c r="F61" s="12"/>
      <c r="G61" s="12" t="s">
        <v>28</v>
      </c>
      <c r="H61" s="27"/>
      <c r="I61" s="27" t="s">
        <v>30</v>
      </c>
      <c r="J61" s="27"/>
      <c r="K61" s="28"/>
      <c r="L61" s="27" t="s">
        <v>37</v>
      </c>
      <c r="M61" s="30" t="s">
        <v>144</v>
      </c>
      <c r="N61" s="27"/>
      <c r="O61" s="8">
        <v>16.760000000000002</v>
      </c>
      <c r="P61" s="39">
        <f t="shared" si="5"/>
        <v>0</v>
      </c>
      <c r="Q61" s="4"/>
    </row>
    <row r="62" spans="2:17" ht="40" customHeight="1" outlineLevel="2">
      <c r="B62" s="26" t="s">
        <v>103</v>
      </c>
      <c r="C62" s="26" t="s">
        <v>25</v>
      </c>
      <c r="D62" s="47" t="s">
        <v>108</v>
      </c>
      <c r="E62" s="12">
        <v>1</v>
      </c>
      <c r="F62" s="12">
        <v>1</v>
      </c>
      <c r="G62" s="12" t="s">
        <v>28</v>
      </c>
      <c r="H62" s="27"/>
      <c r="I62" s="27" t="s">
        <v>157</v>
      </c>
      <c r="J62" s="27"/>
      <c r="K62" s="28"/>
      <c r="L62" s="27" t="s">
        <v>39</v>
      </c>
      <c r="M62" s="30" t="s">
        <v>166</v>
      </c>
      <c r="N62" s="27"/>
      <c r="O62" s="8">
        <v>6.41</v>
      </c>
      <c r="P62" s="39">
        <f t="shared" si="5"/>
        <v>6.41</v>
      </c>
      <c r="Q62" s="4"/>
    </row>
    <row r="63" spans="2:17" ht="40" customHeight="1" outlineLevel="2">
      <c r="B63" s="26" t="s">
        <v>104</v>
      </c>
      <c r="C63" s="26" t="s">
        <v>25</v>
      </c>
      <c r="D63" s="26" t="s">
        <v>109</v>
      </c>
      <c r="E63" s="12">
        <v>1</v>
      </c>
      <c r="F63" s="12">
        <v>1</v>
      </c>
      <c r="G63" s="12" t="s">
        <v>28</v>
      </c>
      <c r="H63" s="27"/>
      <c r="I63" s="27" t="s">
        <v>157</v>
      </c>
      <c r="J63" s="27"/>
      <c r="K63" s="28"/>
      <c r="L63" s="27" t="s">
        <v>39</v>
      </c>
      <c r="M63" s="30" t="s">
        <v>167</v>
      </c>
      <c r="N63" s="27"/>
      <c r="O63" s="8">
        <v>11.44</v>
      </c>
      <c r="P63" s="39">
        <f t="shared" si="5"/>
        <v>11.44</v>
      </c>
      <c r="Q63" s="4"/>
    </row>
    <row r="64" spans="2:17" ht="40" customHeight="1" outlineLevel="2">
      <c r="B64" s="26" t="s">
        <v>105</v>
      </c>
      <c r="C64" s="26" t="s">
        <v>25</v>
      </c>
      <c r="D64" s="46" t="s">
        <v>110</v>
      </c>
      <c r="E64" s="12">
        <v>1</v>
      </c>
      <c r="F64" s="12">
        <v>1</v>
      </c>
      <c r="G64" s="12" t="s">
        <v>28</v>
      </c>
      <c r="H64" s="27"/>
      <c r="I64" s="27" t="s">
        <v>157</v>
      </c>
      <c r="J64" s="27"/>
      <c r="K64" s="28"/>
      <c r="L64" s="27" t="s">
        <v>168</v>
      </c>
      <c r="M64" s="27"/>
      <c r="N64" s="27"/>
      <c r="O64" s="8"/>
      <c r="P64" s="39">
        <f t="shared" si="5"/>
        <v>0</v>
      </c>
      <c r="Q64" s="4"/>
    </row>
    <row r="65" spans="2:17" ht="40" customHeight="1" outlineLevel="2">
      <c r="B65" s="26" t="s">
        <v>106</v>
      </c>
      <c r="C65" s="26" t="s">
        <v>25</v>
      </c>
      <c r="D65" s="26" t="s">
        <v>111</v>
      </c>
      <c r="E65" s="12">
        <v>4</v>
      </c>
      <c r="F65" s="12">
        <v>1</v>
      </c>
      <c r="G65" s="12" t="s">
        <v>41</v>
      </c>
      <c r="H65" s="27"/>
      <c r="I65" s="27" t="s">
        <v>157</v>
      </c>
      <c r="J65" s="27"/>
      <c r="K65" s="28"/>
      <c r="L65" s="27" t="s">
        <v>39</v>
      </c>
      <c r="M65" s="30" t="s">
        <v>165</v>
      </c>
      <c r="N65" s="27"/>
      <c r="O65" s="8">
        <v>5.99</v>
      </c>
      <c r="P65" s="39">
        <f t="shared" si="5"/>
        <v>5.99</v>
      </c>
      <c r="Q65" s="4"/>
    </row>
    <row r="66" spans="2:17" ht="40" customHeight="1" outlineLevel="2">
      <c r="B66" s="26" t="s">
        <v>107</v>
      </c>
      <c r="C66" s="26" t="s">
        <v>25</v>
      </c>
      <c r="D66" s="26" t="s">
        <v>113</v>
      </c>
      <c r="E66" s="12">
        <v>1</v>
      </c>
      <c r="F66" s="12">
        <v>1</v>
      </c>
      <c r="G66" s="12" t="s">
        <v>28</v>
      </c>
      <c r="H66" s="27"/>
      <c r="I66" s="27" t="s">
        <v>42</v>
      </c>
      <c r="J66" s="27"/>
      <c r="K66" s="28"/>
      <c r="L66" s="27" t="s">
        <v>160</v>
      </c>
      <c r="M66" s="30" t="s">
        <v>169</v>
      </c>
      <c r="N66" s="27"/>
      <c r="O66" s="8">
        <v>12.57</v>
      </c>
      <c r="P66" s="39">
        <f t="shared" si="5"/>
        <v>12.57</v>
      </c>
      <c r="Q66" s="4"/>
    </row>
    <row r="67" spans="2:17" ht="40" customHeight="1" outlineLevel="2">
      <c r="B67" s="26" t="s">
        <v>115</v>
      </c>
      <c r="C67" s="26" t="s">
        <v>25</v>
      </c>
      <c r="D67" s="26" t="s">
        <v>114</v>
      </c>
      <c r="E67" s="12">
        <v>1</v>
      </c>
      <c r="F67" s="12">
        <v>1</v>
      </c>
      <c r="G67" s="12" t="s">
        <v>28</v>
      </c>
      <c r="H67" s="27"/>
      <c r="I67" s="27" t="s">
        <v>42</v>
      </c>
      <c r="J67" s="27"/>
      <c r="K67" s="28"/>
      <c r="L67" s="27" t="s">
        <v>160</v>
      </c>
      <c r="M67" s="30" t="s">
        <v>170</v>
      </c>
      <c r="N67" s="27"/>
      <c r="O67" s="8">
        <v>6.97</v>
      </c>
      <c r="P67" s="39">
        <f t="shared" si="5"/>
        <v>6.97</v>
      </c>
      <c r="Q67" s="4"/>
    </row>
    <row r="68" spans="2:17" ht="40" customHeight="1" outlineLevel="2">
      <c r="B68" s="26" t="s">
        <v>117</v>
      </c>
      <c r="C68" s="26" t="s">
        <v>25</v>
      </c>
      <c r="D68" s="26" t="s">
        <v>116</v>
      </c>
      <c r="E68" s="12">
        <v>1</v>
      </c>
      <c r="F68" s="12">
        <v>1</v>
      </c>
      <c r="G68" s="12" t="s">
        <v>46</v>
      </c>
      <c r="H68" s="27"/>
      <c r="I68" s="27" t="s">
        <v>47</v>
      </c>
      <c r="J68" s="27"/>
      <c r="K68" s="28"/>
      <c r="L68" s="27" t="s">
        <v>180</v>
      </c>
      <c r="M68" s="30" t="s">
        <v>181</v>
      </c>
      <c r="N68" s="27"/>
      <c r="O68" s="8">
        <v>7.49</v>
      </c>
      <c r="P68" s="39">
        <f t="shared" si="5"/>
        <v>7.49</v>
      </c>
      <c r="Q68" s="4"/>
    </row>
    <row r="69" spans="2:17" ht="40" customHeight="1" outlineLevel="2">
      <c r="B69" s="26" t="s">
        <v>172</v>
      </c>
      <c r="C69" s="26" t="s">
        <v>25</v>
      </c>
      <c r="D69" s="26" t="s">
        <v>171</v>
      </c>
      <c r="E69" s="12">
        <v>1</v>
      </c>
      <c r="F69" s="12"/>
      <c r="G69" s="12"/>
      <c r="H69" s="27"/>
      <c r="I69" s="27" t="s">
        <v>179</v>
      </c>
      <c r="J69" s="27"/>
      <c r="K69" s="28"/>
      <c r="L69" s="27" t="s">
        <v>121</v>
      </c>
      <c r="M69" s="27"/>
      <c r="N69" s="27"/>
      <c r="O69" s="8"/>
      <c r="P69" s="39">
        <f t="shared" si="5"/>
        <v>0</v>
      </c>
      <c r="Q69" s="4"/>
    </row>
    <row r="70" spans="2:17" ht="40" customHeight="1" outlineLevel="2">
      <c r="B70" s="26" t="s">
        <v>173</v>
      </c>
      <c r="C70" s="26" t="s">
        <v>25</v>
      </c>
      <c r="D70" s="26" t="s">
        <v>174</v>
      </c>
      <c r="E70" s="12">
        <v>1</v>
      </c>
      <c r="F70" s="12"/>
      <c r="G70" s="12"/>
      <c r="H70" s="27"/>
      <c r="I70" s="27" t="s">
        <v>179</v>
      </c>
      <c r="J70" s="27"/>
      <c r="K70" s="28"/>
      <c r="L70" s="27" t="s">
        <v>121</v>
      </c>
      <c r="M70" s="27"/>
      <c r="N70" s="27"/>
      <c r="O70" s="8"/>
      <c r="P70" s="39">
        <f t="shared" si="5"/>
        <v>0</v>
      </c>
      <c r="Q70" s="4"/>
    </row>
    <row r="71" spans="2:17" ht="40" customHeight="1" outlineLevel="2">
      <c r="B71" s="26" t="s">
        <v>176</v>
      </c>
      <c r="C71" s="26" t="s">
        <v>25</v>
      </c>
      <c r="D71" s="26" t="s">
        <v>175</v>
      </c>
      <c r="E71" s="12">
        <v>1</v>
      </c>
      <c r="F71" s="12"/>
      <c r="G71" s="12"/>
      <c r="H71" s="27"/>
      <c r="I71" s="27" t="s">
        <v>179</v>
      </c>
      <c r="J71" s="27"/>
      <c r="K71" s="28"/>
      <c r="L71" s="27" t="s">
        <v>121</v>
      </c>
      <c r="M71" s="27"/>
      <c r="N71" s="27"/>
      <c r="O71" s="8"/>
      <c r="P71" s="39">
        <f t="shared" si="5"/>
        <v>0</v>
      </c>
      <c r="Q71" s="4"/>
    </row>
    <row r="72" spans="2:17" ht="40" customHeight="1" outlineLevel="2">
      <c r="B72" s="26" t="s">
        <v>177</v>
      </c>
      <c r="C72" s="26" t="s">
        <v>25</v>
      </c>
      <c r="D72" s="26" t="s">
        <v>178</v>
      </c>
      <c r="E72" s="12">
        <v>1</v>
      </c>
      <c r="F72" s="12"/>
      <c r="G72" s="12"/>
      <c r="H72" s="27"/>
      <c r="I72" s="27" t="s">
        <v>179</v>
      </c>
      <c r="J72" s="27"/>
      <c r="K72" s="28"/>
      <c r="L72" s="27" t="s">
        <v>121</v>
      </c>
      <c r="M72" s="27"/>
      <c r="N72" s="27"/>
      <c r="O72" s="8"/>
      <c r="P72" s="39">
        <f t="shared" si="5"/>
        <v>0</v>
      </c>
      <c r="Q72" s="4"/>
    </row>
    <row r="73" spans="2:17" ht="40" customHeight="1" outlineLevel="1">
      <c r="B73" s="9"/>
      <c r="C73" s="9" t="s">
        <v>66</v>
      </c>
      <c r="D73" s="9"/>
      <c r="E73" s="9">
        <f>SUBTOTAL(9,E60:E72)</f>
        <v>16</v>
      </c>
      <c r="F73" s="9">
        <f>SUBTOTAL(9,F60:F72)</f>
        <v>7</v>
      </c>
      <c r="G73" s="9"/>
      <c r="H73" s="9"/>
      <c r="I73" s="9"/>
      <c r="J73" s="9"/>
      <c r="K73" s="9"/>
      <c r="L73" s="9"/>
      <c r="M73" s="9"/>
      <c r="N73" s="9"/>
      <c r="O73" s="9"/>
      <c r="P73" s="38">
        <f>SUBTOTAL(9,P60:P72)</f>
        <v>50.870000000000005</v>
      </c>
      <c r="Q73" s="4"/>
    </row>
    <row r="74" spans="2:17" ht="40" customHeight="1" outlineLevel="2">
      <c r="B74" s="26" t="s">
        <v>135</v>
      </c>
      <c r="C74" s="26" t="s">
        <v>134</v>
      </c>
      <c r="D74" s="26" t="s">
        <v>192</v>
      </c>
      <c r="E74" s="12">
        <v>4</v>
      </c>
      <c r="F74" s="12">
        <v>1</v>
      </c>
      <c r="G74" s="12" t="s">
        <v>207</v>
      </c>
      <c r="H74" s="27"/>
      <c r="I74" s="27"/>
      <c r="J74" s="27"/>
      <c r="K74" s="28"/>
      <c r="L74" s="27"/>
      <c r="M74" s="30" t="s">
        <v>208</v>
      </c>
      <c r="N74" s="27"/>
      <c r="O74" s="8">
        <v>22.09</v>
      </c>
      <c r="P74" s="39">
        <f t="shared" si="5"/>
        <v>22.09</v>
      </c>
      <c r="Q74" s="4"/>
    </row>
    <row r="75" spans="2:17" ht="40" customHeight="1" outlineLevel="2">
      <c r="B75" s="26" t="s">
        <v>137</v>
      </c>
      <c r="C75" s="26" t="s">
        <v>134</v>
      </c>
      <c r="D75" s="26" t="s">
        <v>193</v>
      </c>
      <c r="E75" s="12">
        <v>1</v>
      </c>
      <c r="F75" s="12">
        <v>1</v>
      </c>
      <c r="G75" s="12" t="s">
        <v>194</v>
      </c>
      <c r="H75" s="27"/>
      <c r="I75" s="27"/>
      <c r="J75" s="27"/>
      <c r="K75" s="28"/>
      <c r="L75" s="27"/>
      <c r="M75" s="30" t="s">
        <v>195</v>
      </c>
      <c r="N75" s="27"/>
      <c r="O75" s="8">
        <v>9.02</v>
      </c>
      <c r="P75" s="39">
        <f t="shared" ref="P75:P80" si="6">F75*O75</f>
        <v>9.02</v>
      </c>
      <c r="Q75" s="4"/>
    </row>
    <row r="76" spans="2:17" ht="40" customHeight="1" outlineLevel="2">
      <c r="B76" s="26" t="s">
        <v>198</v>
      </c>
      <c r="C76" s="26" t="s">
        <v>134</v>
      </c>
      <c r="D76" s="26" t="s">
        <v>196</v>
      </c>
      <c r="E76" s="12">
        <v>1</v>
      </c>
      <c r="F76" s="12">
        <v>1</v>
      </c>
      <c r="G76" s="12" t="s">
        <v>28</v>
      </c>
      <c r="H76" s="27"/>
      <c r="I76" s="27"/>
      <c r="J76" s="27"/>
      <c r="K76" s="28"/>
      <c r="L76" s="27"/>
      <c r="M76" s="30" t="s">
        <v>197</v>
      </c>
      <c r="N76" s="27"/>
      <c r="O76" s="8">
        <v>43.32</v>
      </c>
      <c r="P76" s="39">
        <f t="shared" si="6"/>
        <v>43.32</v>
      </c>
      <c r="Q76" s="4"/>
    </row>
    <row r="77" spans="2:17" ht="40" customHeight="1" outlineLevel="2">
      <c r="B77" s="26" t="s">
        <v>199</v>
      </c>
      <c r="C77" s="26" t="s">
        <v>134</v>
      </c>
      <c r="D77" s="26" t="s">
        <v>200</v>
      </c>
      <c r="E77" s="12">
        <v>1</v>
      </c>
      <c r="F77" s="12"/>
      <c r="G77" s="12"/>
      <c r="H77" s="27"/>
      <c r="I77" s="27" t="s">
        <v>179</v>
      </c>
      <c r="J77" s="27"/>
      <c r="K77" s="28"/>
      <c r="L77" s="27" t="s">
        <v>121</v>
      </c>
      <c r="M77" s="27"/>
      <c r="N77" s="27"/>
      <c r="O77" s="8"/>
      <c r="P77" s="39">
        <f t="shared" si="6"/>
        <v>0</v>
      </c>
      <c r="Q77" s="4"/>
    </row>
    <row r="78" spans="2:17" ht="40" customHeight="1" outlineLevel="2">
      <c r="B78" s="26" t="s">
        <v>204</v>
      </c>
      <c r="C78" s="26" t="s">
        <v>134</v>
      </c>
      <c r="D78" s="26" t="s">
        <v>201</v>
      </c>
      <c r="E78" s="12">
        <v>2</v>
      </c>
      <c r="F78" s="12"/>
      <c r="G78" s="12"/>
      <c r="H78" s="27"/>
      <c r="I78" s="27" t="s">
        <v>179</v>
      </c>
      <c r="J78" s="27"/>
      <c r="K78" s="28"/>
      <c r="L78" s="27" t="s">
        <v>121</v>
      </c>
      <c r="M78" s="27"/>
      <c r="N78" s="27"/>
      <c r="O78" s="8"/>
      <c r="P78" s="39">
        <f t="shared" si="6"/>
        <v>0</v>
      </c>
      <c r="Q78" s="4"/>
    </row>
    <row r="79" spans="2:17" ht="40" customHeight="1" outlineLevel="2">
      <c r="B79" s="26" t="s">
        <v>205</v>
      </c>
      <c r="C79" s="26" t="s">
        <v>134</v>
      </c>
      <c r="D79" s="26" t="s">
        <v>202</v>
      </c>
      <c r="E79" s="12">
        <v>2</v>
      </c>
      <c r="F79" s="12"/>
      <c r="G79" s="12"/>
      <c r="H79" s="27"/>
      <c r="I79" s="27" t="s">
        <v>179</v>
      </c>
      <c r="J79" s="27"/>
      <c r="K79" s="28"/>
      <c r="L79" s="27" t="s">
        <v>121</v>
      </c>
      <c r="M79" s="27"/>
      <c r="N79" s="27"/>
      <c r="O79" s="8"/>
      <c r="P79" s="39">
        <f t="shared" si="6"/>
        <v>0</v>
      </c>
      <c r="Q79" s="4"/>
    </row>
    <row r="80" spans="2:17" ht="40" customHeight="1" outlineLevel="2">
      <c r="B80" s="26" t="s">
        <v>206</v>
      </c>
      <c r="C80" s="26" t="s">
        <v>134</v>
      </c>
      <c r="D80" s="26" t="s">
        <v>203</v>
      </c>
      <c r="E80" s="12">
        <v>2</v>
      </c>
      <c r="F80" s="12"/>
      <c r="G80" s="12"/>
      <c r="H80" s="27"/>
      <c r="I80" s="27" t="s">
        <v>179</v>
      </c>
      <c r="J80" s="27"/>
      <c r="K80" s="28"/>
      <c r="L80" s="27" t="s">
        <v>121</v>
      </c>
      <c r="M80" s="27"/>
      <c r="N80" s="27"/>
      <c r="O80" s="8"/>
      <c r="P80" s="39">
        <f t="shared" si="6"/>
        <v>0</v>
      </c>
      <c r="Q80" s="4"/>
    </row>
    <row r="81" spans="2:17" ht="40" customHeight="1" outlineLevel="1">
      <c r="B81" s="9"/>
      <c r="C81" s="9" t="s">
        <v>136</v>
      </c>
      <c r="D81" s="9"/>
      <c r="E81" s="9">
        <f>SUBTOTAL(9,E74:E80)</f>
        <v>13</v>
      </c>
      <c r="F81" s="9">
        <f>SUBTOTAL(9,F74:F80)</f>
        <v>3</v>
      </c>
      <c r="G81" s="9"/>
      <c r="H81" s="9"/>
      <c r="I81" s="9"/>
      <c r="J81" s="9"/>
      <c r="K81" s="9"/>
      <c r="L81" s="9"/>
      <c r="M81" s="9"/>
      <c r="N81" s="9"/>
      <c r="O81" s="9"/>
      <c r="P81" s="38">
        <f>SUBTOTAL(9,P74:P80)</f>
        <v>74.430000000000007</v>
      </c>
      <c r="Q81" s="4"/>
    </row>
    <row r="82" spans="2:17" ht="40" customHeight="1">
      <c r="B82" s="9"/>
      <c r="C82" s="9" t="s">
        <v>59</v>
      </c>
      <c r="D82" s="9"/>
      <c r="E82" s="9">
        <f>SUBTOTAL(9,E9:E80)</f>
        <v>144</v>
      </c>
      <c r="F82" s="9">
        <f>SUBTOTAL(9,F9:F80)</f>
        <v>57</v>
      </c>
      <c r="G82" s="9"/>
      <c r="H82" s="9"/>
      <c r="I82" s="9"/>
      <c r="J82" s="9"/>
      <c r="K82" s="9"/>
      <c r="L82" s="9"/>
      <c r="M82" s="9"/>
      <c r="N82" s="9"/>
      <c r="O82" s="9"/>
      <c r="P82" s="38">
        <f>SUBTOTAL(9,P9:P80)</f>
        <v>741.0300000000002</v>
      </c>
      <c r="Q82" s="4"/>
    </row>
  </sheetData>
  <conditionalFormatting sqref="K9:K13 K29:K30 K32:K34 K62:K70 K15:K18">
    <cfRule type="containsText" dxfId="111" priority="125" operator="containsText" text="COMPLETE">
      <formula>NOT(ISERROR(SEARCH("COMPLETE",K9)))</formula>
    </cfRule>
    <cfRule type="containsText" dxfId="110" priority="126" operator="containsText" text="IN REVIEW">
      <formula>NOT(ISERROR(SEARCH("IN REVIEW",K9)))</formula>
    </cfRule>
    <cfRule type="containsText" dxfId="109" priority="127" operator="containsText" text="IN PRODUCTION">
      <formula>NOT(ISERROR(SEARCH("IN PRODUCTION",K9)))</formula>
    </cfRule>
    <cfRule type="containsText" dxfId="108" priority="128" operator="containsText" text="NOT STARTED">
      <formula>NOT(ISERROR(SEARCH("NOT STARTED",K9)))</formula>
    </cfRule>
  </conditionalFormatting>
  <conditionalFormatting sqref="K44:K46 K49:K52">
    <cfRule type="containsText" dxfId="107" priority="101" operator="containsText" text="COMPLETE">
      <formula>NOT(ISERROR(SEARCH("COMPLETE",K44)))</formula>
    </cfRule>
    <cfRule type="containsText" dxfId="106" priority="102" operator="containsText" text="IN REVIEW">
      <formula>NOT(ISERROR(SEARCH("IN REVIEW",K44)))</formula>
    </cfRule>
    <cfRule type="containsText" dxfId="105" priority="103" operator="containsText" text="IN PRODUCTION">
      <formula>NOT(ISERROR(SEARCH("IN PRODUCTION",K44)))</formula>
    </cfRule>
    <cfRule type="containsText" dxfId="104" priority="104" operator="containsText" text="NOT STARTED">
      <formula>NOT(ISERROR(SEARCH("NOT STARTED",K44)))</formula>
    </cfRule>
  </conditionalFormatting>
  <conditionalFormatting sqref="K53:K55">
    <cfRule type="containsText" dxfId="103" priority="117" operator="containsText" text="COMPLETE">
      <formula>NOT(ISERROR(SEARCH("COMPLETE",K53)))</formula>
    </cfRule>
    <cfRule type="containsText" dxfId="102" priority="118" operator="containsText" text="IN REVIEW">
      <formula>NOT(ISERROR(SEARCH("IN REVIEW",K53)))</formula>
    </cfRule>
    <cfRule type="containsText" dxfId="101" priority="119" operator="containsText" text="IN PRODUCTION">
      <formula>NOT(ISERROR(SEARCH("IN PRODUCTION",K53)))</formula>
    </cfRule>
    <cfRule type="containsText" dxfId="100" priority="120" operator="containsText" text="NOT STARTED">
      <formula>NOT(ISERROR(SEARCH("NOT STARTED",K53)))</formula>
    </cfRule>
  </conditionalFormatting>
  <conditionalFormatting sqref="K20:K21 K23:K26">
    <cfRule type="containsText" dxfId="99" priority="105" operator="containsText" text="COMPLETE">
      <formula>NOT(ISERROR(SEARCH("COMPLETE",K20)))</formula>
    </cfRule>
    <cfRule type="containsText" dxfId="98" priority="106" operator="containsText" text="IN REVIEW">
      <formula>NOT(ISERROR(SEARCH("IN REVIEW",K20)))</formula>
    </cfRule>
    <cfRule type="containsText" dxfId="97" priority="107" operator="containsText" text="IN PRODUCTION">
      <formula>NOT(ISERROR(SEARCH("IN PRODUCTION",K20)))</formula>
    </cfRule>
    <cfRule type="containsText" dxfId="96" priority="108" operator="containsText" text="NOT STARTED">
      <formula>NOT(ISERROR(SEARCH("NOT STARTED",K20)))</formula>
    </cfRule>
  </conditionalFormatting>
  <conditionalFormatting sqref="K56:K57">
    <cfRule type="containsText" dxfId="95" priority="97" operator="containsText" text="COMPLETE">
      <formula>NOT(ISERROR(SEARCH("COMPLETE",K56)))</formula>
    </cfRule>
    <cfRule type="containsText" dxfId="94" priority="98" operator="containsText" text="IN REVIEW">
      <formula>NOT(ISERROR(SEARCH("IN REVIEW",K56)))</formula>
    </cfRule>
    <cfRule type="containsText" dxfId="93" priority="99" operator="containsText" text="IN PRODUCTION">
      <formula>NOT(ISERROR(SEARCH("IN PRODUCTION",K56)))</formula>
    </cfRule>
    <cfRule type="containsText" dxfId="92" priority="100" operator="containsText" text="NOT STARTED">
      <formula>NOT(ISERROR(SEARCH("NOT STARTED",K56)))</formula>
    </cfRule>
  </conditionalFormatting>
  <conditionalFormatting sqref="K35">
    <cfRule type="containsText" dxfId="91" priority="89" operator="containsText" text="COMPLETE">
      <formula>NOT(ISERROR(SEARCH("COMPLETE",K35)))</formula>
    </cfRule>
    <cfRule type="containsText" dxfId="90" priority="90" operator="containsText" text="IN REVIEW">
      <formula>NOT(ISERROR(SEARCH("IN REVIEW",K35)))</formula>
    </cfRule>
    <cfRule type="containsText" dxfId="89" priority="91" operator="containsText" text="IN PRODUCTION">
      <formula>NOT(ISERROR(SEARCH("IN PRODUCTION",K35)))</formula>
    </cfRule>
    <cfRule type="containsText" dxfId="88" priority="92" operator="containsText" text="NOT STARTED">
      <formula>NOT(ISERROR(SEARCH("NOT STARTED",K35)))</formula>
    </cfRule>
  </conditionalFormatting>
  <conditionalFormatting sqref="K36">
    <cfRule type="containsText" dxfId="87" priority="85" operator="containsText" text="COMPLETE">
      <formula>NOT(ISERROR(SEARCH("COMPLETE",K36)))</formula>
    </cfRule>
    <cfRule type="containsText" dxfId="86" priority="86" operator="containsText" text="IN REVIEW">
      <formula>NOT(ISERROR(SEARCH("IN REVIEW",K36)))</formula>
    </cfRule>
    <cfRule type="containsText" dxfId="85" priority="87" operator="containsText" text="IN PRODUCTION">
      <formula>NOT(ISERROR(SEARCH("IN PRODUCTION",K36)))</formula>
    </cfRule>
    <cfRule type="containsText" dxfId="84" priority="88" operator="containsText" text="NOT STARTED">
      <formula>NOT(ISERROR(SEARCH("NOT STARTED",K36)))</formula>
    </cfRule>
  </conditionalFormatting>
  <conditionalFormatting sqref="K37">
    <cfRule type="containsText" dxfId="83" priority="81" operator="containsText" text="COMPLETE">
      <formula>NOT(ISERROR(SEARCH("COMPLETE",K37)))</formula>
    </cfRule>
    <cfRule type="containsText" dxfId="82" priority="82" operator="containsText" text="IN REVIEW">
      <formula>NOT(ISERROR(SEARCH("IN REVIEW",K37)))</formula>
    </cfRule>
    <cfRule type="containsText" dxfId="81" priority="83" operator="containsText" text="IN PRODUCTION">
      <formula>NOT(ISERROR(SEARCH("IN PRODUCTION",K37)))</formula>
    </cfRule>
    <cfRule type="containsText" dxfId="80" priority="84" operator="containsText" text="NOT STARTED">
      <formula>NOT(ISERROR(SEARCH("NOT STARTED",K37)))</formula>
    </cfRule>
  </conditionalFormatting>
  <conditionalFormatting sqref="K74">
    <cfRule type="containsText" dxfId="79" priority="77" operator="containsText" text="COMPLETE">
      <formula>NOT(ISERROR(SEARCH("COMPLETE",K74)))</formula>
    </cfRule>
    <cfRule type="containsText" dxfId="78" priority="78" operator="containsText" text="IN REVIEW">
      <formula>NOT(ISERROR(SEARCH("IN REVIEW",K74)))</formula>
    </cfRule>
    <cfRule type="containsText" dxfId="77" priority="79" operator="containsText" text="IN PRODUCTION">
      <formula>NOT(ISERROR(SEARCH("IN PRODUCTION",K74)))</formula>
    </cfRule>
    <cfRule type="containsText" dxfId="76" priority="80" operator="containsText" text="NOT STARTED">
      <formula>NOT(ISERROR(SEARCH("NOT STARTED",K74)))</formula>
    </cfRule>
  </conditionalFormatting>
  <conditionalFormatting sqref="K75:K76">
    <cfRule type="containsText" dxfId="75" priority="73" operator="containsText" text="COMPLETE">
      <formula>NOT(ISERROR(SEARCH("COMPLETE",K75)))</formula>
    </cfRule>
    <cfRule type="containsText" dxfId="74" priority="74" operator="containsText" text="IN REVIEW">
      <formula>NOT(ISERROR(SEARCH("IN REVIEW",K75)))</formula>
    </cfRule>
    <cfRule type="containsText" dxfId="73" priority="75" operator="containsText" text="IN PRODUCTION">
      <formula>NOT(ISERROR(SEARCH("IN PRODUCTION",K75)))</formula>
    </cfRule>
    <cfRule type="containsText" dxfId="72" priority="76" operator="containsText" text="NOT STARTED">
      <formula>NOT(ISERROR(SEARCH("NOT STARTED",K75)))</formula>
    </cfRule>
  </conditionalFormatting>
  <conditionalFormatting sqref="K22">
    <cfRule type="containsText" dxfId="71" priority="69" operator="containsText" text="COMPLETE">
      <formula>NOT(ISERROR(SEARCH("COMPLETE",K22)))</formula>
    </cfRule>
    <cfRule type="containsText" dxfId="70" priority="70" operator="containsText" text="IN REVIEW">
      <formula>NOT(ISERROR(SEARCH("IN REVIEW",K22)))</formula>
    </cfRule>
    <cfRule type="containsText" dxfId="69" priority="71" operator="containsText" text="IN PRODUCTION">
      <formula>NOT(ISERROR(SEARCH("IN PRODUCTION",K22)))</formula>
    </cfRule>
    <cfRule type="containsText" dxfId="68" priority="72" operator="containsText" text="NOT STARTED">
      <formula>NOT(ISERROR(SEARCH("NOT STARTED",K22)))</formula>
    </cfRule>
  </conditionalFormatting>
  <conditionalFormatting sqref="K40">
    <cfRule type="containsText" dxfId="67" priority="65" operator="containsText" text="COMPLETE">
      <formula>NOT(ISERROR(SEARCH("COMPLETE",K40)))</formula>
    </cfRule>
    <cfRule type="containsText" dxfId="66" priority="66" operator="containsText" text="IN REVIEW">
      <formula>NOT(ISERROR(SEARCH("IN REVIEW",K40)))</formula>
    </cfRule>
    <cfRule type="containsText" dxfId="65" priority="67" operator="containsText" text="IN PRODUCTION">
      <formula>NOT(ISERROR(SEARCH("IN PRODUCTION",K40)))</formula>
    </cfRule>
    <cfRule type="containsText" dxfId="64" priority="68" operator="containsText" text="NOT STARTED">
      <formula>NOT(ISERROR(SEARCH("NOT STARTED",K40)))</formula>
    </cfRule>
  </conditionalFormatting>
  <conditionalFormatting sqref="K41">
    <cfRule type="containsText" dxfId="63" priority="61" operator="containsText" text="COMPLETE">
      <formula>NOT(ISERROR(SEARCH("COMPLETE",K41)))</formula>
    </cfRule>
    <cfRule type="containsText" dxfId="62" priority="62" operator="containsText" text="IN REVIEW">
      <formula>NOT(ISERROR(SEARCH("IN REVIEW",K41)))</formula>
    </cfRule>
    <cfRule type="containsText" dxfId="61" priority="63" operator="containsText" text="IN PRODUCTION">
      <formula>NOT(ISERROR(SEARCH("IN PRODUCTION",K41)))</formula>
    </cfRule>
    <cfRule type="containsText" dxfId="60" priority="64" operator="containsText" text="NOT STARTED">
      <formula>NOT(ISERROR(SEARCH("NOT STARTED",K41)))</formula>
    </cfRule>
  </conditionalFormatting>
  <conditionalFormatting sqref="K42">
    <cfRule type="containsText" dxfId="59" priority="57" operator="containsText" text="COMPLETE">
      <formula>NOT(ISERROR(SEARCH("COMPLETE",K42)))</formula>
    </cfRule>
    <cfRule type="containsText" dxfId="58" priority="58" operator="containsText" text="IN REVIEW">
      <formula>NOT(ISERROR(SEARCH("IN REVIEW",K42)))</formula>
    </cfRule>
    <cfRule type="containsText" dxfId="57" priority="59" operator="containsText" text="IN PRODUCTION">
      <formula>NOT(ISERROR(SEARCH("IN PRODUCTION",K42)))</formula>
    </cfRule>
    <cfRule type="containsText" dxfId="56" priority="60" operator="containsText" text="NOT STARTED">
      <formula>NOT(ISERROR(SEARCH("NOT STARTED",K42)))</formula>
    </cfRule>
  </conditionalFormatting>
  <conditionalFormatting sqref="K43">
    <cfRule type="containsText" dxfId="55" priority="53" operator="containsText" text="COMPLETE">
      <formula>NOT(ISERROR(SEARCH("COMPLETE",K43)))</formula>
    </cfRule>
    <cfRule type="containsText" dxfId="54" priority="54" operator="containsText" text="IN REVIEW">
      <formula>NOT(ISERROR(SEARCH("IN REVIEW",K43)))</formula>
    </cfRule>
    <cfRule type="containsText" dxfId="53" priority="55" operator="containsText" text="IN PRODUCTION">
      <formula>NOT(ISERROR(SEARCH("IN PRODUCTION",K43)))</formula>
    </cfRule>
    <cfRule type="containsText" dxfId="52" priority="56" operator="containsText" text="NOT STARTED">
      <formula>NOT(ISERROR(SEARCH("NOT STARTED",K43)))</formula>
    </cfRule>
  </conditionalFormatting>
  <conditionalFormatting sqref="K31">
    <cfRule type="containsText" dxfId="51" priority="49" operator="containsText" text="COMPLETE">
      <formula>NOT(ISERROR(SEARCH("COMPLETE",K31)))</formula>
    </cfRule>
    <cfRule type="containsText" dxfId="50" priority="50" operator="containsText" text="IN REVIEW">
      <formula>NOT(ISERROR(SEARCH("IN REVIEW",K31)))</formula>
    </cfRule>
    <cfRule type="containsText" dxfId="49" priority="51" operator="containsText" text="IN PRODUCTION">
      <formula>NOT(ISERROR(SEARCH("IN PRODUCTION",K31)))</formula>
    </cfRule>
    <cfRule type="containsText" dxfId="48" priority="52" operator="containsText" text="NOT STARTED">
      <formula>NOT(ISERROR(SEARCH("NOT STARTED",K31)))</formula>
    </cfRule>
  </conditionalFormatting>
  <conditionalFormatting sqref="K38">
    <cfRule type="containsText" dxfId="47" priority="45" operator="containsText" text="COMPLETE">
      <formula>NOT(ISERROR(SEARCH("COMPLETE",K38)))</formula>
    </cfRule>
    <cfRule type="containsText" dxfId="46" priority="46" operator="containsText" text="IN REVIEW">
      <formula>NOT(ISERROR(SEARCH("IN REVIEW",K38)))</formula>
    </cfRule>
    <cfRule type="containsText" dxfId="45" priority="47" operator="containsText" text="IN PRODUCTION">
      <formula>NOT(ISERROR(SEARCH("IN PRODUCTION",K38)))</formula>
    </cfRule>
    <cfRule type="containsText" dxfId="44" priority="48" operator="containsText" text="NOT STARTED">
      <formula>NOT(ISERROR(SEARCH("NOT STARTED",K38)))</formula>
    </cfRule>
  </conditionalFormatting>
  <conditionalFormatting sqref="K27">
    <cfRule type="containsText" dxfId="43" priority="41" operator="containsText" text="COMPLETE">
      <formula>NOT(ISERROR(SEARCH("COMPLETE",K27)))</formula>
    </cfRule>
    <cfRule type="containsText" dxfId="42" priority="42" operator="containsText" text="IN REVIEW">
      <formula>NOT(ISERROR(SEARCH("IN REVIEW",K27)))</formula>
    </cfRule>
    <cfRule type="containsText" dxfId="41" priority="43" operator="containsText" text="IN PRODUCTION">
      <formula>NOT(ISERROR(SEARCH("IN PRODUCTION",K27)))</formula>
    </cfRule>
    <cfRule type="containsText" dxfId="40" priority="44" operator="containsText" text="NOT STARTED">
      <formula>NOT(ISERROR(SEARCH("NOT STARTED",K27)))</formula>
    </cfRule>
  </conditionalFormatting>
  <conditionalFormatting sqref="K58">
    <cfRule type="containsText" dxfId="39" priority="37" operator="containsText" text="COMPLETE">
      <formula>NOT(ISERROR(SEARCH("COMPLETE",K58)))</formula>
    </cfRule>
    <cfRule type="containsText" dxfId="38" priority="38" operator="containsText" text="IN REVIEW">
      <formula>NOT(ISERROR(SEARCH("IN REVIEW",K58)))</formula>
    </cfRule>
    <cfRule type="containsText" dxfId="37" priority="39" operator="containsText" text="IN PRODUCTION">
      <formula>NOT(ISERROR(SEARCH("IN PRODUCTION",K58)))</formula>
    </cfRule>
    <cfRule type="containsText" dxfId="36" priority="40" operator="containsText" text="NOT STARTED">
      <formula>NOT(ISERROR(SEARCH("NOT STARTED",K58)))</formula>
    </cfRule>
  </conditionalFormatting>
  <conditionalFormatting sqref="K61">
    <cfRule type="containsText" dxfId="35" priority="33" operator="containsText" text="COMPLETE">
      <formula>NOT(ISERROR(SEARCH("COMPLETE",K61)))</formula>
    </cfRule>
    <cfRule type="containsText" dxfId="34" priority="34" operator="containsText" text="IN REVIEW">
      <formula>NOT(ISERROR(SEARCH("IN REVIEW",K61)))</formula>
    </cfRule>
    <cfRule type="containsText" dxfId="33" priority="35" operator="containsText" text="IN PRODUCTION">
      <formula>NOT(ISERROR(SEARCH("IN PRODUCTION",K61)))</formula>
    </cfRule>
    <cfRule type="containsText" dxfId="32" priority="36" operator="containsText" text="NOT STARTED">
      <formula>NOT(ISERROR(SEARCH("NOT STARTED",K61)))</formula>
    </cfRule>
  </conditionalFormatting>
  <conditionalFormatting sqref="K71">
    <cfRule type="containsText" dxfId="31" priority="29" operator="containsText" text="COMPLETE">
      <formula>NOT(ISERROR(SEARCH("COMPLETE",K71)))</formula>
    </cfRule>
    <cfRule type="containsText" dxfId="30" priority="30" operator="containsText" text="IN REVIEW">
      <formula>NOT(ISERROR(SEARCH("IN REVIEW",K71)))</formula>
    </cfRule>
    <cfRule type="containsText" dxfId="29" priority="31" operator="containsText" text="IN PRODUCTION">
      <formula>NOT(ISERROR(SEARCH("IN PRODUCTION",K71)))</formula>
    </cfRule>
    <cfRule type="containsText" dxfId="28" priority="32" operator="containsText" text="NOT STARTED">
      <formula>NOT(ISERROR(SEARCH("NOT STARTED",K71)))</formula>
    </cfRule>
  </conditionalFormatting>
  <conditionalFormatting sqref="K72">
    <cfRule type="containsText" dxfId="27" priority="25" operator="containsText" text="COMPLETE">
      <formula>NOT(ISERROR(SEARCH("COMPLETE",K72)))</formula>
    </cfRule>
    <cfRule type="containsText" dxfId="26" priority="26" operator="containsText" text="IN REVIEW">
      <formula>NOT(ISERROR(SEARCH("IN REVIEW",K72)))</formula>
    </cfRule>
    <cfRule type="containsText" dxfId="25" priority="27" operator="containsText" text="IN PRODUCTION">
      <formula>NOT(ISERROR(SEARCH("IN PRODUCTION",K72)))</formula>
    </cfRule>
    <cfRule type="containsText" dxfId="24" priority="28" operator="containsText" text="NOT STARTED">
      <formula>NOT(ISERROR(SEARCH("NOT STARTED",K72)))</formula>
    </cfRule>
  </conditionalFormatting>
  <conditionalFormatting sqref="K14">
    <cfRule type="containsText" dxfId="23" priority="21" operator="containsText" text="COMPLETE">
      <formula>NOT(ISERROR(SEARCH("COMPLETE",K14)))</formula>
    </cfRule>
    <cfRule type="containsText" dxfId="22" priority="22" operator="containsText" text="IN REVIEW">
      <formula>NOT(ISERROR(SEARCH("IN REVIEW",K14)))</formula>
    </cfRule>
    <cfRule type="containsText" dxfId="21" priority="23" operator="containsText" text="IN PRODUCTION">
      <formula>NOT(ISERROR(SEARCH("IN PRODUCTION",K14)))</formula>
    </cfRule>
    <cfRule type="containsText" dxfId="20" priority="24" operator="containsText" text="NOT STARTED">
      <formula>NOT(ISERROR(SEARCH("NOT STARTED",K14)))</formula>
    </cfRule>
  </conditionalFormatting>
  <conditionalFormatting sqref="K77">
    <cfRule type="containsText" dxfId="19" priority="17" operator="containsText" text="COMPLETE">
      <formula>NOT(ISERROR(SEARCH("COMPLETE",K77)))</formula>
    </cfRule>
    <cfRule type="containsText" dxfId="18" priority="18" operator="containsText" text="IN REVIEW">
      <formula>NOT(ISERROR(SEARCH("IN REVIEW",K77)))</formula>
    </cfRule>
    <cfRule type="containsText" dxfId="17" priority="19" operator="containsText" text="IN PRODUCTION">
      <formula>NOT(ISERROR(SEARCH("IN PRODUCTION",K77)))</formula>
    </cfRule>
    <cfRule type="containsText" dxfId="16" priority="20" operator="containsText" text="NOT STARTED">
      <formula>NOT(ISERROR(SEARCH("NOT STARTED",K77)))</formula>
    </cfRule>
  </conditionalFormatting>
  <conditionalFormatting sqref="K78">
    <cfRule type="containsText" dxfId="15" priority="13" operator="containsText" text="COMPLETE">
      <formula>NOT(ISERROR(SEARCH("COMPLETE",K78)))</formula>
    </cfRule>
    <cfRule type="containsText" dxfId="14" priority="14" operator="containsText" text="IN REVIEW">
      <formula>NOT(ISERROR(SEARCH("IN REVIEW",K78)))</formula>
    </cfRule>
    <cfRule type="containsText" dxfId="13" priority="15" operator="containsText" text="IN PRODUCTION">
      <formula>NOT(ISERROR(SEARCH("IN PRODUCTION",K78)))</formula>
    </cfRule>
    <cfRule type="containsText" dxfId="12" priority="16" operator="containsText" text="NOT STARTED">
      <formula>NOT(ISERROR(SEARCH("NOT STARTED",K78)))</formula>
    </cfRule>
  </conditionalFormatting>
  <conditionalFormatting sqref="K79">
    <cfRule type="containsText" dxfId="11" priority="9" operator="containsText" text="COMPLETE">
      <formula>NOT(ISERROR(SEARCH("COMPLETE",K79)))</formula>
    </cfRule>
    <cfRule type="containsText" dxfId="10" priority="10" operator="containsText" text="IN REVIEW">
      <formula>NOT(ISERROR(SEARCH("IN REVIEW",K79)))</formula>
    </cfRule>
    <cfRule type="containsText" dxfId="9" priority="11" operator="containsText" text="IN PRODUCTION">
      <formula>NOT(ISERROR(SEARCH("IN PRODUCTION",K79)))</formula>
    </cfRule>
    <cfRule type="containsText" dxfId="8" priority="12" operator="containsText" text="NOT STARTED">
      <formula>NOT(ISERROR(SEARCH("NOT STARTED",K79)))</formula>
    </cfRule>
  </conditionalFormatting>
  <conditionalFormatting sqref="K80">
    <cfRule type="containsText" dxfId="7" priority="5" operator="containsText" text="COMPLETE">
      <formula>NOT(ISERROR(SEARCH("COMPLETE",K80)))</formula>
    </cfRule>
    <cfRule type="containsText" dxfId="6" priority="6" operator="containsText" text="IN REVIEW">
      <formula>NOT(ISERROR(SEARCH("IN REVIEW",K80)))</formula>
    </cfRule>
    <cfRule type="containsText" dxfId="5" priority="7" operator="containsText" text="IN PRODUCTION">
      <formula>NOT(ISERROR(SEARCH("IN PRODUCTION",K80)))</formula>
    </cfRule>
    <cfRule type="containsText" dxfId="4" priority="8" operator="containsText" text="NOT STARTED">
      <formula>NOT(ISERROR(SEARCH("NOT STARTED",K80)))</formula>
    </cfRule>
  </conditionalFormatting>
  <conditionalFormatting sqref="K47:K48">
    <cfRule type="containsText" dxfId="3" priority="1" operator="containsText" text="COMPLETE">
      <formula>NOT(ISERROR(SEARCH("COMPLETE",K47)))</formula>
    </cfRule>
    <cfRule type="containsText" dxfId="2" priority="2" operator="containsText" text="IN REVIEW">
      <formula>NOT(ISERROR(SEARCH("IN REVIEW",K47)))</formula>
    </cfRule>
    <cfRule type="containsText" dxfId="1" priority="3" operator="containsText" text="IN PRODUCTION">
      <formula>NOT(ISERROR(SEARCH("IN PRODUCTION",K47)))</formula>
    </cfRule>
    <cfRule type="containsText" dxfId="0" priority="4" operator="containsText" text="NOT STARTED">
      <formula>NOT(ISERROR(SEARCH("NOT STARTED",K47)))</formula>
    </cfRule>
  </conditionalFormatting>
  <dataValidations count="1">
    <dataValidation type="list" allowBlank="1" showInputMessage="1" showErrorMessage="1" sqref="K29:K38 K40:K58 K61:K72 K20:K27 K9:K18 K74:K80" xr:uid="{AD124E3E-95BB-2140-872F-E095E6E154FC}">
      <formula1>$R$9:$R$12</formula1>
    </dataValidation>
  </dataValidations>
  <hyperlinks>
    <hyperlink ref="M52" r:id="rId1" xr:uid="{6D621D7C-CD67-7245-8B72-824156E0E050}"/>
    <hyperlink ref="D3" r:id="rId2" xr:uid="{C6BBF6FF-0A92-EF44-B484-3C47C1BC5846}"/>
    <hyperlink ref="M29" r:id="rId3" xr:uid="{E29F5CB9-1C7A-E544-998A-19DCC469DFA1}"/>
    <hyperlink ref="M74" r:id="rId4" xr:uid="{3087B495-5A78-554F-B73B-9B2ED49A873C}"/>
    <hyperlink ref="M75" r:id="rId5" xr:uid="{994DB51E-20DF-FB46-BE7B-C5A194B87BE4}"/>
    <hyperlink ref="M9" r:id="rId6" xr:uid="{4F0E9E17-50CC-0942-8FAE-1FFD3F316918}"/>
    <hyperlink ref="M10" r:id="rId7" xr:uid="{1C691B5E-19E8-F949-B594-6D7144D992F6}"/>
    <hyperlink ref="M11" r:id="rId8" xr:uid="{30638B0B-CB47-EB44-8CCC-E3EDB7E6B0C2}"/>
    <hyperlink ref="M12" r:id="rId9" xr:uid="{865320E8-6593-4F4C-81B4-1C5097533A04}"/>
    <hyperlink ref="M20" r:id="rId10" xr:uid="{35C123DF-B780-F747-95DE-C39DA3A57E71}"/>
    <hyperlink ref="M21" r:id="rId11" xr:uid="{B432AA7D-C7B4-F74D-BAFD-EE39C4C12BDE}"/>
    <hyperlink ref="M22" r:id="rId12" xr:uid="{E3FF0255-7CED-8D4D-B4B4-37A286011D50}"/>
    <hyperlink ref="M30" r:id="rId13" xr:uid="{556DDE22-75CA-8D46-9CD4-C4D885C4D806}"/>
    <hyperlink ref="M40" r:id="rId14" xr:uid="{376CBF59-0B69-0A40-8D59-B57BA8CF252C}"/>
    <hyperlink ref="M41" r:id="rId15" xr:uid="{5FAE7943-51E3-1E45-8D47-7D423371F344}"/>
    <hyperlink ref="M42" r:id="rId16" xr:uid="{CCADEF27-B058-BC47-BC86-306A9D5058BE}"/>
    <hyperlink ref="M31" r:id="rId17" xr:uid="{CCB63462-9AB9-8541-A960-61D052C9FAAF}"/>
    <hyperlink ref="M49" r:id="rId18" xr:uid="{D53DA8B7-FBC4-DF46-B14E-580185B194EE}"/>
    <hyperlink ref="M50" r:id="rId19" xr:uid="{0F9A6728-2A73-BE44-A1FC-3B99EFC14634}"/>
    <hyperlink ref="M51" r:id="rId20" xr:uid="{F78A69F0-7B78-1C4F-8CB9-42613EFA95DC}"/>
    <hyperlink ref="M56" r:id="rId21" xr:uid="{ACD85506-E5FC-E049-8C3C-E42ADB3ED335}"/>
    <hyperlink ref="M43" r:id="rId22" xr:uid="{E64F09A9-97C9-894E-9185-382B8AD7E322}"/>
    <hyperlink ref="M23" r:id="rId23" xr:uid="{8D2C8AD4-F3FD-B24F-8ED9-94D4F49013ED}"/>
    <hyperlink ref="M57" r:id="rId24" xr:uid="{CD7FEC74-E915-2546-AA2A-2327EBAE0DE8}"/>
    <hyperlink ref="M60" r:id="rId25" xr:uid="{510A5878-71E8-F24A-B751-4582AACC785F}"/>
    <hyperlink ref="M61" r:id="rId26" xr:uid="{B18A8F33-1FC2-9A46-89F9-E56AB918972C}"/>
    <hyperlink ref="M65" r:id="rId27" xr:uid="{DA2B8D0C-60E6-2E41-8C73-BED005D45E24}"/>
    <hyperlink ref="M62" r:id="rId28" xr:uid="{D9BF1C54-7EE2-414B-97A5-BC4DB92EC792}"/>
    <hyperlink ref="M63" r:id="rId29" xr:uid="{723C9E69-BE39-2344-B41E-363CB286DB9E}"/>
    <hyperlink ref="M66" r:id="rId30" xr:uid="{9D0B78AB-EBDE-C943-8A74-8EA662494E43}"/>
    <hyperlink ref="M67" r:id="rId31" xr:uid="{CE2F2BD6-601A-0343-A3C0-E62D44E01C33}"/>
    <hyperlink ref="M68" r:id="rId32" xr:uid="{18C31D38-CE5B-4949-A232-4EF771C1526D}"/>
    <hyperlink ref="M76" r:id="rId33" xr:uid="{F360BC7E-9C2A-8948-9745-AB9F2F50855F}"/>
  </hyperlinks>
  <pageMargins left="0.25" right="0.25" top="0.25" bottom="0.25" header="0" footer="0"/>
  <pageSetup scale="40" fitToHeight="0" orientation="landscape" horizontalDpi="4294967292" verticalDpi="4294967292"/>
  <legacyDrawing r:id="rId3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</vt:lpstr>
      <vt:lpstr>'Bill Of Materials'!Print_Area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Phil Desrosiers</cp:lastModifiedBy>
  <dcterms:created xsi:type="dcterms:W3CDTF">2015-07-29T21:33:10Z</dcterms:created>
  <dcterms:modified xsi:type="dcterms:W3CDTF">2019-03-26T18:23:57Z</dcterms:modified>
</cp:coreProperties>
</file>