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ioXoyoc\SkyDrive\Curso de Excel Basico - Intermedio\Excel 2013\"/>
    </mc:Choice>
  </mc:AlternateContent>
  <bookViews>
    <workbookView xWindow="0" yWindow="0" windowWidth="20490" windowHeight="6795" activeTab="3"/>
  </bookViews>
  <sheets>
    <sheet name="Ventas" sheetId="6" r:id="rId1"/>
    <sheet name="Construcciones" sheetId="1" state="hidden" r:id="rId2"/>
    <sheet name="Trabajadores" sheetId="4" state="hidden" r:id="rId3"/>
    <sheet name="Análisis 1" sheetId="7" r:id="rId4"/>
    <sheet name="Respuestas correctas análisis 1" sheetId="12" state="veryHidden" r:id="rId5"/>
  </sheets>
  <externalReferences>
    <externalReference r:id="rId6"/>
  </externalReferences>
  <definedNames>
    <definedName name="_xlnm._FilterDatabase" localSheetId="0" hidden="1">Ventas!$A$1:$E$22</definedName>
    <definedName name="base">#REF!</definedName>
    <definedName name="DESCUENTOS">[1]DATOS!$B$6:$C$14</definedName>
    <definedName name="RECARGO">[1]DATOS!$F$7</definedName>
    <definedName name="UNIDAD">[1]DATOS!$E$7</definedName>
  </definedNames>
  <calcPr calcId="152511"/>
</workbook>
</file>

<file path=xl/calcChain.xml><?xml version="1.0" encoding="utf-8"?>
<calcChain xmlns="http://schemas.openxmlformats.org/spreadsheetml/2006/main">
  <c r="H9" i="7" l="1"/>
  <c r="H8" i="7"/>
  <c r="H6" i="7" l="1"/>
  <c r="D8" i="7"/>
  <c r="D12" i="7"/>
  <c r="D10" i="7"/>
  <c r="D11" i="7"/>
  <c r="D9" i="7"/>
  <c r="D7" i="7"/>
  <c r="D6" i="7"/>
  <c r="I7" i="12" l="1"/>
  <c r="I7" i="7" s="1"/>
  <c r="I8" i="12"/>
  <c r="I8" i="7" s="1"/>
  <c r="I9" i="12"/>
  <c r="I9" i="7" s="1"/>
  <c r="I10" i="12"/>
  <c r="I10" i="7" s="1"/>
  <c r="I11" i="12"/>
  <c r="I11" i="7" s="1"/>
  <c r="I12" i="12"/>
  <c r="I12" i="7" s="1"/>
  <c r="I6" i="12"/>
  <c r="I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6" i="12"/>
  <c r="E6" i="7" s="1"/>
  <c r="J4" i="7" l="1"/>
</calcChain>
</file>

<file path=xl/sharedStrings.xml><?xml version="1.0" encoding="utf-8"?>
<sst xmlns="http://schemas.openxmlformats.org/spreadsheetml/2006/main" count="947" uniqueCount="277">
  <si>
    <t>Gasfitería</t>
  </si>
  <si>
    <t>San Ignacio 1041</t>
  </si>
  <si>
    <t>Marzo</t>
  </si>
  <si>
    <t>Electricidad</t>
  </si>
  <si>
    <t>Brasil 678</t>
  </si>
  <si>
    <t>Pintura</t>
  </si>
  <si>
    <t>Febrero</t>
  </si>
  <si>
    <t>Enero</t>
  </si>
  <si>
    <t>Valor</t>
  </si>
  <si>
    <t>Concepto</t>
  </si>
  <si>
    <t>Obra</t>
  </si>
  <si>
    <t>Mes</t>
  </si>
  <si>
    <t>RUT</t>
  </si>
  <si>
    <t>Abril</t>
  </si>
  <si>
    <t>Mayo</t>
  </si>
  <si>
    <t>Junio</t>
  </si>
  <si>
    <t>Gran Avenida 378</t>
  </si>
  <si>
    <t>NOMBRE</t>
  </si>
  <si>
    <t>SEXO</t>
  </si>
  <si>
    <t>Nº CARGAS</t>
  </si>
  <si>
    <t>AFP</t>
  </si>
  <si>
    <t>SALUD</t>
  </si>
  <si>
    <t>NIVEL EDUCACIONAL</t>
  </si>
  <si>
    <t>CARGO</t>
  </si>
  <si>
    <t>CENTRO COSTO</t>
  </si>
  <si>
    <t>DEPARTAMENTO</t>
  </si>
  <si>
    <t>FECHA INGRESO</t>
  </si>
  <si>
    <t>SUELDO BASE</t>
  </si>
  <si>
    <t>ASIGNACION PROFESIONAL</t>
  </si>
  <si>
    <t>BONO ANTIGÜEDAD</t>
  </si>
  <si>
    <t>BONO COLACION</t>
  </si>
  <si>
    <t>BONO MOVILIZACION</t>
  </si>
  <si>
    <t>FAMILIAR</t>
  </si>
  <si>
    <t>TOTAL HABER</t>
  </si>
  <si>
    <t>TOTAL IMPONIBLE</t>
  </si>
  <si>
    <t>DESCUENTO LEGAL</t>
  </si>
  <si>
    <t>SUELDO LIQUIDO</t>
  </si>
  <si>
    <t>100-0</t>
  </si>
  <si>
    <t>EDUARDO SALINAS</t>
  </si>
  <si>
    <t>M</t>
  </si>
  <si>
    <t>HABITAT</t>
  </si>
  <si>
    <t>Banmédica</t>
  </si>
  <si>
    <t>TECNICO</t>
  </si>
  <si>
    <t>ADMINISTRATIVO</t>
  </si>
  <si>
    <t>RR.HH</t>
  </si>
  <si>
    <t>PERSONAL</t>
  </si>
  <si>
    <t>101-1</t>
  </si>
  <si>
    <t>LUIS SALINAS CARRASCO</t>
  </si>
  <si>
    <t>CAPITAL</t>
  </si>
  <si>
    <t>Promepart</t>
  </si>
  <si>
    <t>VENDEDOR</t>
  </si>
  <si>
    <t>VENTAS</t>
  </si>
  <si>
    <t>102-2</t>
  </si>
  <si>
    <t>MIGUEL ARCEGA</t>
  </si>
  <si>
    <t>CONTABILIDAD</t>
  </si>
  <si>
    <t>103-3</t>
  </si>
  <si>
    <t>GASTON CARRASCO</t>
  </si>
  <si>
    <t>CUPRUM</t>
  </si>
  <si>
    <t>ING</t>
  </si>
  <si>
    <t>104-4</t>
  </si>
  <si>
    <t>JUANA SCHIAFFINO</t>
  </si>
  <si>
    <t>F</t>
  </si>
  <si>
    <t>Fonasa</t>
  </si>
  <si>
    <t>ADMINISTRATIVO CONTABLE</t>
  </si>
  <si>
    <t>REMUNERACIONES</t>
  </si>
  <si>
    <t>105-5</t>
  </si>
  <si>
    <t>PATRICIA PEDERNERA COLLAO</t>
  </si>
  <si>
    <t>SECRETARIA</t>
  </si>
  <si>
    <t>106-6</t>
  </si>
  <si>
    <t>GUIDO SILVA URRUTIA</t>
  </si>
  <si>
    <t>107-7</t>
  </si>
  <si>
    <t>ANGEL FERNANDEZ HENRIQUEZ</t>
  </si>
  <si>
    <t>Normédica</t>
  </si>
  <si>
    <t>108-8</t>
  </si>
  <si>
    <t>CARLOS CABEZAS</t>
  </si>
  <si>
    <t>109-9</t>
  </si>
  <si>
    <t>MIGUEL VEGA</t>
  </si>
  <si>
    <t>Consalud</t>
  </si>
  <si>
    <t>110-0</t>
  </si>
  <si>
    <t>ALEJANDRO VALENZUELA</t>
  </si>
  <si>
    <t>111-1</t>
  </si>
  <si>
    <t>ARMANDO CONTRERAS</t>
  </si>
  <si>
    <t>MARKETING</t>
  </si>
  <si>
    <t>112-2</t>
  </si>
  <si>
    <t>ESTEBAN FARIAS ELGUETA</t>
  </si>
  <si>
    <t>113-3</t>
  </si>
  <si>
    <t>FERNANDO SAGREDO URZUA</t>
  </si>
  <si>
    <t>Vida Plena</t>
  </si>
  <si>
    <t>114-4</t>
  </si>
  <si>
    <t>ALICIA FUENTES LEIVA</t>
  </si>
  <si>
    <t>115-5</t>
  </si>
  <si>
    <t>MARCELA MIRANDA</t>
  </si>
  <si>
    <t>PROVIDA</t>
  </si>
  <si>
    <t>116-6</t>
  </si>
  <si>
    <t>RONALD GODOY</t>
  </si>
  <si>
    <t>117-7</t>
  </si>
  <si>
    <t>SERGIO SILVA PINEDA</t>
  </si>
  <si>
    <t>FINANZAS</t>
  </si>
  <si>
    <t>118-8</t>
  </si>
  <si>
    <t>GUSTAVO VALDES</t>
  </si>
  <si>
    <t>Sfera</t>
  </si>
  <si>
    <t>119-9</t>
  </si>
  <si>
    <t>OSCAR OLIVARES ASTUDILLO</t>
  </si>
  <si>
    <t>Colmena</t>
  </si>
  <si>
    <t>120-0</t>
  </si>
  <si>
    <t>RAUL ALVAREZ</t>
  </si>
  <si>
    <t>121-1</t>
  </si>
  <si>
    <t>LUISA PARRA NEIRA</t>
  </si>
  <si>
    <t>122-2</t>
  </si>
  <si>
    <t>LUIS ROJAS ESCALANTE</t>
  </si>
  <si>
    <t>Tres Vida</t>
  </si>
  <si>
    <t>PROFESIONAL</t>
  </si>
  <si>
    <t>123-3</t>
  </si>
  <si>
    <t>OSCAR CASTRO</t>
  </si>
  <si>
    <t>GERENTE</t>
  </si>
  <si>
    <t>CAPACITACION</t>
  </si>
  <si>
    <t>124-4</t>
  </si>
  <si>
    <t>SERGIO ARANCIBIA</t>
  </si>
  <si>
    <t>PLANVITAL</t>
  </si>
  <si>
    <t>125-5</t>
  </si>
  <si>
    <t>JORGE MALLEA</t>
  </si>
  <si>
    <t>Más Vida</t>
  </si>
  <si>
    <t>126-6</t>
  </si>
  <si>
    <t>JOSE SAAVEDRA</t>
  </si>
  <si>
    <t>127-7</t>
  </si>
  <si>
    <t>SANDRA JIMENEZ ABARCA</t>
  </si>
  <si>
    <t>128-8</t>
  </si>
  <si>
    <t>ARACELY VERA</t>
  </si>
  <si>
    <t>129-9</t>
  </si>
  <si>
    <t>JOSE VENEGAS FRIAS</t>
  </si>
  <si>
    <t>130-0</t>
  </si>
  <si>
    <t>RODRIGO GUERRA</t>
  </si>
  <si>
    <t>131-1</t>
  </si>
  <si>
    <t>JUAN BARRAZA SAAVEDRA</t>
  </si>
  <si>
    <t>132-2</t>
  </si>
  <si>
    <t>ELIZABET GONZALEZ RETAMAL</t>
  </si>
  <si>
    <t>133-3</t>
  </si>
  <si>
    <t>LUIS MONTOYA</t>
  </si>
  <si>
    <t>134-4</t>
  </si>
  <si>
    <t>ROSA ESCOBAR</t>
  </si>
  <si>
    <t>135-5</t>
  </si>
  <si>
    <t>DESIDERIO RIFFO</t>
  </si>
  <si>
    <t>136-6</t>
  </si>
  <si>
    <t>EDUARDO RIVEROS ARANEDA</t>
  </si>
  <si>
    <t>137-7</t>
  </si>
  <si>
    <t>FELIPE RIVEROS</t>
  </si>
  <si>
    <t>138-8</t>
  </si>
  <si>
    <t>ARADIO ROMERO</t>
  </si>
  <si>
    <t>139-9</t>
  </si>
  <si>
    <t>IVAN ALARCON</t>
  </si>
  <si>
    <t>140-0</t>
  </si>
  <si>
    <t>ROSA SOTO GONZALEZ</t>
  </si>
  <si>
    <t>141-1</t>
  </si>
  <si>
    <t>SUSANA MOLINA TAPIA</t>
  </si>
  <si>
    <t>142-2</t>
  </si>
  <si>
    <t>CLAUDIO ALVAREZ</t>
  </si>
  <si>
    <t>143-3</t>
  </si>
  <si>
    <t>LISET FERNANDEZ ULLOA</t>
  </si>
  <si>
    <t>SECRETARIA CONTABLE</t>
  </si>
  <si>
    <t>144-4</t>
  </si>
  <si>
    <t>MARCELO MORA</t>
  </si>
  <si>
    <t>145-5</t>
  </si>
  <si>
    <t>HERMES PINTO VASQUEZ</t>
  </si>
  <si>
    <t>146-6</t>
  </si>
  <si>
    <t>GLORIA SEGOVIA ESCOBAR</t>
  </si>
  <si>
    <t>SECRETARIA GERENCIA</t>
  </si>
  <si>
    <t>147-7</t>
  </si>
  <si>
    <t>JIMENA CAROCA TORRES</t>
  </si>
  <si>
    <t>148-8</t>
  </si>
  <si>
    <t>LUZ MORGADO</t>
  </si>
  <si>
    <t>149-9</t>
  </si>
  <si>
    <t>SEBASTIAN OYE</t>
  </si>
  <si>
    <t>150-0</t>
  </si>
  <si>
    <t>ANA TAPIA VILLEGAS</t>
  </si>
  <si>
    <t>151-1</t>
  </si>
  <si>
    <t>CESAR VEGA</t>
  </si>
  <si>
    <t>152-2</t>
  </si>
  <si>
    <t>CLAUDIO LARA</t>
  </si>
  <si>
    <t>153-3</t>
  </si>
  <si>
    <t>JERONIMO HERRERA FIGUEROA</t>
  </si>
  <si>
    <t>154-4</t>
  </si>
  <si>
    <t>CECILIA QUIROGA RETAMAL</t>
  </si>
  <si>
    <t>155-5</t>
  </si>
  <si>
    <t>NORA SEGUEL GAETE</t>
  </si>
  <si>
    <t>156-6</t>
  </si>
  <si>
    <t>DAVID ATENAS</t>
  </si>
  <si>
    <t>157-7</t>
  </si>
  <si>
    <t>JOSE CORDOVA</t>
  </si>
  <si>
    <t>158-8</t>
  </si>
  <si>
    <t>MARIANELLA VEGA SAA</t>
  </si>
  <si>
    <t>159-9</t>
  </si>
  <si>
    <t>CARMEN DUARTE RIOS</t>
  </si>
  <si>
    <t>160-0</t>
  </si>
  <si>
    <t>EMILIO GARRIDO TORO</t>
  </si>
  <si>
    <t>CONTADOR AUDITOR</t>
  </si>
  <si>
    <t>161-1</t>
  </si>
  <si>
    <t>LUIS TORRES</t>
  </si>
  <si>
    <t>162-2</t>
  </si>
  <si>
    <t>PABLO MORA</t>
  </si>
  <si>
    <t>163-3</t>
  </si>
  <si>
    <t>ALFREDO BURGOS CECERES</t>
  </si>
  <si>
    <t>164-4</t>
  </si>
  <si>
    <t>ERIKO SEPULVEDA</t>
  </si>
  <si>
    <t>165-5</t>
  </si>
  <si>
    <t>ROBERTO ZAPATA</t>
  </si>
  <si>
    <t>166-6</t>
  </si>
  <si>
    <t>JUANA MACHUCA</t>
  </si>
  <si>
    <t>167-7</t>
  </si>
  <si>
    <t>PEDRO ALFARO</t>
  </si>
  <si>
    <t>168-8</t>
  </si>
  <si>
    <t>RODRIGO PRIETO LOBOS</t>
  </si>
  <si>
    <t>169-9</t>
  </si>
  <si>
    <t>ERIKA CASTRO</t>
  </si>
  <si>
    <t>170-0</t>
  </si>
  <si>
    <t>LUIS FARIAS</t>
  </si>
  <si>
    <t>171-1</t>
  </si>
  <si>
    <t>MARGARITA MARCIEL ARAYA</t>
  </si>
  <si>
    <t>172-2</t>
  </si>
  <si>
    <t>CARLOS TAPIA UGARTE</t>
  </si>
  <si>
    <t>173-3</t>
  </si>
  <si>
    <t>CLAUDIO NUNES</t>
  </si>
  <si>
    <t>174-4</t>
  </si>
  <si>
    <t>GASPAR PINTO</t>
  </si>
  <si>
    <t>175-5</t>
  </si>
  <si>
    <t>GABRIEL CASTRO VILCHES</t>
  </si>
  <si>
    <t>176-6</t>
  </si>
  <si>
    <t>ELIZABETH SILVA</t>
  </si>
  <si>
    <t>177-7</t>
  </si>
  <si>
    <t>RAMON TELLO BARRAZA</t>
  </si>
  <si>
    <t>178-8</t>
  </si>
  <si>
    <t>RUBEN DIAZ</t>
  </si>
  <si>
    <t>179-9</t>
  </si>
  <si>
    <t>JERONIMO CONTRERAS</t>
  </si>
  <si>
    <t>180-0</t>
  </si>
  <si>
    <t>RAUL CHAMORRO</t>
  </si>
  <si>
    <t>181-1</t>
  </si>
  <si>
    <t>WASHINGTON SALAS PINO</t>
  </si>
  <si>
    <t>Octubre</t>
  </si>
  <si>
    <t>Noviembre</t>
  </si>
  <si>
    <t>Diciembre</t>
  </si>
  <si>
    <t>Vendedor</t>
  </si>
  <si>
    <t>Producto</t>
  </si>
  <si>
    <t>Ventas</t>
  </si>
  <si>
    <t>Región</t>
  </si>
  <si>
    <t>Duarte</t>
  </si>
  <si>
    <t>Bebidas</t>
  </si>
  <si>
    <t>IV</t>
  </si>
  <si>
    <t>Silva</t>
  </si>
  <si>
    <t>Frutas</t>
  </si>
  <si>
    <t>X</t>
  </si>
  <si>
    <t>Andrade</t>
  </si>
  <si>
    <t>Lácteos</t>
  </si>
  <si>
    <t>Línea Blanca</t>
  </si>
  <si>
    <t>I</t>
  </si>
  <si>
    <t>V</t>
  </si>
  <si>
    <t>Pregunta</t>
  </si>
  <si>
    <t>Respuesta correcta</t>
  </si>
  <si>
    <t>Nro.</t>
  </si>
  <si>
    <t>Preguntas</t>
  </si>
  <si>
    <t>Respuestas</t>
  </si>
  <si>
    <r>
      <t xml:space="preserve">Suma de las ventas de </t>
    </r>
    <r>
      <rPr>
        <b/>
        <sz val="10"/>
        <rFont val="Arial"/>
        <family val="2"/>
      </rPr>
      <t>SILVA.</t>
    </r>
  </si>
  <si>
    <r>
      <t xml:space="preserve">Suma de las ventas de </t>
    </r>
    <r>
      <rPr>
        <b/>
        <sz val="10"/>
        <rFont val="Arial"/>
        <family val="2"/>
      </rPr>
      <t>ANDRADE.</t>
    </r>
  </si>
  <si>
    <r>
      <t xml:space="preserve">Suma de las ventas de </t>
    </r>
    <r>
      <rPr>
        <b/>
        <sz val="10"/>
        <rFont val="Arial"/>
        <family val="2"/>
      </rPr>
      <t>DUARTE.</t>
    </r>
  </si>
  <si>
    <r>
      <t xml:space="preserve">¿Cuánto vendió </t>
    </r>
    <r>
      <rPr>
        <b/>
        <i/>
        <sz val="10"/>
        <rFont val="Arial"/>
        <family val="2"/>
      </rPr>
      <t>SILVA</t>
    </r>
    <r>
      <rPr>
        <sz val="10"/>
        <rFont val="Arial"/>
        <family val="2"/>
      </rPr>
      <t xml:space="preserve"> en </t>
    </r>
    <r>
      <rPr>
        <b/>
        <i/>
        <sz val="10"/>
        <rFont val="Arial"/>
        <family val="2"/>
      </rPr>
      <t>OCTUBRE?</t>
    </r>
  </si>
  <si>
    <r>
      <t xml:space="preserve">¿Cuál el es promedio de Ventas de </t>
    </r>
    <r>
      <rPr>
        <b/>
        <sz val="10"/>
        <rFont val="Arial"/>
        <family val="2"/>
      </rPr>
      <t>ANDRADE</t>
    </r>
    <r>
      <rPr>
        <sz val="10"/>
        <rFont val="Arial"/>
        <family val="2"/>
      </rPr>
      <t xml:space="preserve"> de todos los productos que ha vendido? </t>
    </r>
  </si>
  <si>
    <r>
      <t xml:space="preserve">Que región posee el mejor </t>
    </r>
    <r>
      <rPr>
        <b/>
        <sz val="10"/>
        <rFont val="Arial"/>
        <family val="2"/>
      </rPr>
      <t>promedio</t>
    </r>
    <r>
      <rPr>
        <sz val="10"/>
        <rFont val="Arial"/>
        <family val="2"/>
      </rPr>
      <t xml:space="preserve"> de ventas.</t>
    </r>
  </si>
  <si>
    <t>Resultado</t>
  </si>
  <si>
    <r>
      <t xml:space="preserve">¿Cuál es el total general de </t>
    </r>
    <r>
      <rPr>
        <b/>
        <sz val="10"/>
        <rFont val="Arial"/>
        <family val="2"/>
      </rPr>
      <t>TODAS</t>
    </r>
    <r>
      <rPr>
        <sz val="10"/>
        <rFont val="Arial"/>
        <family val="2"/>
      </rPr>
      <t xml:space="preserve">  las ventas? </t>
    </r>
  </si>
  <si>
    <r>
      <t xml:space="preserve">¿Cuál es el promedio de las ventas de </t>
    </r>
    <r>
      <rPr>
        <b/>
        <sz val="10"/>
        <rFont val="Arial"/>
        <family val="2"/>
      </rPr>
      <t>DUARTE</t>
    </r>
    <r>
      <rPr>
        <sz val="10"/>
        <rFont val="Arial"/>
        <family val="2"/>
      </rPr>
      <t xml:space="preserve"> en </t>
    </r>
    <r>
      <rPr>
        <b/>
        <sz val="10"/>
        <rFont val="Arial"/>
        <family val="2"/>
      </rPr>
      <t>BEBIDAS?</t>
    </r>
  </si>
  <si>
    <r>
      <t xml:space="preserve">¿Que vendedor posee el mejor </t>
    </r>
    <r>
      <rPr>
        <b/>
        <sz val="10"/>
        <rFont val="Arial"/>
        <family val="2"/>
      </rPr>
      <t>promedio</t>
    </r>
    <r>
      <rPr>
        <sz val="10"/>
        <rFont val="Arial"/>
        <family val="2"/>
      </rPr>
      <t xml:space="preserve"> de ventas.</t>
    </r>
  </si>
  <si>
    <t>Acierto</t>
  </si>
  <si>
    <t>¿Que región es la que posee las ventas más bajas?</t>
  </si>
  <si>
    <r>
      <t xml:space="preserve">¿Cuanto se vendió en </t>
    </r>
    <r>
      <rPr>
        <b/>
        <sz val="10"/>
        <rFont val="Arial"/>
        <family val="2"/>
      </rPr>
      <t>FRUTAS</t>
    </r>
    <r>
      <rPr>
        <sz val="10"/>
        <rFont val="Arial"/>
        <family val="2"/>
      </rPr>
      <t xml:space="preserve"> en la 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 xml:space="preserve"> región?</t>
    </r>
  </si>
  <si>
    <r>
      <t xml:space="preserve">¿Cuántas ventas se realizaron en la </t>
    </r>
    <r>
      <rPr>
        <b/>
        <sz val="12"/>
        <rFont val="Arial"/>
        <family val="2"/>
      </rPr>
      <t>I</t>
    </r>
    <r>
      <rPr>
        <sz val="10"/>
        <rFont val="Arial"/>
        <family val="2"/>
      </rPr>
      <t xml:space="preserve"> Región (cuantas transacciones)?</t>
    </r>
  </si>
  <si>
    <r>
      <t xml:space="preserve">Total de Ventas en la </t>
    </r>
    <r>
      <rPr>
        <b/>
        <sz val="12"/>
        <rFont val="Arial"/>
        <family val="2"/>
      </rPr>
      <t>I</t>
    </r>
    <r>
      <rPr>
        <sz val="10"/>
        <rFont val="Arial"/>
        <family val="2"/>
      </rPr>
      <t xml:space="preserve"> Región</t>
    </r>
  </si>
  <si>
    <r>
      <t>¿Cuál es el valor de la venta más alta en la</t>
    </r>
    <r>
      <rPr>
        <b/>
        <sz val="10"/>
        <rFont val="Arial"/>
        <family val="2"/>
      </rPr>
      <t xml:space="preserve"> </t>
    </r>
    <r>
      <rPr>
        <b/>
        <sz val="11"/>
        <rFont val="Arial"/>
        <family val="2"/>
      </rPr>
      <t>X</t>
    </r>
    <r>
      <rPr>
        <b/>
        <sz val="10"/>
        <rFont val="Arial"/>
        <family val="2"/>
      </rPr>
      <t xml:space="preserve"> R</t>
    </r>
    <r>
      <rPr>
        <sz val="10"/>
        <rFont val="Arial"/>
        <family val="2"/>
      </rPr>
      <t>egión?</t>
    </r>
  </si>
  <si>
    <t>Responda las siguientes preguntas, utilizando para ello, tablas dinámicas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</si>
</sst>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_-;\-&quot;$&quot;\ * #,##0_-;_-&quot;$&quot;\ * &quot;-&quot;_-;_-@_-"/>
    <numFmt numFmtId="165" formatCode="[$$-340A]\ #,##0"/>
    <numFmt numFmtId="166" formatCode="0.0%"/>
  </numFmts>
  <fonts count="1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Wingdings"/>
      <charset val="2"/>
    </font>
    <font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sz val="10"/>
      <color theme="0"/>
      <name val="Arial"/>
      <family val="2"/>
    </font>
    <font>
      <sz val="36"/>
      <color theme="4" tint="-0.249977111117893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10" fillId="0" borderId="0"/>
    <xf numFmtId="9" fontId="10" fillId="0" borderId="0" applyFont="0" applyFill="0" applyBorder="0" applyAlignment="0" applyProtection="0"/>
  </cellStyleXfs>
  <cellXfs count="45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3" fillId="0" borderId="0" xfId="3"/>
    <xf numFmtId="0" fontId="3" fillId="0" borderId="0" xfId="3" applyAlignment="1">
      <alignment horizontal="center"/>
    </xf>
    <xf numFmtId="0" fontId="3" fillId="2" borderId="0" xfId="3" applyFill="1"/>
    <xf numFmtId="0" fontId="3" fillId="2" borderId="0" xfId="3" applyFill="1" applyAlignment="1">
      <alignment horizontal="center"/>
    </xf>
    <xf numFmtId="14" fontId="3" fillId="0" borderId="0" xfId="3" applyNumberFormat="1"/>
    <xf numFmtId="165" fontId="3" fillId="0" borderId="0" xfId="3" applyNumberForma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1" fillId="0" borderId="0" xfId="0" applyFont="1" applyBorder="1"/>
    <xf numFmtId="0" fontId="0" fillId="0" borderId="0" xfId="0" applyProtection="1">
      <protection hidden="1"/>
    </xf>
    <xf numFmtId="0" fontId="12" fillId="0" borderId="0" xfId="0" applyFont="1" applyBorder="1" applyProtection="1"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12" fillId="0" borderId="0" xfId="0" applyFo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NumberFormat="1" applyFont="1" applyBorder="1" applyAlignment="1" applyProtection="1">
      <alignment horizontal="right"/>
      <protection hidden="1"/>
    </xf>
    <xf numFmtId="0" fontId="12" fillId="0" borderId="0" xfId="0" applyNumberFormat="1" applyFont="1" applyFill="1" applyBorder="1" applyAlignment="1" applyProtection="1">
      <alignment horizontal="right"/>
      <protection hidden="1"/>
    </xf>
    <xf numFmtId="0" fontId="12" fillId="0" borderId="0" xfId="0" applyFont="1" applyBorder="1" applyAlignment="1" applyProtection="1">
      <alignment vertical="center"/>
      <protection hidden="1"/>
    </xf>
    <xf numFmtId="0" fontId="12" fillId="0" borderId="0" xfId="0" applyNumberFormat="1" applyFont="1" applyBorder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12" fillId="0" borderId="0" xfId="0" applyNumberFormat="1" applyFont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Protection="1">
      <protection hidden="1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7" fillId="4" borderId="3" xfId="0" applyFont="1" applyFill="1" applyBorder="1" applyAlignment="1" applyProtection="1">
      <alignment horizontal="center" vertical="center"/>
      <protection hidden="1"/>
    </xf>
    <xf numFmtId="0" fontId="7" fillId="4" borderId="4" xfId="0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166" fontId="2" fillId="4" borderId="8" xfId="5" applyNumberFormat="1" applyFont="1" applyFill="1" applyBorder="1" applyAlignment="1" applyProtection="1">
      <alignment horizontal="center" vertical="center"/>
      <protection hidden="1"/>
    </xf>
    <xf numFmtId="166" fontId="2" fillId="4" borderId="9" xfId="5" applyNumberFormat="1" applyFont="1" applyFill="1" applyBorder="1" applyAlignment="1" applyProtection="1">
      <alignment horizontal="center" vertical="center"/>
      <protection hidden="1"/>
    </xf>
    <xf numFmtId="0" fontId="8" fillId="4" borderId="10" xfId="0" applyFont="1" applyFill="1" applyBorder="1" applyAlignment="1" applyProtection="1">
      <alignment horizontal="center" vertical="center"/>
      <protection hidden="1"/>
    </xf>
    <xf numFmtId="0" fontId="8" fillId="4" borderId="8" xfId="0" applyFont="1" applyFill="1" applyBorder="1" applyAlignment="1" applyProtection="1">
      <alignment horizontal="center" vertical="center"/>
      <protection hidden="1"/>
    </xf>
  </cellXfs>
  <cellStyles count="6">
    <cellStyle name="Euro" xfId="1"/>
    <cellStyle name="Euro 2" xfId="2"/>
    <cellStyle name="Normal" xfId="0" builtinId="0"/>
    <cellStyle name="Normal 2" xfId="3"/>
    <cellStyle name="Normal 3" xfId="4"/>
    <cellStyle name="Porcentaje" xfId="5" builtinId="5"/>
  </cellStyles>
  <dxfs count="2">
    <dxf>
      <font>
        <color rgb="FF9C0006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relatorexcel.cl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relatorexcel.c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42</xdr:row>
      <xdr:rowOff>38100</xdr:rowOff>
    </xdr:from>
    <xdr:to>
      <xdr:col>3</xdr:col>
      <xdr:colOff>581025</xdr:colOff>
      <xdr:row>47</xdr:row>
      <xdr:rowOff>95250</xdr:rowOff>
    </xdr:to>
    <xdr:pic>
      <xdr:nvPicPr>
        <xdr:cNvPr id="1034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9401175"/>
          <a:ext cx="28098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5</xdr:row>
      <xdr:rowOff>85725</xdr:rowOff>
    </xdr:from>
    <xdr:to>
      <xdr:col>6</xdr:col>
      <xdr:colOff>152400</xdr:colOff>
      <xdr:row>10</xdr:row>
      <xdr:rowOff>142875</xdr:rowOff>
    </xdr:to>
    <xdr:pic>
      <xdr:nvPicPr>
        <xdr:cNvPr id="2055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895350"/>
          <a:ext cx="28098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Jorge/Mis%20documentos/_Trabajo/_Clases/__Excel/___Excel%20en%20modulos/Filtros/Practica%20Fil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RESPALDO"/>
      <sheetName val="DATOS"/>
      <sheetName val="INFORME"/>
    </sheetNames>
    <sheetDataSet>
      <sheetData sheetId="0"/>
      <sheetData sheetId="1"/>
      <sheetData sheetId="2">
        <row r="6">
          <cell r="B6" t="str">
            <v>CATEGORIA</v>
          </cell>
          <cell r="C6" t="str">
            <v>%</v>
          </cell>
        </row>
        <row r="7">
          <cell r="B7" t="str">
            <v>FERRETERIA</v>
          </cell>
          <cell r="C7">
            <v>0.1</v>
          </cell>
          <cell r="E7" t="str">
            <v>KILO</v>
          </cell>
          <cell r="F7">
            <v>0.05</v>
          </cell>
        </row>
        <row r="8">
          <cell r="B8" t="str">
            <v>PINTURAS LUBRICANTES DILUYENTES</v>
          </cell>
          <cell r="C8">
            <v>0</v>
          </cell>
        </row>
        <row r="9">
          <cell r="B9" t="str">
            <v>CORDELES Y PIOLAS</v>
          </cell>
          <cell r="C9">
            <v>0.05</v>
          </cell>
        </row>
        <row r="10">
          <cell r="B10" t="str">
            <v>ARTICULOS DE SEGURIDAD</v>
          </cell>
          <cell r="C10">
            <v>0.15</v>
          </cell>
        </row>
        <row r="11">
          <cell r="B11" t="str">
            <v>SOLDADURAS</v>
          </cell>
          <cell r="C11">
            <v>0</v>
          </cell>
        </row>
        <row r="12">
          <cell r="B12" t="str">
            <v>ARTICULOS ELECTRICOS</v>
          </cell>
          <cell r="C12">
            <v>0.05</v>
          </cell>
        </row>
        <row r="13">
          <cell r="B13" t="str">
            <v>FIERRO CONSTRUCCION</v>
          </cell>
          <cell r="C13">
            <v>0.1</v>
          </cell>
        </row>
        <row r="14">
          <cell r="B14" t="str">
            <v>PERFILES</v>
          </cell>
          <cell r="C14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22"/>
  <sheetViews>
    <sheetView topLeftCell="A26" zoomScale="120" zoomScaleNormal="120" workbookViewId="0">
      <selection activeCell="F7" sqref="F7"/>
    </sheetView>
  </sheetViews>
  <sheetFormatPr baseColWidth="10" defaultRowHeight="12.75" x14ac:dyDescent="0.2"/>
  <cols>
    <col min="1" max="1" width="12" bestFit="1" customWidth="1"/>
    <col min="2" max="2" width="12.140625" bestFit="1" customWidth="1"/>
    <col min="3" max="3" width="14.140625" bestFit="1" customWidth="1"/>
    <col min="4" max="4" width="9.140625" bestFit="1" customWidth="1"/>
  </cols>
  <sheetData>
    <row r="1" spans="1:5" ht="15.75" x14ac:dyDescent="0.25">
      <c r="A1" s="9" t="s">
        <v>240</v>
      </c>
      <c r="B1" s="9" t="s">
        <v>11</v>
      </c>
      <c r="C1" s="9" t="s">
        <v>241</v>
      </c>
      <c r="D1" s="9" t="s">
        <v>243</v>
      </c>
      <c r="E1" s="9" t="s">
        <v>242</v>
      </c>
    </row>
    <row r="2" spans="1:5" ht="15" x14ac:dyDescent="0.2">
      <c r="A2" s="10" t="s">
        <v>244</v>
      </c>
      <c r="B2" s="10" t="s">
        <v>239</v>
      </c>
      <c r="C2" s="10" t="s">
        <v>245</v>
      </c>
      <c r="D2" s="11" t="s">
        <v>246</v>
      </c>
      <c r="E2" s="10">
        <v>42</v>
      </c>
    </row>
    <row r="3" spans="1:5" ht="15" x14ac:dyDescent="0.2">
      <c r="A3" s="10" t="s">
        <v>247</v>
      </c>
      <c r="B3" s="10" t="s">
        <v>237</v>
      </c>
      <c r="C3" s="10" t="s">
        <v>248</v>
      </c>
      <c r="D3" s="11" t="s">
        <v>249</v>
      </c>
      <c r="E3" s="10">
        <v>283</v>
      </c>
    </row>
    <row r="4" spans="1:5" ht="15" x14ac:dyDescent="0.2">
      <c r="A4" s="10" t="s">
        <v>250</v>
      </c>
      <c r="B4" s="10" t="s">
        <v>239</v>
      </c>
      <c r="C4" s="10" t="s">
        <v>245</v>
      </c>
      <c r="D4" s="11" t="s">
        <v>249</v>
      </c>
      <c r="E4" s="10">
        <v>30</v>
      </c>
    </row>
    <row r="5" spans="1:5" ht="15" x14ac:dyDescent="0.2">
      <c r="A5" s="10" t="s">
        <v>244</v>
      </c>
      <c r="B5" s="10" t="s">
        <v>7</v>
      </c>
      <c r="C5" s="10" t="s">
        <v>251</v>
      </c>
      <c r="D5" s="11" t="s">
        <v>246</v>
      </c>
      <c r="E5" s="10">
        <v>287</v>
      </c>
    </row>
    <row r="6" spans="1:5" ht="15" x14ac:dyDescent="0.2">
      <c r="A6" s="10" t="s">
        <v>250</v>
      </c>
      <c r="B6" s="10" t="s">
        <v>239</v>
      </c>
      <c r="C6" s="10" t="s">
        <v>252</v>
      </c>
      <c r="D6" s="11" t="s">
        <v>253</v>
      </c>
      <c r="E6" s="10">
        <v>68</v>
      </c>
    </row>
    <row r="7" spans="1:5" ht="15" x14ac:dyDescent="0.2">
      <c r="A7" s="10" t="s">
        <v>247</v>
      </c>
      <c r="B7" s="10" t="s">
        <v>239</v>
      </c>
      <c r="C7" s="10" t="s">
        <v>252</v>
      </c>
      <c r="D7" s="11" t="s">
        <v>253</v>
      </c>
      <c r="E7" s="10">
        <v>144</v>
      </c>
    </row>
    <row r="8" spans="1:5" ht="15" x14ac:dyDescent="0.2">
      <c r="A8" s="10" t="s">
        <v>250</v>
      </c>
      <c r="B8" s="10" t="s">
        <v>7</v>
      </c>
      <c r="C8" s="10" t="s">
        <v>248</v>
      </c>
      <c r="D8" s="11" t="s">
        <v>254</v>
      </c>
      <c r="E8" s="10">
        <v>95</v>
      </c>
    </row>
    <row r="9" spans="1:5" ht="15" x14ac:dyDescent="0.2">
      <c r="A9" s="10" t="s">
        <v>244</v>
      </c>
      <c r="B9" s="10" t="s">
        <v>237</v>
      </c>
      <c r="C9" s="10" t="s">
        <v>251</v>
      </c>
      <c r="D9" s="11" t="s">
        <v>246</v>
      </c>
      <c r="E9" s="10">
        <v>157</v>
      </c>
    </row>
    <row r="10" spans="1:5" ht="15" x14ac:dyDescent="0.2">
      <c r="A10" s="10" t="s">
        <v>247</v>
      </c>
      <c r="B10" s="10" t="s">
        <v>239</v>
      </c>
      <c r="C10" s="10" t="s">
        <v>248</v>
      </c>
      <c r="D10" s="11" t="s">
        <v>254</v>
      </c>
      <c r="E10" s="10">
        <v>141</v>
      </c>
    </row>
    <row r="11" spans="1:5" ht="15" x14ac:dyDescent="0.2">
      <c r="A11" s="10" t="s">
        <v>247</v>
      </c>
      <c r="B11" s="10" t="s">
        <v>238</v>
      </c>
      <c r="C11" s="10" t="s">
        <v>252</v>
      </c>
      <c r="D11" s="11" t="s">
        <v>253</v>
      </c>
      <c r="E11" s="10">
        <v>122</v>
      </c>
    </row>
    <row r="12" spans="1:5" ht="15" x14ac:dyDescent="0.2">
      <c r="A12" s="10" t="s">
        <v>250</v>
      </c>
      <c r="B12" s="10" t="s">
        <v>237</v>
      </c>
      <c r="C12" s="10" t="s">
        <v>248</v>
      </c>
      <c r="D12" s="11" t="s">
        <v>254</v>
      </c>
      <c r="E12" s="10">
        <v>253</v>
      </c>
    </row>
    <row r="13" spans="1:5" ht="15" x14ac:dyDescent="0.2">
      <c r="A13" s="10" t="s">
        <v>244</v>
      </c>
      <c r="B13" s="10" t="s">
        <v>238</v>
      </c>
      <c r="C13" s="10" t="s">
        <v>245</v>
      </c>
      <c r="D13" s="11" t="s">
        <v>249</v>
      </c>
      <c r="E13" s="10">
        <v>275</v>
      </c>
    </row>
    <row r="14" spans="1:5" ht="15" x14ac:dyDescent="0.2">
      <c r="A14" s="10" t="s">
        <v>250</v>
      </c>
      <c r="B14" s="10" t="s">
        <v>7</v>
      </c>
      <c r="C14" s="10" t="s">
        <v>245</v>
      </c>
      <c r="D14" s="11" t="s">
        <v>246</v>
      </c>
      <c r="E14" s="10">
        <v>10</v>
      </c>
    </row>
    <row r="15" spans="1:5" ht="15" x14ac:dyDescent="0.2">
      <c r="A15" s="10" t="s">
        <v>244</v>
      </c>
      <c r="B15" s="10" t="s">
        <v>7</v>
      </c>
      <c r="C15" s="10" t="s">
        <v>245</v>
      </c>
      <c r="D15" s="11" t="s">
        <v>253</v>
      </c>
      <c r="E15" s="10">
        <v>297</v>
      </c>
    </row>
    <row r="16" spans="1:5" ht="15" x14ac:dyDescent="0.2">
      <c r="A16" s="10" t="s">
        <v>247</v>
      </c>
      <c r="B16" s="10" t="s">
        <v>7</v>
      </c>
      <c r="C16" s="10" t="s">
        <v>251</v>
      </c>
      <c r="D16" s="11" t="s">
        <v>253</v>
      </c>
      <c r="E16" s="10">
        <v>219</v>
      </c>
    </row>
    <row r="17" spans="1:5" ht="15" x14ac:dyDescent="0.2">
      <c r="A17" s="10" t="s">
        <v>250</v>
      </c>
      <c r="B17" s="10" t="s">
        <v>239</v>
      </c>
      <c r="C17" s="10" t="s">
        <v>252</v>
      </c>
      <c r="D17" s="11" t="s">
        <v>254</v>
      </c>
      <c r="E17" s="10">
        <v>151</v>
      </c>
    </row>
    <row r="18" spans="1:5" ht="15" x14ac:dyDescent="0.2">
      <c r="A18" s="10" t="s">
        <v>244</v>
      </c>
      <c r="B18" s="10" t="s">
        <v>238</v>
      </c>
      <c r="C18" s="10" t="s">
        <v>248</v>
      </c>
      <c r="D18" s="11" t="s">
        <v>246</v>
      </c>
      <c r="E18" s="10">
        <v>264</v>
      </c>
    </row>
    <row r="19" spans="1:5" ht="15" x14ac:dyDescent="0.2">
      <c r="A19" s="10" t="s">
        <v>250</v>
      </c>
      <c r="B19" s="10" t="s">
        <v>239</v>
      </c>
      <c r="C19" s="10" t="s">
        <v>252</v>
      </c>
      <c r="D19" s="11" t="s">
        <v>249</v>
      </c>
      <c r="E19" s="10">
        <v>276</v>
      </c>
    </row>
    <row r="20" spans="1:5" ht="15" x14ac:dyDescent="0.2">
      <c r="A20" s="10" t="s">
        <v>247</v>
      </c>
      <c r="B20" s="10" t="s">
        <v>237</v>
      </c>
      <c r="C20" s="10" t="s">
        <v>248</v>
      </c>
      <c r="D20" s="11" t="s">
        <v>254</v>
      </c>
      <c r="E20" s="10">
        <v>167</v>
      </c>
    </row>
    <row r="21" spans="1:5" ht="15" x14ac:dyDescent="0.2">
      <c r="A21" s="10" t="s">
        <v>250</v>
      </c>
      <c r="B21" s="10" t="s">
        <v>238</v>
      </c>
      <c r="C21" s="10" t="s">
        <v>251</v>
      </c>
      <c r="D21" s="11" t="s">
        <v>249</v>
      </c>
      <c r="E21" s="10">
        <v>201</v>
      </c>
    </row>
    <row r="22" spans="1:5" ht="15" x14ac:dyDescent="0.2">
      <c r="A22" s="10" t="s">
        <v>244</v>
      </c>
      <c r="B22" s="10" t="s">
        <v>237</v>
      </c>
      <c r="C22" s="10" t="s">
        <v>245</v>
      </c>
      <c r="D22" s="11" t="s">
        <v>253</v>
      </c>
      <c r="E22" s="10">
        <v>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0"/>
  <sheetViews>
    <sheetView zoomScale="120" zoomScaleNormal="120" workbookViewId="0">
      <selection activeCell="G1" sqref="G1"/>
    </sheetView>
  </sheetViews>
  <sheetFormatPr baseColWidth="10" defaultRowHeight="12.75" x14ac:dyDescent="0.2"/>
  <cols>
    <col min="2" max="2" width="19.140625" customWidth="1"/>
    <col min="3" max="3" width="13.140625" bestFit="1" customWidth="1"/>
    <col min="4" max="4" width="11.5703125" bestFit="1" customWidth="1"/>
  </cols>
  <sheetData>
    <row r="1" spans="1:4" ht="15" x14ac:dyDescent="0.2">
      <c r="A1" s="2" t="s">
        <v>11</v>
      </c>
      <c r="B1" s="2" t="s">
        <v>10</v>
      </c>
      <c r="C1" s="2" t="s">
        <v>9</v>
      </c>
      <c r="D1" s="2" t="s">
        <v>8</v>
      </c>
    </row>
    <row r="2" spans="1:4" ht="15" x14ac:dyDescent="0.2">
      <c r="A2" s="2" t="s">
        <v>13</v>
      </c>
      <c r="B2" s="2" t="s">
        <v>4</v>
      </c>
      <c r="C2" s="2" t="s">
        <v>0</v>
      </c>
      <c r="D2" s="1">
        <v>11000</v>
      </c>
    </row>
    <row r="3" spans="1:4" ht="15" x14ac:dyDescent="0.2">
      <c r="A3" s="2" t="s">
        <v>2</v>
      </c>
      <c r="B3" s="2" t="s">
        <v>16</v>
      </c>
      <c r="C3" s="2" t="s">
        <v>0</v>
      </c>
      <c r="D3" s="1">
        <v>11900</v>
      </c>
    </row>
    <row r="4" spans="1:4" ht="15" x14ac:dyDescent="0.2">
      <c r="A4" s="2" t="s">
        <v>13</v>
      </c>
      <c r="B4" s="2" t="s">
        <v>1</v>
      </c>
      <c r="C4" s="2" t="s">
        <v>0</v>
      </c>
      <c r="D4" s="1">
        <v>16400</v>
      </c>
    </row>
    <row r="5" spans="1:4" ht="15" x14ac:dyDescent="0.2">
      <c r="A5" s="2" t="s">
        <v>6</v>
      </c>
      <c r="B5" s="2" t="s">
        <v>4</v>
      </c>
      <c r="C5" s="2" t="s">
        <v>5</v>
      </c>
      <c r="D5" s="1">
        <v>17500</v>
      </c>
    </row>
    <row r="6" spans="1:4" ht="15" x14ac:dyDescent="0.2">
      <c r="A6" s="2" t="s">
        <v>6</v>
      </c>
      <c r="B6" s="2" t="s">
        <v>4</v>
      </c>
      <c r="C6" s="2" t="s">
        <v>3</v>
      </c>
      <c r="D6" s="1">
        <v>17600</v>
      </c>
    </row>
    <row r="7" spans="1:4" ht="15" x14ac:dyDescent="0.2">
      <c r="A7" s="2" t="s">
        <v>7</v>
      </c>
      <c r="B7" s="2" t="s">
        <v>1</v>
      </c>
      <c r="C7" s="2" t="s">
        <v>3</v>
      </c>
      <c r="D7" s="1">
        <v>18200</v>
      </c>
    </row>
    <row r="8" spans="1:4" ht="15" x14ac:dyDescent="0.2">
      <c r="A8" s="2" t="s">
        <v>6</v>
      </c>
      <c r="B8" s="2" t="s">
        <v>16</v>
      </c>
      <c r="C8" s="2" t="s">
        <v>5</v>
      </c>
      <c r="D8" s="1">
        <v>18400</v>
      </c>
    </row>
    <row r="9" spans="1:4" ht="15" x14ac:dyDescent="0.2">
      <c r="A9" s="2" t="s">
        <v>13</v>
      </c>
      <c r="B9" s="2" t="s">
        <v>1</v>
      </c>
      <c r="C9" s="2" t="s">
        <v>5</v>
      </c>
      <c r="D9" s="1">
        <v>20000</v>
      </c>
    </row>
    <row r="10" spans="1:4" ht="15" x14ac:dyDescent="0.2">
      <c r="A10" s="2" t="s">
        <v>7</v>
      </c>
      <c r="B10" s="2" t="s">
        <v>1</v>
      </c>
      <c r="C10" s="2" t="s">
        <v>0</v>
      </c>
      <c r="D10" s="1">
        <v>20100</v>
      </c>
    </row>
    <row r="11" spans="1:4" ht="15" x14ac:dyDescent="0.2">
      <c r="A11" s="2" t="s">
        <v>7</v>
      </c>
      <c r="B11" s="2" t="s">
        <v>4</v>
      </c>
      <c r="C11" s="2" t="s">
        <v>0</v>
      </c>
      <c r="D11" s="1">
        <v>21400</v>
      </c>
    </row>
    <row r="12" spans="1:4" ht="15" x14ac:dyDescent="0.2">
      <c r="A12" s="2" t="s">
        <v>15</v>
      </c>
      <c r="B12" s="2" t="s">
        <v>16</v>
      </c>
      <c r="C12" s="2" t="s">
        <v>0</v>
      </c>
      <c r="D12" s="1">
        <v>23000</v>
      </c>
    </row>
    <row r="13" spans="1:4" ht="15" x14ac:dyDescent="0.2">
      <c r="A13" s="2" t="s">
        <v>7</v>
      </c>
      <c r="B13" s="2" t="s">
        <v>1</v>
      </c>
      <c r="C13" s="2" t="s">
        <v>5</v>
      </c>
      <c r="D13" s="1">
        <v>23400</v>
      </c>
    </row>
    <row r="14" spans="1:4" ht="15" x14ac:dyDescent="0.2">
      <c r="A14" s="2" t="s">
        <v>7</v>
      </c>
      <c r="B14" s="2" t="s">
        <v>16</v>
      </c>
      <c r="C14" s="2" t="s">
        <v>3</v>
      </c>
      <c r="D14" s="1">
        <v>24500</v>
      </c>
    </row>
    <row r="15" spans="1:4" ht="15" x14ac:dyDescent="0.2">
      <c r="A15" s="2" t="s">
        <v>2</v>
      </c>
      <c r="B15" s="2" t="s">
        <v>16</v>
      </c>
      <c r="C15" s="2" t="s">
        <v>3</v>
      </c>
      <c r="D15" s="1">
        <v>25500</v>
      </c>
    </row>
    <row r="16" spans="1:4" ht="15" x14ac:dyDescent="0.2">
      <c r="A16" s="2" t="s">
        <v>14</v>
      </c>
      <c r="B16" s="2" t="s">
        <v>4</v>
      </c>
      <c r="C16" s="2" t="s">
        <v>3</v>
      </c>
      <c r="D16" s="1">
        <v>30000</v>
      </c>
    </row>
    <row r="17" spans="1:4" ht="15" x14ac:dyDescent="0.2">
      <c r="A17" s="2" t="s">
        <v>2</v>
      </c>
      <c r="B17" s="2" t="s">
        <v>4</v>
      </c>
      <c r="C17" s="2" t="s">
        <v>0</v>
      </c>
      <c r="D17" s="1">
        <v>30600</v>
      </c>
    </row>
    <row r="18" spans="1:4" ht="15" x14ac:dyDescent="0.2">
      <c r="A18" s="2" t="s">
        <v>6</v>
      </c>
      <c r="B18" s="2" t="s">
        <v>1</v>
      </c>
      <c r="C18" s="2" t="s">
        <v>5</v>
      </c>
      <c r="D18" s="1">
        <v>34600</v>
      </c>
    </row>
    <row r="19" spans="1:4" ht="15" x14ac:dyDescent="0.2">
      <c r="A19" s="2" t="s">
        <v>6</v>
      </c>
      <c r="B19" s="2" t="s">
        <v>1</v>
      </c>
      <c r="C19" s="2" t="s">
        <v>5</v>
      </c>
      <c r="D19" s="1">
        <v>35000</v>
      </c>
    </row>
    <row r="20" spans="1:4" ht="15" x14ac:dyDescent="0.2">
      <c r="A20" s="2" t="s">
        <v>2</v>
      </c>
      <c r="B20" s="2" t="s">
        <v>4</v>
      </c>
      <c r="C20" s="2" t="s">
        <v>3</v>
      </c>
      <c r="D20" s="1">
        <v>37400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83"/>
  <sheetViews>
    <sheetView workbookViewId="0">
      <selection activeCell="G1" sqref="G1"/>
    </sheetView>
  </sheetViews>
  <sheetFormatPr baseColWidth="10" defaultRowHeight="12.75" x14ac:dyDescent="0.2"/>
  <cols>
    <col min="1" max="1" width="5.5703125" style="3" bestFit="1" customWidth="1"/>
    <col min="2" max="2" width="30.7109375" style="3" bestFit="1" customWidth="1"/>
    <col min="3" max="3" width="6" style="4" bestFit="1" customWidth="1"/>
    <col min="4" max="4" width="11.42578125" style="4"/>
    <col min="5" max="5" width="10.85546875" style="3" bestFit="1" customWidth="1"/>
    <col min="6" max="6" width="10.28515625" style="3" bestFit="1" customWidth="1"/>
    <col min="7" max="7" width="20.140625" style="3" bestFit="1" customWidth="1"/>
    <col min="8" max="8" width="27.140625" style="3" bestFit="1" customWidth="1"/>
    <col min="9" max="9" width="15.5703125" style="3" bestFit="1" customWidth="1"/>
    <col min="10" max="10" width="18.7109375" style="3" bestFit="1" customWidth="1"/>
    <col min="11" max="11" width="16.42578125" style="3" bestFit="1" customWidth="1"/>
    <col min="12" max="12" width="14.28515625" style="3" bestFit="1" customWidth="1"/>
    <col min="13" max="13" width="26.5703125" style="3" bestFit="1" customWidth="1"/>
    <col min="14" max="14" width="19" style="3" bestFit="1" customWidth="1"/>
    <col min="15" max="15" width="16.5703125" style="3" bestFit="1" customWidth="1"/>
    <col min="16" max="16" width="20" style="3" bestFit="1" customWidth="1"/>
    <col min="17" max="17" width="9.42578125" style="3" bestFit="1" customWidth="1"/>
    <col min="18" max="18" width="13.7109375" style="3" bestFit="1" customWidth="1"/>
    <col min="19" max="19" width="17.42578125" style="3" bestFit="1" customWidth="1"/>
    <col min="20" max="20" width="19.140625" style="3" bestFit="1" customWidth="1"/>
    <col min="21" max="21" width="16.5703125" style="3" bestFit="1" customWidth="1"/>
    <col min="22" max="16384" width="11.42578125" style="3"/>
  </cols>
  <sheetData>
    <row r="1" spans="1:21" x14ac:dyDescent="0.2">
      <c r="A1" s="5" t="s">
        <v>12</v>
      </c>
      <c r="B1" s="5" t="s">
        <v>17</v>
      </c>
      <c r="C1" s="6" t="s">
        <v>18</v>
      </c>
      <c r="D1" s="6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</row>
    <row r="2" spans="1:21" x14ac:dyDescent="0.2">
      <c r="A2" s="3" t="s">
        <v>37</v>
      </c>
      <c r="B2" s="3" t="s">
        <v>38</v>
      </c>
      <c r="C2" s="4" t="s">
        <v>39</v>
      </c>
      <c r="D2" s="4">
        <v>1</v>
      </c>
      <c r="E2" s="3" t="s">
        <v>40</v>
      </c>
      <c r="F2" s="3" t="s">
        <v>41</v>
      </c>
      <c r="G2" s="3" t="s">
        <v>42</v>
      </c>
      <c r="H2" s="3" t="s">
        <v>43</v>
      </c>
      <c r="I2" s="3" t="s">
        <v>44</v>
      </c>
      <c r="J2" s="3" t="s">
        <v>45</v>
      </c>
      <c r="K2" s="7">
        <v>40183</v>
      </c>
      <c r="L2" s="8">
        <v>130000</v>
      </c>
      <c r="M2" s="8">
        <v>0</v>
      </c>
      <c r="N2" s="8">
        <v>6500</v>
      </c>
      <c r="O2" s="8">
        <v>25000</v>
      </c>
      <c r="P2" s="8">
        <v>10000</v>
      </c>
      <c r="Q2" s="8">
        <v>0</v>
      </c>
      <c r="R2" s="8">
        <v>171500</v>
      </c>
      <c r="S2" s="8">
        <v>136500</v>
      </c>
      <c r="T2" s="8">
        <v>27286.35</v>
      </c>
      <c r="U2" s="8">
        <v>144213.65</v>
      </c>
    </row>
    <row r="3" spans="1:21" x14ac:dyDescent="0.2">
      <c r="A3" s="3" t="s">
        <v>46</v>
      </c>
      <c r="B3" s="3" t="s">
        <v>47</v>
      </c>
      <c r="C3" s="4" t="s">
        <v>39</v>
      </c>
      <c r="D3" s="4">
        <v>0</v>
      </c>
      <c r="E3" s="3" t="s">
        <v>48</v>
      </c>
      <c r="F3" s="3" t="s">
        <v>49</v>
      </c>
      <c r="G3" s="3" t="s">
        <v>42</v>
      </c>
      <c r="H3" s="3" t="s">
        <v>50</v>
      </c>
      <c r="I3" s="3" t="s">
        <v>51</v>
      </c>
      <c r="J3" s="3" t="s">
        <v>51</v>
      </c>
      <c r="K3" s="7">
        <v>40523</v>
      </c>
      <c r="L3" s="8">
        <v>130000</v>
      </c>
      <c r="M3" s="8">
        <v>0</v>
      </c>
      <c r="N3" s="8">
        <v>6500</v>
      </c>
      <c r="O3" s="8">
        <v>25000</v>
      </c>
      <c r="P3" s="8">
        <v>10000</v>
      </c>
      <c r="Q3" s="8">
        <v>0</v>
      </c>
      <c r="R3" s="8">
        <v>171500</v>
      </c>
      <c r="S3" s="8">
        <v>136500</v>
      </c>
      <c r="T3" s="8">
        <v>27286.35</v>
      </c>
      <c r="U3" s="8">
        <v>144213.65</v>
      </c>
    </row>
    <row r="4" spans="1:21" x14ac:dyDescent="0.2">
      <c r="A4" s="3" t="s">
        <v>52</v>
      </c>
      <c r="B4" s="3" t="s">
        <v>53</v>
      </c>
      <c r="C4" s="4" t="s">
        <v>39</v>
      </c>
      <c r="D4" s="4">
        <v>1</v>
      </c>
      <c r="E4" s="3" t="s">
        <v>48</v>
      </c>
      <c r="F4" s="3" t="s">
        <v>49</v>
      </c>
      <c r="G4" s="3" t="s">
        <v>42</v>
      </c>
      <c r="H4" s="3" t="s">
        <v>43</v>
      </c>
      <c r="I4" s="3" t="s">
        <v>51</v>
      </c>
      <c r="J4" s="3" t="s">
        <v>54</v>
      </c>
      <c r="K4" s="7">
        <v>40293</v>
      </c>
      <c r="L4" s="8">
        <v>130000</v>
      </c>
      <c r="M4" s="8">
        <v>0</v>
      </c>
      <c r="N4" s="8">
        <v>6500</v>
      </c>
      <c r="O4" s="8">
        <v>25000</v>
      </c>
      <c r="P4" s="8">
        <v>10000</v>
      </c>
      <c r="Q4" s="8">
        <v>0</v>
      </c>
      <c r="R4" s="8">
        <v>171500</v>
      </c>
      <c r="S4" s="8">
        <v>136500</v>
      </c>
      <c r="T4" s="8">
        <v>27286.35</v>
      </c>
      <c r="U4" s="8">
        <v>144213.65</v>
      </c>
    </row>
    <row r="5" spans="1:21" x14ac:dyDescent="0.2">
      <c r="A5" s="3" t="s">
        <v>55</v>
      </c>
      <c r="B5" s="3" t="s">
        <v>56</v>
      </c>
      <c r="C5" s="4" t="s">
        <v>39</v>
      </c>
      <c r="D5" s="4">
        <v>3</v>
      </c>
      <c r="E5" s="3" t="s">
        <v>57</v>
      </c>
      <c r="F5" s="3" t="s">
        <v>58</v>
      </c>
      <c r="G5" s="3" t="s">
        <v>42</v>
      </c>
      <c r="H5" s="3" t="s">
        <v>43</v>
      </c>
      <c r="I5" s="3" t="s">
        <v>51</v>
      </c>
      <c r="J5" s="3" t="s">
        <v>54</v>
      </c>
      <c r="K5" s="7">
        <v>39923</v>
      </c>
      <c r="L5" s="8">
        <v>135000</v>
      </c>
      <c r="M5" s="8">
        <v>0</v>
      </c>
      <c r="N5" s="8">
        <v>5400</v>
      </c>
      <c r="O5" s="8">
        <v>25000</v>
      </c>
      <c r="P5" s="8">
        <v>10000</v>
      </c>
      <c r="Q5" s="8">
        <v>2500</v>
      </c>
      <c r="R5" s="8">
        <v>177900</v>
      </c>
      <c r="S5" s="8">
        <v>140400</v>
      </c>
      <c r="T5" s="8">
        <v>27378</v>
      </c>
      <c r="U5" s="8">
        <v>150522</v>
      </c>
    </row>
    <row r="6" spans="1:21" x14ac:dyDescent="0.2">
      <c r="A6" s="3" t="s">
        <v>59</v>
      </c>
      <c r="B6" s="3" t="s">
        <v>60</v>
      </c>
      <c r="C6" s="4" t="s">
        <v>61</v>
      </c>
      <c r="D6" s="4">
        <v>3</v>
      </c>
      <c r="E6" s="3" t="s">
        <v>57</v>
      </c>
      <c r="F6" s="3" t="s">
        <v>62</v>
      </c>
      <c r="G6" s="3" t="s">
        <v>42</v>
      </c>
      <c r="H6" s="3" t="s">
        <v>63</v>
      </c>
      <c r="I6" s="3" t="s">
        <v>51</v>
      </c>
      <c r="J6" s="3" t="s">
        <v>64</v>
      </c>
      <c r="K6" s="7">
        <v>39833</v>
      </c>
      <c r="L6" s="8">
        <v>135000</v>
      </c>
      <c r="M6" s="8">
        <v>0</v>
      </c>
      <c r="N6" s="8">
        <v>5400</v>
      </c>
      <c r="O6" s="8">
        <v>25000</v>
      </c>
      <c r="P6" s="8">
        <v>10000</v>
      </c>
      <c r="Q6" s="8">
        <v>2500</v>
      </c>
      <c r="R6" s="8">
        <v>177900</v>
      </c>
      <c r="S6" s="8">
        <v>140400</v>
      </c>
      <c r="T6" s="8">
        <v>27378</v>
      </c>
      <c r="U6" s="8">
        <v>150522</v>
      </c>
    </row>
    <row r="7" spans="1:21" x14ac:dyDescent="0.2">
      <c r="A7" s="3" t="s">
        <v>65</v>
      </c>
      <c r="B7" s="3" t="s">
        <v>66</v>
      </c>
      <c r="C7" s="4" t="s">
        <v>61</v>
      </c>
      <c r="D7" s="4">
        <v>1</v>
      </c>
      <c r="E7" s="3" t="s">
        <v>57</v>
      </c>
      <c r="F7" s="3" t="s">
        <v>58</v>
      </c>
      <c r="G7" s="3" t="s">
        <v>42</v>
      </c>
      <c r="H7" s="3" t="s">
        <v>67</v>
      </c>
      <c r="I7" s="3" t="s">
        <v>51</v>
      </c>
      <c r="J7" s="3" t="s">
        <v>51</v>
      </c>
      <c r="K7" s="7">
        <v>40393</v>
      </c>
      <c r="L7" s="8">
        <v>135000</v>
      </c>
      <c r="M7" s="8">
        <v>0</v>
      </c>
      <c r="N7" s="8">
        <v>5400</v>
      </c>
      <c r="O7" s="8">
        <v>25000</v>
      </c>
      <c r="P7" s="8">
        <v>10000</v>
      </c>
      <c r="Q7" s="8">
        <v>2500</v>
      </c>
      <c r="R7" s="8">
        <v>177900</v>
      </c>
      <c r="S7" s="8">
        <v>140400</v>
      </c>
      <c r="T7" s="8">
        <v>27378</v>
      </c>
      <c r="U7" s="8">
        <v>150522</v>
      </c>
    </row>
    <row r="8" spans="1:21" x14ac:dyDescent="0.2">
      <c r="A8" s="3" t="s">
        <v>68</v>
      </c>
      <c r="B8" s="3" t="s">
        <v>69</v>
      </c>
      <c r="C8" s="4" t="s">
        <v>39</v>
      </c>
      <c r="D8" s="4">
        <v>1</v>
      </c>
      <c r="E8" s="3" t="s">
        <v>40</v>
      </c>
      <c r="F8" s="3" t="s">
        <v>41</v>
      </c>
      <c r="G8" s="3" t="s">
        <v>42</v>
      </c>
      <c r="H8" s="3" t="s">
        <v>43</v>
      </c>
      <c r="I8" s="3" t="s">
        <v>44</v>
      </c>
      <c r="J8" s="3" t="s">
        <v>45</v>
      </c>
      <c r="K8" s="7">
        <v>40323</v>
      </c>
      <c r="L8" s="8">
        <v>140000</v>
      </c>
      <c r="M8" s="8">
        <v>0</v>
      </c>
      <c r="N8" s="8">
        <v>7000</v>
      </c>
      <c r="O8" s="8">
        <v>25000</v>
      </c>
      <c r="P8" s="8">
        <v>10000</v>
      </c>
      <c r="Q8" s="8">
        <v>2500</v>
      </c>
      <c r="R8" s="8">
        <v>184500</v>
      </c>
      <c r="S8" s="8">
        <v>147000</v>
      </c>
      <c r="T8" s="8">
        <v>29385.3</v>
      </c>
      <c r="U8" s="8">
        <v>155114.70000000001</v>
      </c>
    </row>
    <row r="9" spans="1:21" x14ac:dyDescent="0.2">
      <c r="A9" s="3" t="s">
        <v>70</v>
      </c>
      <c r="B9" s="3" t="s">
        <v>71</v>
      </c>
      <c r="C9" s="4" t="s">
        <v>39</v>
      </c>
      <c r="D9" s="4">
        <v>3</v>
      </c>
      <c r="E9" s="3" t="s">
        <v>57</v>
      </c>
      <c r="F9" s="3" t="s">
        <v>72</v>
      </c>
      <c r="G9" s="3" t="s">
        <v>42</v>
      </c>
      <c r="H9" s="3" t="s">
        <v>50</v>
      </c>
      <c r="I9" s="3" t="s">
        <v>51</v>
      </c>
      <c r="J9" s="3" t="s">
        <v>51</v>
      </c>
      <c r="K9" s="7">
        <v>39993</v>
      </c>
      <c r="L9" s="8">
        <v>150000</v>
      </c>
      <c r="M9" s="8">
        <v>0</v>
      </c>
      <c r="N9" s="8">
        <v>7500</v>
      </c>
      <c r="O9" s="8">
        <v>25000</v>
      </c>
      <c r="P9" s="8">
        <v>10000</v>
      </c>
      <c r="Q9" s="8">
        <v>4500</v>
      </c>
      <c r="R9" s="8">
        <v>197000</v>
      </c>
      <c r="S9" s="8">
        <v>157500</v>
      </c>
      <c r="T9" s="8">
        <v>30429</v>
      </c>
      <c r="U9" s="8">
        <v>166571</v>
      </c>
    </row>
    <row r="10" spans="1:21" x14ac:dyDescent="0.2">
      <c r="A10" s="3" t="s">
        <v>73</v>
      </c>
      <c r="B10" s="3" t="s">
        <v>74</v>
      </c>
      <c r="C10" s="4" t="s">
        <v>39</v>
      </c>
      <c r="D10" s="4">
        <v>1</v>
      </c>
      <c r="E10" s="3" t="s">
        <v>57</v>
      </c>
      <c r="F10" s="3" t="s">
        <v>72</v>
      </c>
      <c r="G10" s="3" t="s">
        <v>42</v>
      </c>
      <c r="H10" s="3" t="s">
        <v>50</v>
      </c>
      <c r="I10" s="3" t="s">
        <v>51</v>
      </c>
      <c r="J10" s="3" t="s">
        <v>54</v>
      </c>
      <c r="K10" s="7">
        <v>40273</v>
      </c>
      <c r="L10" s="8">
        <v>150000</v>
      </c>
      <c r="M10" s="8">
        <v>0</v>
      </c>
      <c r="N10" s="8">
        <v>7500</v>
      </c>
      <c r="O10" s="8">
        <v>25000</v>
      </c>
      <c r="P10" s="8">
        <v>10000</v>
      </c>
      <c r="Q10" s="8">
        <v>4500</v>
      </c>
      <c r="R10" s="8">
        <v>197000</v>
      </c>
      <c r="S10" s="8">
        <v>157500</v>
      </c>
      <c r="T10" s="8">
        <v>30429</v>
      </c>
      <c r="U10" s="8">
        <v>166571</v>
      </c>
    </row>
    <row r="11" spans="1:21" x14ac:dyDescent="0.2">
      <c r="A11" s="3" t="s">
        <v>75</v>
      </c>
      <c r="B11" s="3" t="s">
        <v>76</v>
      </c>
      <c r="C11" s="4" t="s">
        <v>39</v>
      </c>
      <c r="D11" s="4">
        <v>3</v>
      </c>
      <c r="E11" s="3" t="s">
        <v>48</v>
      </c>
      <c r="F11" s="3" t="s">
        <v>77</v>
      </c>
      <c r="G11" s="3" t="s">
        <v>42</v>
      </c>
      <c r="H11" s="3" t="s">
        <v>63</v>
      </c>
      <c r="I11" s="3" t="s">
        <v>44</v>
      </c>
      <c r="J11" s="3" t="s">
        <v>64</v>
      </c>
      <c r="K11" s="7">
        <v>39843</v>
      </c>
      <c r="L11" s="8">
        <v>150000</v>
      </c>
      <c r="M11" s="8">
        <v>0</v>
      </c>
      <c r="N11" s="8">
        <v>7500</v>
      </c>
      <c r="O11" s="8">
        <v>25000</v>
      </c>
      <c r="P11" s="8">
        <v>10000</v>
      </c>
      <c r="Q11" s="8">
        <v>4500</v>
      </c>
      <c r="R11" s="8">
        <v>197000</v>
      </c>
      <c r="S11" s="8">
        <v>157500</v>
      </c>
      <c r="T11" s="8">
        <v>30429</v>
      </c>
      <c r="U11" s="8">
        <v>166571</v>
      </c>
    </row>
    <row r="12" spans="1:21" x14ac:dyDescent="0.2">
      <c r="A12" s="3" t="s">
        <v>78</v>
      </c>
      <c r="B12" s="3" t="s">
        <v>79</v>
      </c>
      <c r="C12" s="4" t="s">
        <v>39</v>
      </c>
      <c r="D12" s="4">
        <v>3</v>
      </c>
      <c r="E12" s="3" t="s">
        <v>48</v>
      </c>
      <c r="F12" s="3" t="s">
        <v>77</v>
      </c>
      <c r="G12" s="3" t="s">
        <v>42</v>
      </c>
      <c r="H12" s="3" t="s">
        <v>43</v>
      </c>
      <c r="I12" s="3" t="s">
        <v>44</v>
      </c>
      <c r="J12" s="3" t="s">
        <v>54</v>
      </c>
      <c r="K12" s="7">
        <v>39803</v>
      </c>
      <c r="L12" s="8">
        <v>150000</v>
      </c>
      <c r="M12" s="8">
        <v>0</v>
      </c>
      <c r="N12" s="8">
        <v>7500</v>
      </c>
      <c r="O12" s="8">
        <v>25000</v>
      </c>
      <c r="P12" s="8">
        <v>10000</v>
      </c>
      <c r="Q12" s="8">
        <v>0</v>
      </c>
      <c r="R12" s="8">
        <v>192500</v>
      </c>
      <c r="S12" s="8">
        <v>157500</v>
      </c>
      <c r="T12" s="8">
        <v>31484.25</v>
      </c>
      <c r="U12" s="8">
        <v>161015.75</v>
      </c>
    </row>
    <row r="13" spans="1:21" x14ac:dyDescent="0.2">
      <c r="A13" s="3" t="s">
        <v>80</v>
      </c>
      <c r="B13" s="3" t="s">
        <v>81</v>
      </c>
      <c r="C13" s="4" t="s">
        <v>39</v>
      </c>
      <c r="D13" s="4">
        <v>1</v>
      </c>
      <c r="E13" s="3" t="s">
        <v>40</v>
      </c>
      <c r="F13" s="3" t="s">
        <v>72</v>
      </c>
      <c r="G13" s="3" t="s">
        <v>42</v>
      </c>
      <c r="H13" s="3" t="s">
        <v>43</v>
      </c>
      <c r="I13" s="3" t="s">
        <v>51</v>
      </c>
      <c r="J13" s="3" t="s">
        <v>82</v>
      </c>
      <c r="K13" s="7">
        <v>40223</v>
      </c>
      <c r="L13" s="8">
        <v>150000</v>
      </c>
      <c r="M13" s="8">
        <v>0</v>
      </c>
      <c r="N13" s="8">
        <v>7500</v>
      </c>
      <c r="O13" s="8">
        <v>25000</v>
      </c>
      <c r="P13" s="8">
        <v>10000</v>
      </c>
      <c r="Q13" s="8">
        <v>0</v>
      </c>
      <c r="R13" s="8">
        <v>192500</v>
      </c>
      <c r="S13" s="8">
        <v>157500</v>
      </c>
      <c r="T13" s="8">
        <v>31484.25</v>
      </c>
      <c r="U13" s="8">
        <v>161015.75</v>
      </c>
    </row>
    <row r="14" spans="1:21" x14ac:dyDescent="0.2">
      <c r="A14" s="3" t="s">
        <v>83</v>
      </c>
      <c r="B14" s="3" t="s">
        <v>84</v>
      </c>
      <c r="C14" s="4" t="s">
        <v>39</v>
      </c>
      <c r="D14" s="4">
        <v>0</v>
      </c>
      <c r="E14" s="3" t="s">
        <v>40</v>
      </c>
      <c r="F14" s="3" t="s">
        <v>72</v>
      </c>
      <c r="G14" s="3" t="s">
        <v>42</v>
      </c>
      <c r="H14" s="3" t="s">
        <v>50</v>
      </c>
      <c r="I14" s="3" t="s">
        <v>51</v>
      </c>
      <c r="J14" s="3" t="s">
        <v>51</v>
      </c>
      <c r="K14" s="7">
        <v>40483</v>
      </c>
      <c r="L14" s="8">
        <v>150000</v>
      </c>
      <c r="M14" s="8">
        <v>0</v>
      </c>
      <c r="N14" s="8">
        <v>7500</v>
      </c>
      <c r="O14" s="8">
        <v>25000</v>
      </c>
      <c r="P14" s="8">
        <v>10000</v>
      </c>
      <c r="Q14" s="8">
        <v>0</v>
      </c>
      <c r="R14" s="8">
        <v>192500</v>
      </c>
      <c r="S14" s="8">
        <v>157500</v>
      </c>
      <c r="T14" s="8">
        <v>31484.25</v>
      </c>
      <c r="U14" s="8">
        <v>161015.75</v>
      </c>
    </row>
    <row r="15" spans="1:21" x14ac:dyDescent="0.2">
      <c r="A15" s="3" t="s">
        <v>85</v>
      </c>
      <c r="B15" s="3" t="s">
        <v>86</v>
      </c>
      <c r="C15" s="4" t="s">
        <v>39</v>
      </c>
      <c r="D15" s="4">
        <v>3</v>
      </c>
      <c r="E15" s="3" t="s">
        <v>57</v>
      </c>
      <c r="F15" s="3" t="s">
        <v>87</v>
      </c>
      <c r="G15" s="3" t="s">
        <v>42</v>
      </c>
      <c r="H15" s="3" t="s">
        <v>43</v>
      </c>
      <c r="I15" s="3" t="s">
        <v>44</v>
      </c>
      <c r="J15" s="3" t="s">
        <v>45</v>
      </c>
      <c r="K15" s="7">
        <v>39953</v>
      </c>
      <c r="L15" s="8">
        <v>150000</v>
      </c>
      <c r="M15" s="8">
        <v>0</v>
      </c>
      <c r="N15" s="8">
        <v>7500</v>
      </c>
      <c r="O15" s="8">
        <v>25000</v>
      </c>
      <c r="P15" s="8">
        <v>10000</v>
      </c>
      <c r="Q15" s="8">
        <v>4500</v>
      </c>
      <c r="R15" s="8">
        <v>197000</v>
      </c>
      <c r="S15" s="8">
        <v>157500</v>
      </c>
      <c r="T15" s="8">
        <v>31484.25</v>
      </c>
      <c r="U15" s="8">
        <v>165515.75</v>
      </c>
    </row>
    <row r="16" spans="1:21" x14ac:dyDescent="0.2">
      <c r="A16" s="3" t="s">
        <v>88</v>
      </c>
      <c r="B16" s="3" t="s">
        <v>89</v>
      </c>
      <c r="C16" s="4" t="s">
        <v>61</v>
      </c>
      <c r="D16" s="4">
        <v>1</v>
      </c>
      <c r="E16" s="3" t="s">
        <v>48</v>
      </c>
      <c r="F16" s="3" t="s">
        <v>41</v>
      </c>
      <c r="G16" s="3" t="s">
        <v>42</v>
      </c>
      <c r="H16" s="3" t="s">
        <v>67</v>
      </c>
      <c r="I16" s="3" t="s">
        <v>51</v>
      </c>
      <c r="J16" s="3" t="s">
        <v>82</v>
      </c>
      <c r="K16" s="7">
        <v>40403</v>
      </c>
      <c r="L16" s="8">
        <v>160000</v>
      </c>
      <c r="M16" s="8">
        <v>0</v>
      </c>
      <c r="N16" s="8">
        <v>6400</v>
      </c>
      <c r="O16" s="8">
        <v>25000</v>
      </c>
      <c r="P16" s="8">
        <v>10000</v>
      </c>
      <c r="Q16" s="8">
        <v>1500</v>
      </c>
      <c r="R16" s="8">
        <v>202900</v>
      </c>
      <c r="S16" s="8">
        <v>166400</v>
      </c>
      <c r="T16" s="8">
        <v>32148.48</v>
      </c>
      <c r="U16" s="8">
        <v>170751.52</v>
      </c>
    </row>
    <row r="17" spans="1:21" x14ac:dyDescent="0.2">
      <c r="A17" s="3" t="s">
        <v>90</v>
      </c>
      <c r="B17" s="3" t="s">
        <v>91</v>
      </c>
      <c r="C17" s="4" t="s">
        <v>61</v>
      </c>
      <c r="D17" s="4">
        <v>3</v>
      </c>
      <c r="E17" s="3" t="s">
        <v>92</v>
      </c>
      <c r="F17" s="3" t="s">
        <v>58</v>
      </c>
      <c r="G17" s="3" t="s">
        <v>42</v>
      </c>
      <c r="H17" s="3" t="s">
        <v>63</v>
      </c>
      <c r="I17" s="3" t="s">
        <v>44</v>
      </c>
      <c r="J17" s="3" t="s">
        <v>82</v>
      </c>
      <c r="K17" s="7">
        <v>39773</v>
      </c>
      <c r="L17" s="8">
        <v>160000</v>
      </c>
      <c r="M17" s="8">
        <v>0</v>
      </c>
      <c r="N17" s="8">
        <v>6400</v>
      </c>
      <c r="O17" s="8">
        <v>25000</v>
      </c>
      <c r="P17" s="8">
        <v>10000</v>
      </c>
      <c r="Q17" s="8">
        <v>1500</v>
      </c>
      <c r="R17" s="8">
        <v>202900</v>
      </c>
      <c r="S17" s="8">
        <v>166400</v>
      </c>
      <c r="T17" s="8">
        <v>32148.48</v>
      </c>
      <c r="U17" s="8">
        <v>170751.52</v>
      </c>
    </row>
    <row r="18" spans="1:21" x14ac:dyDescent="0.2">
      <c r="A18" s="3" t="s">
        <v>93</v>
      </c>
      <c r="B18" s="3" t="s">
        <v>94</v>
      </c>
      <c r="C18" s="4" t="s">
        <v>39</v>
      </c>
      <c r="D18" s="4">
        <v>1</v>
      </c>
      <c r="E18" s="3" t="s">
        <v>48</v>
      </c>
      <c r="F18" s="3" t="s">
        <v>41</v>
      </c>
      <c r="G18" s="3" t="s">
        <v>42</v>
      </c>
      <c r="H18" s="3" t="s">
        <v>43</v>
      </c>
      <c r="I18" s="3" t="s">
        <v>51</v>
      </c>
      <c r="J18" s="3" t="s">
        <v>45</v>
      </c>
      <c r="K18" s="7">
        <v>40203</v>
      </c>
      <c r="L18" s="8">
        <v>160000</v>
      </c>
      <c r="M18" s="8">
        <v>0</v>
      </c>
      <c r="N18" s="8">
        <v>6400</v>
      </c>
      <c r="O18" s="8">
        <v>25000</v>
      </c>
      <c r="P18" s="8">
        <v>10000</v>
      </c>
      <c r="Q18" s="8">
        <v>1500</v>
      </c>
      <c r="R18" s="8">
        <v>202900</v>
      </c>
      <c r="S18" s="8">
        <v>166400</v>
      </c>
      <c r="T18" s="8">
        <v>32148.48</v>
      </c>
      <c r="U18" s="8">
        <v>170751.52</v>
      </c>
    </row>
    <row r="19" spans="1:21" x14ac:dyDescent="0.2">
      <c r="A19" s="3" t="s">
        <v>95</v>
      </c>
      <c r="B19" s="3" t="s">
        <v>96</v>
      </c>
      <c r="C19" s="4" t="s">
        <v>39</v>
      </c>
      <c r="D19" s="4">
        <v>2</v>
      </c>
      <c r="E19" s="3" t="s">
        <v>92</v>
      </c>
      <c r="F19" s="3" t="s">
        <v>72</v>
      </c>
      <c r="G19" s="3" t="s">
        <v>42</v>
      </c>
      <c r="H19" s="3" t="s">
        <v>63</v>
      </c>
      <c r="I19" s="3" t="s">
        <v>97</v>
      </c>
      <c r="J19" s="3" t="s">
        <v>64</v>
      </c>
      <c r="K19" s="7">
        <v>40093</v>
      </c>
      <c r="L19" s="8">
        <v>160000</v>
      </c>
      <c r="M19" s="8">
        <v>0</v>
      </c>
      <c r="N19" s="8">
        <v>8000</v>
      </c>
      <c r="O19" s="8">
        <v>25000</v>
      </c>
      <c r="P19" s="8">
        <v>10000</v>
      </c>
      <c r="Q19" s="8">
        <v>3000</v>
      </c>
      <c r="R19" s="8">
        <v>206000</v>
      </c>
      <c r="S19" s="8">
        <v>168000</v>
      </c>
      <c r="T19" s="8">
        <v>33583.199999999997</v>
      </c>
      <c r="U19" s="8">
        <v>172416.8</v>
      </c>
    </row>
    <row r="20" spans="1:21" x14ac:dyDescent="0.2">
      <c r="A20" s="3" t="s">
        <v>98</v>
      </c>
      <c r="B20" s="3" t="s">
        <v>99</v>
      </c>
      <c r="C20" s="4" t="s">
        <v>39</v>
      </c>
      <c r="D20" s="4">
        <v>1</v>
      </c>
      <c r="E20" s="3" t="s">
        <v>57</v>
      </c>
      <c r="F20" s="3" t="s">
        <v>100</v>
      </c>
      <c r="G20" s="3" t="s">
        <v>42</v>
      </c>
      <c r="H20" s="3" t="s">
        <v>50</v>
      </c>
      <c r="I20" s="3" t="s">
        <v>97</v>
      </c>
      <c r="J20" s="3" t="s">
        <v>54</v>
      </c>
      <c r="K20" s="7">
        <v>40123</v>
      </c>
      <c r="L20" s="8">
        <v>180000</v>
      </c>
      <c r="M20" s="8">
        <v>0</v>
      </c>
      <c r="N20" s="8">
        <v>9000</v>
      </c>
      <c r="O20" s="8">
        <v>25000</v>
      </c>
      <c r="P20" s="8">
        <v>10000</v>
      </c>
      <c r="Q20" s="8">
        <v>1500</v>
      </c>
      <c r="R20" s="8">
        <v>225500</v>
      </c>
      <c r="S20" s="8">
        <v>189000</v>
      </c>
      <c r="T20" s="8">
        <v>36855</v>
      </c>
      <c r="U20" s="8">
        <v>188645</v>
      </c>
    </row>
    <row r="21" spans="1:21" x14ac:dyDescent="0.2">
      <c r="A21" s="3" t="s">
        <v>101</v>
      </c>
      <c r="B21" s="3" t="s">
        <v>102</v>
      </c>
      <c r="C21" s="4" t="s">
        <v>39</v>
      </c>
      <c r="D21" s="4">
        <v>1</v>
      </c>
      <c r="E21" s="3" t="s">
        <v>57</v>
      </c>
      <c r="F21" s="3" t="s">
        <v>103</v>
      </c>
      <c r="G21" s="3" t="s">
        <v>42</v>
      </c>
      <c r="H21" s="3" t="s">
        <v>50</v>
      </c>
      <c r="I21" s="3" t="s">
        <v>51</v>
      </c>
      <c r="J21" s="3" t="s">
        <v>51</v>
      </c>
      <c r="K21" s="7">
        <v>40343</v>
      </c>
      <c r="L21" s="8">
        <v>180000</v>
      </c>
      <c r="M21" s="8">
        <v>0</v>
      </c>
      <c r="N21" s="8">
        <v>9000</v>
      </c>
      <c r="O21" s="8">
        <v>25000</v>
      </c>
      <c r="P21" s="8">
        <v>10000</v>
      </c>
      <c r="Q21" s="8">
        <v>1500</v>
      </c>
      <c r="R21" s="8">
        <v>225500</v>
      </c>
      <c r="S21" s="8">
        <v>189000</v>
      </c>
      <c r="T21" s="8">
        <v>36855</v>
      </c>
      <c r="U21" s="8">
        <v>188645</v>
      </c>
    </row>
    <row r="22" spans="1:21" x14ac:dyDescent="0.2">
      <c r="A22" s="3" t="s">
        <v>104</v>
      </c>
      <c r="B22" s="3" t="s">
        <v>105</v>
      </c>
      <c r="C22" s="4" t="s">
        <v>39</v>
      </c>
      <c r="D22" s="4">
        <v>1</v>
      </c>
      <c r="E22" s="3" t="s">
        <v>57</v>
      </c>
      <c r="F22" s="3" t="s">
        <v>103</v>
      </c>
      <c r="G22" s="3" t="s">
        <v>42</v>
      </c>
      <c r="H22" s="3" t="s">
        <v>50</v>
      </c>
      <c r="I22" s="3" t="s">
        <v>51</v>
      </c>
      <c r="J22" s="3" t="s">
        <v>82</v>
      </c>
      <c r="K22" s="7">
        <v>40233</v>
      </c>
      <c r="L22" s="8">
        <v>180000</v>
      </c>
      <c r="M22" s="8">
        <v>0</v>
      </c>
      <c r="N22" s="8">
        <v>9000</v>
      </c>
      <c r="O22" s="8">
        <v>25000</v>
      </c>
      <c r="P22" s="8">
        <v>10000</v>
      </c>
      <c r="Q22" s="8">
        <v>1500</v>
      </c>
      <c r="R22" s="8">
        <v>225500</v>
      </c>
      <c r="S22" s="8">
        <v>189000</v>
      </c>
      <c r="T22" s="8">
        <v>36855</v>
      </c>
      <c r="U22" s="8">
        <v>188645</v>
      </c>
    </row>
    <row r="23" spans="1:21" x14ac:dyDescent="0.2">
      <c r="A23" s="3" t="s">
        <v>106</v>
      </c>
      <c r="B23" s="3" t="s">
        <v>107</v>
      </c>
      <c r="C23" s="4" t="s">
        <v>61</v>
      </c>
      <c r="D23" s="4">
        <v>4</v>
      </c>
      <c r="E23" s="3" t="s">
        <v>40</v>
      </c>
      <c r="F23" s="3" t="s">
        <v>58</v>
      </c>
      <c r="G23" s="3" t="s">
        <v>42</v>
      </c>
      <c r="H23" s="3" t="s">
        <v>67</v>
      </c>
      <c r="I23" s="3" t="s">
        <v>97</v>
      </c>
      <c r="J23" s="3" t="s">
        <v>64</v>
      </c>
      <c r="K23" s="7">
        <v>39743</v>
      </c>
      <c r="L23" s="8">
        <v>190000</v>
      </c>
      <c r="M23" s="8">
        <v>0</v>
      </c>
      <c r="N23" s="8">
        <v>7600</v>
      </c>
      <c r="O23" s="8">
        <v>25000</v>
      </c>
      <c r="P23" s="8">
        <v>10000</v>
      </c>
      <c r="Q23" s="8">
        <v>6000</v>
      </c>
      <c r="R23" s="8">
        <v>238600</v>
      </c>
      <c r="S23" s="8">
        <v>197600</v>
      </c>
      <c r="T23" s="8">
        <v>38176.32</v>
      </c>
      <c r="U23" s="8">
        <v>200423.67999999999</v>
      </c>
    </row>
    <row r="24" spans="1:21" x14ac:dyDescent="0.2">
      <c r="A24" s="3" t="s">
        <v>108</v>
      </c>
      <c r="B24" s="3" t="s">
        <v>109</v>
      </c>
      <c r="C24" s="4" t="s">
        <v>39</v>
      </c>
      <c r="D24" s="4">
        <v>3</v>
      </c>
      <c r="E24" s="3" t="s">
        <v>48</v>
      </c>
      <c r="F24" s="3" t="s">
        <v>110</v>
      </c>
      <c r="G24" s="3" t="s">
        <v>111</v>
      </c>
      <c r="H24" s="3" t="s">
        <v>50</v>
      </c>
      <c r="I24" s="3" t="s">
        <v>51</v>
      </c>
      <c r="J24" s="3" t="s">
        <v>51</v>
      </c>
      <c r="K24" s="7">
        <v>39983</v>
      </c>
      <c r="L24" s="8">
        <v>160000</v>
      </c>
      <c r="M24" s="8">
        <v>24000</v>
      </c>
      <c r="N24" s="8">
        <v>8000</v>
      </c>
      <c r="O24" s="8">
        <v>25000</v>
      </c>
      <c r="P24" s="8">
        <v>10000</v>
      </c>
      <c r="Q24" s="8">
        <v>4500</v>
      </c>
      <c r="R24" s="8">
        <v>231500</v>
      </c>
      <c r="S24" s="8">
        <v>192000</v>
      </c>
      <c r="T24" s="8">
        <v>38380.800000000003</v>
      </c>
      <c r="U24" s="8">
        <v>193119.2</v>
      </c>
    </row>
    <row r="25" spans="1:21" x14ac:dyDescent="0.2">
      <c r="A25" s="3" t="s">
        <v>112</v>
      </c>
      <c r="B25" s="3" t="s">
        <v>113</v>
      </c>
      <c r="C25" s="4" t="s">
        <v>39</v>
      </c>
      <c r="D25" s="4">
        <v>3</v>
      </c>
      <c r="E25" s="3" t="s">
        <v>48</v>
      </c>
      <c r="F25" s="3" t="s">
        <v>110</v>
      </c>
      <c r="G25" s="3" t="s">
        <v>111</v>
      </c>
      <c r="H25" s="3" t="s">
        <v>114</v>
      </c>
      <c r="I25" s="3" t="s">
        <v>51</v>
      </c>
      <c r="J25" s="3" t="s">
        <v>115</v>
      </c>
      <c r="K25" s="7">
        <v>39913</v>
      </c>
      <c r="L25" s="8">
        <v>160000</v>
      </c>
      <c r="M25" s="8">
        <v>24000</v>
      </c>
      <c r="N25" s="8">
        <v>8000</v>
      </c>
      <c r="O25" s="8">
        <v>25000</v>
      </c>
      <c r="P25" s="8">
        <v>10000</v>
      </c>
      <c r="Q25" s="8">
        <v>4500</v>
      </c>
      <c r="R25" s="8">
        <v>231500</v>
      </c>
      <c r="S25" s="8">
        <v>192000</v>
      </c>
      <c r="T25" s="8">
        <v>38380.800000000003</v>
      </c>
      <c r="U25" s="8">
        <v>193119.2</v>
      </c>
    </row>
    <row r="26" spans="1:21" x14ac:dyDescent="0.2">
      <c r="A26" s="3" t="s">
        <v>116</v>
      </c>
      <c r="B26" s="3" t="s">
        <v>117</v>
      </c>
      <c r="C26" s="4" t="s">
        <v>39</v>
      </c>
      <c r="D26" s="4">
        <v>1</v>
      </c>
      <c r="E26" s="3" t="s">
        <v>118</v>
      </c>
      <c r="F26" s="3" t="s">
        <v>49</v>
      </c>
      <c r="G26" s="3" t="s">
        <v>42</v>
      </c>
      <c r="H26" s="3" t="s">
        <v>50</v>
      </c>
      <c r="I26" s="3" t="s">
        <v>51</v>
      </c>
      <c r="J26" s="3" t="s">
        <v>64</v>
      </c>
      <c r="K26" s="7">
        <v>40163</v>
      </c>
      <c r="L26" s="8">
        <v>160000</v>
      </c>
      <c r="M26" s="8">
        <v>24000</v>
      </c>
      <c r="N26" s="8">
        <v>8000</v>
      </c>
      <c r="O26" s="8">
        <v>25000</v>
      </c>
      <c r="P26" s="8">
        <v>10000</v>
      </c>
      <c r="Q26" s="8">
        <v>4500</v>
      </c>
      <c r="R26" s="8">
        <v>231500</v>
      </c>
      <c r="S26" s="8">
        <v>192000</v>
      </c>
      <c r="T26" s="8">
        <v>38380.800000000003</v>
      </c>
      <c r="U26" s="8">
        <v>193119.2</v>
      </c>
    </row>
    <row r="27" spans="1:21" x14ac:dyDescent="0.2">
      <c r="A27" s="3" t="s">
        <v>119</v>
      </c>
      <c r="B27" s="3" t="s">
        <v>120</v>
      </c>
      <c r="C27" s="4" t="s">
        <v>39</v>
      </c>
      <c r="D27" s="4">
        <v>0</v>
      </c>
      <c r="E27" s="3" t="s">
        <v>48</v>
      </c>
      <c r="F27" s="3" t="s">
        <v>121</v>
      </c>
      <c r="G27" s="3" t="s">
        <v>42</v>
      </c>
      <c r="H27" s="3" t="s">
        <v>43</v>
      </c>
      <c r="I27" s="3" t="s">
        <v>97</v>
      </c>
      <c r="J27" s="3" t="s">
        <v>54</v>
      </c>
      <c r="K27" s="7">
        <v>40433</v>
      </c>
      <c r="L27" s="8">
        <v>200000</v>
      </c>
      <c r="M27" s="8">
        <v>0</v>
      </c>
      <c r="N27" s="8">
        <v>8000</v>
      </c>
      <c r="O27" s="8">
        <v>25000</v>
      </c>
      <c r="P27" s="8">
        <v>10000</v>
      </c>
      <c r="Q27" s="8">
        <v>3000</v>
      </c>
      <c r="R27" s="8">
        <v>246000</v>
      </c>
      <c r="S27" s="8">
        <v>208000</v>
      </c>
      <c r="T27" s="8">
        <v>40185.599999999999</v>
      </c>
      <c r="U27" s="8">
        <v>205814.39999999999</v>
      </c>
    </row>
    <row r="28" spans="1:21" x14ac:dyDescent="0.2">
      <c r="A28" s="3" t="s">
        <v>122</v>
      </c>
      <c r="B28" s="3" t="s">
        <v>123</v>
      </c>
      <c r="C28" s="4" t="s">
        <v>39</v>
      </c>
      <c r="D28" s="4">
        <v>2</v>
      </c>
      <c r="E28" s="3" t="s">
        <v>92</v>
      </c>
      <c r="F28" s="3" t="s">
        <v>77</v>
      </c>
      <c r="G28" s="3" t="s">
        <v>42</v>
      </c>
      <c r="H28" s="3" t="s">
        <v>43</v>
      </c>
      <c r="I28" s="3" t="s">
        <v>44</v>
      </c>
      <c r="J28" s="3" t="s">
        <v>115</v>
      </c>
      <c r="K28" s="7">
        <v>40073</v>
      </c>
      <c r="L28" s="8">
        <v>200000</v>
      </c>
      <c r="M28" s="8">
        <v>0</v>
      </c>
      <c r="N28" s="8">
        <v>8000</v>
      </c>
      <c r="O28" s="8">
        <v>25000</v>
      </c>
      <c r="P28" s="8">
        <v>10000</v>
      </c>
      <c r="Q28" s="8">
        <v>3000</v>
      </c>
      <c r="R28" s="8">
        <v>246000</v>
      </c>
      <c r="S28" s="8">
        <v>208000</v>
      </c>
      <c r="T28" s="8">
        <v>40185.599999999999</v>
      </c>
      <c r="U28" s="8">
        <v>205814.39999999999</v>
      </c>
    </row>
    <row r="29" spans="1:21" x14ac:dyDescent="0.2">
      <c r="A29" s="3" t="s">
        <v>124</v>
      </c>
      <c r="B29" s="3" t="s">
        <v>125</v>
      </c>
      <c r="C29" s="4" t="s">
        <v>61</v>
      </c>
      <c r="D29" s="4">
        <v>1</v>
      </c>
      <c r="E29" s="3" t="s">
        <v>92</v>
      </c>
      <c r="F29" s="3" t="s">
        <v>77</v>
      </c>
      <c r="G29" s="3" t="s">
        <v>42</v>
      </c>
      <c r="H29" s="3" t="s">
        <v>67</v>
      </c>
      <c r="I29" s="3" t="s">
        <v>44</v>
      </c>
      <c r="J29" s="3" t="s">
        <v>115</v>
      </c>
      <c r="K29" s="7">
        <v>40363</v>
      </c>
      <c r="L29" s="8">
        <v>200000</v>
      </c>
      <c r="M29" s="8">
        <v>0</v>
      </c>
      <c r="N29" s="8">
        <v>8000</v>
      </c>
      <c r="O29" s="8">
        <v>25000</v>
      </c>
      <c r="P29" s="8">
        <v>10000</v>
      </c>
      <c r="Q29" s="8">
        <v>3000</v>
      </c>
      <c r="R29" s="8">
        <v>246000</v>
      </c>
      <c r="S29" s="8">
        <v>208000</v>
      </c>
      <c r="T29" s="8">
        <v>40185.599999999999</v>
      </c>
      <c r="U29" s="8">
        <v>205814.39999999999</v>
      </c>
    </row>
    <row r="30" spans="1:21" x14ac:dyDescent="0.2">
      <c r="A30" s="3" t="s">
        <v>126</v>
      </c>
      <c r="B30" s="3" t="s">
        <v>127</v>
      </c>
      <c r="C30" s="4" t="s">
        <v>61</v>
      </c>
      <c r="D30" s="4">
        <v>3</v>
      </c>
      <c r="E30" s="3" t="s">
        <v>57</v>
      </c>
      <c r="F30" s="3" t="s">
        <v>62</v>
      </c>
      <c r="G30" s="3" t="s">
        <v>111</v>
      </c>
      <c r="H30" s="3" t="s">
        <v>63</v>
      </c>
      <c r="I30" s="3" t="s">
        <v>97</v>
      </c>
      <c r="J30" s="3" t="s">
        <v>51</v>
      </c>
      <c r="K30" s="7">
        <v>39793</v>
      </c>
      <c r="L30" s="8">
        <v>200000</v>
      </c>
      <c r="M30" s="8">
        <v>0</v>
      </c>
      <c r="N30" s="8">
        <v>10000</v>
      </c>
      <c r="O30" s="8">
        <v>25000</v>
      </c>
      <c r="P30" s="8">
        <v>10000</v>
      </c>
      <c r="Q30" s="8">
        <v>0</v>
      </c>
      <c r="R30" s="8">
        <v>245000</v>
      </c>
      <c r="S30" s="8">
        <v>210000</v>
      </c>
      <c r="T30" s="8">
        <v>40950</v>
      </c>
      <c r="U30" s="8">
        <v>204050</v>
      </c>
    </row>
    <row r="31" spans="1:21" x14ac:dyDescent="0.2">
      <c r="A31" s="3" t="s">
        <v>128</v>
      </c>
      <c r="B31" s="3" t="s">
        <v>129</v>
      </c>
      <c r="C31" s="4" t="s">
        <v>39</v>
      </c>
      <c r="D31" s="4">
        <v>0</v>
      </c>
      <c r="E31" s="3" t="s">
        <v>92</v>
      </c>
      <c r="F31" s="3" t="s">
        <v>58</v>
      </c>
      <c r="G31" s="3" t="s">
        <v>42</v>
      </c>
      <c r="H31" s="3" t="s">
        <v>43</v>
      </c>
      <c r="I31" s="3" t="s">
        <v>44</v>
      </c>
      <c r="J31" s="3" t="s">
        <v>115</v>
      </c>
      <c r="K31" s="7">
        <v>40473</v>
      </c>
      <c r="L31" s="8">
        <v>200000</v>
      </c>
      <c r="M31" s="8">
        <v>0</v>
      </c>
      <c r="N31" s="8">
        <v>10000</v>
      </c>
      <c r="O31" s="8">
        <v>25000</v>
      </c>
      <c r="P31" s="8">
        <v>10000</v>
      </c>
      <c r="Q31" s="8">
        <v>0</v>
      </c>
      <c r="R31" s="8">
        <v>245000</v>
      </c>
      <c r="S31" s="8">
        <v>210000</v>
      </c>
      <c r="T31" s="8">
        <v>40950</v>
      </c>
      <c r="U31" s="8">
        <v>204050</v>
      </c>
    </row>
    <row r="32" spans="1:21" x14ac:dyDescent="0.2">
      <c r="A32" s="3" t="s">
        <v>130</v>
      </c>
      <c r="B32" s="3" t="s">
        <v>131</v>
      </c>
      <c r="C32" s="4" t="s">
        <v>39</v>
      </c>
      <c r="D32" s="4">
        <v>3</v>
      </c>
      <c r="E32" s="3" t="s">
        <v>92</v>
      </c>
      <c r="F32" s="3" t="s">
        <v>58</v>
      </c>
      <c r="G32" s="3" t="s">
        <v>42</v>
      </c>
      <c r="H32" s="3" t="s">
        <v>43</v>
      </c>
      <c r="I32" s="3" t="s">
        <v>44</v>
      </c>
      <c r="J32" s="3" t="s">
        <v>82</v>
      </c>
      <c r="K32" s="7">
        <v>39883</v>
      </c>
      <c r="L32" s="8">
        <v>200000</v>
      </c>
      <c r="M32" s="8">
        <v>0</v>
      </c>
      <c r="N32" s="8">
        <v>10000</v>
      </c>
      <c r="O32" s="8">
        <v>25000</v>
      </c>
      <c r="P32" s="8">
        <v>10000</v>
      </c>
      <c r="Q32" s="8">
        <v>0</v>
      </c>
      <c r="R32" s="8">
        <v>245000</v>
      </c>
      <c r="S32" s="8">
        <v>210000</v>
      </c>
      <c r="T32" s="8">
        <v>40950</v>
      </c>
      <c r="U32" s="8">
        <v>204050</v>
      </c>
    </row>
    <row r="33" spans="1:21" x14ac:dyDescent="0.2">
      <c r="A33" s="3" t="s">
        <v>132</v>
      </c>
      <c r="B33" s="3" t="s">
        <v>133</v>
      </c>
      <c r="C33" s="4" t="s">
        <v>39</v>
      </c>
      <c r="D33" s="4">
        <v>2</v>
      </c>
      <c r="E33" s="3" t="s">
        <v>118</v>
      </c>
      <c r="F33" s="3" t="s">
        <v>49</v>
      </c>
      <c r="G33" s="3" t="s">
        <v>111</v>
      </c>
      <c r="H33" s="3" t="s">
        <v>43</v>
      </c>
      <c r="I33" s="3" t="s">
        <v>44</v>
      </c>
      <c r="J33" s="3" t="s">
        <v>45</v>
      </c>
      <c r="K33" s="7">
        <v>40083</v>
      </c>
      <c r="L33" s="8">
        <v>180000</v>
      </c>
      <c r="M33" s="8">
        <v>27000</v>
      </c>
      <c r="N33" s="8">
        <v>9000</v>
      </c>
      <c r="O33" s="8">
        <v>25000</v>
      </c>
      <c r="P33" s="8">
        <v>10000</v>
      </c>
      <c r="Q33" s="8">
        <v>3000</v>
      </c>
      <c r="R33" s="8">
        <v>254000</v>
      </c>
      <c r="S33" s="8">
        <v>216000</v>
      </c>
      <c r="T33" s="8">
        <v>43178.400000000001</v>
      </c>
      <c r="U33" s="8">
        <v>210821.6</v>
      </c>
    </row>
    <row r="34" spans="1:21" x14ac:dyDescent="0.2">
      <c r="A34" s="3" t="s">
        <v>134</v>
      </c>
      <c r="B34" s="3" t="s">
        <v>135</v>
      </c>
      <c r="C34" s="4" t="s">
        <v>61</v>
      </c>
      <c r="D34" s="4">
        <v>4</v>
      </c>
      <c r="E34" s="3" t="s">
        <v>48</v>
      </c>
      <c r="F34" s="3" t="s">
        <v>121</v>
      </c>
      <c r="G34" s="3" t="s">
        <v>42</v>
      </c>
      <c r="H34" s="3" t="s">
        <v>67</v>
      </c>
      <c r="I34" s="3" t="s">
        <v>51</v>
      </c>
      <c r="J34" s="3" t="s">
        <v>82</v>
      </c>
      <c r="K34" s="7">
        <v>39763</v>
      </c>
      <c r="L34" s="8">
        <v>220000</v>
      </c>
      <c r="M34" s="8">
        <v>0</v>
      </c>
      <c r="N34" s="8">
        <v>8800</v>
      </c>
      <c r="O34" s="8">
        <v>25000</v>
      </c>
      <c r="P34" s="8">
        <v>10000</v>
      </c>
      <c r="Q34" s="8">
        <v>6000</v>
      </c>
      <c r="R34" s="8">
        <v>269800</v>
      </c>
      <c r="S34" s="8">
        <v>228800</v>
      </c>
      <c r="T34" s="8">
        <v>44204.160000000003</v>
      </c>
      <c r="U34" s="8">
        <v>225595.84</v>
      </c>
    </row>
    <row r="35" spans="1:21" x14ac:dyDescent="0.2">
      <c r="A35" s="3" t="s">
        <v>136</v>
      </c>
      <c r="B35" s="3" t="s">
        <v>137</v>
      </c>
      <c r="C35" s="4" t="s">
        <v>39</v>
      </c>
      <c r="D35" s="4">
        <v>1</v>
      </c>
      <c r="E35" s="3" t="s">
        <v>48</v>
      </c>
      <c r="F35" s="3" t="s">
        <v>121</v>
      </c>
      <c r="G35" s="3" t="s">
        <v>42</v>
      </c>
      <c r="H35" s="3" t="s">
        <v>63</v>
      </c>
      <c r="I35" s="3" t="s">
        <v>51</v>
      </c>
      <c r="J35" s="3" t="s">
        <v>45</v>
      </c>
      <c r="K35" s="7">
        <v>40213</v>
      </c>
      <c r="L35" s="8">
        <v>220000</v>
      </c>
      <c r="M35" s="8">
        <v>0</v>
      </c>
      <c r="N35" s="8">
        <v>8800</v>
      </c>
      <c r="O35" s="8">
        <v>25000</v>
      </c>
      <c r="P35" s="8">
        <v>10000</v>
      </c>
      <c r="Q35" s="8">
        <v>6000</v>
      </c>
      <c r="R35" s="8">
        <v>269800</v>
      </c>
      <c r="S35" s="8">
        <v>228800</v>
      </c>
      <c r="T35" s="8">
        <v>44204.160000000003</v>
      </c>
      <c r="U35" s="8">
        <v>225595.84</v>
      </c>
    </row>
    <row r="36" spans="1:21" x14ac:dyDescent="0.2">
      <c r="A36" s="3" t="s">
        <v>138</v>
      </c>
      <c r="B36" s="3" t="s">
        <v>139</v>
      </c>
      <c r="C36" s="4" t="s">
        <v>61</v>
      </c>
      <c r="D36" s="4">
        <v>3</v>
      </c>
      <c r="E36" s="3" t="s">
        <v>118</v>
      </c>
      <c r="F36" s="3" t="s">
        <v>103</v>
      </c>
      <c r="G36" s="3" t="s">
        <v>42</v>
      </c>
      <c r="H36" s="3" t="s">
        <v>67</v>
      </c>
      <c r="I36" s="3" t="s">
        <v>51</v>
      </c>
      <c r="J36" s="3" t="s">
        <v>115</v>
      </c>
      <c r="K36" s="7">
        <v>39783</v>
      </c>
      <c r="L36" s="8">
        <v>220000</v>
      </c>
      <c r="M36" s="8">
        <v>0</v>
      </c>
      <c r="N36" s="8">
        <v>8800</v>
      </c>
      <c r="O36" s="8">
        <v>25000</v>
      </c>
      <c r="P36" s="8">
        <v>10000</v>
      </c>
      <c r="Q36" s="8">
        <v>6000</v>
      </c>
      <c r="R36" s="8">
        <v>269800</v>
      </c>
      <c r="S36" s="8">
        <v>228800</v>
      </c>
      <c r="T36" s="8">
        <v>44204.160000000003</v>
      </c>
      <c r="U36" s="8">
        <v>225595.84</v>
      </c>
    </row>
    <row r="37" spans="1:21" x14ac:dyDescent="0.2">
      <c r="A37" s="3" t="s">
        <v>140</v>
      </c>
      <c r="B37" s="3" t="s">
        <v>141</v>
      </c>
      <c r="C37" s="4" t="s">
        <v>39</v>
      </c>
      <c r="D37" s="4">
        <v>0</v>
      </c>
      <c r="E37" s="3" t="s">
        <v>48</v>
      </c>
      <c r="F37" s="3" t="s">
        <v>121</v>
      </c>
      <c r="G37" s="3" t="s">
        <v>42</v>
      </c>
      <c r="H37" s="3" t="s">
        <v>50</v>
      </c>
      <c r="I37" s="3" t="s">
        <v>44</v>
      </c>
      <c r="J37" s="3" t="s">
        <v>45</v>
      </c>
      <c r="K37" s="7">
        <v>40443</v>
      </c>
      <c r="L37" s="8">
        <v>230000</v>
      </c>
      <c r="M37" s="8">
        <v>0</v>
      </c>
      <c r="N37" s="8">
        <v>11500</v>
      </c>
      <c r="O37" s="8">
        <v>25000</v>
      </c>
      <c r="P37" s="8">
        <v>10000</v>
      </c>
      <c r="Q37" s="8">
        <v>4500</v>
      </c>
      <c r="R37" s="8">
        <v>281000</v>
      </c>
      <c r="S37" s="8">
        <v>241500</v>
      </c>
      <c r="T37" s="8">
        <v>47092.5</v>
      </c>
      <c r="U37" s="8">
        <v>233907.5</v>
      </c>
    </row>
    <row r="38" spans="1:21" x14ac:dyDescent="0.2">
      <c r="A38" s="3" t="s">
        <v>142</v>
      </c>
      <c r="B38" s="3" t="s">
        <v>143</v>
      </c>
      <c r="C38" s="4" t="s">
        <v>39</v>
      </c>
      <c r="D38" s="4">
        <v>3</v>
      </c>
      <c r="E38" s="3" t="s">
        <v>48</v>
      </c>
      <c r="F38" s="3" t="s">
        <v>121</v>
      </c>
      <c r="G38" s="3" t="s">
        <v>42</v>
      </c>
      <c r="H38" s="3" t="s">
        <v>43</v>
      </c>
      <c r="I38" s="3" t="s">
        <v>44</v>
      </c>
      <c r="J38" s="3" t="s">
        <v>45</v>
      </c>
      <c r="K38" s="7">
        <v>40003</v>
      </c>
      <c r="L38" s="8">
        <v>230000</v>
      </c>
      <c r="M38" s="8">
        <v>0</v>
      </c>
      <c r="N38" s="8">
        <v>11500</v>
      </c>
      <c r="O38" s="8">
        <v>25000</v>
      </c>
      <c r="P38" s="8">
        <v>10000</v>
      </c>
      <c r="Q38" s="8">
        <v>4500</v>
      </c>
      <c r="R38" s="8">
        <v>281000</v>
      </c>
      <c r="S38" s="8">
        <v>241500</v>
      </c>
      <c r="T38" s="8">
        <v>47092.5</v>
      </c>
      <c r="U38" s="8">
        <v>233907.5</v>
      </c>
    </row>
    <row r="39" spans="1:21" x14ac:dyDescent="0.2">
      <c r="A39" s="3" t="s">
        <v>144</v>
      </c>
      <c r="B39" s="3" t="s">
        <v>145</v>
      </c>
      <c r="C39" s="4" t="s">
        <v>39</v>
      </c>
      <c r="D39" s="4">
        <v>2</v>
      </c>
      <c r="E39" s="3" t="s">
        <v>57</v>
      </c>
      <c r="F39" s="3" t="s">
        <v>87</v>
      </c>
      <c r="G39" s="3" t="s">
        <v>111</v>
      </c>
      <c r="H39" s="3" t="s">
        <v>43</v>
      </c>
      <c r="I39" s="3" t="s">
        <v>51</v>
      </c>
      <c r="J39" s="3" t="s">
        <v>82</v>
      </c>
      <c r="K39" s="7">
        <v>40023</v>
      </c>
      <c r="L39" s="8">
        <v>230000</v>
      </c>
      <c r="M39" s="8">
        <v>0</v>
      </c>
      <c r="N39" s="8">
        <v>11500</v>
      </c>
      <c r="O39" s="8">
        <v>25000</v>
      </c>
      <c r="P39" s="8">
        <v>10000</v>
      </c>
      <c r="Q39" s="8">
        <v>4500</v>
      </c>
      <c r="R39" s="8">
        <v>281000</v>
      </c>
      <c r="S39" s="8">
        <v>241500</v>
      </c>
      <c r="T39" s="8">
        <v>47092.5</v>
      </c>
      <c r="U39" s="8">
        <v>233907.5</v>
      </c>
    </row>
    <row r="40" spans="1:21" x14ac:dyDescent="0.2">
      <c r="A40" s="3" t="s">
        <v>146</v>
      </c>
      <c r="B40" s="3" t="s">
        <v>147</v>
      </c>
      <c r="C40" s="4" t="s">
        <v>39</v>
      </c>
      <c r="D40" s="4">
        <v>1</v>
      </c>
      <c r="E40" s="3" t="s">
        <v>57</v>
      </c>
      <c r="F40" s="3" t="s">
        <v>87</v>
      </c>
      <c r="G40" s="3" t="s">
        <v>42</v>
      </c>
      <c r="H40" s="3" t="s">
        <v>43</v>
      </c>
      <c r="I40" s="3" t="s">
        <v>44</v>
      </c>
      <c r="J40" s="3" t="s">
        <v>45</v>
      </c>
      <c r="K40" s="7">
        <v>40193</v>
      </c>
      <c r="L40" s="8">
        <v>250000</v>
      </c>
      <c r="M40" s="8">
        <v>0</v>
      </c>
      <c r="N40" s="8">
        <v>10000</v>
      </c>
      <c r="O40" s="8">
        <v>25000</v>
      </c>
      <c r="P40" s="8">
        <v>10000</v>
      </c>
      <c r="Q40" s="8">
        <v>3000</v>
      </c>
      <c r="R40" s="8">
        <v>298000</v>
      </c>
      <c r="S40" s="8">
        <v>260000</v>
      </c>
      <c r="T40" s="8">
        <v>49530</v>
      </c>
      <c r="U40" s="8">
        <v>248470</v>
      </c>
    </row>
    <row r="41" spans="1:21" x14ac:dyDescent="0.2">
      <c r="A41" s="3" t="s">
        <v>148</v>
      </c>
      <c r="B41" s="3" t="s">
        <v>149</v>
      </c>
      <c r="C41" s="4" t="s">
        <v>39</v>
      </c>
      <c r="D41" s="4">
        <v>0</v>
      </c>
      <c r="E41" s="3" t="s">
        <v>48</v>
      </c>
      <c r="F41" s="3" t="s">
        <v>62</v>
      </c>
      <c r="G41" s="3" t="s">
        <v>42</v>
      </c>
      <c r="H41" s="3" t="s">
        <v>50</v>
      </c>
      <c r="I41" s="3" t="s">
        <v>51</v>
      </c>
      <c r="J41" s="3" t="s">
        <v>51</v>
      </c>
      <c r="K41" s="7">
        <v>40463</v>
      </c>
      <c r="L41" s="8">
        <v>250000</v>
      </c>
      <c r="M41" s="8">
        <v>0</v>
      </c>
      <c r="N41" s="8">
        <v>10000</v>
      </c>
      <c r="O41" s="8">
        <v>25000</v>
      </c>
      <c r="P41" s="8">
        <v>10000</v>
      </c>
      <c r="Q41" s="8">
        <v>3000</v>
      </c>
      <c r="R41" s="8">
        <v>298000</v>
      </c>
      <c r="S41" s="8">
        <v>260000</v>
      </c>
      <c r="T41" s="8">
        <v>49530</v>
      </c>
      <c r="U41" s="8">
        <v>248470</v>
      </c>
    </row>
    <row r="42" spans="1:21" x14ac:dyDescent="0.2">
      <c r="A42" s="3" t="s">
        <v>150</v>
      </c>
      <c r="B42" s="3" t="s">
        <v>151</v>
      </c>
      <c r="C42" s="4" t="s">
        <v>61</v>
      </c>
      <c r="D42" s="4">
        <v>1</v>
      </c>
      <c r="E42" s="3" t="s">
        <v>48</v>
      </c>
      <c r="F42" s="3" t="s">
        <v>62</v>
      </c>
      <c r="G42" s="3" t="s">
        <v>42</v>
      </c>
      <c r="H42" s="3" t="s">
        <v>67</v>
      </c>
      <c r="I42" s="3" t="s">
        <v>51</v>
      </c>
      <c r="J42" s="3" t="s">
        <v>51</v>
      </c>
      <c r="K42" s="7">
        <v>40413</v>
      </c>
      <c r="L42" s="8">
        <v>250000</v>
      </c>
      <c r="M42" s="8">
        <v>0</v>
      </c>
      <c r="N42" s="8">
        <v>10000</v>
      </c>
      <c r="O42" s="8">
        <v>25000</v>
      </c>
      <c r="P42" s="8">
        <v>10000</v>
      </c>
      <c r="Q42" s="8">
        <v>3000</v>
      </c>
      <c r="R42" s="8">
        <v>298000</v>
      </c>
      <c r="S42" s="8">
        <v>260000</v>
      </c>
      <c r="T42" s="8">
        <v>49530</v>
      </c>
      <c r="U42" s="8">
        <v>248470</v>
      </c>
    </row>
    <row r="43" spans="1:21" x14ac:dyDescent="0.2">
      <c r="A43" s="3" t="s">
        <v>152</v>
      </c>
      <c r="B43" s="3" t="s">
        <v>153</v>
      </c>
      <c r="C43" s="4" t="s">
        <v>61</v>
      </c>
      <c r="D43" s="4">
        <v>1</v>
      </c>
      <c r="E43" s="3" t="s">
        <v>48</v>
      </c>
      <c r="F43" s="3" t="s">
        <v>77</v>
      </c>
      <c r="G43" s="3" t="s">
        <v>42</v>
      </c>
      <c r="H43" s="3" t="s">
        <v>67</v>
      </c>
      <c r="I43" s="3" t="s">
        <v>44</v>
      </c>
      <c r="J43" s="3" t="s">
        <v>45</v>
      </c>
      <c r="K43" s="7">
        <v>40313</v>
      </c>
      <c r="L43" s="8">
        <v>250000</v>
      </c>
      <c r="M43" s="8">
        <v>0</v>
      </c>
      <c r="N43" s="8">
        <v>10000</v>
      </c>
      <c r="O43" s="8">
        <v>25000</v>
      </c>
      <c r="P43" s="8">
        <v>10000</v>
      </c>
      <c r="Q43" s="8">
        <v>3000</v>
      </c>
      <c r="R43" s="8">
        <v>298000</v>
      </c>
      <c r="S43" s="8">
        <v>260000</v>
      </c>
      <c r="T43" s="8">
        <v>49530</v>
      </c>
      <c r="U43" s="8">
        <v>248470</v>
      </c>
    </row>
    <row r="44" spans="1:21" x14ac:dyDescent="0.2">
      <c r="A44" s="3" t="s">
        <v>154</v>
      </c>
      <c r="B44" s="3" t="s">
        <v>155</v>
      </c>
      <c r="C44" s="4" t="s">
        <v>39</v>
      </c>
      <c r="D44" s="4">
        <v>2</v>
      </c>
      <c r="E44" s="3" t="s">
        <v>48</v>
      </c>
      <c r="F44" s="3" t="s">
        <v>110</v>
      </c>
      <c r="G44" s="3" t="s">
        <v>111</v>
      </c>
      <c r="H44" s="3" t="s">
        <v>50</v>
      </c>
      <c r="I44" s="3" t="s">
        <v>51</v>
      </c>
      <c r="J44" s="3" t="s">
        <v>54</v>
      </c>
      <c r="K44" s="7">
        <v>40053</v>
      </c>
      <c r="L44" s="8">
        <v>260000</v>
      </c>
      <c r="M44" s="8">
        <v>0</v>
      </c>
      <c r="N44" s="8">
        <v>10400</v>
      </c>
      <c r="O44" s="8">
        <v>25000</v>
      </c>
      <c r="P44" s="8">
        <v>10000</v>
      </c>
      <c r="Q44" s="8">
        <v>0</v>
      </c>
      <c r="R44" s="8">
        <v>305400</v>
      </c>
      <c r="S44" s="8">
        <v>270400</v>
      </c>
      <c r="T44" s="8">
        <v>54052.959999999999</v>
      </c>
      <c r="U44" s="8">
        <v>251347.04</v>
      </c>
    </row>
    <row r="45" spans="1:21" x14ac:dyDescent="0.2">
      <c r="A45" s="3" t="s">
        <v>156</v>
      </c>
      <c r="B45" s="3" t="s">
        <v>157</v>
      </c>
      <c r="C45" s="4" t="s">
        <v>61</v>
      </c>
      <c r="D45" s="4">
        <v>0</v>
      </c>
      <c r="E45" s="3" t="s">
        <v>40</v>
      </c>
      <c r="F45" s="3" t="s">
        <v>100</v>
      </c>
      <c r="G45" s="3" t="s">
        <v>42</v>
      </c>
      <c r="H45" s="3" t="s">
        <v>158</v>
      </c>
      <c r="I45" s="3" t="s">
        <v>97</v>
      </c>
      <c r="J45" s="3" t="s">
        <v>54</v>
      </c>
      <c r="K45" s="7">
        <v>40503</v>
      </c>
      <c r="L45" s="8">
        <v>260000</v>
      </c>
      <c r="M45" s="8">
        <v>0</v>
      </c>
      <c r="N45" s="8">
        <v>10400</v>
      </c>
      <c r="O45" s="8">
        <v>25000</v>
      </c>
      <c r="P45" s="8">
        <v>10000</v>
      </c>
      <c r="Q45" s="8">
        <v>0</v>
      </c>
      <c r="R45" s="8">
        <v>305400</v>
      </c>
      <c r="S45" s="8">
        <v>270400</v>
      </c>
      <c r="T45" s="8">
        <v>54052.959999999999</v>
      </c>
      <c r="U45" s="8">
        <v>251347.04</v>
      </c>
    </row>
    <row r="46" spans="1:21" x14ac:dyDescent="0.2">
      <c r="A46" s="3" t="s">
        <v>159</v>
      </c>
      <c r="B46" s="3" t="s">
        <v>160</v>
      </c>
      <c r="C46" s="4" t="s">
        <v>39</v>
      </c>
      <c r="D46" s="4">
        <v>3</v>
      </c>
      <c r="E46" s="3" t="s">
        <v>40</v>
      </c>
      <c r="F46" s="3" t="s">
        <v>100</v>
      </c>
      <c r="G46" s="3" t="s">
        <v>42</v>
      </c>
      <c r="H46" s="3" t="s">
        <v>50</v>
      </c>
      <c r="I46" s="3" t="s">
        <v>97</v>
      </c>
      <c r="J46" s="3" t="s">
        <v>51</v>
      </c>
      <c r="K46" s="7">
        <v>39893</v>
      </c>
      <c r="L46" s="8">
        <v>260000</v>
      </c>
      <c r="M46" s="8">
        <v>0</v>
      </c>
      <c r="N46" s="8">
        <v>10400</v>
      </c>
      <c r="O46" s="8">
        <v>25000</v>
      </c>
      <c r="P46" s="8">
        <v>10000</v>
      </c>
      <c r="Q46" s="8">
        <v>0</v>
      </c>
      <c r="R46" s="8">
        <v>305400</v>
      </c>
      <c r="S46" s="8">
        <v>270400</v>
      </c>
      <c r="T46" s="8">
        <v>54052.959999999999</v>
      </c>
      <c r="U46" s="8">
        <v>251347.04</v>
      </c>
    </row>
    <row r="47" spans="1:21" x14ac:dyDescent="0.2">
      <c r="A47" s="3" t="s">
        <v>161</v>
      </c>
      <c r="B47" s="3" t="s">
        <v>162</v>
      </c>
      <c r="C47" s="4" t="s">
        <v>39</v>
      </c>
      <c r="D47" s="4">
        <v>3</v>
      </c>
      <c r="E47" s="3" t="s">
        <v>57</v>
      </c>
      <c r="F47" s="3" t="s">
        <v>62</v>
      </c>
      <c r="G47" s="3" t="s">
        <v>111</v>
      </c>
      <c r="H47" s="3" t="s">
        <v>114</v>
      </c>
      <c r="I47" s="3" t="s">
        <v>44</v>
      </c>
      <c r="J47" s="3" t="s">
        <v>45</v>
      </c>
      <c r="K47" s="7">
        <v>39933</v>
      </c>
      <c r="L47" s="8">
        <v>260000</v>
      </c>
      <c r="M47" s="8">
        <v>39000</v>
      </c>
      <c r="N47" s="8">
        <v>5200</v>
      </c>
      <c r="O47" s="8">
        <v>25000</v>
      </c>
      <c r="P47" s="8">
        <v>10000</v>
      </c>
      <c r="Q47" s="8">
        <v>4500</v>
      </c>
      <c r="R47" s="8">
        <v>343700</v>
      </c>
      <c r="S47" s="8">
        <v>304200</v>
      </c>
      <c r="T47" s="8">
        <v>58771.44</v>
      </c>
      <c r="U47" s="8">
        <v>284928.56</v>
      </c>
    </row>
    <row r="48" spans="1:21" x14ac:dyDescent="0.2">
      <c r="A48" s="3" t="s">
        <v>163</v>
      </c>
      <c r="B48" s="3" t="s">
        <v>164</v>
      </c>
      <c r="C48" s="4" t="s">
        <v>61</v>
      </c>
      <c r="D48" s="4">
        <v>1</v>
      </c>
      <c r="E48" s="3" t="s">
        <v>92</v>
      </c>
      <c r="F48" s="3" t="s">
        <v>103</v>
      </c>
      <c r="G48" s="3" t="s">
        <v>111</v>
      </c>
      <c r="H48" s="3" t="s">
        <v>165</v>
      </c>
      <c r="I48" s="3" t="s">
        <v>44</v>
      </c>
      <c r="J48" s="3" t="s">
        <v>45</v>
      </c>
      <c r="K48" s="7">
        <v>40303</v>
      </c>
      <c r="L48" s="8">
        <v>280000</v>
      </c>
      <c r="M48" s="8">
        <v>42000</v>
      </c>
      <c r="N48" s="8">
        <v>11200</v>
      </c>
      <c r="O48" s="8">
        <v>25000</v>
      </c>
      <c r="P48" s="8">
        <v>10000</v>
      </c>
      <c r="Q48" s="8">
        <v>1500</v>
      </c>
      <c r="R48" s="8">
        <v>369700</v>
      </c>
      <c r="S48" s="8">
        <v>333200</v>
      </c>
      <c r="T48" s="8">
        <v>63474.6</v>
      </c>
      <c r="U48" s="8">
        <v>306225.40000000002</v>
      </c>
    </row>
    <row r="49" spans="1:21" x14ac:dyDescent="0.2">
      <c r="A49" s="3" t="s">
        <v>166</v>
      </c>
      <c r="B49" s="3" t="s">
        <v>167</v>
      </c>
      <c r="C49" s="4" t="s">
        <v>61</v>
      </c>
      <c r="D49" s="4">
        <v>1</v>
      </c>
      <c r="E49" s="3" t="s">
        <v>118</v>
      </c>
      <c r="F49" s="3" t="s">
        <v>100</v>
      </c>
      <c r="G49" s="3" t="s">
        <v>42</v>
      </c>
      <c r="H49" s="3" t="s">
        <v>165</v>
      </c>
      <c r="I49" s="3" t="s">
        <v>51</v>
      </c>
      <c r="J49" s="3" t="s">
        <v>82</v>
      </c>
      <c r="K49" s="7">
        <v>40333</v>
      </c>
      <c r="L49" s="8">
        <v>350000</v>
      </c>
      <c r="M49" s="8">
        <v>0</v>
      </c>
      <c r="N49" s="8">
        <v>14000</v>
      </c>
      <c r="O49" s="8">
        <v>25000</v>
      </c>
      <c r="P49" s="8">
        <v>10000</v>
      </c>
      <c r="Q49" s="8">
        <v>800</v>
      </c>
      <c r="R49" s="8">
        <v>399800</v>
      </c>
      <c r="S49" s="8">
        <v>364000</v>
      </c>
      <c r="T49" s="8">
        <v>70980</v>
      </c>
      <c r="U49" s="8">
        <v>328820</v>
      </c>
    </row>
    <row r="50" spans="1:21" x14ac:dyDescent="0.2">
      <c r="A50" s="3" t="s">
        <v>168</v>
      </c>
      <c r="B50" s="3" t="s">
        <v>169</v>
      </c>
      <c r="C50" s="4" t="s">
        <v>61</v>
      </c>
      <c r="D50" s="4">
        <v>3</v>
      </c>
      <c r="E50" s="3" t="s">
        <v>118</v>
      </c>
      <c r="F50" s="3" t="s">
        <v>100</v>
      </c>
      <c r="G50" s="3" t="s">
        <v>42</v>
      </c>
      <c r="H50" s="3" t="s">
        <v>67</v>
      </c>
      <c r="I50" s="3" t="s">
        <v>51</v>
      </c>
      <c r="J50" s="3" t="s">
        <v>45</v>
      </c>
      <c r="K50" s="7">
        <v>39853</v>
      </c>
      <c r="L50" s="8">
        <v>350000</v>
      </c>
      <c r="M50" s="8">
        <v>0</v>
      </c>
      <c r="N50" s="8">
        <v>14000</v>
      </c>
      <c r="O50" s="8">
        <v>25000</v>
      </c>
      <c r="P50" s="8">
        <v>10000</v>
      </c>
      <c r="Q50" s="8">
        <v>800</v>
      </c>
      <c r="R50" s="8">
        <v>399800</v>
      </c>
      <c r="S50" s="8">
        <v>364000</v>
      </c>
      <c r="T50" s="8">
        <v>70980</v>
      </c>
      <c r="U50" s="8">
        <v>328820</v>
      </c>
    </row>
    <row r="51" spans="1:21" x14ac:dyDescent="0.2">
      <c r="A51" s="3" t="s">
        <v>170</v>
      </c>
      <c r="B51" s="3" t="s">
        <v>171</v>
      </c>
      <c r="C51" s="4" t="s">
        <v>39</v>
      </c>
      <c r="D51" s="4">
        <v>2</v>
      </c>
      <c r="E51" s="3" t="s">
        <v>48</v>
      </c>
      <c r="F51" s="3" t="s">
        <v>110</v>
      </c>
      <c r="G51" s="3" t="s">
        <v>111</v>
      </c>
      <c r="H51" s="3" t="s">
        <v>50</v>
      </c>
      <c r="I51" s="3" t="s">
        <v>51</v>
      </c>
      <c r="J51" s="3" t="s">
        <v>82</v>
      </c>
      <c r="K51" s="7">
        <v>40043</v>
      </c>
      <c r="L51" s="8">
        <v>350000</v>
      </c>
      <c r="M51" s="8">
        <v>0</v>
      </c>
      <c r="N51" s="8">
        <v>14000</v>
      </c>
      <c r="O51" s="8">
        <v>25000</v>
      </c>
      <c r="P51" s="8">
        <v>10000</v>
      </c>
      <c r="Q51" s="8">
        <v>800</v>
      </c>
      <c r="R51" s="8">
        <v>399800</v>
      </c>
      <c r="S51" s="8">
        <v>364000</v>
      </c>
      <c r="T51" s="8">
        <v>70980</v>
      </c>
      <c r="U51" s="8">
        <v>328820</v>
      </c>
    </row>
    <row r="52" spans="1:21" x14ac:dyDescent="0.2">
      <c r="A52" s="3" t="s">
        <v>172</v>
      </c>
      <c r="B52" s="3" t="s">
        <v>173</v>
      </c>
      <c r="C52" s="4" t="s">
        <v>61</v>
      </c>
      <c r="D52" s="4">
        <v>3</v>
      </c>
      <c r="E52" s="3" t="s">
        <v>118</v>
      </c>
      <c r="F52" s="3" t="s">
        <v>41</v>
      </c>
      <c r="G52" s="3" t="s">
        <v>42</v>
      </c>
      <c r="H52" s="3" t="s">
        <v>67</v>
      </c>
      <c r="I52" s="3" t="s">
        <v>97</v>
      </c>
      <c r="J52" s="3" t="s">
        <v>54</v>
      </c>
      <c r="K52" s="7">
        <v>39963</v>
      </c>
      <c r="L52" s="8">
        <v>360000</v>
      </c>
      <c r="M52" s="8">
        <v>0</v>
      </c>
      <c r="N52" s="8">
        <v>14400</v>
      </c>
      <c r="O52" s="8">
        <v>25000</v>
      </c>
      <c r="P52" s="8">
        <v>10000</v>
      </c>
      <c r="Q52" s="8">
        <v>2400</v>
      </c>
      <c r="R52" s="8">
        <v>411800</v>
      </c>
      <c r="S52" s="8">
        <v>374400</v>
      </c>
      <c r="T52" s="8">
        <v>72334.080000000002</v>
      </c>
      <c r="U52" s="8">
        <v>339465.92</v>
      </c>
    </row>
    <row r="53" spans="1:21" x14ac:dyDescent="0.2">
      <c r="A53" s="3" t="s">
        <v>174</v>
      </c>
      <c r="B53" s="3" t="s">
        <v>175</v>
      </c>
      <c r="C53" s="4" t="s">
        <v>39</v>
      </c>
      <c r="D53" s="4">
        <v>3</v>
      </c>
      <c r="E53" s="3" t="s">
        <v>57</v>
      </c>
      <c r="F53" s="3" t="s">
        <v>58</v>
      </c>
      <c r="G53" s="3" t="s">
        <v>42</v>
      </c>
      <c r="H53" s="3" t="s">
        <v>43</v>
      </c>
      <c r="I53" s="3" t="s">
        <v>51</v>
      </c>
      <c r="J53" s="3" t="s">
        <v>54</v>
      </c>
      <c r="K53" s="7">
        <v>39813</v>
      </c>
      <c r="L53" s="8">
        <v>360000</v>
      </c>
      <c r="M53" s="8">
        <v>0</v>
      </c>
      <c r="N53" s="8">
        <v>14400</v>
      </c>
      <c r="O53" s="8">
        <v>25000</v>
      </c>
      <c r="P53" s="8">
        <v>10000</v>
      </c>
      <c r="Q53" s="8">
        <v>2400</v>
      </c>
      <c r="R53" s="8">
        <v>411800</v>
      </c>
      <c r="S53" s="8">
        <v>374400</v>
      </c>
      <c r="T53" s="8">
        <v>72334.080000000002</v>
      </c>
      <c r="U53" s="8">
        <v>339465.92</v>
      </c>
    </row>
    <row r="54" spans="1:21" x14ac:dyDescent="0.2">
      <c r="A54" s="3" t="s">
        <v>176</v>
      </c>
      <c r="B54" s="3" t="s">
        <v>177</v>
      </c>
      <c r="C54" s="4" t="s">
        <v>39</v>
      </c>
      <c r="D54" s="4">
        <v>1</v>
      </c>
      <c r="E54" s="3" t="s">
        <v>118</v>
      </c>
      <c r="F54" s="3" t="s">
        <v>41</v>
      </c>
      <c r="G54" s="3" t="s">
        <v>42</v>
      </c>
      <c r="H54" s="3" t="s">
        <v>114</v>
      </c>
      <c r="I54" s="3" t="s">
        <v>97</v>
      </c>
      <c r="J54" s="3" t="s">
        <v>51</v>
      </c>
      <c r="K54" s="7">
        <v>40253</v>
      </c>
      <c r="L54" s="8">
        <v>360000</v>
      </c>
      <c r="M54" s="8">
        <v>0</v>
      </c>
      <c r="N54" s="8">
        <v>14400</v>
      </c>
      <c r="O54" s="8">
        <v>25000</v>
      </c>
      <c r="P54" s="8">
        <v>10000</v>
      </c>
      <c r="Q54" s="8">
        <v>2400</v>
      </c>
      <c r="R54" s="8">
        <v>411800</v>
      </c>
      <c r="S54" s="8">
        <v>374400</v>
      </c>
      <c r="T54" s="8">
        <v>72334.080000000002</v>
      </c>
      <c r="U54" s="8">
        <v>339465.92</v>
      </c>
    </row>
    <row r="55" spans="1:21" x14ac:dyDescent="0.2">
      <c r="A55" s="3" t="s">
        <v>178</v>
      </c>
      <c r="B55" s="3" t="s">
        <v>179</v>
      </c>
      <c r="C55" s="4" t="s">
        <v>39</v>
      </c>
      <c r="D55" s="4">
        <v>1</v>
      </c>
      <c r="E55" s="3" t="s">
        <v>40</v>
      </c>
      <c r="F55" s="3" t="s">
        <v>49</v>
      </c>
      <c r="G55" s="3" t="s">
        <v>42</v>
      </c>
      <c r="H55" s="3" t="s">
        <v>63</v>
      </c>
      <c r="I55" s="3" t="s">
        <v>97</v>
      </c>
      <c r="J55" s="3" t="s">
        <v>64</v>
      </c>
      <c r="K55" s="7">
        <v>40373</v>
      </c>
      <c r="L55" s="8">
        <v>380000</v>
      </c>
      <c r="M55" s="8">
        <v>0</v>
      </c>
      <c r="N55" s="8">
        <v>19000</v>
      </c>
      <c r="O55" s="8">
        <v>25000</v>
      </c>
      <c r="P55" s="8">
        <v>10000</v>
      </c>
      <c r="Q55" s="8">
        <v>800</v>
      </c>
      <c r="R55" s="8">
        <v>434800</v>
      </c>
      <c r="S55" s="8">
        <v>399000</v>
      </c>
      <c r="T55" s="8">
        <v>77805</v>
      </c>
      <c r="U55" s="8">
        <v>356995</v>
      </c>
    </row>
    <row r="56" spans="1:21" x14ac:dyDescent="0.2">
      <c r="A56" s="3" t="s">
        <v>180</v>
      </c>
      <c r="B56" s="3" t="s">
        <v>181</v>
      </c>
      <c r="C56" s="4" t="s">
        <v>61</v>
      </c>
      <c r="D56" s="4">
        <v>4</v>
      </c>
      <c r="E56" s="3" t="s">
        <v>118</v>
      </c>
      <c r="F56" s="3" t="s">
        <v>103</v>
      </c>
      <c r="G56" s="3" t="s">
        <v>42</v>
      </c>
      <c r="H56" s="3" t="s">
        <v>63</v>
      </c>
      <c r="I56" s="3" t="s">
        <v>97</v>
      </c>
      <c r="J56" s="3" t="s">
        <v>64</v>
      </c>
      <c r="K56" s="7">
        <v>39733</v>
      </c>
      <c r="L56" s="8">
        <v>400000</v>
      </c>
      <c r="M56" s="8">
        <v>0</v>
      </c>
      <c r="N56" s="8">
        <v>20000</v>
      </c>
      <c r="O56" s="8">
        <v>25000</v>
      </c>
      <c r="P56" s="8">
        <v>10000</v>
      </c>
      <c r="Q56" s="8">
        <v>3200</v>
      </c>
      <c r="R56" s="8">
        <v>458200</v>
      </c>
      <c r="S56" s="8">
        <v>420000</v>
      </c>
      <c r="T56" s="8">
        <v>83958</v>
      </c>
      <c r="U56" s="8">
        <v>374242</v>
      </c>
    </row>
    <row r="57" spans="1:21" x14ac:dyDescent="0.2">
      <c r="A57" s="3" t="s">
        <v>182</v>
      </c>
      <c r="B57" s="3" t="s">
        <v>183</v>
      </c>
      <c r="C57" s="4" t="s">
        <v>61</v>
      </c>
      <c r="D57" s="4">
        <v>3</v>
      </c>
      <c r="E57" s="3" t="s">
        <v>57</v>
      </c>
      <c r="F57" s="3" t="s">
        <v>58</v>
      </c>
      <c r="G57" s="3" t="s">
        <v>42</v>
      </c>
      <c r="H57" s="3" t="s">
        <v>63</v>
      </c>
      <c r="I57" s="3" t="s">
        <v>97</v>
      </c>
      <c r="J57" s="3" t="s">
        <v>64</v>
      </c>
      <c r="K57" s="7">
        <v>39973</v>
      </c>
      <c r="L57" s="8">
        <v>420000</v>
      </c>
      <c r="M57" s="8">
        <v>0</v>
      </c>
      <c r="N57" s="8">
        <v>21000</v>
      </c>
      <c r="O57" s="8">
        <v>25000</v>
      </c>
      <c r="P57" s="8">
        <v>10000</v>
      </c>
      <c r="Q57" s="8">
        <v>2400</v>
      </c>
      <c r="R57" s="8">
        <v>478400</v>
      </c>
      <c r="S57" s="8">
        <v>441000</v>
      </c>
      <c r="T57" s="8">
        <v>85995</v>
      </c>
      <c r="U57" s="8">
        <v>392405</v>
      </c>
    </row>
    <row r="58" spans="1:21" x14ac:dyDescent="0.2">
      <c r="A58" s="3" t="s">
        <v>184</v>
      </c>
      <c r="B58" s="3" t="s">
        <v>185</v>
      </c>
      <c r="C58" s="4" t="s">
        <v>39</v>
      </c>
      <c r="D58" s="4">
        <v>3</v>
      </c>
      <c r="E58" s="3" t="s">
        <v>92</v>
      </c>
      <c r="F58" s="3" t="s">
        <v>103</v>
      </c>
      <c r="G58" s="3" t="s">
        <v>111</v>
      </c>
      <c r="H58" s="3" t="s">
        <v>43</v>
      </c>
      <c r="I58" s="3" t="s">
        <v>51</v>
      </c>
      <c r="J58" s="3" t="s">
        <v>64</v>
      </c>
      <c r="K58" s="7">
        <v>39823</v>
      </c>
      <c r="L58" s="8">
        <v>560000</v>
      </c>
      <c r="M58" s="8">
        <v>0</v>
      </c>
      <c r="N58" s="8">
        <v>22400</v>
      </c>
      <c r="O58" s="8">
        <v>25000</v>
      </c>
      <c r="P58" s="8">
        <v>10000</v>
      </c>
      <c r="Q58" s="8">
        <v>0</v>
      </c>
      <c r="R58" s="8">
        <v>617400</v>
      </c>
      <c r="S58" s="8">
        <v>582400</v>
      </c>
      <c r="T58" s="8">
        <v>116421.75999999999</v>
      </c>
      <c r="U58" s="8">
        <v>500978.24</v>
      </c>
    </row>
    <row r="59" spans="1:21" x14ac:dyDescent="0.2">
      <c r="A59" s="3" t="s">
        <v>186</v>
      </c>
      <c r="B59" s="3" t="s">
        <v>187</v>
      </c>
      <c r="C59" s="4" t="s">
        <v>39</v>
      </c>
      <c r="D59" s="4">
        <v>1</v>
      </c>
      <c r="E59" s="3" t="s">
        <v>57</v>
      </c>
      <c r="F59" s="3" t="s">
        <v>121</v>
      </c>
      <c r="G59" s="3" t="s">
        <v>42</v>
      </c>
      <c r="H59" s="3" t="s">
        <v>50</v>
      </c>
      <c r="I59" s="3" t="s">
        <v>97</v>
      </c>
      <c r="J59" s="3" t="s">
        <v>54</v>
      </c>
      <c r="K59" s="7">
        <v>40263</v>
      </c>
      <c r="L59" s="8">
        <v>560000</v>
      </c>
      <c r="M59" s="8">
        <v>0</v>
      </c>
      <c r="N59" s="8">
        <v>22400</v>
      </c>
      <c r="O59" s="8">
        <v>25000</v>
      </c>
      <c r="P59" s="8">
        <v>10000</v>
      </c>
      <c r="Q59" s="8">
        <v>0</v>
      </c>
      <c r="R59" s="8">
        <v>617400</v>
      </c>
      <c r="S59" s="8">
        <v>582400</v>
      </c>
      <c r="T59" s="8">
        <v>116421.75999999999</v>
      </c>
      <c r="U59" s="8">
        <v>500978.24</v>
      </c>
    </row>
    <row r="60" spans="1:21" x14ac:dyDescent="0.2">
      <c r="A60" s="3" t="s">
        <v>188</v>
      </c>
      <c r="B60" s="3" t="s">
        <v>189</v>
      </c>
      <c r="C60" s="4" t="s">
        <v>61</v>
      </c>
      <c r="D60" s="4">
        <v>1</v>
      </c>
      <c r="E60" s="3" t="s">
        <v>57</v>
      </c>
      <c r="F60" s="3" t="s">
        <v>121</v>
      </c>
      <c r="G60" s="3" t="s">
        <v>42</v>
      </c>
      <c r="H60" s="3" t="s">
        <v>158</v>
      </c>
      <c r="I60" s="3" t="s">
        <v>97</v>
      </c>
      <c r="J60" s="3" t="s">
        <v>54</v>
      </c>
      <c r="K60" s="7">
        <v>40383</v>
      </c>
      <c r="L60" s="8">
        <v>560000</v>
      </c>
      <c r="M60" s="8">
        <v>0</v>
      </c>
      <c r="N60" s="8">
        <v>22400</v>
      </c>
      <c r="O60" s="8">
        <v>25000</v>
      </c>
      <c r="P60" s="8">
        <v>10000</v>
      </c>
      <c r="Q60" s="8">
        <v>0</v>
      </c>
      <c r="R60" s="8">
        <v>617400</v>
      </c>
      <c r="S60" s="8">
        <v>582400</v>
      </c>
      <c r="T60" s="8">
        <v>116421.75999999999</v>
      </c>
      <c r="U60" s="8">
        <v>500978.24</v>
      </c>
    </row>
    <row r="61" spans="1:21" x14ac:dyDescent="0.2">
      <c r="A61" s="3" t="s">
        <v>190</v>
      </c>
      <c r="B61" s="3" t="s">
        <v>191</v>
      </c>
      <c r="C61" s="4" t="s">
        <v>61</v>
      </c>
      <c r="D61" s="4">
        <v>3</v>
      </c>
      <c r="E61" s="3" t="s">
        <v>48</v>
      </c>
      <c r="F61" s="3" t="s">
        <v>72</v>
      </c>
      <c r="G61" s="3" t="s">
        <v>111</v>
      </c>
      <c r="H61" s="3" t="s">
        <v>63</v>
      </c>
      <c r="I61" s="3" t="s">
        <v>97</v>
      </c>
      <c r="J61" s="3" t="s">
        <v>64</v>
      </c>
      <c r="K61" s="7">
        <v>40013</v>
      </c>
      <c r="L61" s="8">
        <v>550000</v>
      </c>
      <c r="M61" s="8">
        <v>82500</v>
      </c>
      <c r="N61" s="8">
        <v>27500</v>
      </c>
      <c r="O61" s="8">
        <v>25000</v>
      </c>
      <c r="P61" s="8">
        <v>10000</v>
      </c>
      <c r="Q61" s="8"/>
      <c r="R61" s="8">
        <v>695000</v>
      </c>
      <c r="S61" s="8">
        <v>660000</v>
      </c>
      <c r="T61" s="8">
        <v>127512</v>
      </c>
      <c r="U61" s="8">
        <v>567488</v>
      </c>
    </row>
    <row r="62" spans="1:21" x14ac:dyDescent="0.2">
      <c r="A62" s="3" t="s">
        <v>192</v>
      </c>
      <c r="B62" s="3" t="s">
        <v>193</v>
      </c>
      <c r="C62" s="4" t="s">
        <v>39</v>
      </c>
      <c r="D62" s="4">
        <v>1</v>
      </c>
      <c r="E62" s="3" t="s">
        <v>48</v>
      </c>
      <c r="F62" s="3" t="s">
        <v>62</v>
      </c>
      <c r="G62" s="3" t="s">
        <v>111</v>
      </c>
      <c r="H62" s="3" t="s">
        <v>194</v>
      </c>
      <c r="I62" s="3" t="s">
        <v>97</v>
      </c>
      <c r="J62" s="3" t="s">
        <v>54</v>
      </c>
      <c r="K62" s="7">
        <v>40353</v>
      </c>
      <c r="L62" s="8">
        <v>850000</v>
      </c>
      <c r="M62" s="8">
        <v>127500</v>
      </c>
      <c r="N62" s="8">
        <v>25500</v>
      </c>
      <c r="O62" s="8">
        <v>25000</v>
      </c>
      <c r="P62" s="8">
        <v>10000</v>
      </c>
      <c r="Q62" s="8">
        <v>0</v>
      </c>
      <c r="R62" s="8">
        <v>1038000</v>
      </c>
      <c r="S62" s="8">
        <v>1003000</v>
      </c>
      <c r="T62" s="8">
        <v>191071.5</v>
      </c>
      <c r="U62" s="8">
        <v>846928.5</v>
      </c>
    </row>
    <row r="63" spans="1:21" x14ac:dyDescent="0.2">
      <c r="A63" s="3" t="s">
        <v>195</v>
      </c>
      <c r="B63" s="3" t="s">
        <v>196</v>
      </c>
      <c r="C63" s="4" t="s">
        <v>39</v>
      </c>
      <c r="D63" s="4">
        <v>0</v>
      </c>
      <c r="E63" s="3" t="s">
        <v>48</v>
      </c>
      <c r="F63" s="3" t="s">
        <v>62</v>
      </c>
      <c r="G63" s="3" t="s">
        <v>111</v>
      </c>
      <c r="H63" s="3" t="s">
        <v>50</v>
      </c>
      <c r="I63" s="3" t="s">
        <v>97</v>
      </c>
      <c r="J63" s="3" t="s">
        <v>82</v>
      </c>
      <c r="K63" s="7">
        <v>40453</v>
      </c>
      <c r="L63" s="8">
        <v>850000</v>
      </c>
      <c r="M63" s="8">
        <v>127500</v>
      </c>
      <c r="N63" s="8">
        <v>25500</v>
      </c>
      <c r="O63" s="8">
        <v>25000</v>
      </c>
      <c r="P63" s="8">
        <v>10000</v>
      </c>
      <c r="Q63" s="8">
        <v>0</v>
      </c>
      <c r="R63" s="8">
        <v>1038000</v>
      </c>
      <c r="S63" s="8">
        <v>1003000</v>
      </c>
      <c r="T63" s="8">
        <v>191071.5</v>
      </c>
      <c r="U63" s="8">
        <v>846928.5</v>
      </c>
    </row>
    <row r="64" spans="1:21" x14ac:dyDescent="0.2">
      <c r="A64" s="3" t="s">
        <v>197</v>
      </c>
      <c r="B64" s="3" t="s">
        <v>198</v>
      </c>
      <c r="C64" s="4" t="s">
        <v>39</v>
      </c>
      <c r="D64" s="4">
        <v>1</v>
      </c>
      <c r="E64" s="3" t="s">
        <v>48</v>
      </c>
      <c r="F64" s="3" t="s">
        <v>87</v>
      </c>
      <c r="G64" s="3" t="s">
        <v>111</v>
      </c>
      <c r="H64" s="3" t="s">
        <v>50</v>
      </c>
      <c r="I64" s="3" t="s">
        <v>97</v>
      </c>
      <c r="J64" s="3" t="s">
        <v>54</v>
      </c>
      <c r="K64" s="7">
        <v>40143</v>
      </c>
      <c r="L64" s="8">
        <v>850000</v>
      </c>
      <c r="M64" s="8">
        <v>127500</v>
      </c>
      <c r="N64" s="8">
        <v>25500</v>
      </c>
      <c r="O64" s="8">
        <v>25000</v>
      </c>
      <c r="P64" s="8">
        <v>10000</v>
      </c>
      <c r="Q64" s="8">
        <v>0</v>
      </c>
      <c r="R64" s="8">
        <v>1038000</v>
      </c>
      <c r="S64" s="8">
        <v>1003000</v>
      </c>
      <c r="T64" s="8">
        <v>191071.5</v>
      </c>
      <c r="U64" s="8">
        <v>846928.5</v>
      </c>
    </row>
    <row r="65" spans="1:21" x14ac:dyDescent="0.2">
      <c r="A65" s="3" t="s">
        <v>199</v>
      </c>
      <c r="B65" s="3" t="s">
        <v>200</v>
      </c>
      <c r="C65" s="4" t="s">
        <v>39</v>
      </c>
      <c r="D65" s="4">
        <v>0</v>
      </c>
      <c r="E65" s="3" t="s">
        <v>92</v>
      </c>
      <c r="F65" s="3" t="s">
        <v>49</v>
      </c>
      <c r="G65" s="3" t="s">
        <v>111</v>
      </c>
      <c r="H65" s="3" t="s">
        <v>114</v>
      </c>
      <c r="I65" s="3" t="s">
        <v>97</v>
      </c>
      <c r="J65" s="3" t="s">
        <v>54</v>
      </c>
      <c r="K65" s="7">
        <v>40493</v>
      </c>
      <c r="L65" s="8">
        <v>1300000</v>
      </c>
      <c r="M65" s="8">
        <v>195000</v>
      </c>
      <c r="N65" s="8">
        <v>26000</v>
      </c>
      <c r="O65" s="8">
        <v>25000</v>
      </c>
      <c r="P65" s="8">
        <v>10000</v>
      </c>
      <c r="Q65" s="8">
        <v>0</v>
      </c>
      <c r="R65" s="8">
        <v>1556000</v>
      </c>
      <c r="S65" s="8">
        <v>1521000</v>
      </c>
      <c r="T65" s="8">
        <v>293857.2</v>
      </c>
      <c r="U65" s="8">
        <v>1262142.8</v>
      </c>
    </row>
    <row r="66" spans="1:21" x14ac:dyDescent="0.2">
      <c r="A66" s="3" t="s">
        <v>201</v>
      </c>
      <c r="B66" s="3" t="s">
        <v>202</v>
      </c>
      <c r="C66" s="4" t="s">
        <v>39</v>
      </c>
      <c r="D66" s="4">
        <v>1</v>
      </c>
      <c r="E66" s="3" t="s">
        <v>57</v>
      </c>
      <c r="F66" s="3" t="s">
        <v>41</v>
      </c>
      <c r="G66" s="3" t="s">
        <v>42</v>
      </c>
      <c r="H66" s="3" t="s">
        <v>43</v>
      </c>
      <c r="I66" s="3" t="s">
        <v>97</v>
      </c>
      <c r="J66" s="3" t="s">
        <v>115</v>
      </c>
      <c r="K66" s="7">
        <v>40133</v>
      </c>
      <c r="L66" s="8">
        <v>1300000</v>
      </c>
      <c r="M66" s="8">
        <v>195000</v>
      </c>
      <c r="N66" s="8">
        <v>26000</v>
      </c>
      <c r="O66" s="8">
        <v>25000</v>
      </c>
      <c r="P66" s="8">
        <v>10000</v>
      </c>
      <c r="Q66" s="8">
        <v>0</v>
      </c>
      <c r="R66" s="8">
        <v>1556000</v>
      </c>
      <c r="S66" s="8">
        <v>1521000</v>
      </c>
      <c r="T66" s="8">
        <v>293857.2</v>
      </c>
      <c r="U66" s="8">
        <v>1262142.8</v>
      </c>
    </row>
    <row r="67" spans="1:21" x14ac:dyDescent="0.2">
      <c r="A67" s="3" t="s">
        <v>203</v>
      </c>
      <c r="B67" s="3" t="s">
        <v>204</v>
      </c>
      <c r="C67" s="4" t="s">
        <v>39</v>
      </c>
      <c r="D67" s="4">
        <v>1</v>
      </c>
      <c r="E67" s="3" t="s">
        <v>92</v>
      </c>
      <c r="F67" s="3" t="s">
        <v>49</v>
      </c>
      <c r="G67" s="3" t="s">
        <v>111</v>
      </c>
      <c r="H67" s="3" t="s">
        <v>43</v>
      </c>
      <c r="I67" s="3" t="s">
        <v>97</v>
      </c>
      <c r="J67" s="3" t="s">
        <v>82</v>
      </c>
      <c r="K67" s="7">
        <v>40243</v>
      </c>
      <c r="L67" s="8">
        <v>1300000</v>
      </c>
      <c r="M67" s="8">
        <v>195000</v>
      </c>
      <c r="N67" s="8">
        <v>26000</v>
      </c>
      <c r="O67" s="8">
        <v>25000</v>
      </c>
      <c r="P67" s="8">
        <v>10000</v>
      </c>
      <c r="Q67" s="8">
        <v>0</v>
      </c>
      <c r="R67" s="8">
        <v>1556000</v>
      </c>
      <c r="S67" s="8">
        <v>1521000</v>
      </c>
      <c r="T67" s="8">
        <v>293857.2</v>
      </c>
      <c r="U67" s="8">
        <v>1262142.8</v>
      </c>
    </row>
    <row r="68" spans="1:21" x14ac:dyDescent="0.2">
      <c r="A68" s="3" t="s">
        <v>205</v>
      </c>
      <c r="B68" s="3" t="s">
        <v>206</v>
      </c>
      <c r="C68" s="4" t="s">
        <v>61</v>
      </c>
      <c r="D68" s="4">
        <v>3</v>
      </c>
      <c r="E68" s="3" t="s">
        <v>48</v>
      </c>
      <c r="F68" s="3" t="s">
        <v>110</v>
      </c>
      <c r="G68" s="3" t="s">
        <v>111</v>
      </c>
      <c r="H68" s="3" t="s">
        <v>67</v>
      </c>
      <c r="I68" s="3" t="s">
        <v>51</v>
      </c>
      <c r="J68" s="3" t="s">
        <v>45</v>
      </c>
      <c r="K68" s="7">
        <v>39873</v>
      </c>
      <c r="L68" s="8">
        <v>1800000</v>
      </c>
      <c r="M68" s="8">
        <v>270000</v>
      </c>
      <c r="N68" s="8">
        <v>36000</v>
      </c>
      <c r="O68" s="8">
        <v>25000</v>
      </c>
      <c r="P68" s="8">
        <v>10000</v>
      </c>
      <c r="Q68" s="8">
        <v>0</v>
      </c>
      <c r="R68" s="8">
        <v>2141000</v>
      </c>
      <c r="S68" s="8">
        <v>2106000</v>
      </c>
      <c r="T68" s="8">
        <v>406879.2</v>
      </c>
      <c r="U68" s="8">
        <v>1734120.8</v>
      </c>
    </row>
    <row r="69" spans="1:21" x14ac:dyDescent="0.2">
      <c r="A69" s="3" t="s">
        <v>207</v>
      </c>
      <c r="B69" s="3" t="s">
        <v>208</v>
      </c>
      <c r="C69" s="4" t="s">
        <v>39</v>
      </c>
      <c r="D69" s="4">
        <v>1</v>
      </c>
      <c r="E69" s="3" t="s">
        <v>118</v>
      </c>
      <c r="F69" s="3" t="s">
        <v>49</v>
      </c>
      <c r="G69" s="3" t="s">
        <v>111</v>
      </c>
      <c r="H69" s="3" t="s">
        <v>63</v>
      </c>
      <c r="I69" s="3" t="s">
        <v>97</v>
      </c>
      <c r="J69" s="3" t="s">
        <v>51</v>
      </c>
      <c r="K69" s="7">
        <v>40113</v>
      </c>
      <c r="L69" s="8">
        <v>1800000</v>
      </c>
      <c r="M69" s="8">
        <v>270000</v>
      </c>
      <c r="N69" s="8">
        <v>36000</v>
      </c>
      <c r="O69" s="8">
        <v>25000</v>
      </c>
      <c r="P69" s="8">
        <v>10000</v>
      </c>
      <c r="Q69" s="8">
        <v>0</v>
      </c>
      <c r="R69" s="8">
        <v>2141000</v>
      </c>
      <c r="S69" s="8">
        <v>2106000</v>
      </c>
      <c r="T69" s="8">
        <v>406879.2</v>
      </c>
      <c r="U69" s="8">
        <v>1734120.8</v>
      </c>
    </row>
    <row r="70" spans="1:21" x14ac:dyDescent="0.2">
      <c r="A70" s="3" t="s">
        <v>209</v>
      </c>
      <c r="B70" s="3" t="s">
        <v>210</v>
      </c>
      <c r="C70" s="4" t="s">
        <v>39</v>
      </c>
      <c r="D70" s="4">
        <v>0</v>
      </c>
      <c r="E70" s="3" t="s">
        <v>48</v>
      </c>
      <c r="F70" s="3" t="s">
        <v>110</v>
      </c>
      <c r="G70" s="3" t="s">
        <v>111</v>
      </c>
      <c r="H70" s="3" t="s">
        <v>114</v>
      </c>
      <c r="I70" s="3" t="s">
        <v>51</v>
      </c>
      <c r="J70" s="3" t="s">
        <v>82</v>
      </c>
      <c r="K70" s="7">
        <v>40543</v>
      </c>
      <c r="L70" s="8">
        <v>1800000</v>
      </c>
      <c r="M70" s="8">
        <v>270000</v>
      </c>
      <c r="N70" s="8">
        <v>36000</v>
      </c>
      <c r="O70" s="8">
        <v>25000</v>
      </c>
      <c r="P70" s="8">
        <v>10000</v>
      </c>
      <c r="Q70" s="8">
        <v>0</v>
      </c>
      <c r="R70" s="8">
        <v>2141000</v>
      </c>
      <c r="S70" s="8">
        <v>2106000</v>
      </c>
      <c r="T70" s="8">
        <v>406879.2</v>
      </c>
      <c r="U70" s="8">
        <v>1734120.8</v>
      </c>
    </row>
    <row r="71" spans="1:21" x14ac:dyDescent="0.2">
      <c r="A71" s="3" t="s">
        <v>211</v>
      </c>
      <c r="B71" s="3" t="s">
        <v>212</v>
      </c>
      <c r="C71" s="4" t="s">
        <v>61</v>
      </c>
      <c r="D71" s="4">
        <v>1</v>
      </c>
      <c r="E71" s="3" t="s">
        <v>40</v>
      </c>
      <c r="F71" s="3" t="s">
        <v>72</v>
      </c>
      <c r="G71" s="3" t="s">
        <v>42</v>
      </c>
      <c r="H71" s="3" t="s">
        <v>63</v>
      </c>
      <c r="I71" s="3" t="s">
        <v>51</v>
      </c>
      <c r="J71" s="3" t="s">
        <v>82</v>
      </c>
      <c r="K71" s="7">
        <v>40103</v>
      </c>
      <c r="L71" s="8">
        <v>1900000</v>
      </c>
      <c r="M71" s="8">
        <v>285000</v>
      </c>
      <c r="N71" s="8">
        <v>38000</v>
      </c>
      <c r="O71" s="8">
        <v>25000</v>
      </c>
      <c r="P71" s="8">
        <v>10000</v>
      </c>
      <c r="Q71" s="8">
        <v>0</v>
      </c>
      <c r="R71" s="8">
        <v>2258000</v>
      </c>
      <c r="S71" s="8">
        <v>2223000</v>
      </c>
      <c r="T71" s="8">
        <v>433485</v>
      </c>
      <c r="U71" s="8">
        <v>1824515</v>
      </c>
    </row>
    <row r="72" spans="1:21" x14ac:dyDescent="0.2">
      <c r="A72" s="3" t="s">
        <v>213</v>
      </c>
      <c r="B72" s="3" t="s">
        <v>214</v>
      </c>
      <c r="C72" s="4" t="s">
        <v>39</v>
      </c>
      <c r="D72" s="4">
        <v>3</v>
      </c>
      <c r="E72" s="3" t="s">
        <v>48</v>
      </c>
      <c r="F72" s="3" t="s">
        <v>87</v>
      </c>
      <c r="G72" s="3" t="s">
        <v>111</v>
      </c>
      <c r="H72" s="3" t="s">
        <v>50</v>
      </c>
      <c r="I72" s="3" t="s">
        <v>51</v>
      </c>
      <c r="J72" s="3" t="s">
        <v>45</v>
      </c>
      <c r="K72" s="7">
        <v>39863</v>
      </c>
      <c r="L72" s="8">
        <v>1900000</v>
      </c>
      <c r="M72" s="8">
        <v>285000</v>
      </c>
      <c r="N72" s="8">
        <v>38000</v>
      </c>
      <c r="O72" s="8">
        <v>25000</v>
      </c>
      <c r="P72" s="8">
        <v>10000</v>
      </c>
      <c r="Q72" s="8">
        <v>0</v>
      </c>
      <c r="R72" s="8">
        <v>2258000</v>
      </c>
      <c r="S72" s="8">
        <v>2223000</v>
      </c>
      <c r="T72" s="8">
        <v>433485</v>
      </c>
      <c r="U72" s="8">
        <v>1824515</v>
      </c>
    </row>
    <row r="73" spans="1:21" x14ac:dyDescent="0.2">
      <c r="A73" s="3" t="s">
        <v>215</v>
      </c>
      <c r="B73" s="3" t="s">
        <v>216</v>
      </c>
      <c r="C73" s="4" t="s">
        <v>61</v>
      </c>
      <c r="D73" s="4">
        <v>0</v>
      </c>
      <c r="E73" s="3" t="s">
        <v>48</v>
      </c>
      <c r="F73" s="3" t="s">
        <v>87</v>
      </c>
      <c r="G73" s="3" t="s">
        <v>111</v>
      </c>
      <c r="H73" s="3" t="s">
        <v>114</v>
      </c>
      <c r="I73" s="3" t="s">
        <v>51</v>
      </c>
      <c r="J73" s="3" t="s">
        <v>82</v>
      </c>
      <c r="K73" s="7">
        <v>40533</v>
      </c>
      <c r="L73" s="8">
        <v>1900000</v>
      </c>
      <c r="M73" s="8">
        <v>285000</v>
      </c>
      <c r="N73" s="8">
        <v>38000</v>
      </c>
      <c r="O73" s="8">
        <v>25000</v>
      </c>
      <c r="P73" s="8">
        <v>10000</v>
      </c>
      <c r="Q73" s="8">
        <v>0</v>
      </c>
      <c r="R73" s="8">
        <v>2258000</v>
      </c>
      <c r="S73" s="8">
        <v>2223000</v>
      </c>
      <c r="T73" s="8">
        <v>433485</v>
      </c>
      <c r="U73" s="8">
        <v>1824515</v>
      </c>
    </row>
    <row r="74" spans="1:21" x14ac:dyDescent="0.2">
      <c r="A74" s="3" t="s">
        <v>217</v>
      </c>
      <c r="B74" s="3" t="s">
        <v>218</v>
      </c>
      <c r="C74" s="4" t="s">
        <v>39</v>
      </c>
      <c r="D74" s="4">
        <v>1</v>
      </c>
      <c r="E74" s="3" t="s">
        <v>57</v>
      </c>
      <c r="F74" s="3" t="s">
        <v>77</v>
      </c>
      <c r="G74" s="3" t="s">
        <v>111</v>
      </c>
      <c r="H74" s="3" t="s">
        <v>114</v>
      </c>
      <c r="I74" s="3" t="s">
        <v>44</v>
      </c>
      <c r="J74" s="3" t="s">
        <v>45</v>
      </c>
      <c r="K74" s="7">
        <v>40423</v>
      </c>
      <c r="L74" s="8">
        <v>2300000</v>
      </c>
      <c r="M74" s="8">
        <v>345000</v>
      </c>
      <c r="N74" s="8">
        <v>46000</v>
      </c>
      <c r="O74" s="8">
        <v>25000</v>
      </c>
      <c r="P74" s="8">
        <v>10000</v>
      </c>
      <c r="Q74" s="8">
        <v>0</v>
      </c>
      <c r="R74" s="8">
        <v>2726000</v>
      </c>
      <c r="S74" s="8">
        <v>2691000</v>
      </c>
      <c r="T74" s="8">
        <v>524745</v>
      </c>
      <c r="U74" s="8">
        <v>2201255</v>
      </c>
    </row>
    <row r="75" spans="1:21" x14ac:dyDescent="0.2">
      <c r="A75" s="3" t="s">
        <v>219</v>
      </c>
      <c r="B75" s="3" t="s">
        <v>220</v>
      </c>
      <c r="C75" s="4" t="s">
        <v>39</v>
      </c>
      <c r="D75" s="4">
        <v>2</v>
      </c>
      <c r="E75" s="3" t="s">
        <v>57</v>
      </c>
      <c r="F75" s="3" t="s">
        <v>77</v>
      </c>
      <c r="G75" s="3" t="s">
        <v>111</v>
      </c>
      <c r="H75" s="3" t="s">
        <v>63</v>
      </c>
      <c r="I75" s="3" t="s">
        <v>44</v>
      </c>
      <c r="J75" s="3" t="s">
        <v>45</v>
      </c>
      <c r="K75" s="7">
        <v>40063</v>
      </c>
      <c r="L75" s="8">
        <v>2300000</v>
      </c>
      <c r="M75" s="8">
        <v>345000</v>
      </c>
      <c r="N75" s="8">
        <v>46000</v>
      </c>
      <c r="O75" s="8">
        <v>25000</v>
      </c>
      <c r="P75" s="8">
        <v>10000</v>
      </c>
      <c r="Q75" s="8">
        <v>0</v>
      </c>
      <c r="R75" s="8">
        <v>2726000</v>
      </c>
      <c r="S75" s="8">
        <v>2691000</v>
      </c>
      <c r="T75" s="8">
        <v>524745</v>
      </c>
      <c r="U75" s="8">
        <v>2201255</v>
      </c>
    </row>
    <row r="76" spans="1:21" x14ac:dyDescent="0.2">
      <c r="A76" s="3" t="s">
        <v>221</v>
      </c>
      <c r="B76" s="3" t="s">
        <v>222</v>
      </c>
      <c r="C76" s="4" t="s">
        <v>39</v>
      </c>
      <c r="D76" s="4">
        <v>2</v>
      </c>
      <c r="E76" s="3" t="s">
        <v>92</v>
      </c>
      <c r="F76" s="3" t="s">
        <v>121</v>
      </c>
      <c r="G76" s="3" t="s">
        <v>42</v>
      </c>
      <c r="H76" s="3" t="s">
        <v>43</v>
      </c>
      <c r="I76" s="3" t="s">
        <v>51</v>
      </c>
      <c r="J76" s="3" t="s">
        <v>82</v>
      </c>
      <c r="K76" s="7">
        <v>40033</v>
      </c>
      <c r="L76" s="8">
        <v>2300000</v>
      </c>
      <c r="M76" s="8">
        <v>345000</v>
      </c>
      <c r="N76" s="8">
        <v>46000</v>
      </c>
      <c r="O76" s="8">
        <v>25000</v>
      </c>
      <c r="P76" s="8">
        <v>10000</v>
      </c>
      <c r="Q76" s="8">
        <v>0</v>
      </c>
      <c r="R76" s="8">
        <v>2726000</v>
      </c>
      <c r="S76" s="8">
        <v>2691000</v>
      </c>
      <c r="T76" s="8">
        <v>524745</v>
      </c>
      <c r="U76" s="8">
        <v>2201255</v>
      </c>
    </row>
    <row r="77" spans="1:21" x14ac:dyDescent="0.2">
      <c r="A77" s="3" t="s">
        <v>223</v>
      </c>
      <c r="B77" s="3" t="s">
        <v>224</v>
      </c>
      <c r="C77" s="4" t="s">
        <v>39</v>
      </c>
      <c r="D77" s="4">
        <v>3</v>
      </c>
      <c r="E77" s="3" t="s">
        <v>48</v>
      </c>
      <c r="F77" s="3" t="s">
        <v>100</v>
      </c>
      <c r="G77" s="3" t="s">
        <v>111</v>
      </c>
      <c r="H77" s="3" t="s">
        <v>114</v>
      </c>
      <c r="I77" s="3" t="s">
        <v>44</v>
      </c>
      <c r="J77" s="3" t="s">
        <v>45</v>
      </c>
      <c r="K77" s="7">
        <v>39943</v>
      </c>
      <c r="L77" s="8">
        <v>3500000</v>
      </c>
      <c r="M77" s="8">
        <v>525000</v>
      </c>
      <c r="N77" s="8">
        <v>70000</v>
      </c>
      <c r="O77" s="8">
        <v>25000</v>
      </c>
      <c r="P77" s="8">
        <v>10000</v>
      </c>
      <c r="Q77" s="8">
        <v>0</v>
      </c>
      <c r="R77" s="8">
        <v>4130000</v>
      </c>
      <c r="S77" s="8">
        <v>4095000</v>
      </c>
      <c r="T77" s="8">
        <v>791154</v>
      </c>
      <c r="U77" s="8">
        <v>3338846</v>
      </c>
    </row>
    <row r="78" spans="1:21" x14ac:dyDescent="0.2">
      <c r="A78" s="3" t="s">
        <v>225</v>
      </c>
      <c r="B78" s="3" t="s">
        <v>226</v>
      </c>
      <c r="C78" s="4" t="s">
        <v>61</v>
      </c>
      <c r="D78" s="4">
        <v>1</v>
      </c>
      <c r="E78" s="3" t="s">
        <v>48</v>
      </c>
      <c r="F78" s="3" t="s">
        <v>100</v>
      </c>
      <c r="G78" s="3" t="s">
        <v>111</v>
      </c>
      <c r="H78" s="3" t="s">
        <v>67</v>
      </c>
      <c r="I78" s="3" t="s">
        <v>44</v>
      </c>
      <c r="J78" s="3" t="s">
        <v>64</v>
      </c>
      <c r="K78" s="7">
        <v>40173</v>
      </c>
      <c r="L78" s="8">
        <v>3600000</v>
      </c>
      <c r="M78" s="8">
        <v>540000</v>
      </c>
      <c r="N78" s="8">
        <v>72000</v>
      </c>
      <c r="O78" s="8">
        <v>25000</v>
      </c>
      <c r="P78" s="8">
        <v>10000</v>
      </c>
      <c r="Q78" s="8">
        <v>0</v>
      </c>
      <c r="R78" s="8">
        <v>4247000</v>
      </c>
      <c r="S78" s="8">
        <v>4212000</v>
      </c>
      <c r="T78" s="8">
        <v>841978.8</v>
      </c>
      <c r="U78" s="8">
        <v>3405021.2</v>
      </c>
    </row>
    <row r="79" spans="1:21" x14ac:dyDescent="0.2">
      <c r="A79" s="3" t="s">
        <v>227</v>
      </c>
      <c r="B79" s="3" t="s">
        <v>228</v>
      </c>
      <c r="C79" s="4" t="s">
        <v>39</v>
      </c>
      <c r="D79" s="4">
        <v>4</v>
      </c>
      <c r="E79" s="3" t="s">
        <v>48</v>
      </c>
      <c r="F79" s="3" t="s">
        <v>103</v>
      </c>
      <c r="G79" s="3" t="s">
        <v>111</v>
      </c>
      <c r="H79" s="3" t="s">
        <v>114</v>
      </c>
      <c r="I79" s="3" t="s">
        <v>51</v>
      </c>
      <c r="J79" s="3" t="s">
        <v>51</v>
      </c>
      <c r="K79" s="7">
        <v>39753</v>
      </c>
      <c r="L79" s="8">
        <v>3600000</v>
      </c>
      <c r="M79" s="8">
        <v>540000</v>
      </c>
      <c r="N79" s="8">
        <v>72000</v>
      </c>
      <c r="O79" s="8">
        <v>25000</v>
      </c>
      <c r="P79" s="8">
        <v>10000</v>
      </c>
      <c r="Q79" s="8">
        <v>0</v>
      </c>
      <c r="R79" s="8">
        <v>4247000</v>
      </c>
      <c r="S79" s="8">
        <v>4212000</v>
      </c>
      <c r="T79" s="8">
        <v>841978.8</v>
      </c>
      <c r="U79" s="8">
        <v>3405021.2</v>
      </c>
    </row>
    <row r="80" spans="1:21" x14ac:dyDescent="0.2">
      <c r="A80" s="3" t="s">
        <v>229</v>
      </c>
      <c r="B80" s="3" t="s">
        <v>230</v>
      </c>
      <c r="C80" s="4" t="s">
        <v>39</v>
      </c>
      <c r="D80" s="4">
        <v>1</v>
      </c>
      <c r="E80" s="3" t="s">
        <v>48</v>
      </c>
      <c r="F80" s="3" t="s">
        <v>103</v>
      </c>
      <c r="G80" s="3" t="s">
        <v>111</v>
      </c>
      <c r="H80" s="3" t="s">
        <v>114</v>
      </c>
      <c r="I80" s="3" t="s">
        <v>51</v>
      </c>
      <c r="J80" s="3" t="s">
        <v>54</v>
      </c>
      <c r="K80" s="7">
        <v>40283</v>
      </c>
      <c r="L80" s="8">
        <v>3600000</v>
      </c>
      <c r="M80" s="8">
        <v>540000</v>
      </c>
      <c r="N80" s="8">
        <v>72000</v>
      </c>
      <c r="O80" s="8">
        <v>25000</v>
      </c>
      <c r="P80" s="8">
        <v>10000</v>
      </c>
      <c r="Q80" s="8">
        <v>0</v>
      </c>
      <c r="R80" s="8">
        <v>4247000</v>
      </c>
      <c r="S80" s="8">
        <v>4212000</v>
      </c>
      <c r="T80" s="8">
        <v>841978.8</v>
      </c>
      <c r="U80" s="8">
        <v>3405021.2</v>
      </c>
    </row>
    <row r="81" spans="1:21" x14ac:dyDescent="0.2">
      <c r="A81" s="3" t="s">
        <v>231</v>
      </c>
      <c r="B81" s="3" t="s">
        <v>232</v>
      </c>
      <c r="C81" s="4" t="s">
        <v>39</v>
      </c>
      <c r="D81" s="4">
        <v>1</v>
      </c>
      <c r="E81" s="3" t="s">
        <v>48</v>
      </c>
      <c r="F81" s="3" t="s">
        <v>72</v>
      </c>
      <c r="G81" s="3" t="s">
        <v>42</v>
      </c>
      <c r="H81" s="3" t="s">
        <v>50</v>
      </c>
      <c r="I81" s="3" t="s">
        <v>51</v>
      </c>
      <c r="J81" s="3" t="s">
        <v>51</v>
      </c>
      <c r="K81" s="7">
        <v>40153</v>
      </c>
      <c r="L81" s="8">
        <v>5600000</v>
      </c>
      <c r="M81" s="8">
        <v>840000</v>
      </c>
      <c r="N81" s="8">
        <v>112000</v>
      </c>
      <c r="O81" s="8">
        <v>25000</v>
      </c>
      <c r="P81" s="8">
        <v>10000</v>
      </c>
      <c r="Q81" s="8">
        <v>0</v>
      </c>
      <c r="R81" s="8">
        <v>6587000</v>
      </c>
      <c r="S81" s="8">
        <v>6552000</v>
      </c>
      <c r="T81" s="8">
        <v>1309744.8</v>
      </c>
      <c r="U81" s="8">
        <v>5277255.2</v>
      </c>
    </row>
    <row r="82" spans="1:21" x14ac:dyDescent="0.2">
      <c r="A82" s="3" t="s">
        <v>233</v>
      </c>
      <c r="B82" s="3" t="s">
        <v>234</v>
      </c>
      <c r="C82" s="4" t="s">
        <v>39</v>
      </c>
      <c r="D82" s="4">
        <v>3</v>
      </c>
      <c r="E82" s="3" t="s">
        <v>118</v>
      </c>
      <c r="F82" s="3" t="s">
        <v>87</v>
      </c>
      <c r="G82" s="3" t="s">
        <v>111</v>
      </c>
      <c r="H82" s="3" t="s">
        <v>43</v>
      </c>
      <c r="I82" s="3" t="s">
        <v>97</v>
      </c>
      <c r="J82" s="3" t="s">
        <v>54</v>
      </c>
      <c r="K82" s="7">
        <v>39903</v>
      </c>
      <c r="L82" s="8">
        <v>5600000</v>
      </c>
      <c r="M82" s="8">
        <v>840000</v>
      </c>
      <c r="N82" s="8">
        <v>112000</v>
      </c>
      <c r="O82" s="8">
        <v>25000</v>
      </c>
      <c r="P82" s="8">
        <v>10000</v>
      </c>
      <c r="Q82" s="8">
        <v>0</v>
      </c>
      <c r="R82" s="8">
        <v>6587000</v>
      </c>
      <c r="S82" s="8">
        <v>6552000</v>
      </c>
      <c r="T82" s="8">
        <v>1309744.8</v>
      </c>
      <c r="U82" s="8">
        <v>5277255.2</v>
      </c>
    </row>
    <row r="83" spans="1:21" x14ac:dyDescent="0.2">
      <c r="A83" s="3" t="s">
        <v>235</v>
      </c>
      <c r="B83" s="3" t="s">
        <v>236</v>
      </c>
      <c r="C83" s="4" t="s">
        <v>39</v>
      </c>
      <c r="D83" s="4">
        <v>0</v>
      </c>
      <c r="E83" s="3" t="s">
        <v>118</v>
      </c>
      <c r="F83" s="3" t="s">
        <v>87</v>
      </c>
      <c r="G83" s="3" t="s">
        <v>111</v>
      </c>
      <c r="H83" s="3" t="s">
        <v>114</v>
      </c>
      <c r="I83" s="3" t="s">
        <v>97</v>
      </c>
      <c r="J83" s="3" t="s">
        <v>54</v>
      </c>
      <c r="K83" s="7">
        <v>40513</v>
      </c>
      <c r="L83" s="8">
        <v>5600000</v>
      </c>
      <c r="M83" s="8">
        <v>840000</v>
      </c>
      <c r="N83" s="8">
        <v>112000</v>
      </c>
      <c r="O83" s="8">
        <v>25000</v>
      </c>
      <c r="P83" s="8">
        <v>10000</v>
      </c>
      <c r="Q83" s="8">
        <v>0</v>
      </c>
      <c r="R83" s="8">
        <v>6587000</v>
      </c>
      <c r="S83" s="8">
        <v>6552000</v>
      </c>
      <c r="T83" s="8">
        <v>1309744.8</v>
      </c>
      <c r="U83" s="8">
        <v>5277255.2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20"/>
  <sheetViews>
    <sheetView tabSelected="1" topLeftCell="A4" workbookViewId="0">
      <selection activeCell="H12" sqref="H12"/>
    </sheetView>
  </sheetViews>
  <sheetFormatPr baseColWidth="10" defaultRowHeight="12.75" x14ac:dyDescent="0.2"/>
  <cols>
    <col min="1" max="1" width="5.5703125" customWidth="1"/>
    <col min="2" max="2" width="5.28515625" bestFit="1" customWidth="1"/>
    <col min="3" max="3" width="29.85546875" bestFit="1" customWidth="1"/>
    <col min="4" max="4" width="13" bestFit="1" customWidth="1"/>
    <col min="5" max="5" width="12.28515625" bestFit="1" customWidth="1"/>
    <col min="6" max="6" width="5.28515625" bestFit="1" customWidth="1"/>
    <col min="7" max="7" width="29.85546875" bestFit="1" customWidth="1"/>
    <col min="8" max="8" width="13" bestFit="1" customWidth="1"/>
    <col min="13" max="13" width="17.28515625" bestFit="1" customWidth="1"/>
  </cols>
  <sheetData>
    <row r="1" spans="1:12" ht="13.5" thickBot="1" x14ac:dyDescent="0.25">
      <c r="A1" s="17"/>
      <c r="B1" s="18" t="s">
        <v>253</v>
      </c>
      <c r="C1" s="18" t="s">
        <v>246</v>
      </c>
      <c r="D1" s="18" t="s">
        <v>254</v>
      </c>
      <c r="E1" s="18" t="s">
        <v>249</v>
      </c>
      <c r="F1" s="18" t="s">
        <v>250</v>
      </c>
      <c r="G1" s="18" t="s">
        <v>244</v>
      </c>
      <c r="H1" s="18" t="s">
        <v>247</v>
      </c>
      <c r="I1" s="17"/>
      <c r="J1" s="17"/>
    </row>
    <row r="2" spans="1:12" x14ac:dyDescent="0.2">
      <c r="A2" s="17"/>
      <c r="B2" s="35" t="s">
        <v>276</v>
      </c>
      <c r="C2" s="36"/>
      <c r="D2" s="36"/>
      <c r="E2" s="36"/>
      <c r="F2" s="36"/>
      <c r="G2" s="36"/>
      <c r="H2" s="37"/>
      <c r="I2" s="17"/>
      <c r="J2" s="43" t="s">
        <v>270</v>
      </c>
    </row>
    <row r="3" spans="1:12" ht="13.5" thickBot="1" x14ac:dyDescent="0.25">
      <c r="A3" s="17"/>
      <c r="B3" s="38"/>
      <c r="C3" s="39"/>
      <c r="D3" s="39"/>
      <c r="E3" s="39"/>
      <c r="F3" s="39"/>
      <c r="G3" s="39"/>
      <c r="H3" s="40"/>
      <c r="I3" s="17"/>
      <c r="J3" s="44"/>
    </row>
    <row r="4" spans="1:12" ht="15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41">
        <f>(COUNTIF(E6:E12,"J") + COUNTIF(I6:I12,"J"))/14</f>
        <v>0.7857142857142857</v>
      </c>
      <c r="K4" s="15"/>
      <c r="L4" s="15"/>
    </row>
    <row r="5" spans="1:12" ht="15.75" thickBot="1" x14ac:dyDescent="0.3">
      <c r="A5" s="17"/>
      <c r="B5" s="19" t="s">
        <v>257</v>
      </c>
      <c r="C5" s="19" t="s">
        <v>258</v>
      </c>
      <c r="D5" s="19" t="s">
        <v>259</v>
      </c>
      <c r="E5" s="17"/>
      <c r="F5" s="19" t="s">
        <v>257</v>
      </c>
      <c r="G5" s="19" t="s">
        <v>258</v>
      </c>
      <c r="H5" s="19" t="s">
        <v>259</v>
      </c>
      <c r="I5" s="17"/>
      <c r="J5" s="42"/>
      <c r="K5" s="16"/>
      <c r="L5" s="15"/>
    </row>
    <row r="6" spans="1:12" ht="40.5" customHeight="1" x14ac:dyDescent="0.55000000000000004">
      <c r="A6" s="17"/>
      <c r="B6" s="20">
        <v>1</v>
      </c>
      <c r="C6" s="21" t="s">
        <v>261</v>
      </c>
      <c r="D6" s="33">
        <f>SUMIF(Ventas!A2:A22,"ANDRADE",Ventas!E2:E22)</f>
        <v>1084</v>
      </c>
      <c r="E6" s="22" t="str">
        <f>IF('Respuestas correctas análisis 1'!E6,"J","L")</f>
        <v>J</v>
      </c>
      <c r="F6" s="20">
        <v>8</v>
      </c>
      <c r="G6" s="21" t="s">
        <v>274</v>
      </c>
      <c r="H6" s="33">
        <f>SUMIF(Ventas!D2:D22,"I",Ventas!E2:E22)</f>
        <v>929</v>
      </c>
      <c r="I6" s="22" t="str">
        <f>IF('Respuestas correctas análisis 1'!I6,"J","L")</f>
        <v>J</v>
      </c>
      <c r="J6" s="31"/>
      <c r="K6" s="16"/>
      <c r="L6" s="15"/>
    </row>
    <row r="7" spans="1:12" ht="40.5" customHeight="1" x14ac:dyDescent="0.55000000000000004">
      <c r="A7" s="17"/>
      <c r="B7" s="20">
        <v>2</v>
      </c>
      <c r="C7" s="21" t="s">
        <v>267</v>
      </c>
      <c r="D7" s="33">
        <f>SUM(Ventas!E2:E22)</f>
        <v>3561</v>
      </c>
      <c r="E7" s="22" t="str">
        <f>IF('Respuestas correctas análisis 1'!E7,"J","L")</f>
        <v>J</v>
      </c>
      <c r="F7" s="20">
        <v>9</v>
      </c>
      <c r="G7" s="21" t="s">
        <v>275</v>
      </c>
      <c r="H7" s="33">
        <v>283</v>
      </c>
      <c r="I7" s="22" t="str">
        <f>IF('Respuestas correctas análisis 1'!I7,"J","L")</f>
        <v>J</v>
      </c>
      <c r="K7" s="16"/>
      <c r="L7" s="15"/>
    </row>
    <row r="8" spans="1:12" ht="40.5" customHeight="1" x14ac:dyDescent="0.55000000000000004">
      <c r="A8" s="17"/>
      <c r="B8" s="20">
        <v>3</v>
      </c>
      <c r="C8" s="21" t="s">
        <v>260</v>
      </c>
      <c r="D8" s="33">
        <f>SUMIF(Ventas!A2:A22,"SILVA",Ventas!E2:E22)</f>
        <v>1076</v>
      </c>
      <c r="E8" s="22" t="str">
        <f>IF('Respuestas correctas análisis 1'!E8,"J","L")</f>
        <v>J</v>
      </c>
      <c r="F8" s="20">
        <v>10</v>
      </c>
      <c r="G8" s="21" t="s">
        <v>273</v>
      </c>
      <c r="H8" s="33">
        <f>COUNTIF(Ventas!D2:D22,"I")</f>
        <v>6</v>
      </c>
      <c r="I8" s="22" t="str">
        <f>IF('Respuestas correctas análisis 1'!I8,"J","L")</f>
        <v>J</v>
      </c>
      <c r="J8" s="31"/>
      <c r="K8" s="16"/>
      <c r="L8" s="15"/>
    </row>
    <row r="9" spans="1:12" ht="40.5" customHeight="1" x14ac:dyDescent="0.55000000000000004">
      <c r="A9" s="17"/>
      <c r="B9" s="20">
        <v>4</v>
      </c>
      <c r="C9" s="21" t="s">
        <v>262</v>
      </c>
      <c r="D9" s="33">
        <f>SUMIF(Ventas!A2:A22,"duarte",Ventas!E2:E22)</f>
        <v>1401</v>
      </c>
      <c r="E9" s="22" t="str">
        <f>IF('Respuestas correctas análisis 1'!E9,"J","L")</f>
        <v>J</v>
      </c>
      <c r="F9" s="20">
        <v>11</v>
      </c>
      <c r="G9" s="21" t="s">
        <v>272</v>
      </c>
      <c r="H9" s="33">
        <f>SUMIFS(Ventas!E2:E22,Ventas!C2:C22,"Frutas",Ventas!D2:D22,"V")</f>
        <v>656</v>
      </c>
      <c r="I9" s="22" t="str">
        <f>IF('Respuestas correctas análisis 1'!I9,"J","L")</f>
        <v>J</v>
      </c>
      <c r="J9" s="31"/>
      <c r="K9" s="16"/>
      <c r="L9" s="15"/>
    </row>
    <row r="10" spans="1:12" ht="40.5" customHeight="1" x14ac:dyDescent="0.55000000000000004">
      <c r="A10" s="17"/>
      <c r="B10" s="20">
        <v>5</v>
      </c>
      <c r="C10" s="21" t="s">
        <v>268</v>
      </c>
      <c r="D10" s="33">
        <f>AVERAGEIFS(Ventas!E2:E22,Ventas!A2:A22,"DUARTE",Ventas!C2:C22,"BEBIDAS")</f>
        <v>173.25</v>
      </c>
      <c r="E10" s="22" t="str">
        <f>IF('Respuestas correctas análisis 1'!E10,"J","L")</f>
        <v>J</v>
      </c>
      <c r="F10" s="20">
        <v>12</v>
      </c>
      <c r="G10" s="21" t="s">
        <v>271</v>
      </c>
      <c r="H10" s="34"/>
      <c r="I10" s="22" t="str">
        <f>IF('Respuestas correctas análisis 1'!I10,"J","L")</f>
        <v>L</v>
      </c>
      <c r="J10" s="32"/>
      <c r="K10" s="15"/>
      <c r="L10" s="15"/>
    </row>
    <row r="11" spans="1:12" ht="40.5" customHeight="1" x14ac:dyDescent="0.55000000000000004">
      <c r="A11" s="17"/>
      <c r="B11" s="20">
        <v>6</v>
      </c>
      <c r="C11" s="21" t="s">
        <v>264</v>
      </c>
      <c r="D11" s="33">
        <f>AVERAGEIF(Ventas!A2:A22,"ANDRADE",Ventas!E2:E22)</f>
        <v>135.5</v>
      </c>
      <c r="E11" s="22" t="str">
        <f>IF('Respuestas correctas análisis 1'!E11,"J","L")</f>
        <v>J</v>
      </c>
      <c r="F11" s="20">
        <v>13</v>
      </c>
      <c r="G11" s="21" t="s">
        <v>265</v>
      </c>
      <c r="H11" s="34"/>
      <c r="I11" s="22" t="str">
        <f>IF('Respuestas correctas análisis 1'!I11,"J","L")</f>
        <v>L</v>
      </c>
      <c r="J11" s="17"/>
    </row>
    <row r="12" spans="1:12" ht="40.5" customHeight="1" x14ac:dyDescent="0.55000000000000004">
      <c r="A12" s="17"/>
      <c r="B12" s="20">
        <v>7</v>
      </c>
      <c r="C12" s="21" t="s">
        <v>263</v>
      </c>
      <c r="D12" s="33">
        <f>SUMIFS(Ventas!E2:E22,Ventas!A2:A22,"Silva",Ventas!B2:B22,"Octubre")</f>
        <v>450</v>
      </c>
      <c r="E12" s="22" t="str">
        <f>IF('Respuestas correctas análisis 1'!E12,"J","L")</f>
        <v>J</v>
      </c>
      <c r="F12" s="20">
        <v>14</v>
      </c>
      <c r="G12" s="21" t="s">
        <v>269</v>
      </c>
      <c r="H12" s="34"/>
      <c r="I12" s="22" t="str">
        <f>IF('Respuestas correctas análisis 1'!I12,"J","L")</f>
        <v>L</v>
      </c>
      <c r="J12" s="17"/>
    </row>
    <row r="13" spans="1:12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2" x14ac:dyDescent="0.2">
      <c r="E14" s="14"/>
    </row>
    <row r="20" spans="2:5" x14ac:dyDescent="0.2">
      <c r="B20" s="12"/>
      <c r="C20" s="12"/>
      <c r="D20" s="13"/>
      <c r="E20" s="12"/>
    </row>
  </sheetData>
  <sheetProtection password="CBFF" sheet="1" objects="1" scenarios="1" selectLockedCells="1"/>
  <mergeCells count="3">
    <mergeCell ref="B2:H3"/>
    <mergeCell ref="J4:J5"/>
    <mergeCell ref="J2:J3"/>
  </mergeCells>
  <conditionalFormatting sqref="E6:E12 I6:I12">
    <cfRule type="expression" dxfId="1" priority="1" stopIfTrue="1">
      <formula>ISBLANK(D6)</formula>
    </cfRule>
    <cfRule type="containsText" dxfId="0" priority="2" stopIfTrue="1" operator="containsText" text="L">
      <formula>NOT(ISERROR(SEARCH("L",E6)))</formula>
    </cfRule>
  </conditionalFormatting>
  <dataValidations count="2">
    <dataValidation type="list" allowBlank="1" showInputMessage="1" showErrorMessage="1" sqref="H10:H11">
      <formula1>$B$1:$E$1</formula1>
    </dataValidation>
    <dataValidation type="list" allowBlank="1" showInputMessage="1" showErrorMessage="1" sqref="H12">
      <formula1>$F$1:$H$1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I12"/>
  <sheetViews>
    <sheetView workbookViewId="0"/>
  </sheetViews>
  <sheetFormatPr baseColWidth="10" defaultRowHeight="12.75" x14ac:dyDescent="0.2"/>
  <cols>
    <col min="1" max="2" width="11.42578125" style="23"/>
    <col min="3" max="3" width="14.42578125" style="23" customWidth="1"/>
    <col min="4" max="4" width="18.140625" style="23" customWidth="1"/>
    <col min="5" max="5" width="12.7109375" style="23" bestFit="1" customWidth="1"/>
    <col min="6" max="7" width="11.42578125" style="23"/>
    <col min="8" max="8" width="17.28515625" style="23" bestFit="1" customWidth="1"/>
    <col min="9" max="9" width="12.7109375" style="23" bestFit="1" customWidth="1"/>
    <col min="10" max="16384" width="11.42578125" style="23"/>
  </cols>
  <sheetData>
    <row r="5" spans="3:9" x14ac:dyDescent="0.2">
      <c r="C5" s="23" t="s">
        <v>255</v>
      </c>
      <c r="D5" s="23" t="s">
        <v>256</v>
      </c>
      <c r="E5" s="23" t="s">
        <v>266</v>
      </c>
      <c r="G5" s="23" t="s">
        <v>255</v>
      </c>
      <c r="H5" s="23" t="s">
        <v>256</v>
      </c>
      <c r="I5" s="23" t="s">
        <v>266</v>
      </c>
    </row>
    <row r="6" spans="3:9" x14ac:dyDescent="0.2">
      <c r="C6" s="24">
        <v>1</v>
      </c>
      <c r="D6" s="23">
        <v>1084</v>
      </c>
      <c r="E6" s="23" t="b">
        <f>'Análisis 1'!D6=D6</f>
        <v>1</v>
      </c>
      <c r="G6" s="24">
        <v>8</v>
      </c>
      <c r="H6" s="25">
        <v>929</v>
      </c>
      <c r="I6" s="23" t="b">
        <f>'Análisis 1'!H6=H6</f>
        <v>1</v>
      </c>
    </row>
    <row r="7" spans="3:9" x14ac:dyDescent="0.2">
      <c r="C7" s="24">
        <v>2</v>
      </c>
      <c r="D7" s="18">
        <v>3561</v>
      </c>
      <c r="E7" s="23" t="b">
        <f>'Análisis 1'!D7=D7</f>
        <v>1</v>
      </c>
      <c r="G7" s="24">
        <v>9</v>
      </c>
      <c r="H7" s="25">
        <v>283</v>
      </c>
      <c r="I7" s="23" t="b">
        <f>'Análisis 1'!H7=H7</f>
        <v>1</v>
      </c>
    </row>
    <row r="8" spans="3:9" x14ac:dyDescent="0.2">
      <c r="C8" s="24">
        <v>3</v>
      </c>
      <c r="D8" s="23">
        <v>1076</v>
      </c>
      <c r="E8" s="23" t="b">
        <f>'Análisis 1'!D8=D8</f>
        <v>1</v>
      </c>
      <c r="G8" s="24">
        <v>10</v>
      </c>
      <c r="H8" s="26">
        <v>6</v>
      </c>
      <c r="I8" s="23" t="b">
        <f>'Análisis 1'!H8=H8</f>
        <v>1</v>
      </c>
    </row>
    <row r="9" spans="3:9" x14ac:dyDescent="0.2">
      <c r="C9" s="27">
        <v>4</v>
      </c>
      <c r="D9" s="23">
        <v>1401</v>
      </c>
      <c r="E9" s="23" t="b">
        <f>'Análisis 1'!D9=D9</f>
        <v>1</v>
      </c>
      <c r="G9" s="24">
        <v>11</v>
      </c>
      <c r="H9" s="26">
        <v>656</v>
      </c>
      <c r="I9" s="23" t="b">
        <f>'Análisis 1'!H9=H9</f>
        <v>1</v>
      </c>
    </row>
    <row r="10" spans="3:9" x14ac:dyDescent="0.2">
      <c r="C10" s="27">
        <v>5</v>
      </c>
      <c r="D10" s="28">
        <v>173.25</v>
      </c>
      <c r="E10" s="23" t="b">
        <f>'Análisis 1'!D10=D10</f>
        <v>1</v>
      </c>
      <c r="G10" s="24">
        <v>12</v>
      </c>
      <c r="H10" s="29" t="s">
        <v>246</v>
      </c>
      <c r="I10" s="23" t="b">
        <f>'Análisis 1'!H10=H10</f>
        <v>0</v>
      </c>
    </row>
    <row r="11" spans="3:9" x14ac:dyDescent="0.2">
      <c r="C11" s="27">
        <v>6</v>
      </c>
      <c r="D11" s="28">
        <v>135.5</v>
      </c>
      <c r="E11" s="23" t="b">
        <f>'Análisis 1'!D11=D11</f>
        <v>1</v>
      </c>
      <c r="G11" s="24">
        <v>13</v>
      </c>
      <c r="H11" s="29" t="s">
        <v>249</v>
      </c>
      <c r="I11" s="23" t="b">
        <f>'Análisis 1'!H11=H11</f>
        <v>0</v>
      </c>
    </row>
    <row r="12" spans="3:9" x14ac:dyDescent="0.2">
      <c r="C12" s="27">
        <v>7</v>
      </c>
      <c r="D12" s="30">
        <v>450</v>
      </c>
      <c r="E12" s="23" t="b">
        <f>'Análisis 1'!D12=D12</f>
        <v>1</v>
      </c>
      <c r="G12" s="24">
        <v>14</v>
      </c>
      <c r="H12" s="29" t="s">
        <v>244</v>
      </c>
      <c r="I12" s="23" t="b">
        <f>'Análisis 1'!H12=H12</f>
        <v>0</v>
      </c>
    </row>
  </sheetData>
  <sheetProtection password="CBFF" sheet="1" objects="1" scenarios="1" selectLockedCells="1" selectUnlockedCells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Construcciones</vt:lpstr>
      <vt:lpstr>Trabajadores</vt:lpstr>
      <vt:lpstr>Análisis 1</vt:lpstr>
    </vt:vector>
  </TitlesOfParts>
  <Company>Windows 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Antonio Xoyoc Becerra Farias</cp:lastModifiedBy>
  <dcterms:created xsi:type="dcterms:W3CDTF">2010-08-18T03:52:26Z</dcterms:created>
  <dcterms:modified xsi:type="dcterms:W3CDTF">2015-02-20T14:33:40Z</dcterms:modified>
</cp:coreProperties>
</file>