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2da5e5cda58b213/Curso de Excel Basico - Intermedio/Excel 2013/"/>
    </mc:Choice>
  </mc:AlternateContent>
  <bookViews>
    <workbookView xWindow="0" yWindow="0" windowWidth="15300" windowHeight="6720" activeTab="1"/>
  </bookViews>
  <sheets>
    <sheet name="BD" sheetId="1" r:id="rId1"/>
    <sheet name="FORMULARIO" sheetId="2" r:id="rId2"/>
  </sheets>
  <definedNames>
    <definedName name="CLIENTE">BD!$A$1:$C$8</definedName>
    <definedName name="TARIFA">BD!$E$1:$G$4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D25" i="2" s="1"/>
  <c r="G23" i="2"/>
  <c r="D27" i="2" s="1"/>
  <c r="D29" i="2" s="1"/>
  <c r="E8" i="2"/>
  <c r="F6" i="2"/>
  <c r="H27" i="2" l="1"/>
</calcChain>
</file>

<file path=xl/sharedStrings.xml><?xml version="1.0" encoding="utf-8"?>
<sst xmlns="http://schemas.openxmlformats.org/spreadsheetml/2006/main" count="41" uniqueCount="32">
  <si>
    <t>CLAVE</t>
  </si>
  <si>
    <t>TIPO DE CLIENTE</t>
  </si>
  <si>
    <t>CANTIDAD DE OPERACIONES</t>
  </si>
  <si>
    <t>OPERACIONES MENSUALES +10</t>
  </si>
  <si>
    <t>OPERACIONES MENSUALES +100</t>
  </si>
  <si>
    <t>OPERACIONES MENSUALES 20/40</t>
  </si>
  <si>
    <t>OPERACIONES MENSUALES 40/50</t>
  </si>
  <si>
    <t>OPERACIONES MENSUALES +500</t>
  </si>
  <si>
    <t>OPERACIONES MENSUALES 100/400</t>
  </si>
  <si>
    <t>OPERACIONES MENSUALES 500/1000</t>
  </si>
  <si>
    <t>COSTO</t>
  </si>
  <si>
    <t>CLASE</t>
  </si>
  <si>
    <t>A</t>
  </si>
  <si>
    <t>C</t>
  </si>
  <si>
    <t>B</t>
  </si>
  <si>
    <t>TIPO DE TARIFA</t>
  </si>
  <si>
    <t>CLAVE DE CLIENTE</t>
  </si>
  <si>
    <t>CLAVE DEL CLIENTE</t>
  </si>
  <si>
    <t>DESCUENTOS</t>
  </si>
  <si>
    <t>CLIENTE</t>
  </si>
  <si>
    <t>CANTIDAD DE CONTENEDORES</t>
  </si>
  <si>
    <t>VALOR DE LA MERCANCIA</t>
  </si>
  <si>
    <t>DTA</t>
  </si>
  <si>
    <t>ARRANCEL</t>
  </si>
  <si>
    <t>IVA</t>
  </si>
  <si>
    <t>HONORARIOS</t>
  </si>
  <si>
    <t>TARIFA</t>
  </si>
  <si>
    <t>TARIFAS</t>
  </si>
  <si>
    <t>COSTO POR CONTENEDOR</t>
  </si>
  <si>
    <t>DESCUENTO</t>
  </si>
  <si>
    <t>TOTAL</t>
  </si>
  <si>
    <t>TIPO DE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</si>
</sst>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6" formatCode="\T\P\-000"/>
    <numFmt numFmtId="167" formatCode="_-&quot;$&quot;* #,##0.000_-;\-&quot;$&quot;* #,##0.000_-;_-&quot;$&quot;* &quot;-&quot;?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3" fillId="0" borderId="0" xfId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0" fontId="2" fillId="2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4" fontId="4" fillId="0" borderId="10" xfId="1" applyFont="1" applyBorder="1" applyAlignment="1">
      <alignment horizontal="center"/>
    </xf>
    <xf numFmtId="9" fontId="0" fillId="0" borderId="0" xfId="0" applyNumberFormat="1"/>
    <xf numFmtId="0" fontId="4" fillId="0" borderId="0" xfId="0" applyFont="1" applyBorder="1"/>
    <xf numFmtId="0" fontId="3" fillId="0" borderId="8" xfId="0" applyFont="1" applyBorder="1"/>
    <xf numFmtId="0" fontId="0" fillId="0" borderId="0" xfId="0" applyBorder="1" applyAlignment="1"/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44" fontId="4" fillId="0" borderId="11" xfId="1" applyFont="1" applyBorder="1" applyAlignment="1">
      <alignment horizontal="center"/>
    </xf>
    <xf numFmtId="44" fontId="4" fillId="0" borderId="13" xfId="1" applyFont="1" applyBorder="1" applyAlignment="1">
      <alignment horizontal="center"/>
    </xf>
    <xf numFmtId="167" fontId="4" fillId="0" borderId="1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9" fontId="0" fillId="0" borderId="1" xfId="0" applyNumberFormat="1" applyBorder="1"/>
    <xf numFmtId="44" fontId="0" fillId="0" borderId="0" xfId="0" applyNumberFormat="1"/>
    <xf numFmtId="44" fontId="7" fillId="0" borderId="2" xfId="0" applyNumberFormat="1" applyFont="1" applyBorder="1" applyAlignment="1">
      <alignment horizontal="center" vertical="center"/>
    </xf>
    <xf numFmtId="44" fontId="7" fillId="0" borderId="4" xfId="0" applyNumberFormat="1" applyFont="1" applyBorder="1" applyAlignment="1">
      <alignment horizontal="center" vertical="center"/>
    </xf>
    <xf numFmtId="44" fontId="7" fillId="0" borderId="7" xfId="0" applyNumberFormat="1" applyFont="1" applyBorder="1" applyAlignment="1">
      <alignment horizontal="center" vertical="center"/>
    </xf>
    <xf numFmtId="44" fontId="7" fillId="0" borderId="9" xfId="0" applyNumberFormat="1" applyFont="1" applyBorder="1" applyAlignment="1">
      <alignment horizontal="center" vertical="center"/>
    </xf>
    <xf numFmtId="44" fontId="4" fillId="3" borderId="11" xfId="1" applyFont="1" applyFill="1" applyBorder="1" applyAlignment="1">
      <alignment horizontal="center"/>
    </xf>
    <xf numFmtId="44" fontId="4" fillId="3" borderId="13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M$4" fmlaRange="BD!$A$2:$A$8" noThreeD="1" sel="5" val="0"/>
</file>

<file path=xl/ctrlProps/ctrlProp2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Radio" checked="Checked" firstButton="1" fmlaLink="$M$8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pin" dx="22" fmlaLink="$H$11" max="30000" min="1" page="10" val="8"/>
</file>

<file path=xl/ctrlProps/ctrlProp6.xml><?xml version="1.0" encoding="utf-8"?>
<formControlPr xmlns="http://schemas.microsoft.com/office/spreadsheetml/2009/9/main" objectType="List" dx="22" fmlaLink="$M$5" fmlaRange="BD!$F$2:$F$4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2</xdr:row>
          <xdr:rowOff>180975</xdr:rowOff>
        </xdr:from>
        <xdr:to>
          <xdr:col>6</xdr:col>
          <xdr:colOff>9525</xdr:colOff>
          <xdr:row>4</xdr:row>
          <xdr:rowOff>28575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9</xdr:row>
          <xdr:rowOff>171450</xdr:rowOff>
        </xdr:from>
        <xdr:to>
          <xdr:col>4</xdr:col>
          <xdr:colOff>600075</xdr:colOff>
          <xdr:row>14</xdr:row>
          <xdr:rowOff>171450</xdr:rowOff>
        </xdr:to>
        <xdr:sp macro="" textlink="">
          <xdr:nvSpPr>
            <xdr:cNvPr id="2050" name="Group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Descuento por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11</xdr:row>
          <xdr:rowOff>9525</xdr:rowOff>
        </xdr:from>
        <xdr:to>
          <xdr:col>4</xdr:col>
          <xdr:colOff>419100</xdr:colOff>
          <xdr:row>12</xdr:row>
          <xdr:rowOff>66675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PRONTO PAGO 10%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13</xdr:row>
          <xdr:rowOff>38100</xdr:rowOff>
        </xdr:from>
        <xdr:to>
          <xdr:col>4</xdr:col>
          <xdr:colOff>409575</xdr:colOff>
          <xdr:row>14</xdr:row>
          <xdr:rowOff>114300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DENTRO DE LOS 15 DIAS 5%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28575</xdr:colOff>
          <xdr:row>10</xdr:row>
          <xdr:rowOff>57150</xdr:rowOff>
        </xdr:from>
        <xdr:to>
          <xdr:col>8</xdr:col>
          <xdr:colOff>457200</xdr:colOff>
          <xdr:row>11</xdr:row>
          <xdr:rowOff>142875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219075</xdr:rowOff>
        </xdr:from>
        <xdr:to>
          <xdr:col>8</xdr:col>
          <xdr:colOff>504825</xdr:colOff>
          <xdr:row>20</xdr:row>
          <xdr:rowOff>114300</xdr:rowOff>
        </xdr:to>
        <xdr:sp macro="" textlink="">
          <xdr:nvSpPr>
            <xdr:cNvPr id="2060" name="List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6" sqref="G6"/>
    </sheetView>
  </sheetViews>
  <sheetFormatPr baseColWidth="10" defaultRowHeight="15" x14ac:dyDescent="0.25"/>
  <cols>
    <col min="1" max="1" width="9.140625" bestFit="1" customWidth="1"/>
    <col min="2" max="2" width="43.85546875" bestFit="1" customWidth="1"/>
    <col min="3" max="3" width="11.5703125" bestFit="1" customWidth="1"/>
    <col min="5" max="5" width="19" bestFit="1" customWidth="1"/>
    <col min="6" max="6" width="8" bestFit="1" customWidth="1"/>
    <col min="7" max="7" width="14.42578125" bestFit="1" customWidth="1"/>
    <col min="11" max="11" width="19" bestFit="1" customWidth="1"/>
    <col min="12" max="12" width="14.42578125" bestFit="1" customWidth="1"/>
  </cols>
  <sheetData>
    <row r="1" spans="1:12" ht="18.75" x14ac:dyDescent="0.3">
      <c r="A1" s="11" t="s">
        <v>0</v>
      </c>
      <c r="B1" s="11" t="s">
        <v>2</v>
      </c>
      <c r="C1" s="12" t="s">
        <v>11</v>
      </c>
      <c r="E1" s="11" t="s">
        <v>15</v>
      </c>
      <c r="F1" s="11" t="s">
        <v>11</v>
      </c>
      <c r="G1" s="12" t="s">
        <v>10</v>
      </c>
    </row>
    <row r="2" spans="1:12" ht="18.75" x14ac:dyDescent="0.3">
      <c r="A2" s="26">
        <v>1</v>
      </c>
      <c r="B2" s="14" t="s">
        <v>3</v>
      </c>
      <c r="C2" s="13" t="s">
        <v>13</v>
      </c>
      <c r="E2" s="13">
        <v>1</v>
      </c>
      <c r="F2" s="13" t="s">
        <v>13</v>
      </c>
      <c r="G2" s="15">
        <v>6500</v>
      </c>
    </row>
    <row r="3" spans="1:12" ht="18.75" x14ac:dyDescent="0.3">
      <c r="A3" s="26">
        <v>2</v>
      </c>
      <c r="B3" s="14" t="s">
        <v>5</v>
      </c>
      <c r="C3" s="13" t="s">
        <v>13</v>
      </c>
      <c r="E3" s="13">
        <v>2</v>
      </c>
      <c r="F3" s="13" t="s">
        <v>14</v>
      </c>
      <c r="G3" s="15">
        <v>4000</v>
      </c>
    </row>
    <row r="4" spans="1:12" ht="18.75" x14ac:dyDescent="0.3">
      <c r="A4" s="26">
        <v>3</v>
      </c>
      <c r="B4" s="14" t="s">
        <v>6</v>
      </c>
      <c r="C4" s="13" t="s">
        <v>13</v>
      </c>
      <c r="E4" s="13">
        <v>3</v>
      </c>
      <c r="F4" s="13" t="s">
        <v>12</v>
      </c>
      <c r="G4" s="15">
        <v>2000</v>
      </c>
    </row>
    <row r="5" spans="1:12" ht="18.75" x14ac:dyDescent="0.3">
      <c r="A5" s="26">
        <v>4</v>
      </c>
      <c r="B5" s="14" t="s">
        <v>4</v>
      </c>
      <c r="C5" s="13" t="s">
        <v>14</v>
      </c>
      <c r="L5" s="1"/>
    </row>
    <row r="6" spans="1:12" ht="18.75" x14ac:dyDescent="0.3">
      <c r="A6" s="26">
        <v>5</v>
      </c>
      <c r="B6" s="14" t="s">
        <v>8</v>
      </c>
      <c r="C6" s="13" t="s">
        <v>14</v>
      </c>
      <c r="L6" s="1"/>
    </row>
    <row r="7" spans="1:12" ht="18.75" x14ac:dyDescent="0.3">
      <c r="A7" s="26">
        <v>6</v>
      </c>
      <c r="B7" s="14" t="s">
        <v>7</v>
      </c>
      <c r="C7" s="13" t="s">
        <v>14</v>
      </c>
      <c r="L7" s="1"/>
    </row>
    <row r="8" spans="1:12" ht="18.75" x14ac:dyDescent="0.3">
      <c r="A8" s="26">
        <v>7</v>
      </c>
      <c r="B8" s="14" t="s">
        <v>9</v>
      </c>
      <c r="C8" s="13" t="s">
        <v>12</v>
      </c>
      <c r="L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1"/>
  <sheetViews>
    <sheetView tabSelected="1" zoomScale="70" zoomScaleNormal="70" workbookViewId="0">
      <selection activeCell="H27" sqref="H27:I28"/>
    </sheetView>
  </sheetViews>
  <sheetFormatPr baseColWidth="10" defaultRowHeight="15" x14ac:dyDescent="0.25"/>
  <cols>
    <col min="1" max="1" width="4.7109375" customWidth="1"/>
    <col min="3" max="3" width="13.140625" customWidth="1"/>
    <col min="12" max="12" width="19" bestFit="1" customWidth="1"/>
  </cols>
  <sheetData>
    <row r="2" spans="2:13" ht="15.75" thickBot="1" x14ac:dyDescent="0.3"/>
    <row r="3" spans="2:13" ht="15.75" thickBot="1" x14ac:dyDescent="0.3">
      <c r="B3" s="2"/>
      <c r="C3" s="3"/>
      <c r="D3" s="3"/>
      <c r="E3" s="3"/>
      <c r="F3" s="3"/>
      <c r="G3" s="3"/>
      <c r="H3" s="3"/>
      <c r="I3" s="3"/>
      <c r="J3" s="4"/>
      <c r="L3" s="21" t="s">
        <v>19</v>
      </c>
      <c r="M3" s="22"/>
    </row>
    <row r="4" spans="2:13" x14ac:dyDescent="0.25">
      <c r="B4" s="5"/>
      <c r="C4" s="6" t="s">
        <v>16</v>
      </c>
      <c r="D4" s="6"/>
      <c r="E4" s="6"/>
      <c r="F4" s="6"/>
      <c r="G4" s="6"/>
      <c r="H4" s="6"/>
      <c r="I4" s="6"/>
      <c r="J4" s="7"/>
      <c r="L4" t="s">
        <v>17</v>
      </c>
      <c r="M4">
        <v>5</v>
      </c>
    </row>
    <row r="5" spans="2:13" ht="15.75" thickBot="1" x14ac:dyDescent="0.3">
      <c r="B5" s="5"/>
      <c r="C5" s="6"/>
      <c r="D5" s="6"/>
      <c r="E5" s="6"/>
      <c r="F5" s="6"/>
      <c r="G5" s="6"/>
      <c r="H5" s="6"/>
      <c r="I5" s="6"/>
      <c r="J5" s="7"/>
      <c r="L5" t="s">
        <v>26</v>
      </c>
      <c r="M5">
        <v>3</v>
      </c>
    </row>
    <row r="6" spans="2:13" ht="15.75" thickBot="1" x14ac:dyDescent="0.3">
      <c r="B6" s="5"/>
      <c r="C6" s="6" t="s">
        <v>2</v>
      </c>
      <c r="D6" s="6"/>
      <c r="E6" s="6"/>
      <c r="F6" s="21" t="str">
        <f>VLOOKUP(M4,CLIENTE,2)</f>
        <v>OPERACIONES MENSUALES 100/400</v>
      </c>
      <c r="G6" s="25"/>
      <c r="H6" s="22"/>
      <c r="I6" s="6"/>
      <c r="J6" s="7"/>
    </row>
    <row r="7" spans="2:13" ht="15.75" thickBot="1" x14ac:dyDescent="0.3">
      <c r="B7" s="5"/>
      <c r="C7" s="6"/>
      <c r="D7" s="6"/>
      <c r="E7" s="6"/>
      <c r="F7" s="6"/>
      <c r="G7" s="6"/>
      <c r="H7" s="6"/>
      <c r="I7" s="6"/>
      <c r="J7" s="7"/>
      <c r="L7" s="21" t="s">
        <v>18</v>
      </c>
      <c r="M7" s="22"/>
    </row>
    <row r="8" spans="2:13" ht="15.75" thickBot="1" x14ac:dyDescent="0.3">
      <c r="B8" s="5"/>
      <c r="C8" s="6" t="s">
        <v>1</v>
      </c>
      <c r="D8" s="6"/>
      <c r="E8" s="21" t="str">
        <f>VLOOKUP(M4,CLIENTE,3)</f>
        <v>B</v>
      </c>
      <c r="F8" s="22"/>
      <c r="G8" s="6"/>
      <c r="H8" s="6"/>
      <c r="I8" s="6"/>
      <c r="J8" s="7"/>
      <c r="L8" t="s">
        <v>31</v>
      </c>
      <c r="M8" s="20">
        <v>1</v>
      </c>
    </row>
    <row r="9" spans="2:13" ht="15.75" thickBot="1" x14ac:dyDescent="0.3">
      <c r="B9" s="5"/>
      <c r="C9" s="6"/>
      <c r="D9" s="6"/>
      <c r="E9" s="6"/>
      <c r="F9" s="6"/>
      <c r="G9" s="6"/>
      <c r="H9" s="6"/>
      <c r="I9" s="6"/>
      <c r="J9" s="7"/>
      <c r="M9" s="16"/>
    </row>
    <row r="10" spans="2:13" ht="15.75" thickBot="1" x14ac:dyDescent="0.3">
      <c r="B10" s="5"/>
      <c r="C10" s="6"/>
      <c r="D10" s="6"/>
      <c r="E10" s="6"/>
      <c r="F10" s="6"/>
      <c r="G10" s="21" t="s">
        <v>20</v>
      </c>
      <c r="H10" s="25"/>
      <c r="I10" s="22"/>
      <c r="J10" s="7"/>
    </row>
    <row r="11" spans="2:13" ht="18.75" x14ac:dyDescent="0.3">
      <c r="B11" s="5"/>
      <c r="C11" s="6"/>
      <c r="D11" s="6"/>
      <c r="E11" s="6"/>
      <c r="F11" s="6"/>
      <c r="G11" s="5"/>
      <c r="H11" s="17">
        <v>8</v>
      </c>
      <c r="I11" s="7"/>
      <c r="J11" s="7"/>
      <c r="L11" s="19"/>
      <c r="M11" s="19"/>
    </row>
    <row r="12" spans="2:13" ht="16.5" thickBot="1" x14ac:dyDescent="0.3">
      <c r="B12" s="5"/>
      <c r="C12" s="6"/>
      <c r="D12" s="6"/>
      <c r="E12" s="6"/>
      <c r="F12" s="6"/>
      <c r="G12" s="8"/>
      <c r="H12" s="18"/>
      <c r="I12" s="10"/>
      <c r="J12" s="7"/>
    </row>
    <row r="13" spans="2:13" x14ac:dyDescent="0.25">
      <c r="B13" s="5"/>
      <c r="C13" s="6"/>
      <c r="D13" s="6"/>
      <c r="E13" s="6"/>
      <c r="F13" s="6"/>
      <c r="J13" s="7"/>
    </row>
    <row r="14" spans="2:13" x14ac:dyDescent="0.25">
      <c r="B14" s="5"/>
      <c r="C14" s="6"/>
      <c r="D14" s="6"/>
      <c r="E14" s="6"/>
      <c r="F14" s="6"/>
      <c r="G14" s="6"/>
      <c r="H14" s="6"/>
      <c r="I14" s="6"/>
      <c r="J14" s="7"/>
    </row>
    <row r="15" spans="2:13" x14ac:dyDescent="0.25">
      <c r="B15" s="5"/>
      <c r="C15" s="6"/>
      <c r="D15" s="6"/>
      <c r="E15" s="6"/>
      <c r="F15" s="6"/>
      <c r="G15" s="6"/>
      <c r="H15" s="6"/>
      <c r="I15" s="6"/>
      <c r="J15" s="7"/>
    </row>
    <row r="16" spans="2:13" x14ac:dyDescent="0.25">
      <c r="B16" s="5"/>
      <c r="C16" s="6"/>
      <c r="D16" s="6"/>
      <c r="E16" s="6"/>
      <c r="F16" s="6"/>
      <c r="G16" s="6"/>
      <c r="H16" s="6"/>
      <c r="I16" s="6"/>
      <c r="J16" s="7"/>
    </row>
    <row r="17" spans="2:12" ht="18.75" x14ac:dyDescent="0.3">
      <c r="B17" s="5"/>
      <c r="C17" s="6"/>
      <c r="D17" s="6"/>
      <c r="E17" s="6"/>
      <c r="F17" s="6"/>
      <c r="G17" s="24" t="s">
        <v>27</v>
      </c>
      <c r="H17" s="24"/>
      <c r="I17" s="6"/>
      <c r="J17" s="7"/>
    </row>
    <row r="18" spans="2:12" ht="15.75" thickBot="1" x14ac:dyDescent="0.3">
      <c r="B18" s="5"/>
      <c r="C18" s="6" t="s">
        <v>21</v>
      </c>
      <c r="D18" s="6"/>
      <c r="E18" s="6"/>
      <c r="F18" s="6"/>
      <c r="G18" s="6"/>
      <c r="H18" s="6"/>
      <c r="I18" s="6"/>
      <c r="J18" s="7"/>
    </row>
    <row r="19" spans="2:12" ht="19.5" thickBot="1" x14ac:dyDescent="0.35">
      <c r="B19" s="5"/>
      <c r="C19" s="37">
        <v>23000</v>
      </c>
      <c r="D19" s="38"/>
      <c r="E19" s="6"/>
      <c r="F19" s="6"/>
      <c r="G19" s="6"/>
      <c r="H19" s="6"/>
      <c r="I19" s="6"/>
      <c r="J19" s="7"/>
    </row>
    <row r="20" spans="2:12" ht="15.75" thickBot="1" x14ac:dyDescent="0.3">
      <c r="B20" s="5"/>
      <c r="D20" s="6"/>
      <c r="E20" s="6"/>
      <c r="F20" s="6"/>
      <c r="G20" s="6"/>
      <c r="H20" s="6"/>
      <c r="I20" s="6"/>
      <c r="J20" s="7"/>
    </row>
    <row r="21" spans="2:12" ht="19.5" thickBot="1" x14ac:dyDescent="0.35">
      <c r="B21" s="5"/>
      <c r="C21" s="6" t="s">
        <v>22</v>
      </c>
      <c r="D21" s="29">
        <f>C19*0.008</f>
        <v>184</v>
      </c>
      <c r="E21" s="30"/>
      <c r="F21" s="6"/>
      <c r="G21" s="6"/>
      <c r="H21" s="6"/>
      <c r="I21" s="6"/>
      <c r="J21" s="7"/>
      <c r="L21" s="32"/>
    </row>
    <row r="22" spans="2:12" ht="15.75" thickBot="1" x14ac:dyDescent="0.3">
      <c r="B22" s="5"/>
      <c r="C22" s="6"/>
      <c r="D22" s="6"/>
      <c r="E22" s="6"/>
      <c r="F22" s="6"/>
      <c r="G22" s="6" t="s">
        <v>28</v>
      </c>
      <c r="H22" s="6"/>
      <c r="I22" s="6"/>
      <c r="J22" s="7"/>
    </row>
    <row r="23" spans="2:12" ht="15.75" thickBot="1" x14ac:dyDescent="0.3">
      <c r="B23" s="5"/>
      <c r="C23" s="6" t="s">
        <v>23</v>
      </c>
      <c r="D23" s="31">
        <v>0.13</v>
      </c>
      <c r="E23" s="6"/>
      <c r="F23" s="6"/>
      <c r="G23" s="21">
        <f>VLOOKUP(M5,TARIFA,3)</f>
        <v>2000</v>
      </c>
      <c r="H23" s="22"/>
      <c r="I23" s="6"/>
      <c r="J23" s="7"/>
    </row>
    <row r="24" spans="2:12" ht="15.75" thickBot="1" x14ac:dyDescent="0.3">
      <c r="B24" s="5"/>
      <c r="C24" s="6"/>
      <c r="D24" s="6"/>
      <c r="E24" s="6"/>
      <c r="F24" s="6"/>
      <c r="G24" s="6"/>
      <c r="H24" s="6"/>
      <c r="I24" s="6"/>
      <c r="J24" s="7"/>
    </row>
    <row r="25" spans="2:12" ht="19.5" thickBot="1" x14ac:dyDescent="0.35">
      <c r="B25" s="5"/>
      <c r="C25" s="6" t="s">
        <v>24</v>
      </c>
      <c r="D25" s="27">
        <f>((C19+D21)+(C19*D23))*0.16</f>
        <v>4187.84</v>
      </c>
      <c r="E25" s="28"/>
      <c r="F25" s="6"/>
      <c r="G25" s="6"/>
      <c r="H25" s="6"/>
      <c r="I25" s="6"/>
      <c r="J25" s="7"/>
    </row>
    <row r="26" spans="2:12" ht="15.75" thickBot="1" x14ac:dyDescent="0.3">
      <c r="B26" s="5"/>
      <c r="C26" s="6"/>
      <c r="D26" s="6"/>
      <c r="E26" s="6"/>
      <c r="F26" s="6"/>
      <c r="I26" s="6"/>
      <c r="J26" s="7"/>
    </row>
    <row r="27" spans="2:12" ht="19.5" thickBot="1" x14ac:dyDescent="0.35">
      <c r="B27" s="5"/>
      <c r="C27" s="6" t="s">
        <v>25</v>
      </c>
      <c r="D27" s="27">
        <f>H11*G23</f>
        <v>16000</v>
      </c>
      <c r="E27" s="28"/>
      <c r="F27" s="6"/>
      <c r="G27" s="23" t="s">
        <v>30</v>
      </c>
      <c r="H27" s="33">
        <f>(C19*D23)+D21+D25+D27-D29</f>
        <v>21761.84</v>
      </c>
      <c r="I27" s="34"/>
      <c r="J27" s="7"/>
    </row>
    <row r="28" spans="2:12" ht="15.75" thickBot="1" x14ac:dyDescent="0.3">
      <c r="B28" s="5"/>
      <c r="C28" s="6"/>
      <c r="D28" s="6"/>
      <c r="E28" s="6"/>
      <c r="F28" s="6"/>
      <c r="G28" s="23"/>
      <c r="H28" s="35"/>
      <c r="I28" s="36"/>
      <c r="J28" s="7"/>
    </row>
    <row r="29" spans="2:12" ht="15.75" thickBot="1" x14ac:dyDescent="0.3">
      <c r="B29" s="5"/>
      <c r="C29" s="6" t="s">
        <v>29</v>
      </c>
      <c r="D29" s="21">
        <f>IF(M8=1,D27*10%,D27*5%)</f>
        <v>1600</v>
      </c>
      <c r="E29" s="22"/>
      <c r="F29" s="6"/>
      <c r="G29" s="6"/>
      <c r="H29" s="6"/>
      <c r="I29" s="6"/>
      <c r="J29" s="7"/>
    </row>
    <row r="30" spans="2:12" x14ac:dyDescent="0.25">
      <c r="B30" s="5"/>
      <c r="C30" s="6"/>
      <c r="D30" s="6"/>
      <c r="E30" s="6"/>
      <c r="F30" s="6"/>
      <c r="G30" s="6"/>
      <c r="H30" s="6"/>
      <c r="I30" s="6"/>
      <c r="J30" s="7"/>
    </row>
    <row r="31" spans="2:12" ht="15.75" thickBot="1" x14ac:dyDescent="0.3">
      <c r="B31" s="8"/>
      <c r="C31" s="9"/>
      <c r="D31" s="9"/>
      <c r="E31" s="9"/>
      <c r="F31" s="9"/>
      <c r="G31" s="9"/>
      <c r="H31" s="9"/>
      <c r="I31" s="9"/>
      <c r="J31" s="10"/>
    </row>
  </sheetData>
  <mergeCells count="14">
    <mergeCell ref="F6:H6"/>
    <mergeCell ref="E8:F8"/>
    <mergeCell ref="L7:M7"/>
    <mergeCell ref="L3:M3"/>
    <mergeCell ref="G10:I10"/>
    <mergeCell ref="D27:E27"/>
    <mergeCell ref="D29:E29"/>
    <mergeCell ref="H27:I28"/>
    <mergeCell ref="G27:G28"/>
    <mergeCell ref="G17:H17"/>
    <mergeCell ref="G23:H23"/>
    <mergeCell ref="C19:D19"/>
    <mergeCell ref="D21:E21"/>
    <mergeCell ref="D25:E2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 moveWithCells="1">
                  <from>
                    <xdr:col>3</xdr:col>
                    <xdr:colOff>723900</xdr:colOff>
                    <xdr:row>2</xdr:row>
                    <xdr:rowOff>180975</xdr:rowOff>
                  </from>
                  <to>
                    <xdr:col>6</xdr:col>
                    <xdr:colOff>9525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Group Box 2">
              <controlPr defaultSize="0" autoFill="0" autoPict="0">
                <anchor moveWithCells="1">
                  <from>
                    <xdr:col>1</xdr:col>
                    <xdr:colOff>695325</xdr:colOff>
                    <xdr:row>9</xdr:row>
                    <xdr:rowOff>171450</xdr:rowOff>
                  </from>
                  <to>
                    <xdr:col>4</xdr:col>
                    <xdr:colOff>600075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2</xdr:col>
                    <xdr:colOff>123825</xdr:colOff>
                    <xdr:row>11</xdr:row>
                    <xdr:rowOff>9525</xdr:rowOff>
                  </from>
                  <to>
                    <xdr:col>4</xdr:col>
                    <xdr:colOff>419100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2</xdr:col>
                    <xdr:colOff>104775</xdr:colOff>
                    <xdr:row>13</xdr:row>
                    <xdr:rowOff>38100</xdr:rowOff>
                  </from>
                  <to>
                    <xdr:col>4</xdr:col>
                    <xdr:colOff>409575</xdr:colOff>
                    <xdr:row>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Spinner 8">
              <controlPr defaultSize="0" autoPict="0">
                <anchor moveWithCells="1" sizeWithCells="1">
                  <from>
                    <xdr:col>8</xdr:col>
                    <xdr:colOff>28575</xdr:colOff>
                    <xdr:row>10</xdr:row>
                    <xdr:rowOff>57150</xdr:rowOff>
                  </from>
                  <to>
                    <xdr:col>8</xdr:col>
                    <xdr:colOff>457200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List Box 12">
              <controlPr defaultSize="0" autoLine="0" autoPict="0">
                <anchor moveWithCells="1">
                  <from>
                    <xdr:col>6</xdr:col>
                    <xdr:colOff>28575</xdr:colOff>
                    <xdr:row>16</xdr:row>
                    <xdr:rowOff>219075</xdr:rowOff>
                  </from>
                  <to>
                    <xdr:col>8</xdr:col>
                    <xdr:colOff>504825</xdr:colOff>
                    <xdr:row>20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BD</vt:lpstr>
      <vt:lpstr>FORMULARIO</vt:lpstr>
      <vt:lpstr>CLIENTE</vt:lpstr>
      <vt:lpstr>TARIFA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Xoyoc Becerra Farias</dc:creator>
  <cp:lastModifiedBy>Antonio Xoyoc Becerra Farias</cp:lastModifiedBy>
  <dcterms:created xsi:type="dcterms:W3CDTF">2015-03-06T02:46:58Z</dcterms:created>
  <dcterms:modified xsi:type="dcterms:W3CDTF">2015-03-06T16:14:53Z</dcterms:modified>
</cp:coreProperties>
</file>