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数据整理" sheetId="1" r:id="rId1"/>
    <sheet name="11月数据" sheetId="2" r:id="rId2"/>
    <sheet name="新1元礼包" sheetId="3" r:id="rId3"/>
    <sheet name="新优惠券使用" sheetId="4" r:id="rId4"/>
  </sheets>
  <calcPr calcId="152511"/>
</workbook>
</file>

<file path=xl/calcChain.xml><?xml version="1.0" encoding="utf-8"?>
<calcChain xmlns="http://schemas.openxmlformats.org/spreadsheetml/2006/main">
  <c r="H52" i="4" l="1"/>
  <c r="D82" i="4" l="1"/>
  <c r="C82" i="4"/>
  <c r="H78" i="4"/>
  <c r="F78" i="4"/>
  <c r="D74" i="4"/>
  <c r="H70" i="4"/>
  <c r="F70" i="4"/>
  <c r="D64" i="4" l="1"/>
  <c r="C64" i="4"/>
  <c r="H60" i="4"/>
  <c r="F60" i="4"/>
  <c r="D56" i="4"/>
  <c r="F52" i="4"/>
  <c r="D42" i="3" l="1"/>
  <c r="F36" i="4"/>
  <c r="D48" i="4"/>
  <c r="C48" i="4"/>
  <c r="H44" i="4"/>
  <c r="F44" i="4"/>
  <c r="D40" i="4"/>
  <c r="H36" i="4"/>
  <c r="D47" i="3" l="1"/>
  <c r="D46" i="3"/>
  <c r="Q47" i="3"/>
  <c r="Q46" i="3"/>
  <c r="H41" i="3"/>
  <c r="E41" i="3"/>
  <c r="H40" i="3"/>
  <c r="E40" i="3"/>
  <c r="N47" i="3"/>
  <c r="L47" i="3"/>
  <c r="J47" i="3"/>
  <c r="H47" i="3"/>
  <c r="F47" i="3"/>
  <c r="N46" i="3"/>
  <c r="L46" i="3"/>
  <c r="L48" i="3" s="1"/>
  <c r="J46" i="3"/>
  <c r="H46" i="3"/>
  <c r="F46" i="3"/>
  <c r="F48" i="3" l="1"/>
  <c r="H48" i="3"/>
  <c r="E42" i="3"/>
  <c r="H42" i="3"/>
  <c r="D32" i="4"/>
  <c r="C32" i="4"/>
  <c r="H28" i="4"/>
  <c r="F28" i="4"/>
  <c r="D24" i="4"/>
  <c r="H20" i="4"/>
  <c r="F20" i="4"/>
  <c r="H29" i="3" l="1"/>
  <c r="E29" i="3"/>
  <c r="H28" i="3"/>
  <c r="H30" i="3" s="1"/>
  <c r="E28" i="3"/>
  <c r="E30" i="3" s="1"/>
  <c r="L34" i="3"/>
  <c r="L35" i="3"/>
  <c r="L36" i="3"/>
  <c r="H34" i="3"/>
  <c r="H36" i="3" s="1"/>
  <c r="H35" i="3"/>
  <c r="F34" i="3"/>
  <c r="F36" i="3" s="1"/>
  <c r="F35" i="3"/>
  <c r="Q35" i="3"/>
  <c r="N35" i="3"/>
  <c r="J35" i="3"/>
  <c r="Q34" i="3"/>
  <c r="N34" i="3"/>
  <c r="J34" i="3"/>
  <c r="D34" i="3"/>
  <c r="L22" i="3"/>
  <c r="L23" i="3"/>
  <c r="L24" i="3"/>
  <c r="H22" i="3"/>
  <c r="H23" i="3"/>
  <c r="H24" i="3"/>
  <c r="F22" i="3"/>
  <c r="F23" i="3"/>
  <c r="F24" i="3"/>
  <c r="H17" i="3"/>
  <c r="H16" i="3"/>
  <c r="H18" i="3"/>
  <c r="E17" i="3"/>
  <c r="E16" i="3"/>
  <c r="E18" i="3"/>
  <c r="D22" i="3"/>
  <c r="Q22" i="3"/>
  <c r="Q23" i="3"/>
  <c r="N23" i="3"/>
  <c r="J23" i="3"/>
  <c r="N22" i="3"/>
  <c r="J22" i="3"/>
  <c r="H12" i="4"/>
  <c r="F12" i="4"/>
  <c r="H4" i="4"/>
  <c r="F4" i="4"/>
  <c r="D16" i="4"/>
  <c r="C16" i="4"/>
  <c r="N15" i="4"/>
  <c r="I15" i="4"/>
  <c r="E15" i="4"/>
  <c r="I14" i="4"/>
  <c r="E14" i="4"/>
  <c r="D8" i="4"/>
  <c r="C8" i="4"/>
  <c r="N7" i="4"/>
  <c r="I7" i="4"/>
  <c r="E7" i="4"/>
  <c r="I6" i="4"/>
  <c r="E6" i="4"/>
  <c r="L10" i="3"/>
  <c r="L11" i="3"/>
  <c r="L12" i="3"/>
  <c r="H10" i="3"/>
  <c r="H11" i="3"/>
  <c r="H12" i="3"/>
  <c r="F10" i="3"/>
  <c r="F11" i="3"/>
  <c r="F12" i="3"/>
  <c r="Q11" i="3"/>
  <c r="N11" i="3"/>
  <c r="J11" i="3"/>
  <c r="Q10" i="3"/>
  <c r="N10" i="3"/>
  <c r="J10" i="3"/>
  <c r="D10" i="3"/>
  <c r="M6" i="3"/>
  <c r="L6" i="3"/>
  <c r="H5" i="3"/>
  <c r="H4" i="3"/>
  <c r="H6" i="3"/>
  <c r="E5" i="3"/>
  <c r="E4" i="3"/>
  <c r="E6" i="3"/>
  <c r="G10" i="2"/>
  <c r="E10" i="2"/>
  <c r="G9" i="2"/>
  <c r="E9" i="2"/>
  <c r="G8" i="2"/>
  <c r="E8" i="2"/>
  <c r="G7" i="2"/>
  <c r="E7" i="2"/>
  <c r="L5" i="2"/>
  <c r="O5" i="2"/>
  <c r="I5" i="2"/>
  <c r="F5" i="2"/>
  <c r="J29" i="1"/>
  <c r="J35" i="1"/>
  <c r="P35" i="1"/>
  <c r="H37" i="1"/>
  <c r="F37" i="1"/>
  <c r="M29" i="1"/>
  <c r="G35" i="1"/>
  <c r="G29" i="1"/>
  <c r="I43" i="1"/>
  <c r="I42" i="1"/>
  <c r="K53" i="1"/>
  <c r="K52" i="1"/>
  <c r="K51" i="1"/>
  <c r="K48" i="1"/>
  <c r="K47" i="1"/>
  <c r="K46" i="1"/>
  <c r="K43" i="1"/>
  <c r="K42" i="1"/>
  <c r="K41" i="1"/>
  <c r="S51" i="1"/>
  <c r="P51" i="1"/>
  <c r="M51" i="1"/>
  <c r="S46" i="1"/>
  <c r="P46" i="1"/>
  <c r="M46" i="1"/>
  <c r="S41" i="1"/>
  <c r="P41" i="1"/>
  <c r="M41" i="1"/>
  <c r="H7" i="1"/>
  <c r="H8" i="1"/>
  <c r="S53" i="1"/>
  <c r="S52" i="1"/>
  <c r="S48" i="1"/>
  <c r="S47" i="1"/>
  <c r="P53" i="1"/>
  <c r="P52" i="1"/>
  <c r="P48" i="1"/>
  <c r="P47" i="1"/>
  <c r="M53" i="1"/>
  <c r="M52" i="1"/>
  <c r="M48" i="1"/>
  <c r="M47" i="1"/>
  <c r="I53" i="1"/>
  <c r="I52" i="1"/>
  <c r="I47" i="1"/>
  <c r="I48" i="1"/>
  <c r="S43" i="1"/>
  <c r="S42" i="1"/>
  <c r="P43" i="1"/>
  <c r="P42" i="1"/>
  <c r="M43" i="1"/>
  <c r="M42" i="1"/>
  <c r="F51" i="1"/>
  <c r="F46" i="1"/>
  <c r="F41" i="1"/>
  <c r="G22" i="1"/>
  <c r="G14" i="1"/>
  <c r="G5" i="1"/>
  <c r="J22" i="1"/>
  <c r="J14" i="1"/>
  <c r="J5" i="1"/>
  <c r="P29" i="1"/>
  <c r="M22" i="1"/>
  <c r="P22" i="1"/>
  <c r="M14" i="1"/>
  <c r="P14" i="1"/>
  <c r="M5" i="1"/>
  <c r="P5" i="1"/>
  <c r="H31" i="1"/>
  <c r="H25" i="1"/>
  <c r="H24" i="1"/>
  <c r="H18" i="1"/>
  <c r="H17" i="1"/>
  <c r="H16" i="1"/>
  <c r="H9" i="1"/>
  <c r="H10" i="1"/>
  <c r="F31" i="1"/>
  <c r="F25" i="1"/>
  <c r="F24" i="1"/>
  <c r="F18" i="1"/>
  <c r="F17" i="1"/>
  <c r="F16" i="1"/>
  <c r="F8" i="1"/>
  <c r="F9" i="1"/>
  <c r="F10" i="1"/>
  <c r="F7" i="1"/>
</calcChain>
</file>

<file path=xl/comments1.xml><?xml version="1.0" encoding="utf-8"?>
<comments xmlns="http://schemas.openxmlformats.org/spreadsheetml/2006/main">
  <authors>
    <author>作者</author>
  </authors>
  <commentList>
    <comment ref="D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<sst xmlns="http://schemas.openxmlformats.org/spreadsheetml/2006/main" count="763" uniqueCount="155">
  <si>
    <t>时间</t>
    <phoneticPr fontId="1" type="noConversion"/>
  </si>
  <si>
    <t>新增激活设备数</t>
    <phoneticPr fontId="4" type="noConversion"/>
  </si>
  <si>
    <t>新增注册用户数</t>
    <phoneticPr fontId="4" type="noConversion"/>
  </si>
  <si>
    <t>充值1元礼包人数</t>
    <phoneticPr fontId="4" type="noConversion"/>
  </si>
  <si>
    <t>充1元礼包的用户行为（1）</t>
    <phoneticPr fontId="4" type="noConversion"/>
  </si>
  <si>
    <t>总充值金额
(含第三方）</t>
    <phoneticPr fontId="4" type="noConversion"/>
  </si>
  <si>
    <t>投注人数</t>
    <phoneticPr fontId="1" type="noConversion"/>
  </si>
  <si>
    <t>投注金币</t>
    <phoneticPr fontId="1" type="noConversion"/>
  </si>
  <si>
    <t>9月13号~9月19号</t>
    <phoneticPr fontId="1" type="noConversion"/>
  </si>
  <si>
    <t>目标用户</t>
    <phoneticPr fontId="1" type="noConversion"/>
  </si>
  <si>
    <t>启动过app的设备数</t>
    <phoneticPr fontId="1" type="noConversion"/>
  </si>
  <si>
    <t>留存率</t>
    <phoneticPr fontId="1" type="noConversion"/>
  </si>
  <si>
    <t>充值金币人数
（含第三方）</t>
    <phoneticPr fontId="1" type="noConversion"/>
  </si>
  <si>
    <t>充值金额
（含第三方）</t>
    <phoneticPr fontId="1" type="noConversion"/>
  </si>
  <si>
    <t>投注用户数</t>
    <phoneticPr fontId="1" type="noConversion"/>
  </si>
  <si>
    <t>投注金币数</t>
    <phoneticPr fontId="1" type="noConversion"/>
  </si>
  <si>
    <t>充值钻石人数</t>
    <phoneticPr fontId="1" type="noConversion"/>
  </si>
  <si>
    <t>充值钻石金额</t>
    <phoneticPr fontId="1" type="noConversion"/>
  </si>
  <si>
    <t>充值钻石金额</t>
    <phoneticPr fontId="1" type="noConversion"/>
  </si>
  <si>
    <t>9月13日-9月19日充值1元礼包的用户</t>
    <phoneticPr fontId="1" type="noConversion"/>
  </si>
  <si>
    <t>在9月20日至9月26日的行为</t>
    <phoneticPr fontId="1" type="noConversion"/>
  </si>
  <si>
    <t>在9月27日至10月2日的行为</t>
    <phoneticPr fontId="1" type="noConversion"/>
  </si>
  <si>
    <t>在10月3日至10月9日的行为</t>
    <phoneticPr fontId="1" type="noConversion"/>
  </si>
  <si>
    <t>9月20号~9月26号</t>
    <phoneticPr fontId="1" type="noConversion"/>
  </si>
  <si>
    <t>9月20日-9月26日充值1元礼包的用户</t>
    <phoneticPr fontId="1" type="noConversion"/>
  </si>
  <si>
    <t>9月27号~10月2号</t>
    <phoneticPr fontId="1" type="noConversion"/>
  </si>
  <si>
    <t>9月27日-10月2日充值1元礼包的用户</t>
    <phoneticPr fontId="1" type="noConversion"/>
  </si>
  <si>
    <t>10月3号~10月9号</t>
    <phoneticPr fontId="1" type="noConversion"/>
  </si>
  <si>
    <t>10月3日-10月9日充值1元礼包的用户</t>
    <phoneticPr fontId="1" type="noConversion"/>
  </si>
  <si>
    <t>充值钻石人数</t>
    <phoneticPr fontId="1" type="noConversion"/>
  </si>
  <si>
    <t>一元礼包活动：
上线时间：9月13号~10月8日
规则1：新激活&amp;新注册用户，有资格参与一元大礼包活动（1元2000金币+2张无面额专家体验券）
    2：每台设备只允许领取2次一元礼包活动          （9月23日）
    3：必须APP内激活&amp;注册才能参与（新增规则，排除了H5注册用户）
    4：单个支付账号，只能参与一次活动</t>
    <phoneticPr fontId="1" type="noConversion"/>
  </si>
  <si>
    <t>在10月10日至10月16日的行为</t>
    <phoneticPr fontId="1" type="noConversion"/>
  </si>
  <si>
    <t>使用人数</t>
    <phoneticPr fontId="1" type="noConversion"/>
  </si>
  <si>
    <t>充值人数占比</t>
    <phoneticPr fontId="1" type="noConversion"/>
  </si>
  <si>
    <t>使用张数</t>
    <phoneticPr fontId="1" type="noConversion"/>
  </si>
  <si>
    <t>赠送张数</t>
    <phoneticPr fontId="1" type="noConversion"/>
  </si>
  <si>
    <t>使用张数占比</t>
    <phoneticPr fontId="1" type="noConversion"/>
  </si>
  <si>
    <t>本数据已扣除刷子用户数据（刷子数量：2441）</t>
    <phoneticPr fontId="1" type="noConversion"/>
  </si>
  <si>
    <t>充值1元礼包人数占比</t>
    <phoneticPr fontId="1" type="noConversion"/>
  </si>
  <si>
    <t>注册用户，已经扣除了H5渠道注册人数</t>
    <phoneticPr fontId="1" type="noConversion"/>
  </si>
  <si>
    <t>充1元礼包的用户行为（2）</t>
    <phoneticPr fontId="1" type="noConversion"/>
  </si>
  <si>
    <t>充1元礼包的用户行为（2）</t>
    <phoneticPr fontId="1" type="noConversion"/>
  </si>
  <si>
    <t>充1元礼包的用户行为（2）</t>
    <phoneticPr fontId="1" type="noConversion"/>
  </si>
  <si>
    <t>新充值金币人数
（去除1元礼包充值）</t>
    <phoneticPr fontId="1" type="noConversion"/>
  </si>
  <si>
    <t>在8月30日至9月5日的行为</t>
    <phoneticPr fontId="1" type="noConversion"/>
  </si>
  <si>
    <t>新增激活设备数</t>
    <phoneticPr fontId="1" type="noConversion"/>
  </si>
  <si>
    <t>在9月6日至9月12日的行为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</si>
  <si>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</si>
  <si>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</si>
  <si>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</si>
  <si>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新增注册用户数
（目标用户）</t>
    <phoneticPr fontId="1" type="noConversion"/>
  </si>
  <si>
    <t>目标用户</t>
    <phoneticPr fontId="1" type="noConversion"/>
  </si>
  <si>
    <t>/</t>
    <phoneticPr fontId="1" type="noConversion"/>
  </si>
  <si>
    <t>转化率</t>
    <phoneticPr fontId="1" type="noConversion"/>
  </si>
  <si>
    <t>人均投注</t>
    <phoneticPr fontId="1" type="noConversion"/>
  </si>
  <si>
    <t>人均充值
钻石数</t>
    <phoneticPr fontId="1" type="noConversion"/>
  </si>
  <si>
    <t>人均充值
金币数</t>
    <phoneticPr fontId="1" type="noConversion"/>
  </si>
  <si>
    <t>8月23日至8月29日注册用户</t>
    <phoneticPr fontId="1" type="noConversion"/>
  </si>
  <si>
    <t>充值金币人数
（含第三方）</t>
    <phoneticPr fontId="1" type="noConversion"/>
  </si>
  <si>
    <t>投注金额</t>
    <phoneticPr fontId="1" type="noConversion"/>
  </si>
  <si>
    <t>8月30日至9月5日注册用户</t>
    <phoneticPr fontId="1" type="noConversion"/>
  </si>
  <si>
    <t>在9月6日至9月12日的行为</t>
    <phoneticPr fontId="1" type="noConversion"/>
  </si>
  <si>
    <t>在9月13日至9月19日的行为</t>
    <phoneticPr fontId="1" type="noConversion"/>
  </si>
  <si>
    <t>9月6日至9月12日注册用户</t>
    <phoneticPr fontId="1" type="noConversion"/>
  </si>
  <si>
    <t>在9月13日至9月19日的行为</t>
    <phoneticPr fontId="1" type="noConversion"/>
  </si>
  <si>
    <t>在9月20日至9月26日的行为</t>
    <phoneticPr fontId="1" type="noConversion"/>
  </si>
  <si>
    <t>10月24号~10月30号</t>
    <phoneticPr fontId="1" type="noConversion"/>
  </si>
  <si>
    <t>在10月31日至11月6日的行为</t>
    <phoneticPr fontId="1" type="noConversion"/>
  </si>
  <si>
    <t>10月24日-10月30日充值1元礼包的用户</t>
    <phoneticPr fontId="1" type="noConversion"/>
  </si>
  <si>
    <t>新充值金币人数
（去除1元礼包充值）</t>
    <phoneticPr fontId="1" type="noConversion"/>
  </si>
  <si>
    <t>使用人数</t>
    <phoneticPr fontId="4" type="noConversion"/>
  </si>
  <si>
    <t>使用钻石券面额</t>
    <phoneticPr fontId="1" type="noConversion"/>
  </si>
  <si>
    <t>使用人数占比</t>
    <phoneticPr fontId="1" type="noConversion"/>
  </si>
  <si>
    <t>使用面额占比</t>
    <phoneticPr fontId="1" type="noConversion"/>
  </si>
  <si>
    <t>目标用户</t>
    <phoneticPr fontId="1" type="noConversion"/>
  </si>
  <si>
    <t>注册用户</t>
    <phoneticPr fontId="1" type="noConversion"/>
  </si>
  <si>
    <t>用户占比</t>
    <phoneticPr fontId="1" type="noConversion"/>
  </si>
  <si>
    <r>
      <rPr>
        <b/>
        <sz val="10"/>
        <color rgb="FFFF0000"/>
        <rFont val="宋体"/>
        <family val="3"/>
        <charset val="134"/>
        <scheme val="minor"/>
      </rPr>
      <t>未充值</t>
    </r>
    <r>
      <rPr>
        <sz val="10"/>
        <color theme="1"/>
        <rFont val="宋体"/>
        <family val="2"/>
        <scheme val="minor"/>
      </rPr>
      <t>一元礼包用户</t>
    </r>
    <phoneticPr fontId="1" type="noConversion"/>
  </si>
  <si>
    <r>
      <rPr>
        <b/>
        <sz val="10"/>
        <color rgb="FFFF0000"/>
        <rFont val="宋体"/>
        <family val="3"/>
        <charset val="134"/>
        <scheme val="minor"/>
      </rPr>
      <t>充值</t>
    </r>
    <r>
      <rPr>
        <sz val="10"/>
        <color theme="1"/>
        <rFont val="宋体"/>
        <family val="2"/>
        <scheme val="minor"/>
      </rPr>
      <t>一元礼包用户</t>
    </r>
    <phoneticPr fontId="1" type="noConversion"/>
  </si>
  <si>
    <t>上周（12月12号~12月18号）</t>
    <phoneticPr fontId="1" type="noConversion"/>
  </si>
  <si>
    <t>本周（12月19号~12月25号）</t>
    <phoneticPr fontId="1" type="noConversion"/>
  </si>
  <si>
    <t>沉默用户</t>
    <phoneticPr fontId="4" type="noConversion"/>
  </si>
  <si>
    <t>充值金币人数</t>
    <phoneticPr fontId="1" type="noConversion"/>
  </si>
  <si>
    <t>充值金币金额</t>
    <phoneticPr fontId="1" type="noConversion"/>
  </si>
  <si>
    <t>购买推荐人数</t>
    <phoneticPr fontId="1" type="noConversion"/>
  </si>
  <si>
    <t>购买推荐金额（含推荐券）</t>
    <phoneticPr fontId="1" type="noConversion"/>
  </si>
  <si>
    <t>人均充值（金币）</t>
    <phoneticPr fontId="1" type="noConversion"/>
  </si>
  <si>
    <t>人均充值
（钻石）</t>
    <phoneticPr fontId="1" type="noConversion"/>
  </si>
  <si>
    <t>人均购买
（推荐）</t>
    <phoneticPr fontId="1" type="noConversion"/>
  </si>
  <si>
    <t>环比</t>
    <phoneticPr fontId="1" type="noConversion"/>
  </si>
  <si>
    <t>时间</t>
    <phoneticPr fontId="1" type="noConversion"/>
  </si>
  <si>
    <t>目标用户：曾经购买过推荐不在购买（激活）（a用户）（RMB）</t>
    <phoneticPr fontId="1" type="noConversion"/>
  </si>
  <si>
    <t>目标用户：未曾购买过推荐用户（拉新）（b用户）（RMB）</t>
    <phoneticPr fontId="1" type="noConversion"/>
  </si>
  <si>
    <t>上周（12月12日-12月18日）注册用户在本周（12月19号-12月25号）行为数据：</t>
    <phoneticPr fontId="1" type="noConversion"/>
  </si>
  <si>
    <t>（注册用户）其中：</t>
    <phoneticPr fontId="1" type="noConversion"/>
  </si>
  <si>
    <t>环比</t>
    <phoneticPr fontId="1" type="noConversion"/>
  </si>
  <si>
    <t>-</t>
    <phoneticPr fontId="1" type="noConversion"/>
  </si>
  <si>
    <t>投注用户占比</t>
    <phoneticPr fontId="1" type="noConversion"/>
  </si>
  <si>
    <t>分析对比</t>
    <phoneticPr fontId="1" type="noConversion"/>
  </si>
  <si>
    <t>596</t>
    <phoneticPr fontId="1" type="noConversion"/>
  </si>
  <si>
    <t>834</t>
    <phoneticPr fontId="1" type="noConversion"/>
  </si>
  <si>
    <t>投注金币金额</t>
    <phoneticPr fontId="1" type="noConversion"/>
  </si>
  <si>
    <t>投注体验币金额</t>
    <phoneticPr fontId="1" type="noConversion"/>
  </si>
  <si>
    <t>/</t>
    <phoneticPr fontId="1" type="noConversion"/>
  </si>
  <si>
    <t>充值钻石人数</t>
    <phoneticPr fontId="1" type="noConversion"/>
  </si>
  <si>
    <t>充值钻石金额</t>
    <phoneticPr fontId="1" type="noConversion"/>
  </si>
  <si>
    <t>人均充值
（钻石）</t>
    <phoneticPr fontId="1" type="noConversion"/>
  </si>
  <si>
    <t>投注人数</t>
    <phoneticPr fontId="1" type="noConversion"/>
  </si>
  <si>
    <t>投注金币金额</t>
    <phoneticPr fontId="1" type="noConversion"/>
  </si>
  <si>
    <t>投注体验币金额</t>
    <phoneticPr fontId="1" type="noConversion"/>
  </si>
  <si>
    <t>人均投注</t>
    <phoneticPr fontId="1" type="noConversion"/>
  </si>
  <si>
    <t>购买推荐人数</t>
    <phoneticPr fontId="1" type="noConversion"/>
  </si>
  <si>
    <t>购买推荐金额（含推荐券）</t>
    <phoneticPr fontId="1" type="noConversion"/>
  </si>
  <si>
    <t>人均购买
（推荐）</t>
    <phoneticPr fontId="1" type="noConversion"/>
  </si>
  <si>
    <t>/</t>
    <phoneticPr fontId="1" type="noConversion"/>
  </si>
  <si>
    <t>赠送钻石券面额</t>
    <phoneticPr fontId="4" type="noConversion"/>
  </si>
  <si>
    <t>本周（12月16号~12月22号）</t>
    <phoneticPr fontId="1" type="noConversion"/>
  </si>
  <si>
    <t>时间</t>
    <phoneticPr fontId="1" type="noConversion"/>
  </si>
  <si>
    <t>沉默用户</t>
    <phoneticPr fontId="4" type="noConversion"/>
  </si>
  <si>
    <t>上周（12月09号~12月15号）</t>
    <phoneticPr fontId="1" type="noConversion"/>
  </si>
  <si>
    <t>上周（12月19号~12月25号）</t>
    <phoneticPr fontId="1" type="noConversion"/>
  </si>
  <si>
    <t>本周（12月26号~1月1号）</t>
    <phoneticPr fontId="1" type="noConversion"/>
  </si>
  <si>
    <t>上周（12月19日-12月25日）注册用户在本周（12月26号-1月1号）行为数据：</t>
    <phoneticPr fontId="1" type="noConversion"/>
  </si>
  <si>
    <t>本周（1月2号~1月8号）</t>
    <phoneticPr fontId="1" type="noConversion"/>
  </si>
  <si>
    <t>上周（12月26号~1月1号）</t>
    <phoneticPr fontId="1" type="noConversion"/>
  </si>
  <si>
    <t>上周（12月26日-1月1日）注册用户在本周（1月2号-1月8号）行为数据：</t>
    <phoneticPr fontId="1" type="noConversion"/>
  </si>
  <si>
    <t>目标用户在近两周的行为</t>
    <phoneticPr fontId="1" type="noConversion"/>
  </si>
  <si>
    <t>目标用户在近两周的行为</t>
    <phoneticPr fontId="1" type="noConversion"/>
  </si>
  <si>
    <t>在12月09~12月22购买推荐，
 在12月23~12月29不在购买的用户</t>
    <phoneticPr fontId="1" type="noConversion"/>
  </si>
  <si>
    <t>上周（12月23号~12月29号）</t>
    <phoneticPr fontId="1" type="noConversion"/>
  </si>
  <si>
    <t>本周（12月30号~1月5号）</t>
    <phoneticPr fontId="1" type="noConversion"/>
  </si>
  <si>
    <t>12月16号~12月29号有投注，
 无购买过推荐的用户</t>
    <phoneticPr fontId="1" type="noConversion"/>
  </si>
  <si>
    <t>260</t>
    <phoneticPr fontId="1" type="noConversion"/>
  </si>
  <si>
    <t>/</t>
    <phoneticPr fontId="1" type="noConversion"/>
  </si>
  <si>
    <t>932</t>
    <phoneticPr fontId="1" type="noConversion"/>
  </si>
  <si>
    <t>本周（1月9号~1月15号）</t>
    <phoneticPr fontId="1" type="noConversion"/>
  </si>
  <si>
    <t>上周（1月2号-1月8号）注册用户在本周（1月9号-1月15号）行为数据：</t>
    <phoneticPr fontId="1" type="noConversion"/>
  </si>
  <si>
    <t>新增充值金额
(含第三方）</t>
    <phoneticPr fontId="4" type="noConversion"/>
  </si>
  <si>
    <t>上周（12月30号~1月5号）</t>
    <phoneticPr fontId="1" type="noConversion"/>
  </si>
  <si>
    <t>本周（1月06号~1月12号）</t>
    <phoneticPr fontId="1" type="noConversion"/>
  </si>
  <si>
    <t>在12月16~12月29购买推荐，
 在12月30~1月5不在购买的用户</t>
    <phoneticPr fontId="1" type="noConversion"/>
  </si>
  <si>
    <t>400</t>
    <phoneticPr fontId="1" type="noConversion"/>
  </si>
  <si>
    <t>536</t>
    <phoneticPr fontId="1" type="noConversion"/>
  </si>
  <si>
    <t>上周（1月2号~1月8号）</t>
    <phoneticPr fontId="1" type="noConversion"/>
  </si>
  <si>
    <t>上周（1月06号~1月12号）</t>
    <phoneticPr fontId="1" type="noConversion"/>
  </si>
  <si>
    <t>本周（1月13号~1月19号）</t>
    <phoneticPr fontId="1" type="noConversion"/>
  </si>
  <si>
    <t>在12月23~1月5购买推荐，
 在1月6~1月12不在购买的用户</t>
    <phoneticPr fontId="1" type="noConversion"/>
  </si>
  <si>
    <t>1月13日赠送优惠券用户相关数据</t>
    <phoneticPr fontId="1" type="noConversion"/>
  </si>
  <si>
    <t>1月20日赠送优惠券用户相关数据</t>
    <phoneticPr fontId="1" type="noConversion"/>
  </si>
  <si>
    <t>在12月30~1月12购买推荐，
 在1月13~1月19不在购买的用户</t>
    <phoneticPr fontId="1" type="noConversion"/>
  </si>
  <si>
    <t>上周（1月13号~1月19号）</t>
    <phoneticPr fontId="1" type="noConversion"/>
  </si>
  <si>
    <t>本周（1月20号~1月26号）</t>
    <phoneticPr fontId="1" type="noConversion"/>
  </si>
  <si>
    <t>充值金币数</t>
    <phoneticPr fontId="1" type="noConversion"/>
  </si>
  <si>
    <t>充值金币人数</t>
  </si>
  <si>
    <t>充值金币人数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</si>
</sst>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#,##0_ "/>
  </numFmts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sz val="9"/>
      <name val="Tahoma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2"/>
      <scheme val="minor"/>
    </font>
    <font>
      <b/>
      <sz val="9"/>
      <color indexed="81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1"/>
      <color rgb="FF7030A0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98">
    <xf numFmtId="0" fontId="0" fillId="0" borderId="0" xfId="0"/>
    <xf numFmtId="0" fontId="0" fillId="0" borderId="0" xfId="0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/>
    </xf>
    <xf numFmtId="176" fontId="8" fillId="0" borderId="1" xfId="1" applyNumberFormat="1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6" fillId="4" borderId="2" xfId="0" applyFont="1" applyFill="1" applyBorder="1" applyAlignment="1">
      <alignment horizontal="left" vertical="center" wrapText="1"/>
    </xf>
    <xf numFmtId="176" fontId="9" fillId="0" borderId="1" xfId="0" applyNumberFormat="1" applyFont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176" fontId="9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176" fontId="10" fillId="0" borderId="1" xfId="1" applyNumberFormat="1" applyFont="1" applyBorder="1" applyAlignment="1">
      <alignment horizontal="right" vertical="center" wrapText="1"/>
    </xf>
    <xf numFmtId="9" fontId="9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 wrapText="1"/>
    </xf>
    <xf numFmtId="177" fontId="11" fillId="0" borderId="1" xfId="1" applyNumberFormat="1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177" fontId="0" fillId="0" borderId="0" xfId="0" applyNumberFormat="1" applyBorder="1" applyAlignment="1">
      <alignment horizontal="right" vertical="center"/>
    </xf>
    <xf numFmtId="176" fontId="8" fillId="0" borderId="0" xfId="1" applyNumberFormat="1" applyFont="1" applyBorder="1" applyAlignment="1">
      <alignment horizontal="right" vertical="center" wrapText="1"/>
    </xf>
    <xf numFmtId="176" fontId="9" fillId="0" borderId="0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13" fillId="0" borderId="0" xfId="0" applyFont="1"/>
    <xf numFmtId="0" fontId="13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77" fontId="13" fillId="7" borderId="1" xfId="0" applyNumberFormat="1" applyFont="1" applyFill="1" applyBorder="1" applyAlignment="1">
      <alignment horizontal="center" vertical="center" wrapText="1"/>
    </xf>
    <xf numFmtId="176" fontId="14" fillId="7" borderId="1" xfId="0" applyNumberFormat="1" applyFont="1" applyFill="1" applyBorder="1" applyAlignment="1">
      <alignment horizontal="center" vertical="center" wrapText="1"/>
    </xf>
    <xf numFmtId="177" fontId="13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/>
    <xf numFmtId="0" fontId="0" fillId="0" borderId="1" xfId="0" applyBorder="1" applyAlignment="1">
      <alignment horizontal="center" vertical="center"/>
    </xf>
    <xf numFmtId="177" fontId="3" fillId="7" borderId="1" xfId="0" applyNumberFormat="1" applyFont="1" applyFill="1" applyBorder="1" applyAlignment="1">
      <alignment horizontal="center" vertical="center"/>
    </xf>
    <xf numFmtId="177" fontId="5" fillId="7" borderId="1" xfId="0" applyNumberFormat="1" applyFont="1" applyFill="1" applyBorder="1" applyAlignment="1">
      <alignment horizontal="center" vertical="center"/>
    </xf>
    <xf numFmtId="177" fontId="6" fillId="7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76" fontId="15" fillId="0" borderId="1" xfId="0" applyNumberFormat="1" applyFont="1" applyBorder="1" applyAlignment="1">
      <alignment horizontal="center" vertical="center"/>
    </xf>
    <xf numFmtId="176" fontId="15" fillId="7" borderId="1" xfId="0" applyNumberFormat="1" applyFont="1" applyFill="1" applyBorder="1" applyAlignment="1">
      <alignment horizontal="center" vertical="center"/>
    </xf>
    <xf numFmtId="49" fontId="13" fillId="7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9" fontId="14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13" fillId="7" borderId="1" xfId="0" applyNumberFormat="1" applyFont="1" applyFill="1" applyBorder="1" applyAlignment="1">
      <alignment horizontal="center" vertical="center"/>
    </xf>
    <xf numFmtId="49" fontId="13" fillId="7" borderId="1" xfId="0" applyNumberFormat="1" applyFont="1" applyFill="1" applyBorder="1" applyAlignment="1">
      <alignment horizontal="center" vertical="center"/>
    </xf>
    <xf numFmtId="176" fontId="14" fillId="7" borderId="1" xfId="0" applyNumberFormat="1" applyFont="1" applyFill="1" applyBorder="1" applyAlignment="1">
      <alignment horizontal="center" vertical="center"/>
    </xf>
    <xf numFmtId="177" fontId="14" fillId="0" borderId="1" xfId="0" applyNumberFormat="1" applyFont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53"/>
  <sheetViews>
    <sheetView topLeftCell="A16" workbookViewId="0">
      <selection activeCell="I42" sqref="I42"/>
    </sheetView>
  </sheetViews>
  <sheetFormatPr defaultRowHeight="13.5" x14ac:dyDescent="0.15"/>
  <cols>
    <col min="1" max="1" width="4" customWidth="1"/>
    <col min="2" max="2" width="2.5" bestFit="1" customWidth="1"/>
    <col min="3" max="3" width="29.5" customWidth="1"/>
    <col min="4" max="4" width="13.125" bestFit="1" customWidth="1"/>
    <col min="5" max="5" width="16.125" bestFit="1" customWidth="1"/>
    <col min="6" max="6" width="14.125" bestFit="1" customWidth="1"/>
    <col min="7" max="7" width="17.75" bestFit="1" customWidth="1"/>
    <col min="8" max="8" width="16.25" customWidth="1"/>
    <col min="9" max="9" width="12.75" bestFit="1" customWidth="1"/>
    <col min="10" max="10" width="11.375" bestFit="1" customWidth="1"/>
    <col min="11" max="11" width="12.75" bestFit="1" customWidth="1"/>
    <col min="12" max="12" width="11.625" bestFit="1" customWidth="1"/>
    <col min="13" max="13" width="11.375" bestFit="1" customWidth="1"/>
    <col min="14" max="14" width="8" bestFit="1" customWidth="1"/>
    <col min="15" max="15" width="13.875" bestFit="1" customWidth="1"/>
    <col min="16" max="16" width="9.5" bestFit="1" customWidth="1"/>
    <col min="17" max="17" width="8" bestFit="1" customWidth="1"/>
    <col min="18" max="18" width="11.375" bestFit="1" customWidth="1"/>
  </cols>
  <sheetData>
    <row r="1" spans="2:18" ht="87" customHeight="1" x14ac:dyDescent="0.15">
      <c r="B1" s="81" t="s">
        <v>30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2:18" ht="27.75" customHeight="1" x14ac:dyDescent="0.15">
      <c r="B2" s="87" t="s">
        <v>37</v>
      </c>
      <c r="C2" s="86"/>
      <c r="D2" s="86"/>
      <c r="E2" s="86"/>
      <c r="F2" s="86"/>
      <c r="G2" s="86"/>
      <c r="H2" s="86"/>
      <c r="I2" s="86"/>
      <c r="J2" s="86"/>
      <c r="K2" s="86"/>
      <c r="L2" s="88"/>
      <c r="M2" s="88"/>
      <c r="N2" s="88"/>
      <c r="O2" s="89"/>
    </row>
    <row r="3" spans="2:18" ht="20.25" customHeight="1" x14ac:dyDescent="0.15">
      <c r="B3" s="79">
        <v>1</v>
      </c>
      <c r="C3" s="80" t="s">
        <v>0</v>
      </c>
      <c r="D3" s="78" t="s">
        <v>1</v>
      </c>
      <c r="E3" s="78" t="s">
        <v>2</v>
      </c>
      <c r="F3" s="78" t="s">
        <v>3</v>
      </c>
      <c r="G3" s="78" t="s">
        <v>38</v>
      </c>
      <c r="H3" s="83" t="s">
        <v>4</v>
      </c>
      <c r="I3" s="84"/>
      <c r="J3" s="84"/>
      <c r="K3" s="84"/>
      <c r="L3" s="85"/>
      <c r="M3" s="82" t="s">
        <v>40</v>
      </c>
      <c r="N3" s="82"/>
      <c r="O3" s="82"/>
      <c r="P3" s="82"/>
      <c r="Q3" s="82"/>
      <c r="R3" s="82"/>
    </row>
    <row r="4" spans="2:18" ht="25.5" customHeight="1" x14ac:dyDescent="0.15">
      <c r="B4" s="79"/>
      <c r="C4" s="80"/>
      <c r="D4" s="78"/>
      <c r="E4" s="78"/>
      <c r="F4" s="78"/>
      <c r="G4" s="78"/>
      <c r="H4" s="13" t="s">
        <v>43</v>
      </c>
      <c r="I4" s="13" t="s">
        <v>5</v>
      </c>
      <c r="J4" s="13" t="s">
        <v>33</v>
      </c>
      <c r="K4" s="14" t="s">
        <v>6</v>
      </c>
      <c r="L4" s="14" t="s">
        <v>7</v>
      </c>
      <c r="M4" s="12" t="s">
        <v>35</v>
      </c>
      <c r="N4" s="2" t="s">
        <v>32</v>
      </c>
      <c r="O4" s="2" t="s">
        <v>34</v>
      </c>
      <c r="P4" s="2" t="s">
        <v>36</v>
      </c>
      <c r="Q4" s="2" t="s">
        <v>29</v>
      </c>
      <c r="R4" s="2" t="s">
        <v>17</v>
      </c>
    </row>
    <row r="5" spans="2:18" s="9" customFormat="1" ht="24.75" customHeight="1" x14ac:dyDescent="0.15">
      <c r="B5" s="79"/>
      <c r="C5" s="3" t="s">
        <v>8</v>
      </c>
      <c r="D5" s="6">
        <v>11353</v>
      </c>
      <c r="E5" s="6">
        <v>9111</v>
      </c>
      <c r="F5" s="15">
        <v>787</v>
      </c>
      <c r="G5" s="16">
        <f>F5/E5</f>
        <v>8.6379102184172982E-2</v>
      </c>
      <c r="H5" s="15">
        <v>223</v>
      </c>
      <c r="I5" s="6">
        <v>918938</v>
      </c>
      <c r="J5" s="11">
        <f>H5/F5</f>
        <v>0.28335451080050827</v>
      </c>
      <c r="K5" s="6">
        <v>662</v>
      </c>
      <c r="L5" s="6">
        <v>7852417</v>
      </c>
      <c r="M5" s="6">
        <f>3*F5</f>
        <v>2361</v>
      </c>
      <c r="N5" s="6">
        <v>409</v>
      </c>
      <c r="O5" s="6">
        <v>712</v>
      </c>
      <c r="P5" s="11">
        <f>O5/M5</f>
        <v>0.30156713257094453</v>
      </c>
      <c r="Q5" s="6">
        <v>65</v>
      </c>
      <c r="R5" s="6">
        <v>11490</v>
      </c>
    </row>
    <row r="6" spans="2:18" ht="30.75" customHeight="1" x14ac:dyDescent="0.15">
      <c r="B6" s="79"/>
      <c r="C6" s="10" t="s">
        <v>19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33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18</v>
      </c>
    </row>
    <row r="7" spans="2:18" s="9" customFormat="1" ht="20.25" customHeight="1" x14ac:dyDescent="0.15">
      <c r="B7" s="79"/>
      <c r="C7" s="4" t="s">
        <v>20</v>
      </c>
      <c r="D7" s="6">
        <v>787</v>
      </c>
      <c r="E7" s="6">
        <v>460</v>
      </c>
      <c r="F7" s="8">
        <f>E7/D7</f>
        <v>0.58449809402795427</v>
      </c>
      <c r="G7" s="6">
        <v>20</v>
      </c>
      <c r="H7" s="11">
        <f>G7/D7</f>
        <v>2.5412960609911054E-2</v>
      </c>
      <c r="I7" s="6">
        <v>19395</v>
      </c>
      <c r="J7" s="6">
        <v>326</v>
      </c>
      <c r="K7" s="6">
        <v>11804825</v>
      </c>
      <c r="L7" s="6">
        <v>15</v>
      </c>
      <c r="M7" s="6">
        <v>3360</v>
      </c>
    </row>
    <row r="8" spans="2:18" s="9" customFormat="1" ht="20.25" customHeight="1" x14ac:dyDescent="0.15">
      <c r="B8" s="79"/>
      <c r="C8" s="4" t="s">
        <v>21</v>
      </c>
      <c r="D8" s="6">
        <v>787</v>
      </c>
      <c r="E8" s="6">
        <v>295</v>
      </c>
      <c r="F8" s="8">
        <f t="shared" ref="F8:F10" si="0">E8/D8</f>
        <v>0.37484116899618808</v>
      </c>
      <c r="G8" s="6">
        <v>10</v>
      </c>
      <c r="H8" s="11">
        <f t="shared" ref="H8:H10" si="1">G8/D8</f>
        <v>1.2706480304955527E-2</v>
      </c>
      <c r="I8" s="6">
        <v>3494</v>
      </c>
      <c r="J8" s="6">
        <v>203</v>
      </c>
      <c r="K8" s="6">
        <v>2046629</v>
      </c>
      <c r="L8" s="6">
        <v>3</v>
      </c>
      <c r="M8" s="6">
        <v>1368</v>
      </c>
    </row>
    <row r="9" spans="2:18" s="9" customFormat="1" ht="20.25" customHeight="1" x14ac:dyDescent="0.15">
      <c r="B9" s="79"/>
      <c r="C9" s="4" t="s">
        <v>22</v>
      </c>
      <c r="D9" s="6">
        <v>787</v>
      </c>
      <c r="E9" s="6">
        <v>246</v>
      </c>
      <c r="F9" s="8">
        <f t="shared" si="0"/>
        <v>0.31257941550190599</v>
      </c>
      <c r="G9" s="6">
        <v>9</v>
      </c>
      <c r="H9" s="11">
        <f t="shared" si="1"/>
        <v>1.1435832274459974E-2</v>
      </c>
      <c r="I9" s="6">
        <v>45568</v>
      </c>
      <c r="J9" s="6">
        <v>156</v>
      </c>
      <c r="K9" s="6">
        <v>21523136</v>
      </c>
      <c r="L9" s="6">
        <v>4</v>
      </c>
      <c r="M9" s="6">
        <v>304</v>
      </c>
    </row>
    <row r="10" spans="2:18" s="9" customFormat="1" ht="20.25" customHeight="1" x14ac:dyDescent="0.15">
      <c r="B10" s="79"/>
      <c r="C10" s="4" t="s">
        <v>31</v>
      </c>
      <c r="D10" s="6">
        <v>787</v>
      </c>
      <c r="E10" s="6">
        <v>206</v>
      </c>
      <c r="F10" s="8">
        <f t="shared" si="0"/>
        <v>0.26175349428208389</v>
      </c>
      <c r="G10" s="6">
        <v>12</v>
      </c>
      <c r="H10" s="11">
        <f t="shared" si="1"/>
        <v>1.5247776365946633E-2</v>
      </c>
      <c r="I10" s="6">
        <v>11652</v>
      </c>
      <c r="J10" s="6">
        <v>169</v>
      </c>
      <c r="K10" s="6">
        <v>5876076</v>
      </c>
      <c r="L10" s="6">
        <v>3</v>
      </c>
      <c r="M10" s="6">
        <v>396</v>
      </c>
    </row>
    <row r="11" spans="2:18" ht="25.5" customHeight="1" x14ac:dyDescent="0.15">
      <c r="C11" s="1"/>
      <c r="D11" s="1"/>
      <c r="E11" s="1"/>
      <c r="F11" s="1"/>
      <c r="G11" s="1"/>
      <c r="H11" s="1"/>
      <c r="I11" s="1"/>
      <c r="J11" s="1"/>
      <c r="K11" s="1"/>
    </row>
    <row r="12" spans="2:18" ht="17.25" customHeight="1" x14ac:dyDescent="0.15">
      <c r="B12" s="79">
        <v>2</v>
      </c>
      <c r="C12" s="80" t="s">
        <v>0</v>
      </c>
      <c r="D12" s="78" t="s">
        <v>1</v>
      </c>
      <c r="E12" s="78" t="s">
        <v>2</v>
      </c>
      <c r="F12" s="78" t="s">
        <v>3</v>
      </c>
      <c r="G12" s="78" t="s">
        <v>38</v>
      </c>
      <c r="H12" s="83" t="s">
        <v>4</v>
      </c>
      <c r="I12" s="84"/>
      <c r="J12" s="84"/>
      <c r="K12" s="84"/>
      <c r="L12" s="85"/>
      <c r="M12" s="82" t="s">
        <v>41</v>
      </c>
      <c r="N12" s="82"/>
      <c r="O12" s="82"/>
      <c r="P12" s="82"/>
      <c r="Q12" s="82"/>
      <c r="R12" s="82"/>
    </row>
    <row r="13" spans="2:18" ht="27" customHeight="1" x14ac:dyDescent="0.15">
      <c r="B13" s="79"/>
      <c r="C13" s="80"/>
      <c r="D13" s="78"/>
      <c r="E13" s="78"/>
      <c r="F13" s="78"/>
      <c r="G13" s="78"/>
      <c r="H13" s="13" t="s">
        <v>43</v>
      </c>
      <c r="I13" s="13" t="s">
        <v>5</v>
      </c>
      <c r="J13" s="13" t="s">
        <v>33</v>
      </c>
      <c r="K13" s="14" t="s">
        <v>6</v>
      </c>
      <c r="L13" s="14" t="s">
        <v>7</v>
      </c>
      <c r="M13" s="12" t="s">
        <v>35</v>
      </c>
      <c r="N13" s="2" t="s">
        <v>32</v>
      </c>
      <c r="O13" s="2" t="s">
        <v>34</v>
      </c>
      <c r="P13" s="2" t="s">
        <v>36</v>
      </c>
      <c r="Q13" s="2" t="s">
        <v>16</v>
      </c>
      <c r="R13" s="2" t="s">
        <v>17</v>
      </c>
    </row>
    <row r="14" spans="2:18" s="9" customFormat="1" ht="17.25" customHeight="1" x14ac:dyDescent="0.15">
      <c r="B14" s="79"/>
      <c r="C14" s="3" t="s">
        <v>23</v>
      </c>
      <c r="D14" s="6">
        <v>11255</v>
      </c>
      <c r="E14" s="6">
        <v>8662</v>
      </c>
      <c r="F14" s="15">
        <v>776</v>
      </c>
      <c r="G14" s="16">
        <f>F14/E14</f>
        <v>8.9586700531055177E-2</v>
      </c>
      <c r="H14" s="15">
        <v>215</v>
      </c>
      <c r="I14" s="6">
        <v>588043</v>
      </c>
      <c r="J14" s="11">
        <f>H14/F14</f>
        <v>0.27706185567010311</v>
      </c>
      <c r="K14" s="6">
        <v>702</v>
      </c>
      <c r="L14" s="6">
        <v>6203901</v>
      </c>
      <c r="M14" s="6">
        <f>3*F14</f>
        <v>2328</v>
      </c>
      <c r="N14" s="6">
        <v>200</v>
      </c>
      <c r="O14" s="6">
        <v>318</v>
      </c>
      <c r="P14" s="11">
        <f>O14/M14</f>
        <v>0.13659793814432988</v>
      </c>
      <c r="Q14" s="6">
        <v>44</v>
      </c>
      <c r="R14" s="6">
        <v>6588</v>
      </c>
    </row>
    <row r="15" spans="2:18" ht="30" customHeight="1" x14ac:dyDescent="0.15">
      <c r="B15" s="79"/>
      <c r="C15" s="10" t="s">
        <v>24</v>
      </c>
      <c r="D15" s="5" t="s">
        <v>9</v>
      </c>
      <c r="E15" s="5" t="s">
        <v>10</v>
      </c>
      <c r="F15" s="5" t="s">
        <v>11</v>
      </c>
      <c r="G15" s="5" t="s">
        <v>12</v>
      </c>
      <c r="H15" s="5" t="s">
        <v>33</v>
      </c>
      <c r="I15" s="5" t="s">
        <v>13</v>
      </c>
      <c r="J15" s="5" t="s">
        <v>14</v>
      </c>
      <c r="K15" s="5" t="s">
        <v>15</v>
      </c>
      <c r="L15" s="5" t="s">
        <v>16</v>
      </c>
      <c r="M15" s="5" t="s">
        <v>18</v>
      </c>
    </row>
    <row r="16" spans="2:18" s="9" customFormat="1" ht="21.75" customHeight="1" x14ac:dyDescent="0.15">
      <c r="B16" s="79"/>
      <c r="C16" s="4" t="s">
        <v>21</v>
      </c>
      <c r="D16" s="6">
        <v>776</v>
      </c>
      <c r="E16" s="6">
        <v>306</v>
      </c>
      <c r="F16" s="8">
        <f>E16/D16</f>
        <v>0.39432989690721648</v>
      </c>
      <c r="G16" s="6">
        <v>11</v>
      </c>
      <c r="H16" s="11">
        <f>G16/D16</f>
        <v>1.4175257731958763E-2</v>
      </c>
      <c r="I16" s="6">
        <v>2217</v>
      </c>
      <c r="J16" s="6">
        <v>209</v>
      </c>
      <c r="K16" s="6">
        <v>1663772</v>
      </c>
      <c r="L16" s="6">
        <v>17</v>
      </c>
      <c r="M16" s="6">
        <v>2084</v>
      </c>
    </row>
    <row r="17" spans="2:18" s="9" customFormat="1" ht="21.75" customHeight="1" x14ac:dyDescent="0.15">
      <c r="B17" s="79"/>
      <c r="C17" s="4" t="s">
        <v>22</v>
      </c>
      <c r="D17" s="6">
        <v>776</v>
      </c>
      <c r="E17" s="6">
        <v>201</v>
      </c>
      <c r="F17" s="8">
        <f t="shared" ref="F17:F18" si="2">E17/D17</f>
        <v>0.25902061855670105</v>
      </c>
      <c r="G17" s="6">
        <v>8</v>
      </c>
      <c r="H17" s="11">
        <f t="shared" ref="H17:H18" si="3">G17/D17</f>
        <v>1.0309278350515464E-2</v>
      </c>
      <c r="I17" s="6">
        <v>2782</v>
      </c>
      <c r="J17" s="6">
        <v>149</v>
      </c>
      <c r="K17" s="6">
        <v>2175523</v>
      </c>
      <c r="L17" s="6">
        <v>7</v>
      </c>
      <c r="M17" s="6">
        <v>3046</v>
      </c>
    </row>
    <row r="18" spans="2:18" s="9" customFormat="1" ht="21.75" customHeight="1" x14ac:dyDescent="0.15">
      <c r="B18" s="79"/>
      <c r="C18" s="4" t="s">
        <v>31</v>
      </c>
      <c r="D18" s="6">
        <v>776</v>
      </c>
      <c r="E18" s="6">
        <v>227</v>
      </c>
      <c r="F18" s="8">
        <f t="shared" si="2"/>
        <v>0.2925257731958763</v>
      </c>
      <c r="G18" s="6">
        <v>5</v>
      </c>
      <c r="H18" s="11">
        <f t="shared" si="3"/>
        <v>6.4432989690721646E-3</v>
      </c>
      <c r="I18" s="6">
        <v>2557</v>
      </c>
      <c r="J18" s="6">
        <v>135</v>
      </c>
      <c r="K18" s="6">
        <v>1475588</v>
      </c>
      <c r="L18" s="6">
        <v>8</v>
      </c>
      <c r="M18" s="6">
        <v>2554</v>
      </c>
    </row>
    <row r="19" spans="2:18" s="9" customFormat="1" ht="24.75" customHeight="1" x14ac:dyDescent="0.15">
      <c r="B19" s="86" t="s">
        <v>39</v>
      </c>
      <c r="C19" s="86"/>
      <c r="D19" s="86"/>
      <c r="E19" s="86"/>
      <c r="F19" s="86"/>
      <c r="G19" s="86"/>
    </row>
    <row r="20" spans="2:18" ht="18" customHeight="1" x14ac:dyDescent="0.15">
      <c r="B20" s="79">
        <v>3</v>
      </c>
      <c r="C20" s="80" t="s">
        <v>0</v>
      </c>
      <c r="D20" s="78" t="s">
        <v>1</v>
      </c>
      <c r="E20" s="78" t="s">
        <v>2</v>
      </c>
      <c r="F20" s="78" t="s">
        <v>3</v>
      </c>
      <c r="G20" s="78" t="s">
        <v>38</v>
      </c>
      <c r="H20" s="83" t="s">
        <v>4</v>
      </c>
      <c r="I20" s="84"/>
      <c r="J20" s="84"/>
      <c r="K20" s="84"/>
      <c r="L20" s="85"/>
      <c r="M20" s="82" t="s">
        <v>41</v>
      </c>
      <c r="N20" s="82"/>
      <c r="O20" s="82"/>
      <c r="P20" s="82"/>
      <c r="Q20" s="82"/>
      <c r="R20" s="82"/>
    </row>
    <row r="21" spans="2:18" ht="28.5" customHeight="1" x14ac:dyDescent="0.15">
      <c r="B21" s="79"/>
      <c r="C21" s="80"/>
      <c r="D21" s="78"/>
      <c r="E21" s="78"/>
      <c r="F21" s="78"/>
      <c r="G21" s="78"/>
      <c r="H21" s="13" t="s">
        <v>43</v>
      </c>
      <c r="I21" s="13" t="s">
        <v>5</v>
      </c>
      <c r="J21" s="13" t="s">
        <v>33</v>
      </c>
      <c r="K21" s="14" t="s">
        <v>6</v>
      </c>
      <c r="L21" s="14" t="s">
        <v>7</v>
      </c>
      <c r="M21" s="12" t="s">
        <v>35</v>
      </c>
      <c r="N21" s="2" t="s">
        <v>32</v>
      </c>
      <c r="O21" s="2" t="s">
        <v>34</v>
      </c>
      <c r="P21" s="2" t="s">
        <v>36</v>
      </c>
      <c r="Q21" s="2" t="s">
        <v>16</v>
      </c>
      <c r="R21" s="2" t="s">
        <v>17</v>
      </c>
    </row>
    <row r="22" spans="2:18" s="9" customFormat="1" ht="21.75" customHeight="1" x14ac:dyDescent="0.15">
      <c r="B22" s="79"/>
      <c r="C22" s="3" t="s">
        <v>25</v>
      </c>
      <c r="D22" s="6">
        <v>5635</v>
      </c>
      <c r="E22" s="6">
        <v>1983</v>
      </c>
      <c r="F22" s="15">
        <v>254</v>
      </c>
      <c r="G22" s="16">
        <f>F22/E22</f>
        <v>0.12808875441250631</v>
      </c>
      <c r="H22" s="15">
        <v>155</v>
      </c>
      <c r="I22" s="6">
        <v>498123</v>
      </c>
      <c r="J22" s="11">
        <f>H22/F22</f>
        <v>0.61023622047244097</v>
      </c>
      <c r="K22" s="6">
        <v>207</v>
      </c>
      <c r="L22" s="6">
        <v>1969741</v>
      </c>
      <c r="M22" s="6">
        <f>3*F22</f>
        <v>762</v>
      </c>
      <c r="N22" s="6">
        <v>119</v>
      </c>
      <c r="O22" s="6">
        <v>201</v>
      </c>
      <c r="P22" s="11">
        <f>O22/M22</f>
        <v>0.26377952755905509</v>
      </c>
      <c r="Q22" s="6">
        <v>33</v>
      </c>
      <c r="R22" s="6">
        <v>5812</v>
      </c>
    </row>
    <row r="23" spans="2:18" ht="35.25" customHeight="1" x14ac:dyDescent="0.15">
      <c r="B23" s="79"/>
      <c r="C23" s="10" t="s">
        <v>26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33</v>
      </c>
      <c r="I23" s="5" t="s">
        <v>13</v>
      </c>
      <c r="J23" s="5" t="s">
        <v>14</v>
      </c>
      <c r="K23" s="5" t="s">
        <v>15</v>
      </c>
      <c r="L23" s="5" t="s">
        <v>16</v>
      </c>
      <c r="M23" s="5" t="s">
        <v>18</v>
      </c>
    </row>
    <row r="24" spans="2:18" ht="18.75" customHeight="1" x14ac:dyDescent="0.15">
      <c r="B24" s="79"/>
      <c r="C24" s="4" t="s">
        <v>22</v>
      </c>
      <c r="D24" s="7">
        <v>254</v>
      </c>
      <c r="E24" s="7">
        <v>132</v>
      </c>
      <c r="F24" s="8">
        <f>E24/D24</f>
        <v>0.51968503937007871</v>
      </c>
      <c r="G24" s="7">
        <v>8</v>
      </c>
      <c r="H24" s="11">
        <f>G24/D24</f>
        <v>3.1496062992125984E-2</v>
      </c>
      <c r="I24" s="7">
        <v>1915</v>
      </c>
      <c r="J24" s="7">
        <v>116</v>
      </c>
      <c r="K24" s="7">
        <v>1856653</v>
      </c>
      <c r="L24" s="7">
        <v>16</v>
      </c>
      <c r="M24" s="7">
        <v>6000</v>
      </c>
    </row>
    <row r="25" spans="2:18" ht="18.75" customHeight="1" x14ac:dyDescent="0.15">
      <c r="B25" s="79"/>
      <c r="C25" s="4" t="s">
        <v>31</v>
      </c>
      <c r="D25" s="7">
        <v>254</v>
      </c>
      <c r="E25" s="7">
        <v>142</v>
      </c>
      <c r="F25" s="8">
        <f t="shared" ref="F25" si="4">E25/D25</f>
        <v>0.55905511811023623</v>
      </c>
      <c r="G25" s="7">
        <v>4</v>
      </c>
      <c r="H25" s="11">
        <f t="shared" ref="H25" si="5">G25/D25</f>
        <v>1.5748031496062992E-2</v>
      </c>
      <c r="I25" s="7">
        <v>3106</v>
      </c>
      <c r="J25" s="7">
        <v>91</v>
      </c>
      <c r="K25" s="7">
        <v>1220048</v>
      </c>
      <c r="L25" s="7">
        <v>7</v>
      </c>
      <c r="M25" s="7">
        <v>2234</v>
      </c>
    </row>
    <row r="26" spans="2:18" ht="23.25" customHeight="1" x14ac:dyDescent="0.15">
      <c r="B26" s="86" t="s">
        <v>39</v>
      </c>
      <c r="C26" s="86"/>
      <c r="D26" s="86"/>
      <c r="E26" s="86"/>
      <c r="F26" s="86"/>
      <c r="G26" s="86"/>
    </row>
    <row r="27" spans="2:18" ht="18.75" customHeight="1" x14ac:dyDescent="0.15">
      <c r="B27" s="79">
        <v>4</v>
      </c>
      <c r="C27" s="80" t="s">
        <v>0</v>
      </c>
      <c r="D27" s="78" t="s">
        <v>1</v>
      </c>
      <c r="E27" s="78" t="s">
        <v>2</v>
      </c>
      <c r="F27" s="78" t="s">
        <v>3</v>
      </c>
      <c r="G27" s="78" t="s">
        <v>38</v>
      </c>
      <c r="H27" s="83" t="s">
        <v>4</v>
      </c>
      <c r="I27" s="84"/>
      <c r="J27" s="84"/>
      <c r="K27" s="84"/>
      <c r="L27" s="85"/>
      <c r="M27" s="82" t="s">
        <v>42</v>
      </c>
      <c r="N27" s="82"/>
      <c r="O27" s="82"/>
      <c r="P27" s="82"/>
      <c r="Q27" s="82"/>
      <c r="R27" s="82"/>
    </row>
    <row r="28" spans="2:18" ht="27" customHeight="1" x14ac:dyDescent="0.15">
      <c r="B28" s="79"/>
      <c r="C28" s="80"/>
      <c r="D28" s="78"/>
      <c r="E28" s="78"/>
      <c r="F28" s="78"/>
      <c r="G28" s="78"/>
      <c r="H28" s="13" t="s">
        <v>43</v>
      </c>
      <c r="I28" s="13" t="s">
        <v>5</v>
      </c>
      <c r="J28" s="13" t="s">
        <v>33</v>
      </c>
      <c r="K28" s="14" t="s">
        <v>6</v>
      </c>
      <c r="L28" s="14" t="s">
        <v>7</v>
      </c>
      <c r="M28" s="12" t="s">
        <v>35</v>
      </c>
      <c r="N28" s="2" t="s">
        <v>32</v>
      </c>
      <c r="O28" s="2" t="s">
        <v>34</v>
      </c>
      <c r="P28" s="2" t="s">
        <v>36</v>
      </c>
      <c r="Q28" s="2" t="s">
        <v>16</v>
      </c>
      <c r="R28" s="2" t="s">
        <v>17</v>
      </c>
    </row>
    <row r="29" spans="2:18" s="9" customFormat="1" ht="20.25" customHeight="1" x14ac:dyDescent="0.15">
      <c r="B29" s="79"/>
      <c r="C29" s="3" t="s">
        <v>27</v>
      </c>
      <c r="D29" s="6">
        <v>8731</v>
      </c>
      <c r="E29" s="6">
        <v>2579</v>
      </c>
      <c r="F29" s="15">
        <v>215</v>
      </c>
      <c r="G29" s="16">
        <f>F29/E29</f>
        <v>8.3365645599069407E-2</v>
      </c>
      <c r="H29" s="15">
        <v>147</v>
      </c>
      <c r="I29" s="6">
        <v>514214</v>
      </c>
      <c r="J29" s="11">
        <f>H29/F29</f>
        <v>0.68372093023255809</v>
      </c>
      <c r="K29" s="6">
        <v>183</v>
      </c>
      <c r="L29" s="6">
        <v>1827516</v>
      </c>
      <c r="M29" s="6">
        <f>3*F29</f>
        <v>645</v>
      </c>
      <c r="N29" s="6">
        <v>50</v>
      </c>
      <c r="O29" s="6">
        <v>85</v>
      </c>
      <c r="P29" s="11">
        <f>O29/M29</f>
        <v>0.13178294573643412</v>
      </c>
      <c r="Q29" s="6">
        <v>23</v>
      </c>
      <c r="R29" s="6">
        <v>5280</v>
      </c>
    </row>
    <row r="30" spans="2:18" ht="33.75" customHeight="1" x14ac:dyDescent="0.15">
      <c r="B30" s="79"/>
      <c r="C30" s="10" t="s">
        <v>28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33</v>
      </c>
      <c r="I30" s="5" t="s">
        <v>13</v>
      </c>
      <c r="J30" s="5" t="s">
        <v>14</v>
      </c>
      <c r="K30" s="5" t="s">
        <v>15</v>
      </c>
      <c r="L30" s="5" t="s">
        <v>16</v>
      </c>
      <c r="M30" s="5" t="s">
        <v>18</v>
      </c>
    </row>
    <row r="31" spans="2:18" s="9" customFormat="1" ht="25.5" customHeight="1" x14ac:dyDescent="0.15">
      <c r="B31" s="79"/>
      <c r="C31" s="4" t="s">
        <v>31</v>
      </c>
      <c r="D31" s="6">
        <v>215</v>
      </c>
      <c r="E31" s="6">
        <v>147</v>
      </c>
      <c r="F31" s="8">
        <f>E31/D31</f>
        <v>0.68372093023255809</v>
      </c>
      <c r="G31" s="6">
        <v>5</v>
      </c>
      <c r="H31" s="11">
        <f>G31/D31</f>
        <v>2.3255813953488372E-2</v>
      </c>
      <c r="I31" s="6">
        <v>841</v>
      </c>
      <c r="J31" s="6">
        <v>94</v>
      </c>
      <c r="K31" s="6">
        <v>680334</v>
      </c>
      <c r="L31" s="6">
        <v>7</v>
      </c>
      <c r="M31" s="6">
        <v>272</v>
      </c>
    </row>
    <row r="32" spans="2:18" ht="21.75" customHeight="1" x14ac:dyDescent="0.15">
      <c r="B32" s="86" t="s">
        <v>39</v>
      </c>
      <c r="C32" s="86"/>
      <c r="D32" s="86"/>
      <c r="E32" s="86"/>
      <c r="F32" s="86"/>
      <c r="G32" s="86"/>
    </row>
    <row r="33" spans="2:19" ht="20.25" customHeight="1" x14ac:dyDescent="0.15">
      <c r="B33" s="79">
        <v>5</v>
      </c>
      <c r="C33" s="80" t="s">
        <v>0</v>
      </c>
      <c r="D33" s="78" t="s">
        <v>1</v>
      </c>
      <c r="E33" s="78" t="s">
        <v>2</v>
      </c>
      <c r="F33" s="78" t="s">
        <v>3</v>
      </c>
      <c r="G33" s="78" t="s">
        <v>38</v>
      </c>
      <c r="H33" s="83" t="s">
        <v>4</v>
      </c>
      <c r="I33" s="84"/>
      <c r="J33" s="84"/>
      <c r="K33" s="84"/>
      <c r="L33" s="85"/>
      <c r="M33" s="82" t="s">
        <v>40</v>
      </c>
      <c r="N33" s="82"/>
      <c r="O33" s="82"/>
      <c r="P33" s="82"/>
      <c r="Q33" s="82"/>
      <c r="R33" s="82"/>
    </row>
    <row r="34" spans="2:19" ht="24" x14ac:dyDescent="0.15">
      <c r="B34" s="79"/>
      <c r="C34" s="80"/>
      <c r="D34" s="78"/>
      <c r="E34" s="78"/>
      <c r="F34" s="78"/>
      <c r="G34" s="78"/>
      <c r="H34" s="13" t="s">
        <v>43</v>
      </c>
      <c r="I34" s="13" t="s">
        <v>5</v>
      </c>
      <c r="J34" s="13" t="s">
        <v>33</v>
      </c>
      <c r="K34" s="14" t="s">
        <v>6</v>
      </c>
      <c r="L34" s="14" t="s">
        <v>7</v>
      </c>
      <c r="M34" s="12" t="s">
        <v>35</v>
      </c>
      <c r="N34" s="2" t="s">
        <v>32</v>
      </c>
      <c r="O34" s="2" t="s">
        <v>34</v>
      </c>
      <c r="P34" s="2" t="s">
        <v>36</v>
      </c>
      <c r="Q34" s="2" t="s">
        <v>16</v>
      </c>
      <c r="R34" s="2" t="s">
        <v>17</v>
      </c>
    </row>
    <row r="35" spans="2:19" ht="24.75" customHeight="1" x14ac:dyDescent="0.15">
      <c r="B35" s="79"/>
      <c r="C35" s="3" t="s">
        <v>66</v>
      </c>
      <c r="D35" s="6">
        <v>1662</v>
      </c>
      <c r="E35" s="6">
        <v>2041</v>
      </c>
      <c r="F35" s="15">
        <v>128</v>
      </c>
      <c r="G35" s="16">
        <f>F35/E35</f>
        <v>6.271435570798628E-2</v>
      </c>
      <c r="H35" s="15">
        <v>121</v>
      </c>
      <c r="I35" s="6">
        <v>16382759</v>
      </c>
      <c r="J35" s="11">
        <f>H35/F35</f>
        <v>0.9453125</v>
      </c>
      <c r="K35" s="6">
        <v>84</v>
      </c>
      <c r="L35" s="6">
        <v>1470790</v>
      </c>
      <c r="M35" s="6">
        <v>128</v>
      </c>
      <c r="N35" s="6">
        <v>0</v>
      </c>
      <c r="O35" s="6">
        <v>0</v>
      </c>
      <c r="P35" s="11">
        <f>O35/M35</f>
        <v>0</v>
      </c>
      <c r="Q35" s="6">
        <v>6</v>
      </c>
      <c r="R35" s="6">
        <v>350</v>
      </c>
    </row>
    <row r="36" spans="2:19" ht="24" x14ac:dyDescent="0.15">
      <c r="B36" s="79"/>
      <c r="C36" s="10" t="s">
        <v>68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33</v>
      </c>
      <c r="I36" s="5" t="s">
        <v>13</v>
      </c>
      <c r="J36" s="5" t="s">
        <v>14</v>
      </c>
      <c r="K36" s="5" t="s">
        <v>15</v>
      </c>
      <c r="L36" s="5" t="s">
        <v>16</v>
      </c>
      <c r="M36" s="5" t="s">
        <v>18</v>
      </c>
    </row>
    <row r="37" spans="2:19" ht="22.5" customHeight="1" x14ac:dyDescent="0.15">
      <c r="B37" s="79"/>
      <c r="C37" s="17" t="s">
        <v>67</v>
      </c>
      <c r="D37" s="6">
        <v>128</v>
      </c>
      <c r="E37" s="6">
        <v>71</v>
      </c>
      <c r="F37" s="8">
        <f>E37/D37</f>
        <v>0.5546875</v>
      </c>
      <c r="G37" s="6">
        <v>1</v>
      </c>
      <c r="H37" s="11">
        <f>G37/D37</f>
        <v>7.8125E-3</v>
      </c>
      <c r="I37" s="6">
        <v>905</v>
      </c>
      <c r="J37" s="6">
        <v>47</v>
      </c>
      <c r="K37" s="6">
        <v>2741465</v>
      </c>
      <c r="L37" s="6">
        <v>1</v>
      </c>
      <c r="M37" s="6">
        <v>30</v>
      </c>
      <c r="N37" s="9"/>
      <c r="O37" s="9"/>
      <c r="P37" s="9"/>
      <c r="Q37" s="9"/>
      <c r="R37" s="9"/>
    </row>
    <row r="38" spans="2:19" x14ac:dyDescent="0.15">
      <c r="B38" s="24"/>
      <c r="C38" s="25"/>
      <c r="D38" s="26"/>
      <c r="E38" s="26"/>
      <c r="F38" s="27"/>
      <c r="G38" s="26"/>
      <c r="H38" s="28"/>
      <c r="I38" s="26"/>
      <c r="J38" s="26"/>
      <c r="K38" s="26"/>
      <c r="L38" s="26"/>
      <c r="M38" s="26"/>
      <c r="N38" s="9"/>
      <c r="O38" s="9"/>
      <c r="P38" s="9"/>
      <c r="Q38" s="9"/>
      <c r="R38" s="9"/>
    </row>
    <row r="39" spans="2:19" x14ac:dyDescent="0.15">
      <c r="B39" s="24"/>
      <c r="C39" s="25"/>
      <c r="D39" s="26"/>
      <c r="E39" s="26"/>
      <c r="F39" s="27"/>
      <c r="G39" s="26"/>
      <c r="H39" s="28"/>
      <c r="I39" s="26"/>
      <c r="J39" s="26"/>
      <c r="K39" s="26"/>
      <c r="L39" s="26"/>
      <c r="M39" s="26"/>
      <c r="N39" s="9"/>
      <c r="O39" s="9"/>
      <c r="P39" s="9"/>
      <c r="Q39" s="9"/>
      <c r="R39" s="9"/>
    </row>
    <row r="40" spans="2:19" ht="31.5" customHeight="1" x14ac:dyDescent="0.15">
      <c r="C40" s="21"/>
      <c r="D40" s="22" t="s">
        <v>45</v>
      </c>
      <c r="E40" s="22" t="s">
        <v>50</v>
      </c>
      <c r="F40" s="22" t="s">
        <v>53</v>
      </c>
      <c r="G40" s="22" t="s">
        <v>51</v>
      </c>
      <c r="H40" s="22" t="s">
        <v>10</v>
      </c>
      <c r="I40" s="22" t="s">
        <v>11</v>
      </c>
      <c r="J40" s="22" t="s">
        <v>58</v>
      </c>
      <c r="K40" s="22" t="s">
        <v>33</v>
      </c>
      <c r="L40" s="22" t="s">
        <v>13</v>
      </c>
      <c r="M40" s="22" t="s">
        <v>56</v>
      </c>
      <c r="N40" s="22" t="s">
        <v>14</v>
      </c>
      <c r="O40" s="22" t="s">
        <v>59</v>
      </c>
      <c r="P40" s="22" t="s">
        <v>54</v>
      </c>
      <c r="Q40" s="22" t="s">
        <v>16</v>
      </c>
      <c r="R40" s="22" t="s">
        <v>18</v>
      </c>
      <c r="S40" s="22" t="s">
        <v>55</v>
      </c>
    </row>
    <row r="41" spans="2:19" ht="27.75" customHeight="1" x14ac:dyDescent="0.15">
      <c r="C41" s="20" t="s">
        <v>57</v>
      </c>
      <c r="D41" s="6">
        <v>5381</v>
      </c>
      <c r="E41" s="6">
        <v>1631</v>
      </c>
      <c r="F41" s="19">
        <f>E41/D41</f>
        <v>0.30310351235829769</v>
      </c>
      <c r="G41" s="6">
        <v>1631</v>
      </c>
      <c r="H41" s="23">
        <v>1519</v>
      </c>
      <c r="I41" s="18" t="s">
        <v>52</v>
      </c>
      <c r="J41" s="6">
        <v>31</v>
      </c>
      <c r="K41" s="11">
        <f>J41/G41</f>
        <v>1.9006744328632742E-2</v>
      </c>
      <c r="L41" s="6">
        <v>401175</v>
      </c>
      <c r="M41" s="6">
        <f>L41/J41</f>
        <v>12941.129032258064</v>
      </c>
      <c r="N41" s="6">
        <v>557</v>
      </c>
      <c r="O41" s="6">
        <v>106529464</v>
      </c>
      <c r="P41" s="6">
        <f>O41/N41</f>
        <v>191255.77019748653</v>
      </c>
      <c r="Q41" s="6">
        <v>53</v>
      </c>
      <c r="R41" s="6">
        <v>10062</v>
      </c>
      <c r="S41" s="6">
        <f>R41/Q41</f>
        <v>189.84905660377359</v>
      </c>
    </row>
    <row r="42" spans="2:19" ht="24.75" customHeight="1" x14ac:dyDescent="0.15">
      <c r="C42" s="17" t="s">
        <v>44</v>
      </c>
      <c r="D42" s="6" t="s">
        <v>47</v>
      </c>
      <c r="E42" s="6" t="s">
        <v>48</v>
      </c>
      <c r="F42" s="6" t="s">
        <v>52</v>
      </c>
      <c r="G42" s="6">
        <v>1631</v>
      </c>
      <c r="H42" s="6">
        <v>707</v>
      </c>
      <c r="I42" s="8">
        <f>H42/G42</f>
        <v>0.4334763948497854</v>
      </c>
      <c r="J42" s="6">
        <v>17</v>
      </c>
      <c r="K42" s="11">
        <f>J42/G42</f>
        <v>1.0423053341508276E-2</v>
      </c>
      <c r="L42" s="6">
        <v>128031</v>
      </c>
      <c r="M42" s="6">
        <f>L42/J42</f>
        <v>7531.2352941176468</v>
      </c>
      <c r="N42" s="6">
        <v>244</v>
      </c>
      <c r="O42" s="6">
        <v>48395336</v>
      </c>
      <c r="P42" s="6">
        <f>O42/N42</f>
        <v>198341.54098360657</v>
      </c>
      <c r="Q42" s="6">
        <v>21</v>
      </c>
      <c r="R42" s="6">
        <v>3830</v>
      </c>
      <c r="S42" s="6">
        <f>R42/Q42</f>
        <v>182.38095238095238</v>
      </c>
    </row>
    <row r="43" spans="2:19" ht="27.75" customHeight="1" x14ac:dyDescent="0.15">
      <c r="C43" s="17" t="s">
        <v>46</v>
      </c>
      <c r="D43" s="6" t="s">
        <v>49</v>
      </c>
      <c r="E43" s="6" t="s">
        <v>47</v>
      </c>
      <c r="F43" s="6" t="s">
        <v>52</v>
      </c>
      <c r="G43" s="6">
        <v>1631</v>
      </c>
      <c r="H43" s="6">
        <v>517</v>
      </c>
      <c r="I43" s="8">
        <f>H43/G43</f>
        <v>0.31698344573881054</v>
      </c>
      <c r="J43" s="6">
        <v>12</v>
      </c>
      <c r="K43" s="11">
        <f>J43/G43</f>
        <v>7.357449417535254E-3</v>
      </c>
      <c r="L43" s="6">
        <v>169035</v>
      </c>
      <c r="M43" s="6">
        <f>L43/J43</f>
        <v>14086.25</v>
      </c>
      <c r="N43" s="6">
        <v>189</v>
      </c>
      <c r="O43" s="6">
        <v>56519224</v>
      </c>
      <c r="P43" s="6">
        <f>O43/N43</f>
        <v>299043.51322751323</v>
      </c>
      <c r="Q43" s="6">
        <v>23</v>
      </c>
      <c r="R43" s="6">
        <v>5328</v>
      </c>
      <c r="S43" s="6">
        <f>R43/Q43</f>
        <v>231.65217391304347</v>
      </c>
    </row>
    <row r="45" spans="2:19" ht="29.25" customHeight="1" x14ac:dyDescent="0.15">
      <c r="C45" s="21"/>
      <c r="D45" s="22" t="s">
        <v>45</v>
      </c>
      <c r="E45" s="22" t="s">
        <v>50</v>
      </c>
      <c r="F45" s="22" t="s">
        <v>53</v>
      </c>
      <c r="G45" s="22" t="s">
        <v>51</v>
      </c>
      <c r="H45" s="22" t="s">
        <v>10</v>
      </c>
      <c r="I45" s="22" t="s">
        <v>11</v>
      </c>
      <c r="J45" s="22" t="s">
        <v>58</v>
      </c>
      <c r="K45" s="22" t="s">
        <v>33</v>
      </c>
      <c r="L45" s="22" t="s">
        <v>13</v>
      </c>
      <c r="M45" s="22" t="s">
        <v>56</v>
      </c>
      <c r="N45" s="22" t="s">
        <v>14</v>
      </c>
      <c r="O45" s="22" t="s">
        <v>59</v>
      </c>
      <c r="P45" s="22" t="s">
        <v>54</v>
      </c>
      <c r="Q45" s="22" t="s">
        <v>16</v>
      </c>
      <c r="R45" s="22" t="s">
        <v>18</v>
      </c>
      <c r="S45" s="22" t="s">
        <v>55</v>
      </c>
    </row>
    <row r="46" spans="2:19" ht="24.75" customHeight="1" x14ac:dyDescent="0.15">
      <c r="C46" s="20" t="s">
        <v>60</v>
      </c>
      <c r="D46" s="6">
        <v>9937</v>
      </c>
      <c r="E46" s="6">
        <v>2801</v>
      </c>
      <c r="F46" s="19">
        <f>E46/D46</f>
        <v>0.28187581765120256</v>
      </c>
      <c r="G46" s="6">
        <v>2801</v>
      </c>
      <c r="H46" s="23">
        <v>2555</v>
      </c>
      <c r="I46" s="18" t="s">
        <v>52</v>
      </c>
      <c r="J46" s="6">
        <v>306</v>
      </c>
      <c r="K46" s="11">
        <f>J46/G46</f>
        <v>0.10924669760799714</v>
      </c>
      <c r="L46" s="6">
        <v>139959</v>
      </c>
      <c r="M46" s="6">
        <f>L46/J46</f>
        <v>457.38235294117646</v>
      </c>
      <c r="N46" s="6">
        <v>902</v>
      </c>
      <c r="O46" s="6">
        <v>28510558</v>
      </c>
      <c r="P46" s="6">
        <f>O46/N46</f>
        <v>31608.157427937917</v>
      </c>
      <c r="Q46" s="6">
        <v>63</v>
      </c>
      <c r="R46" s="6">
        <v>8448</v>
      </c>
      <c r="S46" s="6">
        <f>R46/Q46</f>
        <v>134.0952380952381</v>
      </c>
    </row>
    <row r="47" spans="2:19" ht="24.75" customHeight="1" x14ac:dyDescent="0.15">
      <c r="C47" s="17" t="s">
        <v>61</v>
      </c>
      <c r="D47" s="6" t="s">
        <v>47</v>
      </c>
      <c r="E47" s="6" t="s">
        <v>48</v>
      </c>
      <c r="F47" s="6" t="s">
        <v>52</v>
      </c>
      <c r="G47" s="6">
        <v>2801</v>
      </c>
      <c r="H47" s="6">
        <v>1276</v>
      </c>
      <c r="I47" s="8">
        <f>H47/G47</f>
        <v>0.45555158871831491</v>
      </c>
      <c r="J47" s="6">
        <v>67</v>
      </c>
      <c r="K47" s="11">
        <f>J47/G47</f>
        <v>2.3920028561228133E-2</v>
      </c>
      <c r="L47" s="6">
        <v>37672</v>
      </c>
      <c r="M47" s="6">
        <f>L47/J47</f>
        <v>562.26865671641792</v>
      </c>
      <c r="N47" s="6">
        <v>510</v>
      </c>
      <c r="O47" s="6">
        <v>28145839</v>
      </c>
      <c r="P47" s="6">
        <f>O47/N47</f>
        <v>55187.919607843134</v>
      </c>
      <c r="Q47" s="6">
        <v>31</v>
      </c>
      <c r="R47" s="6">
        <v>8780</v>
      </c>
      <c r="S47" s="6">
        <f>R47/Q47</f>
        <v>283.22580645161293</v>
      </c>
    </row>
    <row r="48" spans="2:19" ht="21" customHeight="1" x14ac:dyDescent="0.15">
      <c r="C48" s="17" t="s">
        <v>62</v>
      </c>
      <c r="D48" s="6" t="s">
        <v>47</v>
      </c>
      <c r="E48" s="6" t="s">
        <v>48</v>
      </c>
      <c r="F48" s="6" t="s">
        <v>52</v>
      </c>
      <c r="G48" s="6">
        <v>2801</v>
      </c>
      <c r="H48" s="6">
        <v>869</v>
      </c>
      <c r="I48" s="8">
        <f>H48/G48</f>
        <v>0.3102463405926455</v>
      </c>
      <c r="J48" s="6">
        <v>21</v>
      </c>
      <c r="K48" s="11">
        <f>J48/G48</f>
        <v>7.4973223848625488E-3</v>
      </c>
      <c r="L48" s="6">
        <v>8351</v>
      </c>
      <c r="M48" s="6">
        <f>L48/J48</f>
        <v>397.66666666666669</v>
      </c>
      <c r="N48" s="6">
        <v>313</v>
      </c>
      <c r="O48" s="6">
        <v>19589798</v>
      </c>
      <c r="P48" s="6">
        <f>O48/N48</f>
        <v>62587.21405750799</v>
      </c>
      <c r="Q48" s="6">
        <v>23</v>
      </c>
      <c r="R48" s="6">
        <v>6398</v>
      </c>
      <c r="S48" s="6">
        <f>R48/Q48</f>
        <v>278.17391304347825</v>
      </c>
    </row>
    <row r="50" spans="3:19" ht="26.25" customHeight="1" x14ac:dyDescent="0.15">
      <c r="C50" s="21"/>
      <c r="D50" s="22" t="s">
        <v>45</v>
      </c>
      <c r="E50" s="22" t="s">
        <v>50</v>
      </c>
      <c r="F50" s="22" t="s">
        <v>53</v>
      </c>
      <c r="G50" s="22" t="s">
        <v>51</v>
      </c>
      <c r="H50" s="22" t="s">
        <v>10</v>
      </c>
      <c r="I50" s="22" t="s">
        <v>11</v>
      </c>
      <c r="J50" s="22" t="s">
        <v>58</v>
      </c>
      <c r="K50" s="22" t="s">
        <v>33</v>
      </c>
      <c r="L50" s="22" t="s">
        <v>13</v>
      </c>
      <c r="M50" s="22" t="s">
        <v>56</v>
      </c>
      <c r="N50" s="22" t="s">
        <v>14</v>
      </c>
      <c r="O50" s="22" t="s">
        <v>59</v>
      </c>
      <c r="P50" s="22" t="s">
        <v>54</v>
      </c>
      <c r="Q50" s="22" t="s">
        <v>16</v>
      </c>
      <c r="R50" s="22" t="s">
        <v>18</v>
      </c>
      <c r="S50" s="22" t="s">
        <v>55</v>
      </c>
    </row>
    <row r="51" spans="3:19" ht="26.25" customHeight="1" x14ac:dyDescent="0.15">
      <c r="C51" s="20" t="s">
        <v>63</v>
      </c>
      <c r="D51" s="6">
        <v>14597</v>
      </c>
      <c r="E51" s="6">
        <v>4777</v>
      </c>
      <c r="F51" s="19">
        <f>E51/D51</f>
        <v>0.32725902582722477</v>
      </c>
      <c r="G51" s="6">
        <v>4777</v>
      </c>
      <c r="H51" s="23">
        <v>4390</v>
      </c>
      <c r="I51" s="18" t="s">
        <v>52</v>
      </c>
      <c r="J51" s="6">
        <v>720</v>
      </c>
      <c r="K51" s="11">
        <f>J51/G51</f>
        <v>0.15072221059242202</v>
      </c>
      <c r="L51" s="6">
        <v>142460</v>
      </c>
      <c r="M51" s="6">
        <f>L51/J51</f>
        <v>197.86111111111111</v>
      </c>
      <c r="N51" s="6">
        <v>1680</v>
      </c>
      <c r="O51" s="6">
        <v>47794916</v>
      </c>
      <c r="P51" s="6">
        <f>O51/N51</f>
        <v>28449.35476190476</v>
      </c>
      <c r="Q51" s="6">
        <v>81</v>
      </c>
      <c r="R51" s="6">
        <v>11632</v>
      </c>
      <c r="S51" s="6">
        <f>R51/Q51</f>
        <v>143.60493827160494</v>
      </c>
    </row>
    <row r="52" spans="3:19" ht="26.25" customHeight="1" x14ac:dyDescent="0.15">
      <c r="C52" s="17" t="s">
        <v>64</v>
      </c>
      <c r="D52" s="6" t="s">
        <v>47</v>
      </c>
      <c r="E52" s="6" t="s">
        <v>48</v>
      </c>
      <c r="F52" s="6" t="s">
        <v>52</v>
      </c>
      <c r="G52" s="6">
        <v>4777</v>
      </c>
      <c r="H52" s="6">
        <v>1976</v>
      </c>
      <c r="I52" s="8">
        <f>H52/G52</f>
        <v>0.41364873351475823</v>
      </c>
      <c r="J52" s="6">
        <v>60</v>
      </c>
      <c r="K52" s="11">
        <f>J52/G52</f>
        <v>1.2560184216035169E-2</v>
      </c>
      <c r="L52" s="6">
        <v>54188</v>
      </c>
      <c r="M52" s="6">
        <f>L52/J52</f>
        <v>903.13333333333333</v>
      </c>
      <c r="N52" s="6">
        <v>752</v>
      </c>
      <c r="O52" s="6">
        <v>48417490</v>
      </c>
      <c r="P52" s="6">
        <f>O52/N52</f>
        <v>64384.960106382976</v>
      </c>
      <c r="Q52" s="6">
        <v>58</v>
      </c>
      <c r="R52" s="6">
        <v>16792</v>
      </c>
      <c r="S52" s="6">
        <f>R52/Q52</f>
        <v>289.51724137931035</v>
      </c>
    </row>
    <row r="53" spans="3:19" ht="26.25" customHeight="1" x14ac:dyDescent="0.15">
      <c r="C53" s="17" t="s">
        <v>65</v>
      </c>
      <c r="D53" s="6" t="s">
        <v>47</v>
      </c>
      <c r="E53" s="6" t="s">
        <v>48</v>
      </c>
      <c r="F53" s="6" t="s">
        <v>52</v>
      </c>
      <c r="G53" s="6">
        <v>4777</v>
      </c>
      <c r="H53" s="6">
        <v>1361</v>
      </c>
      <c r="I53" s="8">
        <f>H53/G53</f>
        <v>0.28490684530039773</v>
      </c>
      <c r="J53" s="6">
        <v>33</v>
      </c>
      <c r="K53" s="11">
        <f>J53/G53</f>
        <v>6.9081013188193423E-3</v>
      </c>
      <c r="L53" s="6">
        <v>33200</v>
      </c>
      <c r="M53" s="6">
        <f>L53/J53</f>
        <v>1006.060606060606</v>
      </c>
      <c r="N53" s="6">
        <v>508</v>
      </c>
      <c r="O53" s="6">
        <v>18851967</v>
      </c>
      <c r="P53" s="6">
        <f>O53/N53</f>
        <v>37110.171259842522</v>
      </c>
      <c r="Q53" s="6">
        <v>35</v>
      </c>
      <c r="R53" s="6">
        <v>50594</v>
      </c>
      <c r="S53" s="6">
        <f>R53/Q53</f>
        <v>1445.5428571428572</v>
      </c>
    </row>
  </sheetData>
  <mergeCells count="45">
    <mergeCell ref="D33:D34"/>
    <mergeCell ref="E33:E34"/>
    <mergeCell ref="F33:F34"/>
    <mergeCell ref="G33:G34"/>
    <mergeCell ref="C33:C34"/>
    <mergeCell ref="H33:L33"/>
    <mergeCell ref="M33:R33"/>
    <mergeCell ref="B32:G32"/>
    <mergeCell ref="B33:B37"/>
    <mergeCell ref="B2:O2"/>
    <mergeCell ref="H27:L27"/>
    <mergeCell ref="M12:R12"/>
    <mergeCell ref="M20:R20"/>
    <mergeCell ref="M27:R27"/>
    <mergeCell ref="G3:G4"/>
    <mergeCell ref="G12:G13"/>
    <mergeCell ref="G20:G21"/>
    <mergeCell ref="G27:G28"/>
    <mergeCell ref="B19:G19"/>
    <mergeCell ref="B26:G26"/>
    <mergeCell ref="C3:C4"/>
    <mergeCell ref="B1:O1"/>
    <mergeCell ref="M3:R3"/>
    <mergeCell ref="H3:L3"/>
    <mergeCell ref="H20:L20"/>
    <mergeCell ref="B20:B25"/>
    <mergeCell ref="C20:C21"/>
    <mergeCell ref="D20:D21"/>
    <mergeCell ref="E20:E21"/>
    <mergeCell ref="F20:F21"/>
    <mergeCell ref="F12:F13"/>
    <mergeCell ref="B12:B18"/>
    <mergeCell ref="C12:C13"/>
    <mergeCell ref="D12:D13"/>
    <mergeCell ref="E12:E13"/>
    <mergeCell ref="B3:B10"/>
    <mergeCell ref="H12:L12"/>
    <mergeCell ref="D3:D4"/>
    <mergeCell ref="E3:E4"/>
    <mergeCell ref="F3:F4"/>
    <mergeCell ref="B27:B31"/>
    <mergeCell ref="C27:C28"/>
    <mergeCell ref="D27:D28"/>
    <mergeCell ref="E27:E28"/>
    <mergeCell ref="F27:F2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H11" sqref="H11"/>
    </sheetView>
  </sheetViews>
  <sheetFormatPr defaultRowHeight="13.5" x14ac:dyDescent="0.15"/>
  <cols>
    <col min="1" max="1" width="2.5" bestFit="1" customWidth="1"/>
    <col min="2" max="2" width="17" customWidth="1"/>
    <col min="3" max="4" width="13.125" bestFit="1" customWidth="1"/>
    <col min="5" max="5" width="14.125" bestFit="1" customWidth="1"/>
    <col min="6" max="6" width="17.75" bestFit="1" customWidth="1"/>
    <col min="7" max="7" width="17" customWidth="1"/>
    <col min="8" max="8" width="12.875" customWidth="1"/>
    <col min="9" max="9" width="8" bestFit="1" customWidth="1"/>
    <col min="10" max="10" width="12.75" bestFit="1" customWidth="1"/>
    <col min="11" max="11" width="11.625" bestFit="1" customWidth="1"/>
    <col min="12" max="16" width="8" bestFit="1" customWidth="1"/>
    <col min="17" max="17" width="8.5" bestFit="1" customWidth="1"/>
  </cols>
  <sheetData>
    <row r="1" spans="1:17" ht="88.5" customHeight="1" x14ac:dyDescent="0.15">
      <c r="A1" s="81" t="s">
        <v>30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</row>
    <row r="2" spans="1:17" ht="21.75" customHeight="1" x14ac:dyDescent="0.15">
      <c r="A2" s="87" t="s">
        <v>37</v>
      </c>
      <c r="B2" s="86"/>
      <c r="C2" s="86"/>
      <c r="D2" s="86"/>
      <c r="E2" s="86"/>
      <c r="F2" s="86"/>
      <c r="G2" s="86"/>
      <c r="H2" s="86"/>
      <c r="I2" s="86"/>
      <c r="J2" s="86"/>
      <c r="K2" s="88"/>
      <c r="L2" s="88"/>
      <c r="M2" s="88"/>
      <c r="N2" s="89"/>
    </row>
    <row r="3" spans="1:17" ht="26.25" customHeight="1" x14ac:dyDescent="0.15">
      <c r="A3" s="79">
        <v>1</v>
      </c>
      <c r="B3" s="80" t="s">
        <v>0</v>
      </c>
      <c r="C3" s="78" t="s">
        <v>1</v>
      </c>
      <c r="D3" s="78" t="s">
        <v>2</v>
      </c>
      <c r="E3" s="78" t="s">
        <v>3</v>
      </c>
      <c r="F3" s="78" t="s">
        <v>38</v>
      </c>
      <c r="G3" s="83" t="s">
        <v>4</v>
      </c>
      <c r="H3" s="84"/>
      <c r="I3" s="84"/>
      <c r="J3" s="84"/>
      <c r="K3" s="85"/>
      <c r="L3" s="82" t="s">
        <v>40</v>
      </c>
      <c r="M3" s="82"/>
      <c r="N3" s="82"/>
      <c r="O3" s="82"/>
      <c r="P3" s="82"/>
      <c r="Q3" s="82"/>
    </row>
    <row r="4" spans="1:17" ht="43.5" customHeight="1" x14ac:dyDescent="0.15">
      <c r="A4" s="79"/>
      <c r="B4" s="80"/>
      <c r="C4" s="78"/>
      <c r="D4" s="78"/>
      <c r="E4" s="78"/>
      <c r="F4" s="78"/>
      <c r="G4" s="13" t="s">
        <v>69</v>
      </c>
      <c r="H4" s="13" t="s">
        <v>5</v>
      </c>
      <c r="I4" s="13" t="s">
        <v>33</v>
      </c>
      <c r="J4" s="14" t="s">
        <v>6</v>
      </c>
      <c r="K4" s="14" t="s">
        <v>7</v>
      </c>
      <c r="L4" s="12" t="s">
        <v>35</v>
      </c>
      <c r="M4" s="2" t="s">
        <v>32</v>
      </c>
      <c r="N4" s="2" t="s">
        <v>34</v>
      </c>
      <c r="O4" s="2" t="s">
        <v>36</v>
      </c>
      <c r="P4" s="2" t="s">
        <v>29</v>
      </c>
      <c r="Q4" s="2" t="s">
        <v>17</v>
      </c>
    </row>
    <row r="5" spans="1:17" ht="26.25" customHeight="1" x14ac:dyDescent="0.15">
      <c r="A5" s="79"/>
      <c r="B5" s="3" t="s">
        <v>8</v>
      </c>
      <c r="C5" s="6">
        <v>11353</v>
      </c>
      <c r="D5" s="6">
        <v>9111</v>
      </c>
      <c r="E5" s="15">
        <v>787</v>
      </c>
      <c r="F5" s="16">
        <f>E5/D5</f>
        <v>8.6379102184172982E-2</v>
      </c>
      <c r="G5" s="15">
        <v>223</v>
      </c>
      <c r="H5" s="6">
        <v>918938</v>
      </c>
      <c r="I5" s="11">
        <f>G5/E5</f>
        <v>0.28335451080050827</v>
      </c>
      <c r="J5" s="6">
        <v>662</v>
      </c>
      <c r="K5" s="6">
        <v>7852417</v>
      </c>
      <c r="L5" s="6">
        <f>3*E5</f>
        <v>2361</v>
      </c>
      <c r="M5" s="6">
        <v>409</v>
      </c>
      <c r="N5" s="6">
        <v>712</v>
      </c>
      <c r="O5" s="11">
        <f>N5/L5</f>
        <v>0.30156713257094453</v>
      </c>
      <c r="P5" s="6">
        <v>65</v>
      </c>
      <c r="Q5" s="6">
        <v>11490</v>
      </c>
    </row>
    <row r="6" spans="1:17" ht="24" x14ac:dyDescent="0.15">
      <c r="A6" s="79"/>
      <c r="B6" s="10" t="s">
        <v>19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33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18</v>
      </c>
    </row>
    <row r="7" spans="1:17" ht="24" x14ac:dyDescent="0.15">
      <c r="A7" s="79"/>
      <c r="B7" s="4" t="s">
        <v>20</v>
      </c>
      <c r="C7" s="6">
        <v>787</v>
      </c>
      <c r="D7" s="6">
        <v>460</v>
      </c>
      <c r="E7" s="8">
        <f>D7/C7</f>
        <v>0.58449809402795427</v>
      </c>
      <c r="F7" s="6">
        <v>20</v>
      </c>
      <c r="G7" s="11">
        <f>F7/C7</f>
        <v>2.5412960609911054E-2</v>
      </c>
      <c r="H7" s="6">
        <v>19395</v>
      </c>
      <c r="I7" s="6">
        <v>326</v>
      </c>
      <c r="J7" s="6">
        <v>11804825</v>
      </c>
      <c r="K7" s="6">
        <v>15</v>
      </c>
      <c r="L7" s="6">
        <v>3360</v>
      </c>
      <c r="M7" s="9"/>
      <c r="N7" s="9"/>
      <c r="O7" s="9"/>
      <c r="P7" s="9"/>
      <c r="Q7" s="9"/>
    </row>
    <row r="8" spans="1:17" ht="24" x14ac:dyDescent="0.15">
      <c r="A8" s="79"/>
      <c r="B8" s="4" t="s">
        <v>21</v>
      </c>
      <c r="C8" s="6">
        <v>787</v>
      </c>
      <c r="D8" s="6">
        <v>295</v>
      </c>
      <c r="E8" s="8">
        <f t="shared" ref="E8:E10" si="0">D8/C8</f>
        <v>0.37484116899618808</v>
      </c>
      <c r="F8" s="6">
        <v>10</v>
      </c>
      <c r="G8" s="11">
        <f t="shared" ref="G8:G10" si="1">F8/C8</f>
        <v>1.2706480304955527E-2</v>
      </c>
      <c r="H8" s="6">
        <v>3494</v>
      </c>
      <c r="I8" s="6">
        <v>203</v>
      </c>
      <c r="J8" s="6">
        <v>2046629</v>
      </c>
      <c r="K8" s="6">
        <v>3</v>
      </c>
      <c r="L8" s="6">
        <v>1368</v>
      </c>
      <c r="M8" s="9"/>
      <c r="N8" s="9"/>
      <c r="O8" s="9"/>
      <c r="P8" s="9"/>
      <c r="Q8" s="9"/>
    </row>
    <row r="9" spans="1:17" ht="24" x14ac:dyDescent="0.15">
      <c r="A9" s="79"/>
      <c r="B9" s="4" t="s">
        <v>22</v>
      </c>
      <c r="C9" s="6">
        <v>787</v>
      </c>
      <c r="D9" s="6">
        <v>246</v>
      </c>
      <c r="E9" s="8">
        <f t="shared" si="0"/>
        <v>0.31257941550190599</v>
      </c>
      <c r="F9" s="6">
        <v>9</v>
      </c>
      <c r="G9" s="11">
        <f t="shared" si="1"/>
        <v>1.1435832274459974E-2</v>
      </c>
      <c r="H9" s="6">
        <v>45568</v>
      </c>
      <c r="I9" s="6">
        <v>156</v>
      </c>
      <c r="J9" s="6">
        <v>21523136</v>
      </c>
      <c r="K9" s="6">
        <v>4</v>
      </c>
      <c r="L9" s="6">
        <v>304</v>
      </c>
      <c r="M9" s="9"/>
      <c r="N9" s="9"/>
      <c r="O9" s="9"/>
      <c r="P9" s="9"/>
      <c r="Q9" s="9"/>
    </row>
    <row r="10" spans="1:17" ht="24" x14ac:dyDescent="0.15">
      <c r="A10" s="79"/>
      <c r="B10" s="4" t="s">
        <v>31</v>
      </c>
      <c r="C10" s="6">
        <v>787</v>
      </c>
      <c r="D10" s="6">
        <v>206</v>
      </c>
      <c r="E10" s="8">
        <f t="shared" si="0"/>
        <v>0.26175349428208389</v>
      </c>
      <c r="F10" s="6">
        <v>12</v>
      </c>
      <c r="G10" s="11">
        <f t="shared" si="1"/>
        <v>1.5247776365946633E-2</v>
      </c>
      <c r="H10" s="6">
        <v>11652</v>
      </c>
      <c r="I10" s="6">
        <v>169</v>
      </c>
      <c r="J10" s="6">
        <v>5876076</v>
      </c>
      <c r="K10" s="6">
        <v>3</v>
      </c>
      <c r="L10" s="6">
        <v>396</v>
      </c>
      <c r="M10" s="9"/>
      <c r="N10" s="9"/>
      <c r="O10" s="9"/>
      <c r="P10" s="9"/>
      <c r="Q10" s="9"/>
    </row>
  </sheetData>
  <mergeCells count="10">
    <mergeCell ref="A1:N1"/>
    <mergeCell ref="A2:N2"/>
    <mergeCell ref="A3:A10"/>
    <mergeCell ref="B3:B4"/>
    <mergeCell ref="C3:C4"/>
    <mergeCell ref="D3:D4"/>
    <mergeCell ref="E3:E4"/>
    <mergeCell ref="F3:F4"/>
    <mergeCell ref="G3:K3"/>
    <mergeCell ref="L3:Q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5"/>
  <sheetViews>
    <sheetView workbookViewId="0">
      <selection activeCell="A44" sqref="A44:Q48"/>
    </sheetView>
  </sheetViews>
  <sheetFormatPr defaultRowHeight="13.5" x14ac:dyDescent="0.15"/>
  <cols>
    <col min="1" max="1" width="27.25" bestFit="1" customWidth="1"/>
    <col min="2" max="2" width="11.375" bestFit="1" customWidth="1"/>
    <col min="3" max="3" width="13.125" bestFit="1" customWidth="1"/>
    <col min="4" max="4" width="12.375" bestFit="1" customWidth="1"/>
    <col min="5" max="5" width="17.75" bestFit="1" customWidth="1"/>
    <col min="6" max="6" width="16.75" customWidth="1"/>
    <col min="7" max="7" width="11.375" bestFit="1" customWidth="1"/>
    <col min="8" max="8" width="8" bestFit="1" customWidth="1"/>
    <col min="9" max="9" width="11.375" bestFit="1" customWidth="1"/>
    <col min="10" max="10" width="11.625" bestFit="1" customWidth="1"/>
    <col min="11" max="11" width="9.625" bestFit="1" customWidth="1"/>
    <col min="12" max="13" width="13.875" bestFit="1" customWidth="1"/>
    <col min="14" max="14" width="11.625" bestFit="1" customWidth="1"/>
    <col min="15" max="17" width="8" bestFit="1" customWidth="1"/>
  </cols>
  <sheetData>
    <row r="2" spans="1:17" ht="28.5" hidden="1" customHeight="1" x14ac:dyDescent="0.15">
      <c r="A2" s="96" t="s">
        <v>0</v>
      </c>
      <c r="B2" s="78" t="s">
        <v>1</v>
      </c>
      <c r="C2" s="78" t="s">
        <v>2</v>
      </c>
      <c r="D2" s="78" t="s">
        <v>3</v>
      </c>
      <c r="E2" s="78" t="s">
        <v>38</v>
      </c>
      <c r="F2" s="90" t="s">
        <v>4</v>
      </c>
      <c r="G2" s="90"/>
      <c r="H2" s="90"/>
      <c r="I2" s="90"/>
      <c r="J2" s="90"/>
      <c r="K2" s="91" t="s">
        <v>40</v>
      </c>
      <c r="L2" s="92"/>
      <c r="M2" s="92"/>
      <c r="N2" s="92"/>
      <c r="O2" s="93"/>
    </row>
    <row r="3" spans="1:17" ht="38.25" hidden="1" customHeight="1" x14ac:dyDescent="0.15">
      <c r="A3" s="96"/>
      <c r="B3" s="78"/>
      <c r="C3" s="78"/>
      <c r="D3" s="78"/>
      <c r="E3" s="78"/>
      <c r="F3" s="30" t="s">
        <v>69</v>
      </c>
      <c r="G3" s="30" t="s">
        <v>5</v>
      </c>
      <c r="H3" s="30" t="s">
        <v>33</v>
      </c>
      <c r="I3" s="14" t="s">
        <v>6</v>
      </c>
      <c r="J3" s="14" t="s">
        <v>7</v>
      </c>
      <c r="K3" s="53" t="s">
        <v>35</v>
      </c>
      <c r="L3" s="54" t="s">
        <v>32</v>
      </c>
      <c r="M3" s="54" t="s">
        <v>34</v>
      </c>
      <c r="N3" s="54" t="s">
        <v>16</v>
      </c>
      <c r="O3" s="54" t="s">
        <v>17</v>
      </c>
    </row>
    <row r="4" spans="1:17" ht="28.5" hidden="1" customHeight="1" x14ac:dyDescent="0.15">
      <c r="A4" s="29" t="s">
        <v>79</v>
      </c>
      <c r="B4" s="31">
        <v>848</v>
      </c>
      <c r="C4" s="31">
        <v>1266</v>
      </c>
      <c r="D4" s="31">
        <v>141</v>
      </c>
      <c r="E4" s="32">
        <f>D4/C4</f>
        <v>0.11137440758293839</v>
      </c>
      <c r="F4" s="31">
        <v>99</v>
      </c>
      <c r="G4" s="31">
        <v>735221</v>
      </c>
      <c r="H4" s="32">
        <f>F4/D4</f>
        <v>0.7021276595744681</v>
      </c>
      <c r="I4" s="31">
        <v>128</v>
      </c>
      <c r="J4" s="31">
        <v>7473324</v>
      </c>
      <c r="K4" s="31">
        <v>141</v>
      </c>
      <c r="L4" s="31">
        <v>127</v>
      </c>
      <c r="M4" s="31">
        <v>127</v>
      </c>
      <c r="N4" s="31">
        <v>13</v>
      </c>
      <c r="O4" s="31">
        <v>4970</v>
      </c>
    </row>
    <row r="5" spans="1:17" ht="28.5" hidden="1" customHeight="1" x14ac:dyDescent="0.15">
      <c r="A5" s="29" t="s">
        <v>80</v>
      </c>
      <c r="B5" s="49">
        <v>769</v>
      </c>
      <c r="C5" s="49">
        <v>1017</v>
      </c>
      <c r="D5" s="49">
        <v>120</v>
      </c>
      <c r="E5" s="32">
        <f>D5/C5</f>
        <v>0.11799410029498525</v>
      </c>
      <c r="F5" s="49">
        <v>92</v>
      </c>
      <c r="G5" s="49">
        <v>1223997</v>
      </c>
      <c r="H5" s="32">
        <f>F5/D5</f>
        <v>0.76666666666666672</v>
      </c>
      <c r="I5" s="50">
        <v>115</v>
      </c>
      <c r="J5" s="50">
        <v>1362894</v>
      </c>
      <c r="K5" s="50">
        <v>120</v>
      </c>
      <c r="L5" s="51">
        <v>186</v>
      </c>
      <c r="M5" s="51">
        <v>202</v>
      </c>
      <c r="N5" s="51">
        <v>14</v>
      </c>
      <c r="O5" s="51">
        <v>2098</v>
      </c>
    </row>
    <row r="6" spans="1:17" ht="25.5" hidden="1" customHeight="1" x14ac:dyDescent="0.15">
      <c r="A6" s="48" t="s">
        <v>95</v>
      </c>
      <c r="B6" s="48"/>
      <c r="C6" s="48"/>
      <c r="D6" s="48"/>
      <c r="E6" s="57">
        <f>(E5-E4)/E4</f>
        <v>5.9436389882633528E-2</v>
      </c>
      <c r="F6" s="48"/>
      <c r="G6" s="48"/>
      <c r="H6" s="57">
        <f>(H5-H4)/H4</f>
        <v>9.191919191919197E-2</v>
      </c>
      <c r="I6" s="48"/>
      <c r="J6" s="48"/>
      <c r="K6" s="48"/>
      <c r="L6" s="57">
        <f>(L5-L4)/L4</f>
        <v>0.46456692913385828</v>
      </c>
      <c r="M6" s="57">
        <f>(M5-M4)/M4</f>
        <v>0.59055118110236215</v>
      </c>
      <c r="N6" s="48"/>
      <c r="O6" s="48"/>
    </row>
    <row r="7" spans="1:17" hidden="1" x14ac:dyDescent="0.15"/>
    <row r="8" spans="1:17" ht="26.25" hidden="1" customHeight="1" x14ac:dyDescent="0.15">
      <c r="A8" s="94" t="s">
        <v>93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</row>
    <row r="9" spans="1:17" ht="27" hidden="1" customHeight="1" x14ac:dyDescent="0.15">
      <c r="A9" s="33" t="s">
        <v>94</v>
      </c>
      <c r="B9" s="5" t="s">
        <v>74</v>
      </c>
      <c r="C9" s="5" t="s">
        <v>75</v>
      </c>
      <c r="D9" s="5" t="s">
        <v>76</v>
      </c>
      <c r="E9" s="5" t="s">
        <v>10</v>
      </c>
      <c r="F9" s="5" t="s">
        <v>11</v>
      </c>
      <c r="G9" s="5" t="s">
        <v>12</v>
      </c>
      <c r="H9" s="5" t="s">
        <v>33</v>
      </c>
      <c r="I9" s="5" t="s">
        <v>13</v>
      </c>
      <c r="J9" s="5" t="s">
        <v>56</v>
      </c>
      <c r="K9" s="5" t="s">
        <v>14</v>
      </c>
      <c r="L9" s="5" t="s">
        <v>97</v>
      </c>
      <c r="M9" s="5" t="s">
        <v>59</v>
      </c>
      <c r="N9" s="5" t="s">
        <v>54</v>
      </c>
      <c r="O9" s="5" t="s">
        <v>16</v>
      </c>
      <c r="P9" s="5" t="s">
        <v>17</v>
      </c>
      <c r="Q9" s="5" t="s">
        <v>55</v>
      </c>
    </row>
    <row r="10" spans="1:17" ht="27" hidden="1" customHeight="1" x14ac:dyDescent="0.15">
      <c r="A10" s="34" t="s">
        <v>78</v>
      </c>
      <c r="B10" s="31">
        <v>141</v>
      </c>
      <c r="C10" s="31">
        <v>1266</v>
      </c>
      <c r="D10" s="52">
        <f>B10/C10</f>
        <v>0.11137440758293839</v>
      </c>
      <c r="E10" s="31">
        <v>91</v>
      </c>
      <c r="F10" s="32">
        <f>E10/B10</f>
        <v>0.64539007092198586</v>
      </c>
      <c r="G10" s="31">
        <v>6</v>
      </c>
      <c r="H10" s="32">
        <f>G10/B10</f>
        <v>4.2553191489361701E-2</v>
      </c>
      <c r="I10" s="31">
        <v>9404</v>
      </c>
      <c r="J10" s="31">
        <f>I10/G10</f>
        <v>1567.3333333333333</v>
      </c>
      <c r="K10" s="31">
        <v>62</v>
      </c>
      <c r="L10" s="32">
        <f>K10/B10</f>
        <v>0.43971631205673761</v>
      </c>
      <c r="M10" s="31">
        <v>4615953</v>
      </c>
      <c r="N10" s="31">
        <f>M10/K10</f>
        <v>74450.854838709682</v>
      </c>
      <c r="O10" s="31">
        <v>3</v>
      </c>
      <c r="P10" s="31">
        <v>416</v>
      </c>
      <c r="Q10" s="31">
        <f>P10/O10</f>
        <v>138.66666666666666</v>
      </c>
    </row>
    <row r="11" spans="1:17" ht="27" hidden="1" customHeight="1" x14ac:dyDescent="0.15">
      <c r="A11" s="34" t="s">
        <v>77</v>
      </c>
      <c r="B11" s="31">
        <v>1227</v>
      </c>
      <c r="C11" s="31">
        <v>1266</v>
      </c>
      <c r="D11" s="31" t="s">
        <v>96</v>
      </c>
      <c r="E11" s="31">
        <v>342</v>
      </c>
      <c r="F11" s="32">
        <f>E11/B11</f>
        <v>0.27872860635696822</v>
      </c>
      <c r="G11" s="31">
        <v>8</v>
      </c>
      <c r="H11" s="32">
        <f>G11/B11</f>
        <v>6.5199674001629989E-3</v>
      </c>
      <c r="I11" s="31">
        <v>738497</v>
      </c>
      <c r="J11" s="31">
        <f>I11/G11</f>
        <v>92312.125</v>
      </c>
      <c r="K11" s="31">
        <v>123</v>
      </c>
      <c r="L11" s="32">
        <f>K11/B11</f>
        <v>0.10024449877750612</v>
      </c>
      <c r="M11" s="31">
        <v>690862202</v>
      </c>
      <c r="N11" s="31">
        <f>M11/K11</f>
        <v>5616765.8699186994</v>
      </c>
      <c r="O11" s="31">
        <v>6</v>
      </c>
      <c r="P11" s="31">
        <v>940</v>
      </c>
      <c r="Q11" s="31">
        <f>P11/O11</f>
        <v>156.66666666666666</v>
      </c>
    </row>
    <row r="12" spans="1:17" ht="23.25" hidden="1" customHeight="1" x14ac:dyDescent="0.15">
      <c r="A12" s="55" t="s">
        <v>98</v>
      </c>
      <c r="B12" s="48"/>
      <c r="C12" s="48"/>
      <c r="D12" s="48"/>
      <c r="E12" s="48"/>
      <c r="F12" s="56">
        <f>F10-F11</f>
        <v>0.36666146456501764</v>
      </c>
      <c r="G12" s="48"/>
      <c r="H12" s="56">
        <f>H10-H11</f>
        <v>3.60332240891987E-2</v>
      </c>
      <c r="I12" s="48"/>
      <c r="J12" s="48"/>
      <c r="K12" s="48"/>
      <c r="L12" s="56">
        <f>L10-L11</f>
        <v>0.33947181327923148</v>
      </c>
      <c r="M12" s="48"/>
      <c r="N12" s="48"/>
      <c r="O12" s="48"/>
      <c r="P12" s="48"/>
      <c r="Q12" s="48"/>
    </row>
    <row r="14" spans="1:17" ht="21.75" hidden="1" customHeight="1" x14ac:dyDescent="0.15">
      <c r="A14" s="96" t="s">
        <v>0</v>
      </c>
      <c r="B14" s="78" t="s">
        <v>1</v>
      </c>
      <c r="C14" s="78" t="s">
        <v>2</v>
      </c>
      <c r="D14" s="78" t="s">
        <v>3</v>
      </c>
      <c r="E14" s="78" t="s">
        <v>38</v>
      </c>
      <c r="F14" s="90" t="s">
        <v>4</v>
      </c>
      <c r="G14" s="90"/>
      <c r="H14" s="90"/>
      <c r="I14" s="90"/>
      <c r="J14" s="90"/>
      <c r="K14" s="91" t="s">
        <v>40</v>
      </c>
      <c r="L14" s="92"/>
      <c r="M14" s="92"/>
      <c r="N14" s="92"/>
      <c r="O14" s="93"/>
    </row>
    <row r="15" spans="1:17" ht="46.5" hidden="1" customHeight="1" x14ac:dyDescent="0.15">
      <c r="A15" s="96"/>
      <c r="B15" s="78"/>
      <c r="C15" s="78"/>
      <c r="D15" s="78"/>
      <c r="E15" s="78"/>
      <c r="F15" s="65" t="s">
        <v>43</v>
      </c>
      <c r="G15" s="65" t="s">
        <v>5</v>
      </c>
      <c r="H15" s="65" t="s">
        <v>33</v>
      </c>
      <c r="I15" s="14" t="s">
        <v>6</v>
      </c>
      <c r="J15" s="14" t="s">
        <v>7</v>
      </c>
      <c r="K15" s="53" t="s">
        <v>35</v>
      </c>
      <c r="L15" s="54" t="s">
        <v>32</v>
      </c>
      <c r="M15" s="54" t="s">
        <v>34</v>
      </c>
      <c r="N15" s="54" t="s">
        <v>16</v>
      </c>
      <c r="O15" s="54" t="s">
        <v>17</v>
      </c>
    </row>
    <row r="16" spans="1:17" ht="22.5" hidden="1" customHeight="1" x14ac:dyDescent="0.15">
      <c r="A16" s="64" t="s">
        <v>120</v>
      </c>
      <c r="B16" s="49">
        <v>769</v>
      </c>
      <c r="C16" s="49">
        <v>1017</v>
      </c>
      <c r="D16" s="49">
        <v>120</v>
      </c>
      <c r="E16" s="32">
        <f>D16/C16</f>
        <v>0.11799410029498525</v>
      </c>
      <c r="F16" s="49">
        <v>92</v>
      </c>
      <c r="G16" s="49">
        <v>1223997</v>
      </c>
      <c r="H16" s="32">
        <f>F16/D16</f>
        <v>0.76666666666666672</v>
      </c>
      <c r="I16" s="50">
        <v>115</v>
      </c>
      <c r="J16" s="50">
        <v>1362894</v>
      </c>
      <c r="K16" s="50">
        <v>120</v>
      </c>
      <c r="L16" s="51">
        <v>186</v>
      </c>
      <c r="M16" s="51">
        <v>202</v>
      </c>
      <c r="N16" s="51">
        <v>14</v>
      </c>
      <c r="O16" s="51">
        <v>2098</v>
      </c>
    </row>
    <row r="17" spans="1:17" ht="22.5" hidden="1" customHeight="1" x14ac:dyDescent="0.15">
      <c r="A17" s="64" t="s">
        <v>121</v>
      </c>
      <c r="B17" s="49">
        <v>720</v>
      </c>
      <c r="C17" s="49">
        <v>964</v>
      </c>
      <c r="D17" s="49">
        <v>103</v>
      </c>
      <c r="E17" s="32">
        <f>D17/C17</f>
        <v>0.10684647302904564</v>
      </c>
      <c r="F17" s="49">
        <v>102</v>
      </c>
      <c r="G17" s="49">
        <v>1716227</v>
      </c>
      <c r="H17" s="32">
        <f>F17/D17</f>
        <v>0.99029126213592233</v>
      </c>
      <c r="I17" s="50">
        <v>104</v>
      </c>
      <c r="J17" s="50">
        <v>9557423</v>
      </c>
      <c r="K17" s="50">
        <v>103</v>
      </c>
      <c r="L17" s="51">
        <v>191</v>
      </c>
      <c r="M17" s="51">
        <v>191</v>
      </c>
      <c r="N17" s="51">
        <v>9</v>
      </c>
      <c r="O17" s="51">
        <v>2402</v>
      </c>
    </row>
    <row r="18" spans="1:17" ht="22.5" hidden="1" customHeight="1" x14ac:dyDescent="0.15">
      <c r="A18" s="64" t="s">
        <v>89</v>
      </c>
      <c r="B18" s="64"/>
      <c r="C18" s="64"/>
      <c r="D18" s="64"/>
      <c r="E18" s="57">
        <f>E17-E16</f>
        <v>-1.1147627265939611E-2</v>
      </c>
      <c r="F18" s="64"/>
      <c r="G18" s="64"/>
      <c r="H18" s="57">
        <f>H17-H16</f>
        <v>0.22362459546925562</v>
      </c>
      <c r="I18" s="64"/>
      <c r="J18" s="64"/>
      <c r="K18" s="64"/>
      <c r="L18" s="57"/>
      <c r="M18" s="57"/>
      <c r="N18" s="64"/>
      <c r="O18" s="64"/>
    </row>
    <row r="19" spans="1:17" hidden="1" x14ac:dyDescent="0.15"/>
    <row r="20" spans="1:17" ht="24.75" hidden="1" customHeight="1" x14ac:dyDescent="0.15">
      <c r="A20" s="94" t="s">
        <v>122</v>
      </c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</row>
    <row r="21" spans="1:17" ht="39" hidden="1" customHeight="1" x14ac:dyDescent="0.15">
      <c r="A21" s="33" t="s">
        <v>94</v>
      </c>
      <c r="B21" s="5" t="s">
        <v>74</v>
      </c>
      <c r="C21" s="5" t="s">
        <v>75</v>
      </c>
      <c r="D21" s="5" t="s">
        <v>76</v>
      </c>
      <c r="E21" s="5" t="s">
        <v>10</v>
      </c>
      <c r="F21" s="5" t="s">
        <v>11</v>
      </c>
      <c r="G21" s="5" t="s">
        <v>12</v>
      </c>
      <c r="H21" s="5" t="s">
        <v>33</v>
      </c>
      <c r="I21" s="5" t="s">
        <v>13</v>
      </c>
      <c r="J21" s="5" t="s">
        <v>56</v>
      </c>
      <c r="K21" s="5" t="s">
        <v>14</v>
      </c>
      <c r="L21" s="5" t="s">
        <v>97</v>
      </c>
      <c r="M21" s="5" t="s">
        <v>59</v>
      </c>
      <c r="N21" s="5" t="s">
        <v>54</v>
      </c>
      <c r="O21" s="5" t="s">
        <v>16</v>
      </c>
      <c r="P21" s="5" t="s">
        <v>17</v>
      </c>
      <c r="Q21" s="5" t="s">
        <v>55</v>
      </c>
    </row>
    <row r="22" spans="1:17" ht="21.75" hidden="1" customHeight="1" x14ac:dyDescent="0.15">
      <c r="A22" s="34" t="s">
        <v>78</v>
      </c>
      <c r="B22" s="31">
        <v>120</v>
      </c>
      <c r="C22" s="31">
        <v>1017</v>
      </c>
      <c r="D22" s="52">
        <f>B22/C22</f>
        <v>0.11799410029498525</v>
      </c>
      <c r="E22" s="31">
        <v>87</v>
      </c>
      <c r="F22" s="32">
        <f>E22/B22</f>
        <v>0.72499999999999998</v>
      </c>
      <c r="G22" s="31">
        <v>6</v>
      </c>
      <c r="H22" s="32">
        <f>G22/B22</f>
        <v>0.05</v>
      </c>
      <c r="I22" s="31">
        <v>537</v>
      </c>
      <c r="J22" s="31">
        <f>I22/G22</f>
        <v>89.5</v>
      </c>
      <c r="K22" s="31">
        <v>48</v>
      </c>
      <c r="L22" s="32">
        <f>K22/B22</f>
        <v>0.4</v>
      </c>
      <c r="M22" s="31">
        <v>1180164</v>
      </c>
      <c r="N22" s="31">
        <f>M22/K22</f>
        <v>24586.75</v>
      </c>
      <c r="O22" s="31">
        <v>6</v>
      </c>
      <c r="P22" s="31">
        <v>348</v>
      </c>
      <c r="Q22" s="31">
        <f>P22/O22</f>
        <v>58</v>
      </c>
    </row>
    <row r="23" spans="1:17" ht="21.75" hidden="1" customHeight="1" x14ac:dyDescent="0.15">
      <c r="A23" s="34" t="s">
        <v>77</v>
      </c>
      <c r="B23" s="31">
        <v>912</v>
      </c>
      <c r="C23" s="31">
        <v>1017</v>
      </c>
      <c r="D23" s="31" t="s">
        <v>96</v>
      </c>
      <c r="E23" s="31">
        <v>299</v>
      </c>
      <c r="F23" s="32">
        <f>E23/B23</f>
        <v>0.32785087719298245</v>
      </c>
      <c r="G23" s="31">
        <v>8</v>
      </c>
      <c r="H23" s="32">
        <f>G23/B23</f>
        <v>8.771929824561403E-3</v>
      </c>
      <c r="I23" s="31">
        <v>80294</v>
      </c>
      <c r="J23" s="31">
        <f>I23/G23</f>
        <v>10036.75</v>
      </c>
      <c r="K23" s="31">
        <v>131</v>
      </c>
      <c r="L23" s="32">
        <f>K23/B23</f>
        <v>0.14364035087719298</v>
      </c>
      <c r="M23" s="31">
        <v>30671022</v>
      </c>
      <c r="N23" s="31">
        <f>M23/K23</f>
        <v>234129.93893129771</v>
      </c>
      <c r="O23" s="31">
        <v>5</v>
      </c>
      <c r="P23" s="31">
        <v>3114</v>
      </c>
      <c r="Q23" s="31">
        <f>P23/O23</f>
        <v>622.79999999999995</v>
      </c>
    </row>
    <row r="24" spans="1:17" ht="21.75" hidden="1" customHeight="1" x14ac:dyDescent="0.15">
      <c r="A24" s="55" t="s">
        <v>98</v>
      </c>
      <c r="B24" s="64"/>
      <c r="C24" s="64"/>
      <c r="D24" s="64"/>
      <c r="E24" s="64"/>
      <c r="F24" s="56">
        <f>F22-F23</f>
        <v>0.39714912280701753</v>
      </c>
      <c r="G24" s="64"/>
      <c r="H24" s="56">
        <f>H22-H23</f>
        <v>4.12280701754386E-2</v>
      </c>
      <c r="I24" s="64"/>
      <c r="J24" s="64"/>
      <c r="K24" s="64"/>
      <c r="L24" s="56">
        <f>L22-L23</f>
        <v>0.25635964912280707</v>
      </c>
      <c r="M24" s="64"/>
      <c r="N24" s="64"/>
      <c r="O24" s="64"/>
      <c r="P24" s="64"/>
      <c r="Q24" s="64"/>
    </row>
    <row r="26" spans="1:17" ht="24.75" hidden="1" customHeight="1" x14ac:dyDescent="0.15">
      <c r="A26" s="96" t="s">
        <v>0</v>
      </c>
      <c r="B26" s="78" t="s">
        <v>1</v>
      </c>
      <c r="C26" s="78" t="s">
        <v>2</v>
      </c>
      <c r="D26" s="78" t="s">
        <v>3</v>
      </c>
      <c r="E26" s="78" t="s">
        <v>38</v>
      </c>
      <c r="F26" s="90" t="s">
        <v>4</v>
      </c>
      <c r="G26" s="90"/>
      <c r="H26" s="90"/>
      <c r="I26" s="90"/>
      <c r="J26" s="90"/>
      <c r="K26" s="91" t="s">
        <v>40</v>
      </c>
      <c r="L26" s="92"/>
      <c r="M26" s="92"/>
      <c r="N26" s="92"/>
      <c r="O26" s="93"/>
    </row>
    <row r="27" spans="1:17" ht="24" hidden="1" x14ac:dyDescent="0.15">
      <c r="A27" s="96"/>
      <c r="B27" s="78"/>
      <c r="C27" s="78"/>
      <c r="D27" s="78"/>
      <c r="E27" s="78"/>
      <c r="F27" s="67" t="s">
        <v>43</v>
      </c>
      <c r="G27" s="67" t="s">
        <v>5</v>
      </c>
      <c r="H27" s="67" t="s">
        <v>33</v>
      </c>
      <c r="I27" s="14" t="s">
        <v>6</v>
      </c>
      <c r="J27" s="14" t="s">
        <v>7</v>
      </c>
      <c r="K27" s="53" t="s">
        <v>35</v>
      </c>
      <c r="L27" s="54" t="s">
        <v>32</v>
      </c>
      <c r="M27" s="54" t="s">
        <v>34</v>
      </c>
      <c r="N27" s="54" t="s">
        <v>16</v>
      </c>
      <c r="O27" s="54" t="s">
        <v>17</v>
      </c>
    </row>
    <row r="28" spans="1:17" ht="27" hidden="1" customHeight="1" x14ac:dyDescent="0.15">
      <c r="A28" s="66" t="s">
        <v>124</v>
      </c>
      <c r="B28" s="49">
        <v>720</v>
      </c>
      <c r="C28" s="49">
        <v>964</v>
      </c>
      <c r="D28" s="49">
        <v>103</v>
      </c>
      <c r="E28" s="32">
        <f>D28/C28</f>
        <v>0.10684647302904564</v>
      </c>
      <c r="F28" s="49">
        <v>102</v>
      </c>
      <c r="G28" s="49">
        <v>1716227</v>
      </c>
      <c r="H28" s="32">
        <f>F28/D28</f>
        <v>0.99029126213592233</v>
      </c>
      <c r="I28" s="50">
        <v>104</v>
      </c>
      <c r="J28" s="50">
        <v>9557423</v>
      </c>
      <c r="K28" s="50">
        <v>103</v>
      </c>
      <c r="L28" s="51">
        <v>191</v>
      </c>
      <c r="M28" s="51">
        <v>191</v>
      </c>
      <c r="N28" s="51">
        <v>9</v>
      </c>
      <c r="O28" s="51">
        <v>2402</v>
      </c>
    </row>
    <row r="29" spans="1:17" ht="27" hidden="1" customHeight="1" x14ac:dyDescent="0.15">
      <c r="A29" s="66" t="s">
        <v>123</v>
      </c>
      <c r="B29" s="49">
        <v>721</v>
      </c>
      <c r="C29" s="49">
        <v>938</v>
      </c>
      <c r="D29" s="49">
        <v>112</v>
      </c>
      <c r="E29" s="32">
        <f>D29/C29</f>
        <v>0.11940298507462686</v>
      </c>
      <c r="F29" s="49">
        <v>101</v>
      </c>
      <c r="G29" s="49">
        <v>1056847</v>
      </c>
      <c r="H29" s="32">
        <f>F29/D29</f>
        <v>0.9017857142857143</v>
      </c>
      <c r="I29" s="50">
        <v>106</v>
      </c>
      <c r="J29" s="50">
        <v>495817</v>
      </c>
      <c r="K29" s="50">
        <v>112</v>
      </c>
      <c r="L29" s="51">
        <v>229</v>
      </c>
      <c r="M29" s="51">
        <v>229</v>
      </c>
      <c r="N29" s="51">
        <v>13</v>
      </c>
      <c r="O29" s="51">
        <v>2154</v>
      </c>
    </row>
    <row r="30" spans="1:17" ht="27" hidden="1" customHeight="1" x14ac:dyDescent="0.15">
      <c r="A30" s="66" t="s">
        <v>89</v>
      </c>
      <c r="B30" s="66"/>
      <c r="C30" s="66"/>
      <c r="D30" s="66"/>
      <c r="E30" s="57">
        <f>E29-E28</f>
        <v>1.2556512045581225E-2</v>
      </c>
      <c r="F30" s="66"/>
      <c r="G30" s="66"/>
      <c r="H30" s="57">
        <f>H29-H28</f>
        <v>-8.8505547850208033E-2</v>
      </c>
      <c r="I30" s="66"/>
      <c r="J30" s="66"/>
      <c r="K30" s="66"/>
      <c r="L30" s="57"/>
      <c r="M30" s="57"/>
      <c r="N30" s="66"/>
      <c r="O30" s="66"/>
    </row>
    <row r="31" spans="1:17" hidden="1" x14ac:dyDescent="0.15"/>
    <row r="32" spans="1:17" ht="25.5" hidden="1" customHeight="1" x14ac:dyDescent="0.15">
      <c r="A32" s="94" t="s">
        <v>125</v>
      </c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</row>
    <row r="33" spans="1:17" ht="39.75" hidden="1" customHeight="1" x14ac:dyDescent="0.15">
      <c r="A33" s="33" t="s">
        <v>94</v>
      </c>
      <c r="B33" s="5" t="s">
        <v>9</v>
      </c>
      <c r="C33" s="5" t="s">
        <v>75</v>
      </c>
      <c r="D33" s="5" t="s">
        <v>76</v>
      </c>
      <c r="E33" s="5" t="s">
        <v>10</v>
      </c>
      <c r="F33" s="5" t="s">
        <v>11</v>
      </c>
      <c r="G33" s="5" t="s">
        <v>12</v>
      </c>
      <c r="H33" s="5" t="s">
        <v>33</v>
      </c>
      <c r="I33" s="5" t="s">
        <v>13</v>
      </c>
      <c r="J33" s="5" t="s">
        <v>56</v>
      </c>
      <c r="K33" s="5" t="s">
        <v>14</v>
      </c>
      <c r="L33" s="5" t="s">
        <v>97</v>
      </c>
      <c r="M33" s="5" t="s">
        <v>59</v>
      </c>
      <c r="N33" s="5" t="s">
        <v>54</v>
      </c>
      <c r="O33" s="5" t="s">
        <v>16</v>
      </c>
      <c r="P33" s="5" t="s">
        <v>17</v>
      </c>
      <c r="Q33" s="5" t="s">
        <v>55</v>
      </c>
    </row>
    <row r="34" spans="1:17" ht="24.75" hidden="1" customHeight="1" x14ac:dyDescent="0.15">
      <c r="A34" s="34" t="s">
        <v>78</v>
      </c>
      <c r="B34" s="31">
        <v>103</v>
      </c>
      <c r="C34" s="31">
        <v>964</v>
      </c>
      <c r="D34" s="52">
        <f>B34/C34</f>
        <v>0.10684647302904564</v>
      </c>
      <c r="E34" s="31">
        <v>78</v>
      </c>
      <c r="F34" s="32">
        <f>E34/B34</f>
        <v>0.75728155339805825</v>
      </c>
      <c r="G34" s="31">
        <v>5</v>
      </c>
      <c r="H34" s="32">
        <f>G34/B34</f>
        <v>4.8543689320388349E-2</v>
      </c>
      <c r="I34" s="31">
        <v>31378</v>
      </c>
      <c r="J34" s="31">
        <f>I34/G34</f>
        <v>6275.6</v>
      </c>
      <c r="K34" s="31">
        <v>51</v>
      </c>
      <c r="L34" s="32">
        <f>K34/B34</f>
        <v>0.49514563106796117</v>
      </c>
      <c r="M34" s="31">
        <v>6265582</v>
      </c>
      <c r="N34" s="31">
        <f>M34/K34</f>
        <v>122854.54901960785</v>
      </c>
      <c r="O34" s="31">
        <v>5</v>
      </c>
      <c r="P34" s="31">
        <v>3836</v>
      </c>
      <c r="Q34" s="31">
        <f>P34/O34</f>
        <v>767.2</v>
      </c>
    </row>
    <row r="35" spans="1:17" ht="24.75" hidden="1" customHeight="1" x14ac:dyDescent="0.15">
      <c r="A35" s="34" t="s">
        <v>77</v>
      </c>
      <c r="B35" s="31">
        <v>881</v>
      </c>
      <c r="C35" s="31">
        <v>964</v>
      </c>
      <c r="D35" s="31" t="s">
        <v>96</v>
      </c>
      <c r="E35" s="31">
        <v>277</v>
      </c>
      <c r="F35" s="32">
        <f>E35/B35</f>
        <v>0.31441543700340524</v>
      </c>
      <c r="G35" s="31">
        <v>11</v>
      </c>
      <c r="H35" s="32">
        <f>G35/B35</f>
        <v>1.2485811577752554E-2</v>
      </c>
      <c r="I35" s="31">
        <v>355197</v>
      </c>
      <c r="J35" s="31">
        <f>I35/G35</f>
        <v>32290.636363636364</v>
      </c>
      <c r="K35" s="31">
        <v>117</v>
      </c>
      <c r="L35" s="32">
        <f>K35/B35</f>
        <v>0.13280363223609534</v>
      </c>
      <c r="M35" s="31">
        <v>118490016</v>
      </c>
      <c r="N35" s="31">
        <f>M35/K35</f>
        <v>1012735.1794871795</v>
      </c>
      <c r="O35" s="31">
        <v>9</v>
      </c>
      <c r="P35" s="31">
        <v>968</v>
      </c>
      <c r="Q35" s="31">
        <f>P35/O35</f>
        <v>107.55555555555556</v>
      </c>
    </row>
    <row r="36" spans="1:17" ht="24.75" hidden="1" customHeight="1" x14ac:dyDescent="0.15">
      <c r="A36" s="55" t="s">
        <v>98</v>
      </c>
      <c r="B36" s="66"/>
      <c r="C36" s="66"/>
      <c r="D36" s="66"/>
      <c r="E36" s="66"/>
      <c r="F36" s="56">
        <f>F34-F35</f>
        <v>0.44286611639465301</v>
      </c>
      <c r="G36" s="66"/>
      <c r="H36" s="56">
        <f>H34-H35</f>
        <v>3.6057877742635795E-2</v>
      </c>
      <c r="I36" s="66"/>
      <c r="J36" s="66"/>
      <c r="K36" s="66"/>
      <c r="L36" s="56">
        <f>L34-L35</f>
        <v>0.3623419988318658</v>
      </c>
      <c r="M36" s="66"/>
      <c r="N36" s="66"/>
      <c r="O36" s="66"/>
      <c r="P36" s="66"/>
      <c r="Q36" s="66"/>
    </row>
    <row r="37" spans="1:17" ht="27" customHeight="1" x14ac:dyDescent="0.15"/>
    <row r="38" spans="1:17" ht="24.75" customHeight="1" x14ac:dyDescent="0.15">
      <c r="A38" s="96" t="s">
        <v>0</v>
      </c>
      <c r="B38" s="78" t="s">
        <v>1</v>
      </c>
      <c r="C38" s="78" t="s">
        <v>2</v>
      </c>
      <c r="D38" s="78" t="s">
        <v>3</v>
      </c>
      <c r="E38" s="78" t="s">
        <v>38</v>
      </c>
      <c r="F38" s="90" t="s">
        <v>4</v>
      </c>
      <c r="G38" s="90"/>
      <c r="H38" s="90"/>
      <c r="I38" s="90"/>
      <c r="J38" s="90"/>
      <c r="K38" s="91" t="s">
        <v>40</v>
      </c>
      <c r="L38" s="92"/>
      <c r="M38" s="92"/>
      <c r="N38" s="92"/>
      <c r="O38" s="93"/>
    </row>
    <row r="39" spans="1:17" ht="34.5" customHeight="1" x14ac:dyDescent="0.15">
      <c r="A39" s="96"/>
      <c r="B39" s="78"/>
      <c r="C39" s="78"/>
      <c r="D39" s="78"/>
      <c r="E39" s="78"/>
      <c r="F39" s="69" t="s">
        <v>43</v>
      </c>
      <c r="G39" s="69" t="s">
        <v>137</v>
      </c>
      <c r="H39" s="69" t="s">
        <v>33</v>
      </c>
      <c r="I39" s="14" t="s">
        <v>6</v>
      </c>
      <c r="J39" s="14" t="s">
        <v>7</v>
      </c>
      <c r="K39" s="53" t="s">
        <v>35</v>
      </c>
      <c r="L39" s="54" t="s">
        <v>32</v>
      </c>
      <c r="M39" s="54" t="s">
        <v>34</v>
      </c>
      <c r="N39" s="54" t="s">
        <v>16</v>
      </c>
      <c r="O39" s="54" t="s">
        <v>17</v>
      </c>
    </row>
    <row r="40" spans="1:17" ht="34.5" customHeight="1" x14ac:dyDescent="0.15">
      <c r="A40" s="68" t="s">
        <v>143</v>
      </c>
      <c r="B40" s="49">
        <v>721</v>
      </c>
      <c r="C40" s="49">
        <v>938</v>
      </c>
      <c r="D40" s="49">
        <v>112</v>
      </c>
      <c r="E40" s="32">
        <f>D40/C40</f>
        <v>0.11940298507462686</v>
      </c>
      <c r="F40" s="49">
        <v>18</v>
      </c>
      <c r="G40" s="49">
        <v>258</v>
      </c>
      <c r="H40" s="32">
        <f>F40/D40</f>
        <v>0.16071428571428573</v>
      </c>
      <c r="I40" s="50">
        <v>106</v>
      </c>
      <c r="J40" s="50">
        <v>495817</v>
      </c>
      <c r="K40" s="50">
        <v>112</v>
      </c>
      <c r="L40" s="51">
        <v>229</v>
      </c>
      <c r="M40" s="51">
        <v>229</v>
      </c>
      <c r="N40" s="51">
        <v>13</v>
      </c>
      <c r="O40" s="51">
        <v>2154</v>
      </c>
    </row>
    <row r="41" spans="1:17" ht="34.5" customHeight="1" x14ac:dyDescent="0.15">
      <c r="A41" s="68" t="s">
        <v>135</v>
      </c>
      <c r="B41" s="49">
        <v>710</v>
      </c>
      <c r="C41" s="49">
        <v>983</v>
      </c>
      <c r="D41" s="49">
        <v>85</v>
      </c>
      <c r="E41" s="32">
        <f>D41/C41</f>
        <v>8.6469989827060015E-2</v>
      </c>
      <c r="F41" s="49">
        <v>19</v>
      </c>
      <c r="G41" s="49">
        <v>1101</v>
      </c>
      <c r="H41" s="32">
        <f>F41/D41</f>
        <v>0.22352941176470589</v>
      </c>
      <c r="I41" s="50">
        <v>75</v>
      </c>
      <c r="J41" s="50">
        <v>1819979</v>
      </c>
      <c r="K41" s="50">
        <v>85</v>
      </c>
      <c r="L41" s="51">
        <v>207</v>
      </c>
      <c r="M41" s="51">
        <v>210</v>
      </c>
      <c r="N41" s="51">
        <v>14</v>
      </c>
      <c r="O41" s="51">
        <v>10748</v>
      </c>
    </row>
    <row r="42" spans="1:17" ht="34.5" customHeight="1" x14ac:dyDescent="0.15">
      <c r="A42" s="68" t="s">
        <v>89</v>
      </c>
      <c r="B42" s="68"/>
      <c r="C42" s="68"/>
      <c r="D42" s="31">
        <f>D41-D40</f>
        <v>-27</v>
      </c>
      <c r="E42" s="57">
        <f>E41-E40</f>
        <v>-3.2932995247566849E-2</v>
      </c>
      <c r="F42" s="68"/>
      <c r="G42" s="68"/>
      <c r="H42" s="57">
        <f>H41-H40</f>
        <v>6.2815126050420167E-2</v>
      </c>
      <c r="I42" s="68"/>
      <c r="J42" s="68"/>
      <c r="K42" s="68"/>
      <c r="L42" s="57"/>
      <c r="M42" s="57"/>
      <c r="N42" s="68"/>
      <c r="O42" s="68"/>
    </row>
    <row r="43" spans="1:17" ht="19.5" customHeight="1" x14ac:dyDescent="0.15"/>
    <row r="44" spans="1:17" ht="34.5" customHeight="1" x14ac:dyDescent="0.15">
      <c r="A44" s="94" t="s">
        <v>136</v>
      </c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</row>
    <row r="45" spans="1:17" ht="34.5" customHeight="1" x14ac:dyDescent="0.15">
      <c r="A45" s="33" t="s">
        <v>94</v>
      </c>
      <c r="B45" s="5" t="s">
        <v>9</v>
      </c>
      <c r="C45" s="5" t="s">
        <v>75</v>
      </c>
      <c r="D45" s="5" t="s">
        <v>76</v>
      </c>
      <c r="E45" s="5" t="s">
        <v>10</v>
      </c>
      <c r="F45" s="5" t="s">
        <v>11</v>
      </c>
      <c r="G45" s="5" t="s">
        <v>12</v>
      </c>
      <c r="H45" s="5" t="s">
        <v>33</v>
      </c>
      <c r="I45" s="5" t="s">
        <v>13</v>
      </c>
      <c r="J45" s="5" t="s">
        <v>56</v>
      </c>
      <c r="K45" s="5" t="s">
        <v>14</v>
      </c>
      <c r="L45" s="5" t="s">
        <v>97</v>
      </c>
      <c r="M45" s="5" t="s">
        <v>59</v>
      </c>
      <c r="N45" s="5" t="s">
        <v>54</v>
      </c>
      <c r="O45" s="5" t="s">
        <v>16</v>
      </c>
      <c r="P45" s="5" t="s">
        <v>17</v>
      </c>
      <c r="Q45" s="5" t="s">
        <v>55</v>
      </c>
    </row>
    <row r="46" spans="1:17" ht="34.5" customHeight="1" x14ac:dyDescent="0.15">
      <c r="A46" s="34" t="s">
        <v>78</v>
      </c>
      <c r="B46" s="31">
        <v>112</v>
      </c>
      <c r="C46" s="31">
        <v>938</v>
      </c>
      <c r="D46" s="52">
        <f>B46/C46</f>
        <v>0.11940298507462686</v>
      </c>
      <c r="E46" s="31">
        <v>80</v>
      </c>
      <c r="F46" s="32">
        <f>E46/B46</f>
        <v>0.7142857142857143</v>
      </c>
      <c r="G46" s="31">
        <v>4</v>
      </c>
      <c r="H46" s="32">
        <f>G46/B46</f>
        <v>3.5714285714285712E-2</v>
      </c>
      <c r="I46" s="31">
        <v>233</v>
      </c>
      <c r="J46" s="31">
        <f>I46/G46</f>
        <v>58.25</v>
      </c>
      <c r="K46" s="31">
        <v>54</v>
      </c>
      <c r="L46" s="32">
        <f>K46/B46</f>
        <v>0.48214285714285715</v>
      </c>
      <c r="M46" s="31">
        <v>258077</v>
      </c>
      <c r="N46" s="31">
        <f>M46/K46</f>
        <v>4779.2037037037035</v>
      </c>
      <c r="O46" s="31">
        <v>3</v>
      </c>
      <c r="P46" s="31">
        <v>298</v>
      </c>
      <c r="Q46" s="31">
        <f>P46/O46</f>
        <v>99.333333333333329</v>
      </c>
    </row>
    <row r="47" spans="1:17" ht="34.5" customHeight="1" x14ac:dyDescent="0.15">
      <c r="A47" s="34" t="s">
        <v>77</v>
      </c>
      <c r="B47" s="31">
        <v>832</v>
      </c>
      <c r="C47" s="31">
        <v>938</v>
      </c>
      <c r="D47" s="52">
        <f>B47/C47</f>
        <v>0.8869936034115139</v>
      </c>
      <c r="E47" s="31">
        <v>315</v>
      </c>
      <c r="F47" s="32">
        <f>E47/B47</f>
        <v>0.37860576923076922</v>
      </c>
      <c r="G47" s="31">
        <v>7</v>
      </c>
      <c r="H47" s="32">
        <f>G47/B47</f>
        <v>8.4134615384615381E-3</v>
      </c>
      <c r="I47" s="31">
        <v>32857</v>
      </c>
      <c r="J47" s="31">
        <f>I47/G47</f>
        <v>4693.8571428571431</v>
      </c>
      <c r="K47" s="31">
        <v>125</v>
      </c>
      <c r="L47" s="32">
        <f>K47/B47</f>
        <v>0.15024038461538461</v>
      </c>
      <c r="M47" s="31">
        <v>172933813</v>
      </c>
      <c r="N47" s="31">
        <f>M47/K47</f>
        <v>1383470.504</v>
      </c>
      <c r="O47" s="31">
        <v>7</v>
      </c>
      <c r="P47" s="31">
        <v>304</v>
      </c>
      <c r="Q47" s="31">
        <f>P47/O47</f>
        <v>43.428571428571431</v>
      </c>
    </row>
    <row r="48" spans="1:17" ht="34.5" customHeight="1" x14ac:dyDescent="0.15">
      <c r="A48" s="55" t="s">
        <v>98</v>
      </c>
      <c r="B48" s="68"/>
      <c r="C48" s="68"/>
      <c r="D48" s="68"/>
      <c r="E48" s="68"/>
      <c r="F48" s="56">
        <f>F46-F47</f>
        <v>0.33567994505494508</v>
      </c>
      <c r="G48" s="68"/>
      <c r="H48" s="56">
        <f>H46-H47</f>
        <v>2.7300824175824176E-2</v>
      </c>
      <c r="I48" s="68"/>
      <c r="J48" s="68"/>
      <c r="K48" s="68"/>
      <c r="L48" s="56">
        <f>L46-L47</f>
        <v>0.33190247252747251</v>
      </c>
      <c r="M48" s="68"/>
      <c r="N48" s="68"/>
      <c r="O48" s="68"/>
      <c r="P48" s="68"/>
      <c r="Q48" s="68"/>
    </row>
    <row r="49" ht="34.5" customHeight="1" x14ac:dyDescent="0.15"/>
    <row r="50" ht="34.5" customHeight="1" x14ac:dyDescent="0.15"/>
    <row r="51" ht="34.5" customHeight="1" x14ac:dyDescent="0.15"/>
    <row r="52" ht="34.5" customHeight="1" x14ac:dyDescent="0.15"/>
    <row r="53" ht="34.5" customHeight="1" x14ac:dyDescent="0.15"/>
    <row r="54" ht="34.5" customHeight="1" x14ac:dyDescent="0.15"/>
    <row r="55" ht="34.5" customHeight="1" x14ac:dyDescent="0.15"/>
    <row r="56" ht="34.5" customHeight="1" x14ac:dyDescent="0.15"/>
    <row r="57" ht="34.5" customHeight="1" x14ac:dyDescent="0.15"/>
    <row r="58" ht="34.5" customHeight="1" x14ac:dyDescent="0.15"/>
    <row r="59" ht="34.5" customHeight="1" x14ac:dyDescent="0.15"/>
    <row r="60" ht="34.5" customHeight="1" x14ac:dyDescent="0.15"/>
    <row r="61" ht="34.5" customHeight="1" x14ac:dyDescent="0.15"/>
    <row r="62" ht="34.5" customHeight="1" x14ac:dyDescent="0.15"/>
    <row r="63" ht="34.5" customHeight="1" x14ac:dyDescent="0.15"/>
    <row r="64" ht="34.5" customHeight="1" x14ac:dyDescent="0.15"/>
    <row r="65" ht="34.5" customHeight="1" x14ac:dyDescent="0.15"/>
    <row r="66" ht="34.5" customHeight="1" x14ac:dyDescent="0.15"/>
    <row r="67" ht="34.5" customHeight="1" x14ac:dyDescent="0.15"/>
    <row r="68" ht="34.5" customHeight="1" x14ac:dyDescent="0.15"/>
    <row r="69" ht="34.5" customHeight="1" x14ac:dyDescent="0.15"/>
    <row r="70" ht="34.5" customHeight="1" x14ac:dyDescent="0.15"/>
    <row r="71" ht="34.5" customHeight="1" x14ac:dyDescent="0.15"/>
    <row r="72" ht="34.5" customHeight="1" x14ac:dyDescent="0.15"/>
    <row r="73" ht="34.5" customHeight="1" x14ac:dyDescent="0.15"/>
    <row r="74" ht="34.5" customHeight="1" x14ac:dyDescent="0.15"/>
    <row r="75" ht="34.5" customHeight="1" x14ac:dyDescent="0.15"/>
    <row r="76" ht="34.5" customHeight="1" x14ac:dyDescent="0.15"/>
    <row r="77" ht="34.5" customHeight="1" x14ac:dyDescent="0.15"/>
    <row r="78" ht="34.5" customHeight="1" x14ac:dyDescent="0.15"/>
    <row r="79" ht="34.5" customHeight="1" x14ac:dyDescent="0.15"/>
    <row r="80" ht="34.5" customHeight="1" x14ac:dyDescent="0.15"/>
    <row r="81" ht="34.5" customHeight="1" x14ac:dyDescent="0.15"/>
    <row r="82" ht="34.5" customHeight="1" x14ac:dyDescent="0.15"/>
    <row r="83" ht="34.5" customHeight="1" x14ac:dyDescent="0.15"/>
    <row r="84" ht="34.5" customHeight="1" x14ac:dyDescent="0.15"/>
    <row r="85" ht="34.5" customHeight="1" x14ac:dyDescent="0.15"/>
  </sheetData>
  <mergeCells count="32">
    <mergeCell ref="F14:J14"/>
    <mergeCell ref="K14:O14"/>
    <mergeCell ref="A20:Q20"/>
    <mergeCell ref="A14:A15"/>
    <mergeCell ref="B14:B15"/>
    <mergeCell ref="C14:C15"/>
    <mergeCell ref="D14:D15"/>
    <mergeCell ref="E14:E15"/>
    <mergeCell ref="F2:J2"/>
    <mergeCell ref="K2:O2"/>
    <mergeCell ref="A8:Q8"/>
    <mergeCell ref="A2:A3"/>
    <mergeCell ref="B2:B3"/>
    <mergeCell ref="C2:C3"/>
    <mergeCell ref="D2:D3"/>
    <mergeCell ref="E2:E3"/>
    <mergeCell ref="F26:J26"/>
    <mergeCell ref="K26:O26"/>
    <mergeCell ref="A32:Q32"/>
    <mergeCell ref="A26:A27"/>
    <mergeCell ref="B26:B27"/>
    <mergeCell ref="C26:C27"/>
    <mergeCell ref="D26:D27"/>
    <mergeCell ref="E26:E27"/>
    <mergeCell ref="F38:J38"/>
    <mergeCell ref="K38:O38"/>
    <mergeCell ref="A44:Q44"/>
    <mergeCell ref="A38:A39"/>
    <mergeCell ref="B38:B39"/>
    <mergeCell ref="C38:C39"/>
    <mergeCell ref="D38:D39"/>
    <mergeCell ref="E38:E3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2"/>
  <sheetViews>
    <sheetView tabSelected="1" topLeftCell="A70" workbookViewId="0">
      <selection activeCell="H81" sqref="H81"/>
    </sheetView>
  </sheetViews>
  <sheetFormatPr defaultRowHeight="13.5" x14ac:dyDescent="0.15"/>
  <cols>
    <col min="2" max="2" width="26.875" customWidth="1"/>
    <col min="3" max="3" width="11.375" bestFit="1" customWidth="1"/>
    <col min="4" max="4" width="13.125" bestFit="1" customWidth="1"/>
    <col min="5" max="5" width="8" bestFit="1" customWidth="1"/>
    <col min="6" max="6" width="11.375" bestFit="1" customWidth="1"/>
    <col min="7" max="7" width="16.125" bestFit="1" customWidth="1"/>
    <col min="8" max="8" width="13.5" customWidth="1"/>
    <col min="9" max="9" width="8" bestFit="1" customWidth="1"/>
    <col min="10" max="11" width="8" customWidth="1"/>
    <col min="12" max="13" width="11.375" bestFit="1" customWidth="1"/>
    <col min="14" max="14" width="8" bestFit="1" customWidth="1"/>
    <col min="15" max="15" width="11.375" hidden="1" customWidth="1"/>
    <col min="16" max="16" width="9.75" hidden="1" customWidth="1"/>
    <col min="17" max="17" width="8" hidden="1" customWidth="1"/>
  </cols>
  <sheetData>
    <row r="2" spans="2:17" ht="24" hidden="1" customHeight="1" x14ac:dyDescent="0.35">
      <c r="B2" s="97" t="s">
        <v>91</v>
      </c>
      <c r="C2" s="97"/>
      <c r="D2" s="97"/>
      <c r="E2" s="97"/>
      <c r="F2" s="97"/>
      <c r="G2" s="97"/>
      <c r="H2" s="97"/>
      <c r="I2" s="35"/>
      <c r="J2" s="35"/>
      <c r="K2" s="35"/>
      <c r="L2" s="36"/>
      <c r="M2" s="36"/>
      <c r="N2" s="36"/>
      <c r="O2" s="36"/>
      <c r="P2" s="36"/>
    </row>
    <row r="3" spans="2:17" ht="31.5" hidden="1" customHeight="1" x14ac:dyDescent="0.35">
      <c r="B3" s="37" t="s">
        <v>0</v>
      </c>
      <c r="C3" s="38" t="s">
        <v>81</v>
      </c>
      <c r="D3" s="38" t="s">
        <v>115</v>
      </c>
      <c r="E3" s="38" t="s">
        <v>70</v>
      </c>
      <c r="F3" s="38" t="s">
        <v>72</v>
      </c>
      <c r="G3" s="38" t="s">
        <v>71</v>
      </c>
      <c r="H3" s="38" t="s">
        <v>73</v>
      </c>
      <c r="I3" s="36"/>
      <c r="J3" s="36"/>
      <c r="K3" s="36"/>
      <c r="L3" s="36"/>
      <c r="M3" s="36"/>
      <c r="N3" s="36"/>
      <c r="O3" s="36"/>
      <c r="P3" s="36"/>
    </row>
    <row r="4" spans="2:17" ht="24" hidden="1" customHeight="1" x14ac:dyDescent="0.35">
      <c r="B4" s="39" t="s">
        <v>116</v>
      </c>
      <c r="C4" s="40">
        <v>1093</v>
      </c>
      <c r="D4" s="40">
        <v>109300</v>
      </c>
      <c r="E4" s="40">
        <v>131</v>
      </c>
      <c r="F4" s="41">
        <f>E4/C4</f>
        <v>0.11985361390667887</v>
      </c>
      <c r="G4" s="42">
        <v>13100</v>
      </c>
      <c r="H4" s="43">
        <f>G4/D4</f>
        <v>0.11985361390667887</v>
      </c>
      <c r="I4" s="36"/>
      <c r="J4" s="36"/>
      <c r="K4" s="36"/>
      <c r="L4" s="36"/>
      <c r="M4" s="36"/>
      <c r="N4" s="36"/>
      <c r="O4" s="36"/>
      <c r="P4" s="36"/>
    </row>
    <row r="5" spans="2:17" ht="33" hidden="1" customHeight="1" x14ac:dyDescent="0.15">
      <c r="B5" s="44" t="s">
        <v>90</v>
      </c>
      <c r="C5" s="45" t="s">
        <v>16</v>
      </c>
      <c r="D5" s="45" t="s">
        <v>17</v>
      </c>
      <c r="E5" s="45" t="s">
        <v>87</v>
      </c>
      <c r="F5" s="45" t="s">
        <v>6</v>
      </c>
      <c r="G5" s="45" t="s">
        <v>101</v>
      </c>
      <c r="H5" s="45" t="s">
        <v>102</v>
      </c>
      <c r="I5" s="45" t="s">
        <v>54</v>
      </c>
      <c r="J5" s="45"/>
      <c r="K5" s="45"/>
      <c r="L5" s="45" t="s">
        <v>84</v>
      </c>
      <c r="M5" s="45" t="s">
        <v>85</v>
      </c>
      <c r="N5" s="45" t="s">
        <v>88</v>
      </c>
      <c r="O5" s="45" t="s">
        <v>82</v>
      </c>
      <c r="P5" s="45" t="s">
        <v>83</v>
      </c>
      <c r="Q5" s="45" t="s">
        <v>86</v>
      </c>
    </row>
    <row r="6" spans="2:17" ht="24" hidden="1" customHeight="1" x14ac:dyDescent="0.35">
      <c r="B6" s="46" t="s">
        <v>119</v>
      </c>
      <c r="C6" s="40">
        <v>6</v>
      </c>
      <c r="D6" s="58" t="s">
        <v>99</v>
      </c>
      <c r="E6" s="40">
        <f>D6/C6</f>
        <v>99.333333333333329</v>
      </c>
      <c r="F6" s="59">
        <v>451</v>
      </c>
      <c r="G6" s="59">
        <v>155405748</v>
      </c>
      <c r="H6" s="59">
        <v>16033799</v>
      </c>
      <c r="I6" s="40">
        <f>H6/F6</f>
        <v>35551.660753880264</v>
      </c>
      <c r="J6" s="40"/>
      <c r="K6" s="40"/>
      <c r="L6" s="59">
        <v>0</v>
      </c>
      <c r="M6" s="59">
        <v>0</v>
      </c>
      <c r="N6" s="40" t="s">
        <v>47</v>
      </c>
      <c r="O6" s="40">
        <v>14</v>
      </c>
      <c r="P6" s="40">
        <v>750792</v>
      </c>
      <c r="Q6" s="40" t="s">
        <v>47</v>
      </c>
    </row>
    <row r="7" spans="2:17" ht="24" hidden="1" customHeight="1" x14ac:dyDescent="0.35">
      <c r="B7" s="46" t="s">
        <v>116</v>
      </c>
      <c r="C7" s="59">
        <v>15</v>
      </c>
      <c r="D7" s="59">
        <v>1966</v>
      </c>
      <c r="E7" s="40">
        <f>D7/C7</f>
        <v>131.06666666666666</v>
      </c>
      <c r="F7" s="59">
        <v>382</v>
      </c>
      <c r="G7" s="59">
        <v>101852447</v>
      </c>
      <c r="H7" s="59">
        <v>17171176</v>
      </c>
      <c r="I7" s="40">
        <f>H7/F7</f>
        <v>44950.722513089007</v>
      </c>
      <c r="J7" s="40"/>
      <c r="K7" s="40"/>
      <c r="L7" s="60">
        <v>280</v>
      </c>
      <c r="M7" s="60">
        <v>17593</v>
      </c>
      <c r="N7" s="40">
        <f>M7/L7</f>
        <v>62.832142857142856</v>
      </c>
      <c r="O7" s="59">
        <v>16</v>
      </c>
      <c r="P7" s="59">
        <v>760064</v>
      </c>
      <c r="Q7" s="40" t="s">
        <v>103</v>
      </c>
    </row>
    <row r="8" spans="2:17" ht="24" hidden="1" customHeight="1" x14ac:dyDescent="0.35">
      <c r="B8" s="46" t="s">
        <v>89</v>
      </c>
      <c r="C8" s="61">
        <f>(C7-C6)/C6</f>
        <v>1.5</v>
      </c>
      <c r="D8" s="62">
        <f>D7-D6</f>
        <v>1370</v>
      </c>
      <c r="E8" s="40"/>
      <c r="F8" s="47"/>
      <c r="G8" s="47"/>
      <c r="H8" s="40"/>
      <c r="I8" s="47"/>
      <c r="J8" s="47"/>
      <c r="K8" s="47"/>
      <c r="L8" s="47"/>
      <c r="M8" s="47"/>
      <c r="N8" s="40"/>
      <c r="O8" s="47"/>
      <c r="P8" s="47"/>
      <c r="Q8" s="40"/>
    </row>
    <row r="9" spans="2:17" ht="28.5" hidden="1" customHeight="1" x14ac:dyDescent="0.35"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</row>
    <row r="10" spans="2:17" ht="24.75" hidden="1" customHeight="1" x14ac:dyDescent="0.35">
      <c r="B10" s="97" t="s">
        <v>92</v>
      </c>
      <c r="C10" s="97"/>
      <c r="D10" s="97"/>
      <c r="E10" s="97"/>
      <c r="F10" s="97"/>
      <c r="G10" s="97"/>
      <c r="H10" s="97"/>
      <c r="I10" s="35"/>
      <c r="J10" s="35"/>
      <c r="K10" s="35"/>
      <c r="L10" s="36"/>
      <c r="M10" s="36"/>
      <c r="N10" s="36"/>
      <c r="O10" s="36"/>
      <c r="P10" s="36"/>
    </row>
    <row r="11" spans="2:17" ht="32.25" hidden="1" customHeight="1" x14ac:dyDescent="0.35">
      <c r="B11" s="37" t="s">
        <v>117</v>
      </c>
      <c r="C11" s="38" t="s">
        <v>118</v>
      </c>
      <c r="D11" s="38" t="s">
        <v>115</v>
      </c>
      <c r="E11" s="38" t="s">
        <v>70</v>
      </c>
      <c r="F11" s="38" t="s">
        <v>72</v>
      </c>
      <c r="G11" s="38" t="s">
        <v>71</v>
      </c>
      <c r="H11" s="38" t="s">
        <v>73</v>
      </c>
      <c r="I11" s="36"/>
      <c r="J11" s="36"/>
      <c r="K11" s="36"/>
      <c r="L11" s="36"/>
      <c r="M11" s="36"/>
      <c r="N11" s="36"/>
      <c r="O11" s="36"/>
      <c r="P11" s="36"/>
    </row>
    <row r="12" spans="2:17" ht="24.75" hidden="1" customHeight="1" x14ac:dyDescent="0.35">
      <c r="B12" s="39" t="s">
        <v>116</v>
      </c>
      <c r="C12" s="40">
        <v>3225</v>
      </c>
      <c r="D12" s="40">
        <v>322500</v>
      </c>
      <c r="E12" s="40">
        <v>253</v>
      </c>
      <c r="F12" s="41">
        <f>E12/C12</f>
        <v>7.8449612403100777E-2</v>
      </c>
      <c r="G12" s="42">
        <v>25300</v>
      </c>
      <c r="H12" s="43">
        <f>G12/D12</f>
        <v>7.8449612403100777E-2</v>
      </c>
      <c r="I12" s="36"/>
      <c r="J12" s="36"/>
      <c r="K12" s="36"/>
      <c r="L12" s="36"/>
      <c r="M12" s="36"/>
      <c r="N12" s="36"/>
      <c r="O12" s="36"/>
      <c r="P12" s="36"/>
    </row>
    <row r="13" spans="2:17" ht="39.75" hidden="1" customHeight="1" x14ac:dyDescent="0.15">
      <c r="B13" s="44" t="s">
        <v>90</v>
      </c>
      <c r="C13" s="45" t="s">
        <v>104</v>
      </c>
      <c r="D13" s="45" t="s">
        <v>105</v>
      </c>
      <c r="E13" s="45" t="s">
        <v>106</v>
      </c>
      <c r="F13" s="45" t="s">
        <v>107</v>
      </c>
      <c r="G13" s="45" t="s">
        <v>108</v>
      </c>
      <c r="H13" s="45" t="s">
        <v>109</v>
      </c>
      <c r="I13" s="45" t="s">
        <v>110</v>
      </c>
      <c r="J13" s="45"/>
      <c r="K13" s="45"/>
      <c r="L13" s="45" t="s">
        <v>111</v>
      </c>
      <c r="M13" s="45" t="s">
        <v>112</v>
      </c>
      <c r="N13" s="45" t="s">
        <v>113</v>
      </c>
      <c r="O13" s="45" t="s">
        <v>82</v>
      </c>
      <c r="P13" s="45" t="s">
        <v>83</v>
      </c>
      <c r="Q13" s="45" t="s">
        <v>86</v>
      </c>
    </row>
    <row r="14" spans="2:17" ht="24.75" hidden="1" customHeight="1" x14ac:dyDescent="0.35">
      <c r="B14" s="46" t="s">
        <v>119</v>
      </c>
      <c r="C14" s="40">
        <v>9</v>
      </c>
      <c r="D14" s="58" t="s">
        <v>100</v>
      </c>
      <c r="E14" s="40">
        <f>D14/C14</f>
        <v>92.666666666666671</v>
      </c>
      <c r="F14" s="59">
        <v>2318</v>
      </c>
      <c r="G14" s="59">
        <v>5316376627</v>
      </c>
      <c r="H14" s="59">
        <v>45838443</v>
      </c>
      <c r="I14" s="40">
        <f>H14/F14</f>
        <v>19774.996980155305</v>
      </c>
      <c r="J14" s="40"/>
      <c r="K14" s="40"/>
      <c r="L14" s="59">
        <v>0</v>
      </c>
      <c r="M14" s="59">
        <v>0</v>
      </c>
      <c r="N14" s="40" t="s">
        <v>47</v>
      </c>
      <c r="O14" s="40">
        <v>118</v>
      </c>
      <c r="P14" s="40">
        <v>1780944</v>
      </c>
      <c r="Q14" s="40" t="s">
        <v>47</v>
      </c>
    </row>
    <row r="15" spans="2:17" ht="24.75" hidden="1" customHeight="1" x14ac:dyDescent="0.35">
      <c r="B15" s="46" t="s">
        <v>116</v>
      </c>
      <c r="C15" s="59">
        <v>19</v>
      </c>
      <c r="D15" s="59">
        <v>4380</v>
      </c>
      <c r="E15" s="40">
        <f>D15/C15</f>
        <v>230.52631578947367</v>
      </c>
      <c r="F15" s="59">
        <v>1721</v>
      </c>
      <c r="G15" s="63">
        <v>2281070613</v>
      </c>
      <c r="H15" s="59">
        <v>45264104</v>
      </c>
      <c r="I15" s="40">
        <f>H15/F15</f>
        <v>26301.04822777455</v>
      </c>
      <c r="J15" s="40"/>
      <c r="K15" s="40"/>
      <c r="L15" s="60">
        <v>375</v>
      </c>
      <c r="M15" s="60">
        <v>18840</v>
      </c>
      <c r="N15" s="40">
        <f>M15/L15</f>
        <v>50.24</v>
      </c>
      <c r="O15" s="59">
        <v>41</v>
      </c>
      <c r="P15" s="59">
        <v>906880</v>
      </c>
      <c r="Q15" s="40" t="s">
        <v>114</v>
      </c>
    </row>
    <row r="16" spans="2:17" ht="24.75" hidden="1" customHeight="1" x14ac:dyDescent="0.35">
      <c r="B16" s="46" t="s">
        <v>89</v>
      </c>
      <c r="C16" s="61">
        <f>(C15-C14)/C14</f>
        <v>1.1111111111111112</v>
      </c>
      <c r="D16" s="62">
        <f>D15-D14</f>
        <v>3546</v>
      </c>
      <c r="E16" s="40"/>
      <c r="F16" s="47"/>
      <c r="G16" s="47"/>
      <c r="H16" s="40"/>
      <c r="I16" s="47"/>
      <c r="J16" s="47"/>
      <c r="K16" s="47"/>
      <c r="L16" s="47"/>
      <c r="M16" s="47"/>
      <c r="N16" s="40"/>
      <c r="O16" s="47"/>
      <c r="P16" s="47"/>
      <c r="Q16" s="40"/>
    </row>
    <row r="18" spans="2:17" ht="26.25" hidden="1" customHeight="1" x14ac:dyDescent="0.35">
      <c r="B18" s="97" t="s">
        <v>91</v>
      </c>
      <c r="C18" s="97"/>
      <c r="D18" s="97"/>
      <c r="E18" s="97"/>
      <c r="F18" s="97"/>
      <c r="G18" s="97"/>
      <c r="H18" s="97"/>
      <c r="I18" s="35"/>
      <c r="J18" s="35"/>
      <c r="K18" s="35"/>
      <c r="L18" s="36"/>
      <c r="M18" s="36"/>
      <c r="N18" s="36"/>
      <c r="O18" s="36"/>
      <c r="P18" s="36"/>
    </row>
    <row r="19" spans="2:17" ht="26.25" hidden="1" customHeight="1" x14ac:dyDescent="0.35">
      <c r="B19" s="37" t="s">
        <v>0</v>
      </c>
      <c r="C19" s="76" t="s">
        <v>81</v>
      </c>
      <c r="D19" s="38" t="s">
        <v>115</v>
      </c>
      <c r="E19" s="38" t="s">
        <v>70</v>
      </c>
      <c r="F19" s="38" t="s">
        <v>72</v>
      </c>
      <c r="G19" s="38" t="s">
        <v>71</v>
      </c>
      <c r="H19" s="38" t="s">
        <v>73</v>
      </c>
      <c r="I19" s="36"/>
      <c r="J19" s="36"/>
      <c r="K19" s="36"/>
      <c r="L19" s="36"/>
      <c r="M19" s="36"/>
      <c r="N19" s="36"/>
      <c r="O19" s="36"/>
      <c r="P19" s="36"/>
    </row>
    <row r="20" spans="2:17" ht="39" hidden="1" customHeight="1" x14ac:dyDescent="0.35">
      <c r="B20" s="39" t="s">
        <v>128</v>
      </c>
      <c r="C20" s="72">
        <v>1041</v>
      </c>
      <c r="D20" s="72">
        <v>104100</v>
      </c>
      <c r="E20" s="72">
        <v>164</v>
      </c>
      <c r="F20" s="74">
        <f>E20/C20</f>
        <v>0.15754082612872239</v>
      </c>
      <c r="G20" s="42">
        <v>16400</v>
      </c>
      <c r="H20" s="43">
        <f>G20/D20</f>
        <v>0.15754082612872239</v>
      </c>
      <c r="I20" s="36"/>
      <c r="J20" s="36"/>
      <c r="K20" s="36"/>
      <c r="L20" s="36"/>
      <c r="M20" s="36"/>
      <c r="N20" s="36"/>
      <c r="O20" s="36"/>
      <c r="P20" s="36"/>
    </row>
    <row r="21" spans="2:17" ht="39.75" hidden="1" customHeight="1" x14ac:dyDescent="0.15">
      <c r="B21" s="44" t="s">
        <v>126</v>
      </c>
      <c r="C21" s="45" t="s">
        <v>16</v>
      </c>
      <c r="D21" s="45" t="s">
        <v>17</v>
      </c>
      <c r="E21" s="45" t="s">
        <v>87</v>
      </c>
      <c r="F21" s="45" t="s">
        <v>6</v>
      </c>
      <c r="G21" s="45" t="s">
        <v>101</v>
      </c>
      <c r="H21" s="45" t="s">
        <v>102</v>
      </c>
      <c r="I21" s="45" t="s">
        <v>54</v>
      </c>
      <c r="J21" s="45"/>
      <c r="K21" s="45"/>
      <c r="L21" s="45" t="s">
        <v>84</v>
      </c>
      <c r="M21" s="45" t="s">
        <v>85</v>
      </c>
      <c r="N21" s="45" t="s">
        <v>88</v>
      </c>
      <c r="O21" s="45" t="s">
        <v>82</v>
      </c>
      <c r="P21" s="45" t="s">
        <v>83</v>
      </c>
      <c r="Q21" s="45" t="s">
        <v>86</v>
      </c>
    </row>
    <row r="22" spans="2:17" ht="26.25" hidden="1" customHeight="1" x14ac:dyDescent="0.15">
      <c r="B22" s="46" t="s">
        <v>129</v>
      </c>
      <c r="C22" s="40">
        <v>9</v>
      </c>
      <c r="D22" s="58" t="s">
        <v>132</v>
      </c>
      <c r="E22" s="40" t="s">
        <v>133</v>
      </c>
      <c r="F22" s="46">
        <v>497</v>
      </c>
      <c r="G22" s="46">
        <v>110684078</v>
      </c>
      <c r="H22" s="46">
        <v>9782222</v>
      </c>
      <c r="I22" s="40" t="s">
        <v>133</v>
      </c>
      <c r="J22" s="40"/>
      <c r="K22" s="40"/>
      <c r="L22" s="46">
        <v>0</v>
      </c>
      <c r="M22" s="46">
        <v>0</v>
      </c>
      <c r="N22" s="40" t="s">
        <v>133</v>
      </c>
      <c r="O22" s="40">
        <v>11</v>
      </c>
      <c r="P22" s="40">
        <v>59152</v>
      </c>
      <c r="Q22" s="40" t="s">
        <v>133</v>
      </c>
    </row>
    <row r="23" spans="2:17" ht="26.25" hidden="1" customHeight="1" x14ac:dyDescent="0.15">
      <c r="B23" s="46" t="s">
        <v>130</v>
      </c>
      <c r="C23" s="46">
        <v>17</v>
      </c>
      <c r="D23" s="46">
        <v>6504</v>
      </c>
      <c r="E23" s="40" t="s">
        <v>133</v>
      </c>
      <c r="F23" s="46">
        <v>470</v>
      </c>
      <c r="G23" s="46">
        <v>99926626</v>
      </c>
      <c r="H23" s="46">
        <v>11135388</v>
      </c>
      <c r="I23" s="40" t="s">
        <v>133</v>
      </c>
      <c r="J23" s="40"/>
      <c r="K23" s="40"/>
      <c r="L23" s="70">
        <v>287</v>
      </c>
      <c r="M23" s="70">
        <v>20224</v>
      </c>
      <c r="N23" s="40" t="s">
        <v>133</v>
      </c>
      <c r="O23" s="46">
        <v>5</v>
      </c>
      <c r="P23" s="46">
        <v>45984</v>
      </c>
      <c r="Q23" s="40" t="s">
        <v>133</v>
      </c>
    </row>
    <row r="24" spans="2:17" ht="26.25" hidden="1" customHeight="1" x14ac:dyDescent="0.35">
      <c r="B24" s="46" t="s">
        <v>89</v>
      </c>
      <c r="C24" s="61">
        <v>0.89</v>
      </c>
      <c r="D24" s="75">
        <f>D23-D22</f>
        <v>6244</v>
      </c>
      <c r="E24" s="40"/>
      <c r="F24" s="47"/>
      <c r="G24" s="47"/>
      <c r="H24" s="40"/>
      <c r="I24" s="47"/>
      <c r="J24" s="47"/>
      <c r="K24" s="47"/>
      <c r="L24" s="47"/>
      <c r="M24" s="47"/>
      <c r="N24" s="40"/>
      <c r="O24" s="47"/>
      <c r="P24" s="47"/>
      <c r="Q24" s="40"/>
    </row>
    <row r="25" spans="2:17" ht="26.25" hidden="1" customHeight="1" x14ac:dyDescent="0.35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</row>
    <row r="26" spans="2:17" ht="26.25" hidden="1" customHeight="1" x14ac:dyDescent="0.35">
      <c r="B26" s="97" t="s">
        <v>92</v>
      </c>
      <c r="C26" s="97"/>
      <c r="D26" s="97"/>
      <c r="E26" s="97"/>
      <c r="F26" s="97"/>
      <c r="G26" s="97"/>
      <c r="H26" s="97"/>
      <c r="I26" s="35"/>
      <c r="J26" s="35"/>
      <c r="K26" s="35"/>
      <c r="L26" s="36"/>
      <c r="M26" s="36"/>
      <c r="N26" s="36"/>
      <c r="O26" s="36"/>
      <c r="P26" s="36"/>
    </row>
    <row r="27" spans="2:17" ht="26.25" hidden="1" customHeight="1" x14ac:dyDescent="0.35">
      <c r="B27" s="37" t="s">
        <v>117</v>
      </c>
      <c r="C27" s="76" t="s">
        <v>118</v>
      </c>
      <c r="D27" s="38" t="s">
        <v>115</v>
      </c>
      <c r="E27" s="38" t="s">
        <v>70</v>
      </c>
      <c r="F27" s="38" t="s">
        <v>72</v>
      </c>
      <c r="G27" s="38" t="s">
        <v>71</v>
      </c>
      <c r="H27" s="38" t="s">
        <v>73</v>
      </c>
      <c r="I27" s="36"/>
      <c r="J27" s="36"/>
      <c r="K27" s="36"/>
      <c r="L27" s="36"/>
      <c r="M27" s="36"/>
      <c r="N27" s="36"/>
      <c r="O27" s="36"/>
      <c r="P27" s="36"/>
    </row>
    <row r="28" spans="2:17" ht="35.25" hidden="1" customHeight="1" x14ac:dyDescent="0.35">
      <c r="B28" s="39" t="s">
        <v>131</v>
      </c>
      <c r="C28" s="72">
        <v>2614</v>
      </c>
      <c r="D28" s="72">
        <v>261400</v>
      </c>
      <c r="E28" s="72">
        <v>84</v>
      </c>
      <c r="F28" s="74">
        <f>E28/C28</f>
        <v>3.2134659525631215E-2</v>
      </c>
      <c r="G28" s="42">
        <v>8400</v>
      </c>
      <c r="H28" s="43">
        <f>G28/D28</f>
        <v>3.2134659525631215E-2</v>
      </c>
      <c r="I28" s="36"/>
      <c r="J28" s="36"/>
      <c r="K28" s="36"/>
      <c r="L28" s="36"/>
      <c r="M28" s="36"/>
      <c r="N28" s="36"/>
      <c r="O28" s="36"/>
      <c r="P28" s="36"/>
    </row>
    <row r="29" spans="2:17" ht="36" hidden="1" customHeight="1" x14ac:dyDescent="0.15">
      <c r="B29" s="44" t="s">
        <v>127</v>
      </c>
      <c r="C29" s="45" t="s">
        <v>104</v>
      </c>
      <c r="D29" s="45" t="s">
        <v>105</v>
      </c>
      <c r="E29" s="45" t="s">
        <v>106</v>
      </c>
      <c r="F29" s="45" t="s">
        <v>107</v>
      </c>
      <c r="G29" s="45" t="s">
        <v>108</v>
      </c>
      <c r="H29" s="45" t="s">
        <v>109</v>
      </c>
      <c r="I29" s="45" t="s">
        <v>110</v>
      </c>
      <c r="J29" s="45"/>
      <c r="K29" s="45"/>
      <c r="L29" s="45" t="s">
        <v>111</v>
      </c>
      <c r="M29" s="45" t="s">
        <v>112</v>
      </c>
      <c r="N29" s="45" t="s">
        <v>113</v>
      </c>
      <c r="O29" s="45" t="s">
        <v>82</v>
      </c>
      <c r="P29" s="45" t="s">
        <v>83</v>
      </c>
      <c r="Q29" s="45" t="s">
        <v>86</v>
      </c>
    </row>
    <row r="30" spans="2:17" ht="26.25" hidden="1" customHeight="1" x14ac:dyDescent="0.15">
      <c r="B30" s="46" t="s">
        <v>129</v>
      </c>
      <c r="C30" s="72">
        <v>19</v>
      </c>
      <c r="D30" s="73" t="s">
        <v>134</v>
      </c>
      <c r="E30" s="72" t="s">
        <v>47</v>
      </c>
      <c r="F30" s="46">
        <v>47</v>
      </c>
      <c r="G30" s="46">
        <v>3129152</v>
      </c>
      <c r="H30" s="46">
        <v>500685</v>
      </c>
      <c r="I30" s="72" t="s">
        <v>47</v>
      </c>
      <c r="J30" s="72"/>
      <c r="K30" s="72"/>
      <c r="L30" s="46">
        <v>0</v>
      </c>
      <c r="M30" s="46">
        <v>0</v>
      </c>
      <c r="N30" s="72" t="s">
        <v>47</v>
      </c>
      <c r="O30" s="72">
        <v>84</v>
      </c>
      <c r="P30" s="72">
        <v>934392</v>
      </c>
      <c r="Q30" s="72" t="s">
        <v>47</v>
      </c>
    </row>
    <row r="31" spans="2:17" ht="26.25" hidden="1" customHeight="1" x14ac:dyDescent="0.15">
      <c r="B31" s="46" t="s">
        <v>130</v>
      </c>
      <c r="C31" s="46">
        <v>3</v>
      </c>
      <c r="D31" s="46">
        <v>138</v>
      </c>
      <c r="E31" s="72" t="s">
        <v>47</v>
      </c>
      <c r="F31" s="46">
        <v>53</v>
      </c>
      <c r="G31" s="71">
        <v>1726016</v>
      </c>
      <c r="H31" s="46">
        <v>572717</v>
      </c>
      <c r="I31" s="72" t="s">
        <v>47</v>
      </c>
      <c r="J31" s="72"/>
      <c r="K31" s="72"/>
      <c r="L31" s="70">
        <v>180</v>
      </c>
      <c r="M31" s="70">
        <v>6484</v>
      </c>
      <c r="N31" s="72" t="s">
        <v>47</v>
      </c>
      <c r="O31" s="46">
        <v>36</v>
      </c>
      <c r="P31" s="46">
        <v>658896</v>
      </c>
      <c r="Q31" s="72" t="s">
        <v>47</v>
      </c>
    </row>
    <row r="32" spans="2:17" ht="26.25" hidden="1" customHeight="1" x14ac:dyDescent="0.35">
      <c r="B32" s="46" t="s">
        <v>89</v>
      </c>
      <c r="C32" s="61">
        <f>(C31-C30)/C30</f>
        <v>-0.84210526315789469</v>
      </c>
      <c r="D32" s="75">
        <f>D31-D30</f>
        <v>-794</v>
      </c>
      <c r="E32" s="40"/>
      <c r="F32" s="47"/>
      <c r="G32" s="47"/>
      <c r="H32" s="40"/>
      <c r="I32" s="47"/>
      <c r="J32" s="47"/>
      <c r="K32" s="47"/>
      <c r="L32" s="47"/>
      <c r="M32" s="47"/>
      <c r="N32" s="40"/>
      <c r="O32" s="47"/>
      <c r="P32" s="47"/>
      <c r="Q32" s="40"/>
    </row>
    <row r="34" spans="2:14" ht="26.25" hidden="1" customHeight="1" x14ac:dyDescent="0.35">
      <c r="B34" s="97" t="s">
        <v>91</v>
      </c>
      <c r="C34" s="97"/>
      <c r="D34" s="97"/>
      <c r="E34" s="97"/>
      <c r="F34" s="97"/>
      <c r="G34" s="97"/>
      <c r="H34" s="97"/>
      <c r="I34" s="35"/>
      <c r="J34" s="35"/>
      <c r="K34" s="35"/>
      <c r="L34" s="36"/>
      <c r="M34" s="36"/>
      <c r="N34" s="36"/>
    </row>
    <row r="35" spans="2:14" ht="35.25" hidden="1" customHeight="1" x14ac:dyDescent="0.35">
      <c r="B35" s="37" t="s">
        <v>0</v>
      </c>
      <c r="C35" s="76" t="s">
        <v>81</v>
      </c>
      <c r="D35" s="38" t="s">
        <v>115</v>
      </c>
      <c r="E35" s="38" t="s">
        <v>70</v>
      </c>
      <c r="F35" s="38" t="s">
        <v>72</v>
      </c>
      <c r="G35" s="38" t="s">
        <v>71</v>
      </c>
      <c r="H35" s="38" t="s">
        <v>73</v>
      </c>
      <c r="I35" s="36"/>
      <c r="J35" s="36"/>
      <c r="K35" s="36"/>
      <c r="L35" s="36"/>
      <c r="M35" s="36"/>
      <c r="N35" s="36"/>
    </row>
    <row r="36" spans="2:14" ht="35.25" hidden="1" customHeight="1" x14ac:dyDescent="0.35">
      <c r="B36" s="39" t="s">
        <v>140</v>
      </c>
      <c r="C36" s="72">
        <v>1151</v>
      </c>
      <c r="D36" s="72">
        <v>115100</v>
      </c>
      <c r="E36" s="72">
        <v>191</v>
      </c>
      <c r="F36" s="74">
        <f>E36/C36</f>
        <v>0.16594265855777585</v>
      </c>
      <c r="G36" s="42">
        <v>19100</v>
      </c>
      <c r="H36" s="43">
        <f>G36/D36</f>
        <v>0.16594265855777585</v>
      </c>
      <c r="I36" s="36"/>
      <c r="J36" s="36"/>
      <c r="K36" s="36"/>
      <c r="L36" s="36"/>
      <c r="M36" s="36"/>
      <c r="N36" s="36"/>
    </row>
    <row r="37" spans="2:14" ht="33.75" hidden="1" customHeight="1" x14ac:dyDescent="0.15">
      <c r="B37" s="44" t="s">
        <v>126</v>
      </c>
      <c r="C37" s="45" t="s">
        <v>16</v>
      </c>
      <c r="D37" s="45" t="s">
        <v>17</v>
      </c>
      <c r="E37" s="45" t="s">
        <v>87</v>
      </c>
      <c r="F37" s="45" t="s">
        <v>6</v>
      </c>
      <c r="G37" s="45" t="s">
        <v>101</v>
      </c>
      <c r="H37" s="45" t="s">
        <v>102</v>
      </c>
      <c r="I37" s="45" t="s">
        <v>54</v>
      </c>
      <c r="J37" s="45"/>
      <c r="K37" s="45"/>
      <c r="L37" s="45" t="s">
        <v>84</v>
      </c>
      <c r="M37" s="45" t="s">
        <v>85</v>
      </c>
      <c r="N37" s="45" t="s">
        <v>88</v>
      </c>
    </row>
    <row r="38" spans="2:14" ht="30" hidden="1" customHeight="1" x14ac:dyDescent="0.15">
      <c r="B38" s="46" t="s">
        <v>138</v>
      </c>
      <c r="C38" s="40">
        <v>4</v>
      </c>
      <c r="D38" s="40" t="s">
        <v>141</v>
      </c>
      <c r="E38" s="40" t="s">
        <v>48</v>
      </c>
      <c r="F38" s="46">
        <v>517</v>
      </c>
      <c r="G38" s="42">
        <v>107098903</v>
      </c>
      <c r="H38" s="42">
        <v>21666796</v>
      </c>
      <c r="I38" s="40" t="s">
        <v>48</v>
      </c>
      <c r="J38" s="40"/>
      <c r="K38" s="40"/>
      <c r="L38" s="42">
        <v>0</v>
      </c>
      <c r="M38" s="42">
        <v>0</v>
      </c>
      <c r="N38" s="40" t="s">
        <v>48</v>
      </c>
    </row>
    <row r="39" spans="2:14" ht="30" hidden="1" customHeight="1" x14ac:dyDescent="0.15">
      <c r="B39" s="46" t="s">
        <v>139</v>
      </c>
      <c r="C39" s="42">
        <v>15</v>
      </c>
      <c r="D39" s="42">
        <v>1320</v>
      </c>
      <c r="E39" s="40" t="s">
        <v>48</v>
      </c>
      <c r="F39" s="46">
        <v>500</v>
      </c>
      <c r="G39" s="42">
        <v>154962420</v>
      </c>
      <c r="H39" s="42">
        <v>24740036</v>
      </c>
      <c r="I39" s="40" t="s">
        <v>48</v>
      </c>
      <c r="J39" s="40"/>
      <c r="K39" s="40"/>
      <c r="L39" s="75">
        <v>298</v>
      </c>
      <c r="M39" s="75">
        <v>17651</v>
      </c>
      <c r="N39" s="40" t="s">
        <v>48</v>
      </c>
    </row>
    <row r="40" spans="2:14" ht="30" hidden="1" customHeight="1" x14ac:dyDescent="0.35">
      <c r="B40" s="46" t="s">
        <v>89</v>
      </c>
      <c r="C40" s="61">
        <v>0.89</v>
      </c>
      <c r="D40" s="75">
        <f>D39-D38</f>
        <v>920</v>
      </c>
      <c r="E40" s="40"/>
      <c r="F40" s="47"/>
      <c r="G40" s="47"/>
      <c r="H40" s="40"/>
      <c r="I40" s="47"/>
      <c r="J40" s="47"/>
      <c r="K40" s="47"/>
      <c r="L40" s="47"/>
      <c r="M40" s="47"/>
      <c r="N40" s="40"/>
    </row>
    <row r="41" spans="2:14" ht="35.25" hidden="1" customHeight="1" x14ac:dyDescent="0.35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</row>
    <row r="42" spans="2:14" ht="22.5" hidden="1" customHeight="1" x14ac:dyDescent="0.35">
      <c r="B42" s="97" t="s">
        <v>92</v>
      </c>
      <c r="C42" s="97"/>
      <c r="D42" s="97"/>
      <c r="E42" s="97"/>
      <c r="F42" s="97"/>
      <c r="G42" s="97"/>
      <c r="H42" s="97"/>
      <c r="I42" s="35"/>
      <c r="J42" s="35"/>
      <c r="K42" s="35"/>
      <c r="L42" s="36"/>
      <c r="M42" s="36"/>
      <c r="N42" s="36"/>
    </row>
    <row r="43" spans="2:14" ht="35.25" hidden="1" customHeight="1" x14ac:dyDescent="0.35">
      <c r="B43" s="37" t="s">
        <v>0</v>
      </c>
      <c r="C43" s="76" t="s">
        <v>118</v>
      </c>
      <c r="D43" s="38" t="s">
        <v>115</v>
      </c>
      <c r="E43" s="38" t="s">
        <v>70</v>
      </c>
      <c r="F43" s="38" t="s">
        <v>72</v>
      </c>
      <c r="G43" s="38" t="s">
        <v>71</v>
      </c>
      <c r="H43" s="38" t="s">
        <v>73</v>
      </c>
      <c r="I43" s="36"/>
      <c r="J43" s="36"/>
      <c r="K43" s="36"/>
      <c r="L43" s="36"/>
      <c r="M43" s="36"/>
      <c r="N43" s="36"/>
    </row>
    <row r="44" spans="2:14" ht="35.25" hidden="1" customHeight="1" x14ac:dyDescent="0.35">
      <c r="B44" s="39" t="s">
        <v>140</v>
      </c>
      <c r="C44" s="72">
        <v>2622</v>
      </c>
      <c r="D44" s="72">
        <v>262200</v>
      </c>
      <c r="E44" s="72">
        <v>100</v>
      </c>
      <c r="F44" s="74">
        <f>E44/C44</f>
        <v>3.8138825324180017E-2</v>
      </c>
      <c r="G44" s="42">
        <v>10000</v>
      </c>
      <c r="H44" s="43">
        <f>G44/D44</f>
        <v>3.8138825324180017E-2</v>
      </c>
      <c r="I44" s="36"/>
      <c r="J44" s="36"/>
      <c r="K44" s="36"/>
      <c r="L44" s="36"/>
      <c r="M44" s="36"/>
      <c r="N44" s="36"/>
    </row>
    <row r="45" spans="2:14" ht="35.25" hidden="1" customHeight="1" x14ac:dyDescent="0.15">
      <c r="B45" s="44" t="s">
        <v>126</v>
      </c>
      <c r="C45" s="45" t="s">
        <v>104</v>
      </c>
      <c r="D45" s="45" t="s">
        <v>17</v>
      </c>
      <c r="E45" s="45" t="s">
        <v>106</v>
      </c>
      <c r="F45" s="45" t="s">
        <v>107</v>
      </c>
      <c r="G45" s="45" t="s">
        <v>101</v>
      </c>
      <c r="H45" s="45" t="s">
        <v>109</v>
      </c>
      <c r="I45" s="45" t="s">
        <v>110</v>
      </c>
      <c r="J45" s="45"/>
      <c r="K45" s="45"/>
      <c r="L45" s="45" t="s">
        <v>111</v>
      </c>
      <c r="M45" s="45" t="s">
        <v>112</v>
      </c>
      <c r="N45" s="45" t="s">
        <v>88</v>
      </c>
    </row>
    <row r="46" spans="2:14" ht="28.5" hidden="1" customHeight="1" x14ac:dyDescent="0.15">
      <c r="B46" s="46" t="s">
        <v>138</v>
      </c>
      <c r="C46" s="72">
        <v>6</v>
      </c>
      <c r="D46" s="72" t="s">
        <v>142</v>
      </c>
      <c r="E46" s="72" t="s">
        <v>47</v>
      </c>
      <c r="F46" s="46">
        <v>1905</v>
      </c>
      <c r="G46" s="42">
        <v>168756644</v>
      </c>
      <c r="H46" s="42">
        <v>31071224</v>
      </c>
      <c r="I46" s="72" t="s">
        <v>47</v>
      </c>
      <c r="J46" s="72"/>
      <c r="K46" s="72"/>
      <c r="L46" s="42">
        <v>0</v>
      </c>
      <c r="M46" s="42">
        <v>0</v>
      </c>
      <c r="N46" s="72" t="s">
        <v>47</v>
      </c>
    </row>
    <row r="47" spans="2:14" ht="28.5" hidden="1" customHeight="1" x14ac:dyDescent="0.15">
      <c r="B47" s="46" t="s">
        <v>139</v>
      </c>
      <c r="C47" s="42">
        <v>11</v>
      </c>
      <c r="D47" s="42">
        <v>11240</v>
      </c>
      <c r="E47" s="72" t="s">
        <v>47</v>
      </c>
      <c r="F47" s="46">
        <v>1417</v>
      </c>
      <c r="G47" s="77">
        <v>293639339</v>
      </c>
      <c r="H47" s="42">
        <v>39072735</v>
      </c>
      <c r="I47" s="72" t="s">
        <v>47</v>
      </c>
      <c r="J47" s="72"/>
      <c r="K47" s="72"/>
      <c r="L47" s="75">
        <v>166</v>
      </c>
      <c r="M47" s="75">
        <v>6373</v>
      </c>
      <c r="N47" s="72" t="s">
        <v>47</v>
      </c>
    </row>
    <row r="48" spans="2:14" ht="28.5" hidden="1" customHeight="1" x14ac:dyDescent="0.35">
      <c r="B48" s="46" t="s">
        <v>89</v>
      </c>
      <c r="C48" s="61">
        <f>(C47-C46)/C46</f>
        <v>0.83333333333333337</v>
      </c>
      <c r="D48" s="75">
        <f>D47-D46</f>
        <v>10704</v>
      </c>
      <c r="E48" s="40"/>
      <c r="F48" s="47"/>
      <c r="G48" s="47"/>
      <c r="H48" s="40"/>
      <c r="I48" s="47"/>
      <c r="J48" s="47"/>
      <c r="K48" s="47"/>
      <c r="L48" s="47"/>
      <c r="M48" s="47"/>
      <c r="N48" s="40"/>
    </row>
    <row r="49" spans="2:14" ht="35.25" customHeight="1" x14ac:dyDescent="0.15">
      <c r="B49" s="79" t="s">
        <v>147</v>
      </c>
      <c r="C49" s="79"/>
      <c r="D49" s="79"/>
      <c r="E49" s="79"/>
      <c r="F49" s="79"/>
      <c r="G49" s="79"/>
      <c r="H49" s="79"/>
    </row>
    <row r="50" spans="2:14" ht="35.25" customHeight="1" x14ac:dyDescent="0.35">
      <c r="B50" s="97" t="s">
        <v>91</v>
      </c>
      <c r="C50" s="97"/>
      <c r="D50" s="97"/>
      <c r="E50" s="97"/>
      <c r="F50" s="97"/>
      <c r="G50" s="97"/>
      <c r="H50" s="97"/>
      <c r="I50" s="35"/>
      <c r="J50" s="35"/>
      <c r="K50" s="35"/>
      <c r="L50" s="36"/>
      <c r="M50" s="36"/>
      <c r="N50" s="36"/>
    </row>
    <row r="51" spans="2:14" ht="35.25" customHeight="1" x14ac:dyDescent="0.35">
      <c r="B51" s="37" t="s">
        <v>0</v>
      </c>
      <c r="C51" s="76" t="s">
        <v>81</v>
      </c>
      <c r="D51" s="38" t="s">
        <v>115</v>
      </c>
      <c r="E51" s="38" t="s">
        <v>70</v>
      </c>
      <c r="F51" s="38" t="s">
        <v>72</v>
      </c>
      <c r="G51" s="38" t="s">
        <v>71</v>
      </c>
      <c r="H51" s="38" t="s">
        <v>73</v>
      </c>
      <c r="I51" s="36"/>
      <c r="J51" s="36"/>
      <c r="K51" s="36"/>
      <c r="L51" s="36"/>
      <c r="M51" s="36"/>
      <c r="N51" s="36"/>
    </row>
    <row r="52" spans="2:14" ht="35.25" customHeight="1" x14ac:dyDescent="0.35">
      <c r="B52" s="39" t="s">
        <v>146</v>
      </c>
      <c r="C52" s="72">
        <v>1151</v>
      </c>
      <c r="D52" s="72">
        <v>115100</v>
      </c>
      <c r="E52" s="72">
        <v>180</v>
      </c>
      <c r="F52" s="74">
        <f>E52/C52</f>
        <v>0.15638575152041703</v>
      </c>
      <c r="G52" s="42">
        <v>18000</v>
      </c>
      <c r="H52" s="43">
        <f>G52/D52</f>
        <v>0.15638575152041703</v>
      </c>
      <c r="I52" s="36"/>
      <c r="J52" s="36"/>
      <c r="K52" s="36"/>
      <c r="L52" s="36"/>
      <c r="M52" s="36"/>
      <c r="N52" s="36"/>
    </row>
    <row r="53" spans="2:14" ht="35.25" customHeight="1" x14ac:dyDescent="0.15">
      <c r="B53" s="44" t="s">
        <v>126</v>
      </c>
      <c r="C53" s="45" t="s">
        <v>16</v>
      </c>
      <c r="D53" s="45" t="s">
        <v>17</v>
      </c>
      <c r="E53" s="45" t="s">
        <v>87</v>
      </c>
      <c r="F53" s="45" t="s">
        <v>6</v>
      </c>
      <c r="G53" s="45" t="s">
        <v>101</v>
      </c>
      <c r="H53" s="45" t="s">
        <v>102</v>
      </c>
      <c r="I53" s="45" t="s">
        <v>54</v>
      </c>
      <c r="J53" s="45" t="s">
        <v>154</v>
      </c>
      <c r="K53" s="45" t="s">
        <v>152</v>
      </c>
      <c r="L53" s="45" t="s">
        <v>84</v>
      </c>
      <c r="M53" s="45" t="s">
        <v>85</v>
      </c>
      <c r="N53" s="45" t="s">
        <v>88</v>
      </c>
    </row>
    <row r="54" spans="2:14" ht="35.25" customHeight="1" x14ac:dyDescent="0.15">
      <c r="B54" s="46" t="s">
        <v>144</v>
      </c>
      <c r="C54" s="40">
        <v>5</v>
      </c>
      <c r="D54" s="40">
        <v>332</v>
      </c>
      <c r="E54" s="40" t="s">
        <v>47</v>
      </c>
      <c r="F54" s="46">
        <v>526</v>
      </c>
      <c r="G54" s="42">
        <v>70066794</v>
      </c>
      <c r="H54" s="42">
        <v>15623944</v>
      </c>
      <c r="I54" s="40" t="s">
        <v>47</v>
      </c>
      <c r="J54" s="40">
        <v>7</v>
      </c>
      <c r="K54" s="40">
        <v>98520</v>
      </c>
      <c r="L54" s="42">
        <v>0</v>
      </c>
      <c r="M54" s="42">
        <v>0</v>
      </c>
      <c r="N54" s="40" t="s">
        <v>47</v>
      </c>
    </row>
    <row r="55" spans="2:14" ht="35.25" customHeight="1" x14ac:dyDescent="0.15">
      <c r="B55" s="46" t="s">
        <v>145</v>
      </c>
      <c r="C55" s="42">
        <v>11</v>
      </c>
      <c r="D55" s="42">
        <v>558</v>
      </c>
      <c r="E55" s="40" t="s">
        <v>47</v>
      </c>
      <c r="F55" s="46">
        <v>503</v>
      </c>
      <c r="G55" s="42">
        <v>113401919</v>
      </c>
      <c r="H55" s="42">
        <v>13173482</v>
      </c>
      <c r="I55" s="40" t="s">
        <v>47</v>
      </c>
      <c r="J55" s="40">
        <v>20</v>
      </c>
      <c r="K55" s="40">
        <v>155952</v>
      </c>
      <c r="L55" s="75">
        <v>307</v>
      </c>
      <c r="M55" s="75">
        <v>15887</v>
      </c>
      <c r="N55" s="40" t="s">
        <v>47</v>
      </c>
    </row>
    <row r="56" spans="2:14" ht="35.25" customHeight="1" x14ac:dyDescent="0.35">
      <c r="B56" s="46" t="s">
        <v>89</v>
      </c>
      <c r="C56" s="61"/>
      <c r="D56" s="75">
        <f>D55-D54</f>
        <v>226</v>
      </c>
      <c r="E56" s="40"/>
      <c r="F56" s="47"/>
      <c r="G56" s="47"/>
      <c r="H56" s="40"/>
      <c r="I56" s="47"/>
      <c r="J56" s="47"/>
      <c r="K56" s="47"/>
      <c r="L56" s="47"/>
      <c r="M56" s="47"/>
      <c r="N56" s="40"/>
    </row>
    <row r="57" spans="2:14" ht="17.25" customHeight="1" x14ac:dyDescent="0.35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</row>
    <row r="58" spans="2:14" ht="35.25" customHeight="1" x14ac:dyDescent="0.35">
      <c r="B58" s="97" t="s">
        <v>92</v>
      </c>
      <c r="C58" s="97"/>
      <c r="D58" s="97"/>
      <c r="E58" s="97"/>
      <c r="F58" s="97"/>
      <c r="G58" s="97"/>
      <c r="H58" s="97"/>
      <c r="I58" s="35"/>
      <c r="J58" s="35"/>
      <c r="K58" s="35"/>
      <c r="L58" s="36"/>
      <c r="M58" s="36"/>
      <c r="N58" s="36"/>
    </row>
    <row r="59" spans="2:14" ht="35.25" customHeight="1" x14ac:dyDescent="0.35">
      <c r="B59" s="37" t="s">
        <v>0</v>
      </c>
      <c r="C59" s="76" t="s">
        <v>81</v>
      </c>
      <c r="D59" s="38" t="s">
        <v>115</v>
      </c>
      <c r="E59" s="38" t="s">
        <v>70</v>
      </c>
      <c r="F59" s="38" t="s">
        <v>72</v>
      </c>
      <c r="G59" s="38" t="s">
        <v>71</v>
      </c>
      <c r="H59" s="38" t="s">
        <v>73</v>
      </c>
      <c r="I59" s="36"/>
      <c r="J59" s="36"/>
      <c r="K59" s="36"/>
      <c r="L59" s="36"/>
      <c r="M59" s="36"/>
      <c r="N59" s="36"/>
    </row>
    <row r="60" spans="2:14" ht="35.25" customHeight="1" x14ac:dyDescent="0.35">
      <c r="B60" s="39" t="s">
        <v>146</v>
      </c>
      <c r="C60" s="72">
        <v>2613</v>
      </c>
      <c r="D60" s="72">
        <v>261300</v>
      </c>
      <c r="E60" s="72">
        <v>99</v>
      </c>
      <c r="F60" s="74">
        <f>E60/C60</f>
        <v>3.7887485648679678E-2</v>
      </c>
      <c r="G60" s="42">
        <v>9900</v>
      </c>
      <c r="H60" s="43">
        <f>G60/D60</f>
        <v>3.7887485648679678E-2</v>
      </c>
      <c r="I60" s="36"/>
      <c r="J60" s="36"/>
      <c r="K60" s="36"/>
      <c r="L60" s="36"/>
      <c r="M60" s="36"/>
      <c r="N60" s="36"/>
    </row>
    <row r="61" spans="2:14" ht="35.25" customHeight="1" x14ac:dyDescent="0.15">
      <c r="B61" s="44" t="s">
        <v>126</v>
      </c>
      <c r="C61" s="45" t="s">
        <v>16</v>
      </c>
      <c r="D61" s="45" t="s">
        <v>17</v>
      </c>
      <c r="E61" s="45" t="s">
        <v>87</v>
      </c>
      <c r="F61" s="45" t="s">
        <v>6</v>
      </c>
      <c r="G61" s="45" t="s">
        <v>101</v>
      </c>
      <c r="H61" s="45" t="s">
        <v>102</v>
      </c>
      <c r="I61" s="45" t="s">
        <v>54</v>
      </c>
      <c r="J61" s="45" t="s">
        <v>153</v>
      </c>
      <c r="K61" s="45" t="s">
        <v>152</v>
      </c>
      <c r="L61" s="45" t="s">
        <v>84</v>
      </c>
      <c r="M61" s="45" t="s">
        <v>85</v>
      </c>
      <c r="N61" s="45" t="s">
        <v>88</v>
      </c>
    </row>
    <row r="62" spans="2:14" ht="35.25" customHeight="1" x14ac:dyDescent="0.15">
      <c r="B62" s="46" t="s">
        <v>144</v>
      </c>
      <c r="C62" s="72">
        <v>20</v>
      </c>
      <c r="D62" s="72">
        <v>33472</v>
      </c>
      <c r="E62" s="72" t="s">
        <v>47</v>
      </c>
      <c r="F62" s="46">
        <v>1996</v>
      </c>
      <c r="G62" s="42">
        <v>1303161235</v>
      </c>
      <c r="H62" s="42">
        <v>42373175</v>
      </c>
      <c r="I62" s="72" t="s">
        <v>47</v>
      </c>
      <c r="J62" s="72">
        <v>107</v>
      </c>
      <c r="K62" s="72">
        <v>759352</v>
      </c>
      <c r="L62" s="42">
        <v>0</v>
      </c>
      <c r="M62" s="42">
        <v>0</v>
      </c>
      <c r="N62" s="72" t="s">
        <v>47</v>
      </c>
    </row>
    <row r="63" spans="2:14" ht="35.25" customHeight="1" x14ac:dyDescent="0.15">
      <c r="B63" s="46" t="s">
        <v>145</v>
      </c>
      <c r="C63" s="42">
        <v>11</v>
      </c>
      <c r="D63" s="42">
        <v>1000</v>
      </c>
      <c r="E63" s="72" t="s">
        <v>47</v>
      </c>
      <c r="F63" s="46">
        <v>1380</v>
      </c>
      <c r="G63" s="77">
        <v>3103121948</v>
      </c>
      <c r="H63" s="42">
        <v>29368534</v>
      </c>
      <c r="I63" s="72" t="s">
        <v>47</v>
      </c>
      <c r="J63" s="72">
        <v>30</v>
      </c>
      <c r="K63" s="72">
        <v>588040</v>
      </c>
      <c r="L63" s="75">
        <v>155</v>
      </c>
      <c r="M63" s="75">
        <v>7715</v>
      </c>
      <c r="N63" s="72" t="s">
        <v>47</v>
      </c>
    </row>
    <row r="64" spans="2:14" ht="25.5" customHeight="1" x14ac:dyDescent="0.35">
      <c r="B64" s="46" t="s">
        <v>89</v>
      </c>
      <c r="C64" s="61">
        <f>(C63-C62)/C62</f>
        <v>-0.45</v>
      </c>
      <c r="D64" s="75">
        <f>D63-D62</f>
        <v>-32472</v>
      </c>
      <c r="E64" s="40"/>
      <c r="F64" s="47"/>
      <c r="G64" s="47"/>
      <c r="H64" s="40"/>
      <c r="I64" s="47"/>
      <c r="J64" s="47"/>
      <c r="K64" s="47"/>
      <c r="L64" s="47"/>
      <c r="M64" s="47"/>
      <c r="N64" s="40"/>
    </row>
    <row r="65" spans="2:14" ht="42" customHeight="1" x14ac:dyDescent="0.15"/>
    <row r="67" spans="2:14" ht="32.25" customHeight="1" x14ac:dyDescent="0.15">
      <c r="B67" s="79" t="s">
        <v>148</v>
      </c>
      <c r="C67" s="79"/>
      <c r="D67" s="79"/>
      <c r="E67" s="79"/>
      <c r="F67" s="79"/>
      <c r="G67" s="79"/>
      <c r="H67" s="79"/>
    </row>
    <row r="68" spans="2:14" ht="30.75" customHeight="1" x14ac:dyDescent="0.35">
      <c r="B68" s="97" t="s">
        <v>91</v>
      </c>
      <c r="C68" s="97"/>
      <c r="D68" s="97"/>
      <c r="E68" s="97"/>
      <c r="F68" s="97"/>
      <c r="G68" s="97"/>
      <c r="H68" s="97"/>
      <c r="I68" s="35"/>
      <c r="J68" s="35"/>
      <c r="K68" s="35"/>
      <c r="L68" s="36"/>
      <c r="M68" s="36"/>
      <c r="N68" s="36"/>
    </row>
    <row r="69" spans="2:14" ht="29.25" customHeight="1" x14ac:dyDescent="0.35">
      <c r="B69" s="37" t="s">
        <v>0</v>
      </c>
      <c r="C69" s="76" t="s">
        <v>81</v>
      </c>
      <c r="D69" s="38" t="s">
        <v>115</v>
      </c>
      <c r="E69" s="38" t="s">
        <v>70</v>
      </c>
      <c r="F69" s="38" t="s">
        <v>72</v>
      </c>
      <c r="G69" s="38" t="s">
        <v>71</v>
      </c>
      <c r="H69" s="38" t="s">
        <v>73</v>
      </c>
      <c r="I69" s="36"/>
      <c r="J69" s="36"/>
      <c r="K69" s="36"/>
      <c r="L69" s="36"/>
      <c r="M69" s="36"/>
      <c r="N69" s="36"/>
    </row>
    <row r="70" spans="2:14" ht="39.75" customHeight="1" x14ac:dyDescent="0.35">
      <c r="B70" s="39" t="s">
        <v>149</v>
      </c>
      <c r="C70" s="72">
        <v>1191</v>
      </c>
      <c r="D70" s="72">
        <v>119100</v>
      </c>
      <c r="E70" s="72">
        <v>151</v>
      </c>
      <c r="F70" s="74">
        <f>E70/C70</f>
        <v>0.12678421494542402</v>
      </c>
      <c r="G70" s="42">
        <v>15100</v>
      </c>
      <c r="H70" s="43">
        <f>G70/D70</f>
        <v>0.12678421494542402</v>
      </c>
      <c r="I70" s="36"/>
      <c r="J70" s="36"/>
      <c r="K70" s="36"/>
      <c r="L70" s="36"/>
      <c r="M70" s="36"/>
      <c r="N70" s="36"/>
    </row>
    <row r="71" spans="2:14" ht="46.5" customHeight="1" x14ac:dyDescent="0.15">
      <c r="B71" s="44" t="s">
        <v>126</v>
      </c>
      <c r="C71" s="45" t="s">
        <v>16</v>
      </c>
      <c r="D71" s="45" t="s">
        <v>17</v>
      </c>
      <c r="E71" s="45" t="s">
        <v>87</v>
      </c>
      <c r="F71" s="45" t="s">
        <v>6</v>
      </c>
      <c r="G71" s="45" t="s">
        <v>101</v>
      </c>
      <c r="H71" s="45" t="s">
        <v>102</v>
      </c>
      <c r="I71" s="45" t="s">
        <v>54</v>
      </c>
      <c r="J71" s="45" t="s">
        <v>153</v>
      </c>
      <c r="K71" s="45" t="s">
        <v>152</v>
      </c>
      <c r="L71" s="45" t="s">
        <v>84</v>
      </c>
      <c r="M71" s="45" t="s">
        <v>85</v>
      </c>
      <c r="N71" s="45" t="s">
        <v>88</v>
      </c>
    </row>
    <row r="72" spans="2:14" ht="30.75" customHeight="1" x14ac:dyDescent="0.15">
      <c r="B72" s="46" t="s">
        <v>150</v>
      </c>
      <c r="C72" s="40">
        <v>5</v>
      </c>
      <c r="D72" s="40">
        <v>364</v>
      </c>
      <c r="E72" s="40" t="s">
        <v>47</v>
      </c>
      <c r="F72" s="46">
        <v>496</v>
      </c>
      <c r="G72" s="42">
        <v>64702615</v>
      </c>
      <c r="H72" s="42">
        <v>12509968</v>
      </c>
      <c r="I72" s="40" t="s">
        <v>47</v>
      </c>
      <c r="J72" s="40">
        <v>14</v>
      </c>
      <c r="K72" s="40">
        <v>131536</v>
      </c>
      <c r="L72" s="42">
        <v>0</v>
      </c>
      <c r="M72" s="42">
        <v>0</v>
      </c>
      <c r="N72" s="40" t="s">
        <v>47</v>
      </c>
    </row>
    <row r="73" spans="2:14" ht="30.75" customHeight="1" x14ac:dyDescent="0.15">
      <c r="B73" s="46" t="s">
        <v>151</v>
      </c>
      <c r="C73" s="42">
        <v>15</v>
      </c>
      <c r="D73" s="42">
        <v>1154</v>
      </c>
      <c r="E73" s="40" t="s">
        <v>47</v>
      </c>
      <c r="F73" s="46">
        <v>446</v>
      </c>
      <c r="G73" s="42">
        <v>74187498</v>
      </c>
      <c r="H73" s="42">
        <v>12612849</v>
      </c>
      <c r="I73" s="40" t="s">
        <v>47</v>
      </c>
      <c r="J73" s="40">
        <v>16</v>
      </c>
      <c r="K73" s="40">
        <v>452504</v>
      </c>
      <c r="L73" s="75">
        <v>222</v>
      </c>
      <c r="M73" s="75">
        <v>13767</v>
      </c>
      <c r="N73" s="40" t="s">
        <v>47</v>
      </c>
    </row>
    <row r="74" spans="2:14" ht="30.75" customHeight="1" x14ac:dyDescent="0.35">
      <c r="B74" s="46" t="s">
        <v>89</v>
      </c>
      <c r="C74" s="61"/>
      <c r="D74" s="75">
        <f>D73-D72</f>
        <v>790</v>
      </c>
      <c r="E74" s="40"/>
      <c r="F74" s="47"/>
      <c r="G74" s="47"/>
      <c r="H74" s="40"/>
      <c r="I74" s="47"/>
      <c r="J74" s="47"/>
      <c r="K74" s="47"/>
      <c r="L74" s="47"/>
      <c r="M74" s="47"/>
      <c r="N74" s="40"/>
    </row>
    <row r="75" spans="2:14" ht="16.5" x14ac:dyDescent="0.35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</row>
    <row r="76" spans="2:14" ht="27" customHeight="1" x14ac:dyDescent="0.35">
      <c r="B76" s="97" t="s">
        <v>92</v>
      </c>
      <c r="C76" s="97"/>
      <c r="D76" s="97"/>
      <c r="E76" s="97"/>
      <c r="F76" s="97"/>
      <c r="G76" s="97"/>
      <c r="H76" s="97"/>
      <c r="I76" s="35"/>
      <c r="J76" s="35"/>
      <c r="K76" s="35"/>
      <c r="L76" s="36"/>
      <c r="M76" s="36"/>
      <c r="N76" s="36"/>
    </row>
    <row r="77" spans="2:14" ht="27" customHeight="1" x14ac:dyDescent="0.35">
      <c r="B77" s="37" t="s">
        <v>0</v>
      </c>
      <c r="C77" s="76" t="s">
        <v>81</v>
      </c>
      <c r="D77" s="38" t="s">
        <v>115</v>
      </c>
      <c r="E77" s="38" t="s">
        <v>70</v>
      </c>
      <c r="F77" s="38" t="s">
        <v>72</v>
      </c>
      <c r="G77" s="38" t="s">
        <v>71</v>
      </c>
      <c r="H77" s="38" t="s">
        <v>73</v>
      </c>
      <c r="I77" s="36"/>
      <c r="J77" s="36"/>
      <c r="K77" s="36"/>
      <c r="L77" s="36"/>
      <c r="M77" s="36"/>
      <c r="N77" s="36"/>
    </row>
    <row r="78" spans="2:14" ht="39.75" customHeight="1" x14ac:dyDescent="0.35">
      <c r="B78" s="39" t="s">
        <v>149</v>
      </c>
      <c r="C78" s="72">
        <v>2564</v>
      </c>
      <c r="D78" s="72">
        <v>256400</v>
      </c>
      <c r="E78" s="72">
        <v>82</v>
      </c>
      <c r="F78" s="74">
        <f>E78/C78</f>
        <v>3.1981279251170044E-2</v>
      </c>
      <c r="G78" s="42">
        <v>8200</v>
      </c>
      <c r="H78" s="43">
        <f>G78/D78</f>
        <v>3.1981279251170044E-2</v>
      </c>
      <c r="I78" s="36"/>
      <c r="J78" s="36"/>
      <c r="K78" s="36"/>
      <c r="L78" s="36"/>
      <c r="M78" s="36"/>
      <c r="N78" s="36"/>
    </row>
    <row r="79" spans="2:14" ht="39.75" customHeight="1" x14ac:dyDescent="0.15">
      <c r="B79" s="44" t="s">
        <v>126</v>
      </c>
      <c r="C79" s="45" t="s">
        <v>16</v>
      </c>
      <c r="D79" s="45" t="s">
        <v>17</v>
      </c>
      <c r="E79" s="45" t="s">
        <v>87</v>
      </c>
      <c r="F79" s="45" t="s">
        <v>6</v>
      </c>
      <c r="G79" s="45" t="s">
        <v>101</v>
      </c>
      <c r="H79" s="45" t="s">
        <v>102</v>
      </c>
      <c r="I79" s="45" t="s">
        <v>54</v>
      </c>
      <c r="J79" s="45" t="s">
        <v>153</v>
      </c>
      <c r="K79" s="45" t="s">
        <v>152</v>
      </c>
      <c r="L79" s="45" t="s">
        <v>84</v>
      </c>
      <c r="M79" s="45" t="s">
        <v>85</v>
      </c>
      <c r="N79" s="45" t="s">
        <v>88</v>
      </c>
    </row>
    <row r="80" spans="2:14" ht="25.5" customHeight="1" x14ac:dyDescent="0.15">
      <c r="B80" s="46" t="s">
        <v>150</v>
      </c>
      <c r="C80" s="72">
        <v>10</v>
      </c>
      <c r="D80" s="72">
        <v>818</v>
      </c>
      <c r="E80" s="72" t="s">
        <v>47</v>
      </c>
      <c r="F80" s="46">
        <v>1842</v>
      </c>
      <c r="G80" s="42">
        <v>3137547681</v>
      </c>
      <c r="H80" s="42">
        <v>33243742</v>
      </c>
      <c r="I80" s="72" t="s">
        <v>47</v>
      </c>
      <c r="J80" s="72">
        <v>60</v>
      </c>
      <c r="K80" s="72">
        <v>780280</v>
      </c>
      <c r="L80" s="42">
        <v>0</v>
      </c>
      <c r="M80" s="42">
        <v>0</v>
      </c>
      <c r="N80" s="72" t="s">
        <v>47</v>
      </c>
    </row>
    <row r="81" spans="2:14" ht="25.5" customHeight="1" x14ac:dyDescent="0.15">
      <c r="B81" s="46" t="s">
        <v>151</v>
      </c>
      <c r="C81" s="42">
        <v>9</v>
      </c>
      <c r="D81" s="42">
        <v>356</v>
      </c>
      <c r="E81" s="72" t="s">
        <v>47</v>
      </c>
      <c r="F81" s="46">
        <v>1269</v>
      </c>
      <c r="G81" s="77">
        <v>2268647294</v>
      </c>
      <c r="H81" s="42">
        <v>29364101</v>
      </c>
      <c r="I81" s="72" t="s">
        <v>47</v>
      </c>
      <c r="J81" s="72">
        <v>28</v>
      </c>
      <c r="K81" s="72">
        <v>390608</v>
      </c>
      <c r="L81" s="75">
        <v>139</v>
      </c>
      <c r="M81" s="75">
        <v>6149</v>
      </c>
      <c r="N81" s="72" t="s">
        <v>47</v>
      </c>
    </row>
    <row r="82" spans="2:14" ht="25.5" customHeight="1" x14ac:dyDescent="0.35">
      <c r="B82" s="46" t="s">
        <v>89</v>
      </c>
      <c r="C82" s="61">
        <f>(C81-C80)/C80</f>
        <v>-0.1</v>
      </c>
      <c r="D82" s="75">
        <f>D81-D80</f>
        <v>-462</v>
      </c>
      <c r="E82" s="40"/>
      <c r="F82" s="47"/>
      <c r="G82" s="47"/>
      <c r="H82" s="40"/>
      <c r="I82" s="47"/>
      <c r="J82" s="47"/>
      <c r="K82" s="47"/>
      <c r="L82" s="47"/>
      <c r="M82" s="47"/>
      <c r="N82" s="40"/>
    </row>
  </sheetData>
  <mergeCells count="12">
    <mergeCell ref="B42:H42"/>
    <mergeCell ref="B2:H2"/>
    <mergeCell ref="B10:H10"/>
    <mergeCell ref="B18:H18"/>
    <mergeCell ref="B26:H26"/>
    <mergeCell ref="B34:H34"/>
    <mergeCell ref="B68:H68"/>
    <mergeCell ref="B76:H76"/>
    <mergeCell ref="B49:H49"/>
    <mergeCell ref="B67:H67"/>
    <mergeCell ref="B50:H50"/>
    <mergeCell ref="B58:H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数据整理</vt:lpstr>
      <vt:lpstr>11月数据</vt:lpstr>
      <vt:lpstr>新1元礼包</vt:lpstr>
      <vt:lpstr>新优惠券使用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2017-02-04T07:13:45Z</dcterms:modified>
</cp:coreProperties>
</file>