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etty Cash Book\"/>
    </mc:Choice>
  </mc:AlternateContent>
  <xr:revisionPtr revIDLastSave="0" documentId="13_ncr:1_{4FF71136-89DC-4267-A0C3-2B9DCE75D525}" xr6:coauthVersionLast="47" xr6:coauthVersionMax="47" xr10:uidLastSave="{00000000-0000-0000-0000-000000000000}"/>
  <bookViews>
    <workbookView xWindow="-120" yWindow="-120" windowWidth="24240" windowHeight="13140" xr2:uid="{0611C143-0CE4-4A30-9DAA-D56FE3BFE4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L10" i="1"/>
  <c r="K10" i="1"/>
  <c r="G10" i="1"/>
  <c r="F10" i="1"/>
  <c r="L7" i="1"/>
  <c r="L6" i="1"/>
  <c r="E7" i="1"/>
  <c r="E6" i="1"/>
  <c r="B16" i="1"/>
  <c r="B15" i="1"/>
  <c r="L5" i="1" l="1"/>
  <c r="E5" i="1"/>
</calcChain>
</file>

<file path=xl/sharedStrings.xml><?xml version="1.0" encoding="utf-8"?>
<sst xmlns="http://schemas.openxmlformats.org/spreadsheetml/2006/main" count="41" uniqueCount="37">
  <si>
    <t>S NO.</t>
  </si>
  <si>
    <t>Date</t>
  </si>
  <si>
    <t>Particulars</t>
  </si>
  <si>
    <t xml:space="preserve">Cash </t>
  </si>
  <si>
    <t>Bank</t>
  </si>
  <si>
    <t xml:space="preserve">  </t>
  </si>
  <si>
    <t xml:space="preserve">   </t>
  </si>
  <si>
    <t xml:space="preserve">Date  </t>
  </si>
  <si>
    <t xml:space="preserve">Particulars  </t>
  </si>
  <si>
    <t xml:space="preserve">Cash  </t>
  </si>
  <si>
    <t xml:space="preserve">Bank  </t>
  </si>
  <si>
    <t xml:space="preserve"> Truvisian</t>
  </si>
  <si>
    <t>Cash Book</t>
  </si>
  <si>
    <t>Summary</t>
  </si>
  <si>
    <t>Cash</t>
  </si>
  <si>
    <t>Expenses</t>
  </si>
  <si>
    <t>Income</t>
  </si>
  <si>
    <t>Expense in Cash :</t>
  </si>
  <si>
    <t>Expense Subtotal :</t>
  </si>
  <si>
    <t>Expense in Bank :</t>
  </si>
  <si>
    <t>Income Subtotal :</t>
  </si>
  <si>
    <t>Income in Cash :</t>
  </si>
  <si>
    <t>Income in Bank :</t>
  </si>
  <si>
    <t>Search Total Expense for Date</t>
  </si>
  <si>
    <t>Search Total Income for Date</t>
  </si>
  <si>
    <t xml:space="preserve">Received </t>
  </si>
  <si>
    <t>Labour</t>
  </si>
  <si>
    <t>Stationery</t>
  </si>
  <si>
    <t>Packing</t>
  </si>
  <si>
    <t>Transport</t>
  </si>
  <si>
    <t>Tea</t>
  </si>
  <si>
    <t>Food</t>
  </si>
  <si>
    <t>Wifi</t>
  </si>
  <si>
    <t>Mobile Exp.</t>
  </si>
  <si>
    <t>Coffee</t>
  </si>
  <si>
    <t>Wages</t>
  </si>
  <si>
    <t>Month : 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</si>
</sst>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6" borderId="0" xfId="0" applyFill="1"/>
    <xf numFmtId="0" fontId="6" fillId="8" borderId="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0" fontId="6" fillId="8" borderId="1" xfId="0" applyFont="1" applyFill="1" applyBorder="1" applyAlignment="1">
      <alignment horizontal="left" indent="2"/>
    </xf>
    <xf numFmtId="0" fontId="6" fillId="0" borderId="1" xfId="0" applyFont="1" applyBorder="1" applyAlignment="1">
      <alignment horizontal="left" indent="2"/>
    </xf>
    <xf numFmtId="0" fontId="6" fillId="0" borderId="1" xfId="0" applyFont="1" applyBorder="1"/>
    <xf numFmtId="0" fontId="6" fillId="2" borderId="6" xfId="0" applyFont="1" applyFill="1" applyBorder="1"/>
    <xf numFmtId="0" fontId="6" fillId="0" borderId="0" xfId="0" applyFont="1"/>
    <xf numFmtId="0" fontId="6" fillId="2" borderId="2" xfId="0" applyFont="1" applyFill="1" applyBorder="1"/>
    <xf numFmtId="0" fontId="6" fillId="2" borderId="7" xfId="0" applyFont="1" applyFill="1" applyBorder="1"/>
    <xf numFmtId="0" fontId="6" fillId="0" borderId="12" xfId="0" applyFont="1" applyBorder="1"/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 indent="22"/>
    </xf>
    <xf numFmtId="0" fontId="3" fillId="8" borderId="1" xfId="0" applyFont="1" applyFill="1" applyBorder="1" applyAlignment="1">
      <alignment horizontal="left" indent="3"/>
    </xf>
    <xf numFmtId="0" fontId="3" fillId="0" borderId="1" xfId="0" applyFont="1" applyBorder="1" applyAlignment="1">
      <alignment horizontal="left" indent="3"/>
    </xf>
    <xf numFmtId="0" fontId="3" fillId="8" borderId="1" xfId="0" applyFont="1" applyFill="1" applyBorder="1" applyAlignment="1">
      <alignment horizontal="left" indent="9"/>
    </xf>
    <xf numFmtId="0" fontId="3" fillId="0" borderId="1" xfId="0" applyFont="1" applyBorder="1" applyAlignment="1">
      <alignment horizontal="left" indent="9"/>
    </xf>
    <xf numFmtId="0" fontId="0" fillId="7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2" borderId="1" xfId="0" applyFont="1" applyFill="1" applyBorder="1"/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6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A5D1CC0E-67A9-4C66-AC05-4726915A0D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90B0F-93CD-40DE-985D-F59B368E9BEC}" name="Table1" displayName="Table1" ref="B14:L24" totalsRowShown="0" headerRowDxfId="13" dataDxfId="12" tableBorderDxfId="11">
  <tableColumns count="11">
    <tableColumn id="1" xr3:uid="{D79F2302-A6A1-43F6-B828-CB93C1B5A6F8}" name="S NO." dataDxfId="10">
      <calculatedColumnFormula>IF(Table1[[#This Row],[Date]]="","",ROWS($A$15:A15))</calculatedColumnFormula>
    </tableColumn>
    <tableColumn id="2" xr3:uid="{6C00EC1D-2258-4BAA-9FBD-F4D510C34D87}" name="  " dataDxfId="9"/>
    <tableColumn id="3" xr3:uid="{97F561D5-DA28-4F4C-AAD6-4FAEC80F79D4}" name="Date" dataDxfId="8"/>
    <tableColumn id="4" xr3:uid="{D35CD52B-92AA-4B18-80B1-370637A68810}" name="Particulars" dataDxfId="7"/>
    <tableColumn id="5" xr3:uid="{D517DFED-7D88-4460-9EAE-F8DFB9481880}" name="Cash " dataDxfId="6"/>
    <tableColumn id="6" xr3:uid="{83F3C6FE-0D41-45DB-9ED5-790E78CC48AB}" name="Bank" dataDxfId="5"/>
    <tableColumn id="7" xr3:uid="{795670DB-F842-44E1-96AE-673474C9F502}" name="   " dataDxfId="4"/>
    <tableColumn id="8" xr3:uid="{FFB8D31A-B611-4DFD-8808-707AFEE92F30}" name="Date  " dataDxfId="3"/>
    <tableColumn id="9" xr3:uid="{EE96FEEC-ED13-4ACE-9D8A-600F86808713}" name="Particulars  " dataDxfId="2"/>
    <tableColumn id="10" xr3:uid="{2ADF626A-685C-4C0D-AA98-19441B06E92A}" name="Cash  " dataDxfId="1"/>
    <tableColumn id="11" xr3:uid="{C7846C58-3FCB-4A8B-8B4F-850A803E6993}" name="Bank  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37B0-95C0-412E-8BC8-4A3BFE2A945D}">
  <dimension ref="A1:N24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4" sqref="K4"/>
    </sheetView>
  </sheetViews>
  <sheetFormatPr defaultColWidth="0" defaultRowHeight="15" x14ac:dyDescent="0.25"/>
  <cols>
    <col min="1" max="1" width="4" style="1" customWidth="1"/>
    <col min="2" max="2" width="7.28515625" customWidth="1"/>
    <col min="3" max="3" width="2.85546875" customWidth="1"/>
    <col min="4" max="4" width="12.85546875" customWidth="1"/>
    <col min="5" max="5" width="18.42578125" customWidth="1"/>
    <col min="6" max="6" width="6.85546875" customWidth="1"/>
    <col min="7" max="7" width="6.5703125" customWidth="1"/>
    <col min="8" max="8" width="4" customWidth="1"/>
    <col min="9" max="9" width="11.28515625" customWidth="1"/>
    <col min="10" max="10" width="20.5703125" customWidth="1"/>
    <col min="11" max="11" width="8" customWidth="1"/>
    <col min="12" max="12" width="11.42578125" customWidth="1"/>
    <col min="13" max="14" width="0" style="1" hidden="1"/>
    <col min="15" max="16383" width="9.140625" hidden="1"/>
    <col min="16384" max="16384" width="9.140625" hidden="1" customWidth="1"/>
  </cols>
  <sheetData>
    <row r="1" spans="2:12" ht="9.7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33.75" x14ac:dyDescent="0.5">
      <c r="B2" s="25" t="s">
        <v>11</v>
      </c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2:12" ht="21" x14ac:dyDescent="0.25">
      <c r="B3" s="26" t="s">
        <v>36</v>
      </c>
      <c r="C3" s="26"/>
      <c r="D3" s="26"/>
      <c r="E3" s="27" t="s">
        <v>12</v>
      </c>
      <c r="F3" s="27"/>
      <c r="G3" s="27"/>
      <c r="H3" s="27"/>
      <c r="I3" s="27"/>
      <c r="J3" s="27"/>
      <c r="K3" s="27"/>
      <c r="L3" s="27"/>
    </row>
    <row r="4" spans="2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75" x14ac:dyDescent="0.25">
      <c r="B5" s="28" t="s">
        <v>18</v>
      </c>
      <c r="C5" s="28"/>
      <c r="D5" s="28"/>
      <c r="E5" s="2">
        <f>E6+E7</f>
        <v>1712</v>
      </c>
      <c r="F5" s="34" t="s">
        <v>13</v>
      </c>
      <c r="G5" s="35"/>
      <c r="H5" s="35"/>
      <c r="I5" s="36"/>
      <c r="J5" s="30" t="s">
        <v>20</v>
      </c>
      <c r="K5" s="30"/>
      <c r="L5" s="4">
        <f>L6+L7</f>
        <v>4000</v>
      </c>
    </row>
    <row r="6" spans="2:12" ht="15.75" x14ac:dyDescent="0.25">
      <c r="B6" s="29" t="s">
        <v>17</v>
      </c>
      <c r="C6" s="29"/>
      <c r="D6" s="29"/>
      <c r="E6" s="3">
        <f>SUM(Table1[[Cash ]])</f>
        <v>763</v>
      </c>
      <c r="F6" s="34"/>
      <c r="G6" s="35"/>
      <c r="H6" s="35"/>
      <c r="I6" s="36"/>
      <c r="J6" s="31" t="s">
        <v>21</v>
      </c>
      <c r="K6" s="31"/>
      <c r="L6" s="5">
        <f>SUM(Table1[[Cash  ]])</f>
        <v>3000</v>
      </c>
    </row>
    <row r="7" spans="2:12" ht="15.75" x14ac:dyDescent="0.25">
      <c r="B7" s="29" t="s">
        <v>19</v>
      </c>
      <c r="C7" s="29"/>
      <c r="D7" s="29"/>
      <c r="E7" s="3">
        <f>SUM(Table1[Bank])</f>
        <v>949</v>
      </c>
      <c r="F7" s="34"/>
      <c r="G7" s="35"/>
      <c r="H7" s="35"/>
      <c r="I7" s="36"/>
      <c r="J7" s="31" t="s">
        <v>22</v>
      </c>
      <c r="K7" s="31"/>
      <c r="L7" s="5">
        <f>SUM(Table1[[Bank  ]])</f>
        <v>1000</v>
      </c>
    </row>
    <row r="8" spans="2:12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15.75" x14ac:dyDescent="0.25">
      <c r="B9" s="32"/>
      <c r="C9" s="33"/>
      <c r="D9" s="37" t="s">
        <v>23</v>
      </c>
      <c r="E9" s="37"/>
      <c r="F9" s="21" t="s">
        <v>14</v>
      </c>
      <c r="G9" s="21" t="s">
        <v>4</v>
      </c>
      <c r="H9" s="1"/>
      <c r="I9" s="37" t="s">
        <v>24</v>
      </c>
      <c r="J9" s="37"/>
      <c r="K9" s="21" t="s">
        <v>14</v>
      </c>
      <c r="L9" s="21" t="s">
        <v>4</v>
      </c>
    </row>
    <row r="10" spans="2:12" ht="15.75" x14ac:dyDescent="0.25">
      <c r="B10" s="32"/>
      <c r="C10" s="33"/>
      <c r="D10" s="38">
        <v>45323</v>
      </c>
      <c r="E10" s="39"/>
      <c r="F10" s="6">
        <f>SUMIF(Table1[Date],D10,Table1[[Cash ]])</f>
        <v>0</v>
      </c>
      <c r="G10" s="6">
        <f>SUMIF(Table1[Date],D10,Table1[Bank])</f>
        <v>0</v>
      </c>
      <c r="H10" s="1"/>
      <c r="I10" s="40">
        <v>45293</v>
      </c>
      <c r="J10" s="41"/>
      <c r="K10" s="6">
        <f>SUMIF(Table1[[Date  ]],I10,Table1[[Cash  ]])</f>
        <v>0</v>
      </c>
      <c r="L10" s="6">
        <f>SUMIF(Table1[[Date  ]],I10,Table1[[Bank  ]])</f>
        <v>0</v>
      </c>
    </row>
    <row r="11" spans="2:12" s="1" customFormat="1" x14ac:dyDescent="0.25"/>
    <row r="12" spans="2:12" ht="15.75" thickBot="1" x14ac:dyDescent="0.3"/>
    <row r="13" spans="2:12" ht="19.5" thickBot="1" x14ac:dyDescent="0.35">
      <c r="D13" s="22" t="s">
        <v>15</v>
      </c>
      <c r="E13" s="23"/>
      <c r="F13" s="23"/>
      <c r="G13" s="24"/>
      <c r="I13" s="22" t="s">
        <v>16</v>
      </c>
      <c r="J13" s="23"/>
      <c r="K13" s="23"/>
      <c r="L13" s="24"/>
    </row>
    <row r="14" spans="2:12" ht="15.75" x14ac:dyDescent="0.25">
      <c r="B14" s="7" t="s">
        <v>0</v>
      </c>
      <c r="C14" s="8" t="s">
        <v>5</v>
      </c>
      <c r="D14" s="9" t="s">
        <v>1</v>
      </c>
      <c r="E14" s="9" t="s">
        <v>2</v>
      </c>
      <c r="F14" s="9" t="s">
        <v>3</v>
      </c>
      <c r="G14" s="9" t="s">
        <v>4</v>
      </c>
      <c r="H14" s="8" t="s">
        <v>6</v>
      </c>
      <c r="I14" s="9" t="s">
        <v>7</v>
      </c>
      <c r="J14" s="9" t="s">
        <v>8</v>
      </c>
      <c r="K14" s="9" t="s">
        <v>9</v>
      </c>
      <c r="L14" s="10" t="s">
        <v>10</v>
      </c>
    </row>
    <row r="15" spans="2:12" ht="15.75" x14ac:dyDescent="0.25">
      <c r="B15" s="12">
        <f>IF(Table1[[#This Row],[Date]]="","",ROWS($A$15:A15))</f>
        <v>1</v>
      </c>
      <c r="C15" s="13"/>
      <c r="D15" s="14">
        <v>45689</v>
      </c>
      <c r="E15" s="6" t="s">
        <v>26</v>
      </c>
      <c r="F15" s="17">
        <v>200</v>
      </c>
      <c r="G15" s="17"/>
      <c r="H15" s="8"/>
      <c r="I15" s="14">
        <v>45689</v>
      </c>
      <c r="J15" s="6" t="s">
        <v>25</v>
      </c>
      <c r="K15" s="17">
        <v>3000</v>
      </c>
      <c r="L15" s="19"/>
    </row>
    <row r="16" spans="2:12" ht="15.75" x14ac:dyDescent="0.25">
      <c r="B16" s="15">
        <f>IF(Table1[[#This Row],[Date]]="","",ROWS($A$15:A16))</f>
        <v>2</v>
      </c>
      <c r="C16" s="13"/>
      <c r="D16" s="16">
        <v>45690</v>
      </c>
      <c r="E16" s="11" t="s">
        <v>27</v>
      </c>
      <c r="F16" s="18"/>
      <c r="G16" s="18">
        <v>50</v>
      </c>
      <c r="H16" s="8"/>
      <c r="I16" s="16">
        <v>45703</v>
      </c>
      <c r="J16" s="11" t="s">
        <v>25</v>
      </c>
      <c r="K16" s="18"/>
      <c r="L16" s="20">
        <v>1000</v>
      </c>
    </row>
    <row r="17" spans="2:12" ht="15.75" x14ac:dyDescent="0.25">
      <c r="B17" s="12">
        <f>IF(Table1[[#This Row],[Date]]="","",ROWS($A$15:A17))</f>
        <v>3</v>
      </c>
      <c r="C17" s="13"/>
      <c r="D17" s="16">
        <v>45691</v>
      </c>
      <c r="E17" s="6" t="s">
        <v>28</v>
      </c>
      <c r="F17" s="17">
        <v>60</v>
      </c>
      <c r="G17" s="17"/>
      <c r="H17" s="8"/>
      <c r="I17" s="16"/>
      <c r="J17" s="6"/>
      <c r="K17" s="17"/>
      <c r="L17" s="19"/>
    </row>
    <row r="18" spans="2:12" ht="15.75" x14ac:dyDescent="0.25">
      <c r="B18" s="12">
        <f>IF(Table1[[#This Row],[Date]]="","",ROWS($A$15:A18))</f>
        <v>4</v>
      </c>
      <c r="C18" s="13"/>
      <c r="D18" s="16">
        <v>45692</v>
      </c>
      <c r="E18" s="6" t="s">
        <v>29</v>
      </c>
      <c r="F18" s="17">
        <v>80</v>
      </c>
      <c r="G18" s="17"/>
      <c r="H18" s="8"/>
      <c r="I18" s="16"/>
      <c r="J18" s="6"/>
      <c r="K18" s="17"/>
      <c r="L18" s="19"/>
    </row>
    <row r="19" spans="2:12" ht="15.75" x14ac:dyDescent="0.25">
      <c r="B19" s="12">
        <f>IF(Table1[[#This Row],[Date]]="","",ROWS($A$15:A19))</f>
        <v>5</v>
      </c>
      <c r="C19" s="13"/>
      <c r="D19" s="16">
        <v>45693</v>
      </c>
      <c r="E19" s="6" t="s">
        <v>30</v>
      </c>
      <c r="F19" s="17">
        <v>20</v>
      </c>
      <c r="G19" s="17"/>
      <c r="H19" s="8"/>
      <c r="I19" s="16"/>
      <c r="J19" s="6"/>
      <c r="K19" s="17"/>
      <c r="L19" s="19"/>
    </row>
    <row r="20" spans="2:12" ht="15.75" x14ac:dyDescent="0.25">
      <c r="B20" s="12">
        <f>IF(Table1[[#This Row],[Date]]="","",ROWS($A$15:A20))</f>
        <v>6</v>
      </c>
      <c r="C20" s="13"/>
      <c r="D20" s="16">
        <v>45694</v>
      </c>
      <c r="E20" s="6" t="s">
        <v>31</v>
      </c>
      <c r="F20" s="17">
        <v>120</v>
      </c>
      <c r="G20" s="17"/>
      <c r="H20" s="8"/>
      <c r="I20" s="16"/>
      <c r="J20" s="6"/>
      <c r="K20" s="17"/>
      <c r="L20" s="19"/>
    </row>
    <row r="21" spans="2:12" ht="15.75" x14ac:dyDescent="0.25">
      <c r="B21" s="12">
        <f>IF(Table1[[#This Row],[Date]]="","",ROWS($A$15:A21))</f>
        <v>7</v>
      </c>
      <c r="C21" s="13"/>
      <c r="D21" s="16">
        <v>45695</v>
      </c>
      <c r="E21" s="6" t="s">
        <v>32</v>
      </c>
      <c r="F21" s="17">
        <v>249</v>
      </c>
      <c r="G21" s="17"/>
      <c r="H21" s="8"/>
      <c r="I21" s="16"/>
      <c r="J21" s="6"/>
      <c r="K21" s="17"/>
      <c r="L21" s="19"/>
    </row>
    <row r="22" spans="2:12" ht="15.75" x14ac:dyDescent="0.25">
      <c r="B22" s="12">
        <f>IF(Table1[[#This Row],[Date]]="","",ROWS($A$15:A22))</f>
        <v>8</v>
      </c>
      <c r="C22" s="13"/>
      <c r="D22" s="16">
        <v>45696</v>
      </c>
      <c r="E22" s="6" t="s">
        <v>33</v>
      </c>
      <c r="F22" s="17"/>
      <c r="G22" s="17">
        <v>299</v>
      </c>
      <c r="H22" s="8"/>
      <c r="I22" s="16"/>
      <c r="J22" s="6"/>
      <c r="K22" s="17"/>
      <c r="L22" s="19"/>
    </row>
    <row r="23" spans="2:12" ht="15.75" x14ac:dyDescent="0.25">
      <c r="B23" s="12">
        <f>IF(Table1[[#This Row],[Date]]="","",ROWS($A$15:A23))</f>
        <v>9</v>
      </c>
      <c r="C23" s="13"/>
      <c r="D23" s="16">
        <v>45697</v>
      </c>
      <c r="E23" s="6" t="s">
        <v>34</v>
      </c>
      <c r="F23" s="17"/>
      <c r="G23" s="17">
        <v>100</v>
      </c>
      <c r="H23" s="8"/>
      <c r="I23" s="16"/>
      <c r="J23" s="6"/>
      <c r="K23" s="17"/>
      <c r="L23" s="19"/>
    </row>
    <row r="24" spans="2:12" ht="15.75" x14ac:dyDescent="0.25">
      <c r="B24" s="12">
        <f>IF(Table1[[#This Row],[Date]]="","",ROWS($A$15:A24))</f>
        <v>10</v>
      </c>
      <c r="C24" s="13"/>
      <c r="D24" s="16">
        <v>45698</v>
      </c>
      <c r="E24" s="6" t="s">
        <v>35</v>
      </c>
      <c r="F24" s="17">
        <v>34</v>
      </c>
      <c r="G24" s="17">
        <v>500</v>
      </c>
      <c r="H24" s="8"/>
      <c r="I24" s="16"/>
      <c r="J24" s="6"/>
      <c r="K24" s="17"/>
      <c r="L24" s="19"/>
    </row>
  </sheetData>
  <mergeCells count="17">
    <mergeCell ref="I10:J10"/>
    <mergeCell ref="D13:G13"/>
    <mergeCell ref="I13:L13"/>
    <mergeCell ref="B2:L2"/>
    <mergeCell ref="B3:D3"/>
    <mergeCell ref="E3:L3"/>
    <mergeCell ref="B5:D5"/>
    <mergeCell ref="B6:D6"/>
    <mergeCell ref="B7:D7"/>
    <mergeCell ref="J5:K5"/>
    <mergeCell ref="J6:K6"/>
    <mergeCell ref="B9:C10"/>
    <mergeCell ref="J7:K7"/>
    <mergeCell ref="F5:I7"/>
    <mergeCell ref="D9:E9"/>
    <mergeCell ref="D10:E10"/>
    <mergeCell ref="I9:J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2025-03-19T13:55:08Z</dcterms:created>
  <dcterms:modified xsi:type="dcterms:W3CDTF">2025-03-19T14:57:07Z</dcterms:modified>
</cp:coreProperties>
</file>