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95" yWindow="75" windowWidth="11955" windowHeight="6885" tabRatio="604"/>
  </bookViews>
  <sheets>
    <sheet name="BASE-CST" sheetId="7" r:id="rId1"/>
  </sheets>
  <definedNames>
    <definedName name="_xlnm.Print_Area" localSheetId="0">'BASE-CST'!$A$1:$V$25</definedName>
  </definedNames>
  <calcPr calcId="124519"/>
</workbook>
</file>

<file path=xl/calcChain.xml><?xml version="1.0" encoding="utf-8"?>
<calcChain xmlns="http://schemas.openxmlformats.org/spreadsheetml/2006/main">
  <c r="AD6" i="7"/>
  <c r="C2"/>
  <c r="I3"/>
  <c r="N3"/>
  <c r="R3"/>
  <c r="V3"/>
  <c r="Z3"/>
  <c r="AD3"/>
  <c r="I4"/>
  <c r="N4"/>
  <c r="R4"/>
  <c r="V4"/>
  <c r="Z4"/>
  <c r="AD4"/>
  <c r="I5"/>
  <c r="N5"/>
  <c r="R5"/>
  <c r="V5"/>
  <c r="Z5"/>
  <c r="AD5"/>
  <c r="I6"/>
  <c r="N6"/>
  <c r="R6"/>
  <c r="V6"/>
  <c r="Z6"/>
  <c r="I7"/>
  <c r="N7"/>
  <c r="R7"/>
  <c r="V7"/>
  <c r="Z7"/>
  <c r="AD7"/>
  <c r="I8"/>
  <c r="N8"/>
  <c r="R8"/>
  <c r="V8"/>
  <c r="Z8"/>
  <c r="AD8"/>
  <c r="I9"/>
  <c r="N9"/>
  <c r="R9"/>
  <c r="V9"/>
  <c r="Z9"/>
  <c r="AD9"/>
  <c r="AE9"/>
  <c r="AF9"/>
  <c r="I10"/>
  <c r="N10"/>
  <c r="R10"/>
  <c r="V10"/>
  <c r="Z10"/>
  <c r="AD10"/>
  <c r="I11"/>
  <c r="N11"/>
  <c r="R11"/>
  <c r="V11"/>
  <c r="Z11"/>
  <c r="AD11"/>
  <c r="I12"/>
  <c r="N12"/>
  <c r="R12"/>
  <c r="V12"/>
  <c r="Z12"/>
  <c r="AD12"/>
  <c r="I13"/>
  <c r="N13"/>
  <c r="R13"/>
  <c r="V13"/>
  <c r="Z13"/>
  <c r="AD13"/>
  <c r="I14"/>
  <c r="N14"/>
  <c r="R14"/>
  <c r="V14"/>
  <c r="Z14"/>
  <c r="AD14"/>
  <c r="I15"/>
  <c r="N15"/>
  <c r="R15"/>
  <c r="V15"/>
  <c r="Z15"/>
  <c r="AD15"/>
  <c r="I16"/>
  <c r="N16"/>
  <c r="R16"/>
  <c r="V16"/>
  <c r="Z16"/>
  <c r="AD16"/>
  <c r="I17"/>
  <c r="N17"/>
  <c r="R17"/>
  <c r="V17"/>
  <c r="Z17"/>
  <c r="AD17"/>
  <c r="I18"/>
  <c r="N18"/>
  <c r="R18"/>
  <c r="V18"/>
  <c r="Z18"/>
  <c r="AD18"/>
  <c r="I19"/>
  <c r="N19"/>
  <c r="R19"/>
  <c r="V19"/>
  <c r="Z19"/>
  <c r="AD19"/>
  <c r="I20"/>
  <c r="N20"/>
  <c r="R20"/>
  <c r="V20"/>
  <c r="Z20"/>
  <c r="AD20"/>
  <c r="I21"/>
  <c r="N21"/>
  <c r="R21"/>
  <c r="V21"/>
  <c r="Z21"/>
  <c r="AD21"/>
  <c r="C21" l="1"/>
  <c r="C20"/>
  <c r="C19"/>
  <c r="C18"/>
  <c r="C17"/>
  <c r="C16"/>
  <c r="C15"/>
  <c r="C14"/>
  <c r="C13"/>
  <c r="C12"/>
  <c r="C11"/>
  <c r="C10"/>
  <c r="C9"/>
  <c r="C8"/>
  <c r="C7"/>
  <c r="C6"/>
  <c r="C5"/>
  <c r="C4"/>
  <c r="AG21" l="1"/>
  <c r="AE21"/>
  <c r="AF21" s="1"/>
  <c r="B21" s="1"/>
  <c r="AG8"/>
  <c r="AE8"/>
  <c r="AF8" s="1"/>
  <c r="B8" s="1"/>
  <c r="AG9"/>
  <c r="B9"/>
  <c r="AG10"/>
  <c r="AE10"/>
  <c r="AF10" s="1"/>
  <c r="B10" s="1"/>
  <c r="AG13"/>
  <c r="AE13"/>
  <c r="AF13" s="1"/>
  <c r="B13" s="1"/>
  <c r="AG19"/>
  <c r="AE19"/>
  <c r="AF19" s="1"/>
  <c r="B19" s="1"/>
  <c r="AG5"/>
  <c r="AE5"/>
  <c r="AF5" s="1"/>
  <c r="B5" s="1"/>
  <c r="AG4"/>
  <c r="AE4"/>
  <c r="AF4" s="1"/>
  <c r="B4" s="1"/>
  <c r="AG15"/>
  <c r="AE15"/>
  <c r="AF15" s="1"/>
  <c r="B15" s="1"/>
  <c r="AG14"/>
  <c r="AE14"/>
  <c r="AF14" s="1"/>
  <c r="B14" s="1"/>
  <c r="AG20"/>
  <c r="AE20"/>
  <c r="AF20" s="1"/>
  <c r="B20" s="1"/>
  <c r="AG11"/>
  <c r="AE11"/>
  <c r="AF11" s="1"/>
  <c r="B11" s="1"/>
  <c r="AG12"/>
  <c r="AE12"/>
  <c r="AF12" s="1"/>
  <c r="B12" s="1"/>
  <c r="AG16"/>
  <c r="AE16"/>
  <c r="AF16" s="1"/>
  <c r="B16" s="1"/>
  <c r="AG7"/>
  <c r="AE7"/>
  <c r="AF7" s="1"/>
  <c r="B7" s="1"/>
  <c r="AG18"/>
  <c r="AE18"/>
  <c r="AF18" s="1"/>
  <c r="B18" s="1"/>
  <c r="AG17"/>
  <c r="AE17"/>
  <c r="AF17" s="1"/>
  <c r="B17" s="1"/>
  <c r="AG6"/>
  <c r="AG22" s="1"/>
  <c r="A3" s="1"/>
  <c r="AE6"/>
  <c r="AF6" l="1"/>
  <c r="AE22"/>
  <c r="AF22" l="1"/>
  <c r="B6"/>
  <c r="B22" s="1"/>
</calcChain>
</file>

<file path=xl/comments1.xml><?xml version="1.0" encoding="utf-8"?>
<comments xmlns="http://schemas.openxmlformats.org/spreadsheetml/2006/main">
  <authors>
    <author>JEAN-PIERRE</author>
  </authors>
  <commentList>
    <comment ref="A1" authorId="0">
      <text>
        <r>
          <rPr>
            <sz val="18"/>
            <color indexed="81"/>
            <rFont val="Tahoma"/>
            <family val="2"/>
          </rPr>
          <t>PROTECTION FEUILLE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<sst xmlns="http://schemas.openxmlformats.org/spreadsheetml/2006/main" count="60" uniqueCount="52">
  <si>
    <t>NOMS</t>
  </si>
  <si>
    <t>Copies corrigées</t>
  </si>
  <si>
    <t>Points</t>
  </si>
  <si>
    <t>Not-init</t>
  </si>
  <si>
    <t>Not-cor</t>
  </si>
  <si>
    <t>Not-déf</t>
  </si>
  <si>
    <t>nc</t>
  </si>
  <si>
    <t>Barême</t>
  </si>
  <si>
    <t>Coef-cor</t>
  </si>
  <si>
    <t>X</t>
  </si>
  <si>
    <t>+</t>
  </si>
  <si>
    <t>Abs</t>
  </si>
  <si>
    <t>CST</t>
  </si>
  <si>
    <t>AUSSEIL Mélanie</t>
  </si>
  <si>
    <t>BALDUCCI Ève</t>
  </si>
  <si>
    <t>BERENGER Brice</t>
  </si>
  <si>
    <t>BILL Lucien</t>
  </si>
  <si>
    <t>DESUZINGE Anissa</t>
  </si>
  <si>
    <t>DUTEIL Gilles</t>
  </si>
  <si>
    <t>GRIMALDI Bastien</t>
  </si>
  <si>
    <t>GROUX Caroline</t>
  </si>
  <si>
    <t>KERNER Julien</t>
  </si>
  <si>
    <t>LACOURT Mélanie</t>
  </si>
  <si>
    <t>NAMOUNE Malik</t>
  </si>
  <si>
    <t>NARVAEZ Bastien</t>
  </si>
  <si>
    <t>OHANESSIAN Florian</t>
  </si>
  <si>
    <t>PASQUALINI Alain</t>
  </si>
  <si>
    <t>PESCHEUX Marc</t>
  </si>
  <si>
    <t>PIEGTS Morgane</t>
  </si>
  <si>
    <t>RAPUC Christophe</t>
  </si>
  <si>
    <t>TROIN Philippe</t>
  </si>
  <si>
    <t>Fonction assurée</t>
  </si>
  <si>
    <t>Ajustement</t>
  </si>
  <si>
    <t>Arrêt axial D+G</t>
  </si>
  <si>
    <t>Jeu Axial</t>
  </si>
  <si>
    <t>Hachure Bronze</t>
  </si>
  <si>
    <t>Conception</t>
  </si>
  <si>
    <t>Morphologie axe</t>
  </si>
  <si>
    <t>Fonction</t>
  </si>
  <si>
    <t>Ergonomie 2 mains</t>
  </si>
  <si>
    <t>Syst-serr</t>
  </si>
  <si>
    <t xml:space="preserve">Conception </t>
  </si>
  <si>
    <t>Axe 7-Sup</t>
  </si>
  <si>
    <t>Axe 7-Bâti</t>
  </si>
  <si>
    <t>Correspondance vue</t>
  </si>
  <si>
    <t>Form-Fonderie</t>
  </si>
  <si>
    <t>Présentation</t>
  </si>
  <si>
    <t>V-gch-prst</t>
  </si>
  <si>
    <t>Tendeur-Courroie</t>
  </si>
  <si>
    <t>Poulie-Axe</t>
  </si>
  <si>
    <t>Axe-Sup</t>
  </si>
  <si>
    <t>Ajustement+jeu</t>
  </si>
</sst>
</file>

<file path=xl/styles.xml><?xml version="1.0" encoding="utf-8"?>
<styleSheet xmlns="http://schemas.openxmlformats.org/spreadsheetml/2006/main">
  <numFmts count="1">
    <numFmt numFmtId="164" formatCode="0.0"/>
  </numFmts>
  <fonts count="30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6"/>
      <name val="Arial"/>
      <family val="2"/>
    </font>
    <font>
      <sz val="6"/>
      <name val="Arial"/>
      <family val="2"/>
    </font>
    <font>
      <b/>
      <sz val="9"/>
      <name val="Arial"/>
      <family val="2"/>
    </font>
    <font>
      <sz val="4"/>
      <name val="Arial"/>
      <family val="2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2"/>
      <name val="Arial"/>
      <family val="2"/>
    </font>
    <font>
      <sz val="10"/>
      <color indexed="57"/>
      <name val="Arial"/>
      <family val="2"/>
    </font>
    <font>
      <b/>
      <sz val="9"/>
      <color indexed="57"/>
      <name val="Arial"/>
      <family val="2"/>
    </font>
    <font>
      <b/>
      <sz val="9"/>
      <color indexed="19"/>
      <name val="Arial"/>
      <family val="2"/>
    </font>
    <font>
      <sz val="10"/>
      <color indexed="19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9"/>
      <color indexed="20"/>
      <name val="Arial"/>
      <family val="2"/>
    </font>
    <font>
      <sz val="10"/>
      <color indexed="20"/>
      <name val="Arial"/>
      <family val="2"/>
    </font>
    <font>
      <b/>
      <sz val="10"/>
      <color indexed="57"/>
      <name val="Arial"/>
      <family val="2"/>
    </font>
    <font>
      <b/>
      <i/>
      <sz val="10"/>
      <color indexed="57"/>
      <name val="Arial"/>
      <family val="2"/>
    </font>
    <font>
      <b/>
      <sz val="10"/>
      <color indexed="19"/>
      <name val="Arial"/>
      <family val="2"/>
    </font>
    <font>
      <b/>
      <i/>
      <sz val="10"/>
      <color indexed="19"/>
      <name val="Arial"/>
      <family val="2"/>
    </font>
    <font>
      <sz val="8"/>
      <color indexed="81"/>
      <name val="Tahoma"/>
    </font>
    <font>
      <b/>
      <sz val="11"/>
      <name val="Arial"/>
      <family val="2"/>
    </font>
    <font>
      <b/>
      <i/>
      <sz val="10"/>
      <color indexed="10"/>
      <name val="Arial"/>
      <family val="2"/>
    </font>
    <font>
      <sz val="18"/>
      <color indexed="81"/>
      <name val="Tahoma"/>
      <family val="2"/>
    </font>
    <font>
      <b/>
      <i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00">
    <border>
      <left/>
      <right/>
      <top/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Dashed">
        <color indexed="17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Dashed">
        <color indexed="17"/>
      </bottom>
      <diagonal/>
    </border>
    <border>
      <left style="hair">
        <color indexed="64"/>
      </left>
      <right style="double">
        <color indexed="64"/>
      </right>
      <top style="medium">
        <color indexed="64"/>
      </top>
      <bottom style="mediumDashed">
        <color indexed="17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dashDotDot">
        <color indexed="64"/>
      </left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Dashed">
        <color indexed="17"/>
      </bottom>
      <diagonal/>
    </border>
    <border>
      <left/>
      <right style="hair">
        <color indexed="64"/>
      </right>
      <top style="medium">
        <color indexed="64"/>
      </top>
      <bottom style="mediumDashed">
        <color indexed="17"/>
      </bottom>
      <diagonal/>
    </border>
    <border>
      <left style="dashDotDot">
        <color indexed="64"/>
      </left>
      <right style="hair">
        <color indexed="64"/>
      </right>
      <top style="medium">
        <color indexed="64"/>
      </top>
      <bottom style="mediumDashed">
        <color indexed="17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ashDotDot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ashDotDot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Dashed">
        <color indexed="64"/>
      </bottom>
      <diagonal/>
    </border>
    <border>
      <left style="medium">
        <color indexed="64"/>
      </left>
      <right/>
      <top style="hair">
        <color indexed="64"/>
      </top>
      <bottom style="mediumDashed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Dashed">
        <color indexed="64"/>
      </bottom>
      <diagonal/>
    </border>
    <border>
      <left/>
      <right style="hair">
        <color indexed="64"/>
      </right>
      <top style="hair">
        <color indexed="64"/>
      </top>
      <bottom style="mediumDashed">
        <color indexed="64"/>
      </bottom>
      <diagonal/>
    </border>
    <border>
      <left style="dashDotDot">
        <color indexed="64"/>
      </left>
      <right style="hair">
        <color indexed="64"/>
      </right>
      <top style="hair">
        <color indexed="64"/>
      </top>
      <bottom style="mediumDashed">
        <color indexed="64"/>
      </bottom>
      <diagonal/>
    </border>
    <border>
      <left style="hair">
        <color indexed="64"/>
      </left>
      <right/>
      <top style="hair">
        <color indexed="64"/>
      </top>
      <bottom style="medium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Dashed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mediumDashed">
        <color indexed="64"/>
      </bottom>
      <diagonal/>
    </border>
    <border>
      <left/>
      <right/>
      <top style="medium">
        <color indexed="64"/>
      </top>
      <bottom style="mediumDashed">
        <color indexed="17"/>
      </bottom>
      <diagonal/>
    </border>
    <border>
      <left style="hair">
        <color indexed="64"/>
      </left>
      <right style="dashDotDot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dashDotDot">
        <color indexed="64"/>
      </right>
      <top style="medium">
        <color indexed="64"/>
      </top>
      <bottom style="mediumDashed">
        <color indexed="17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Dashed">
        <color indexed="17"/>
      </bottom>
      <diagonal/>
    </border>
    <border>
      <left style="hair">
        <color indexed="64"/>
      </left>
      <right style="dashDot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dashDot">
        <color indexed="64"/>
      </right>
      <top style="medium">
        <color indexed="64"/>
      </top>
      <bottom style="mediumDashed">
        <color indexed="17"/>
      </bottom>
      <diagonal/>
    </border>
    <border>
      <left style="hair">
        <color indexed="64"/>
      </left>
      <right style="dashDotDot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ashDotDot">
        <color indexed="64"/>
      </right>
      <top style="hair">
        <color indexed="64"/>
      </top>
      <bottom style="mediumDashed">
        <color indexed="64"/>
      </bottom>
      <diagonal/>
    </border>
    <border>
      <left style="hair">
        <color indexed="64"/>
      </left>
      <right style="dashDotDot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ashDot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ashDot">
        <color indexed="64"/>
      </right>
      <top style="hair">
        <color indexed="64"/>
      </top>
      <bottom style="mediumDashed">
        <color indexed="64"/>
      </bottom>
      <diagonal/>
    </border>
    <border>
      <left style="hair">
        <color indexed="64"/>
      </left>
      <right style="dashDot">
        <color indexed="64"/>
      </right>
      <top style="hair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/>
      <top style="mediumDashed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Dashed">
        <color indexed="64"/>
      </top>
      <bottom style="hair">
        <color indexed="64"/>
      </bottom>
      <diagonal/>
    </border>
    <border>
      <left style="medium">
        <color indexed="64"/>
      </left>
      <right/>
      <top style="mediumDashed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Dashed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Dashed">
        <color indexed="64"/>
      </top>
      <bottom style="hair">
        <color indexed="64"/>
      </bottom>
      <diagonal/>
    </border>
    <border>
      <left style="hair">
        <color indexed="64"/>
      </left>
      <right style="dashDotDot">
        <color indexed="64"/>
      </right>
      <top style="mediumDashed">
        <color indexed="64"/>
      </top>
      <bottom style="hair">
        <color indexed="64"/>
      </bottom>
      <diagonal/>
    </border>
    <border>
      <left style="dashDotDot">
        <color indexed="64"/>
      </left>
      <right style="hair">
        <color indexed="64"/>
      </right>
      <top style="mediumDashed">
        <color indexed="64"/>
      </top>
      <bottom style="hair">
        <color indexed="64"/>
      </bottom>
      <diagonal/>
    </border>
    <border>
      <left/>
      <right style="hair">
        <color indexed="64"/>
      </right>
      <top style="mediumDashed">
        <color indexed="64"/>
      </top>
      <bottom style="hair">
        <color indexed="64"/>
      </bottom>
      <diagonal/>
    </border>
    <border>
      <left style="hair">
        <color indexed="64"/>
      </left>
      <right/>
      <top style="mediumDashed">
        <color indexed="64"/>
      </top>
      <bottom style="hair">
        <color indexed="64"/>
      </bottom>
      <diagonal/>
    </border>
    <border>
      <left style="hair">
        <color indexed="64"/>
      </left>
      <right style="dashDot">
        <color indexed="64"/>
      </right>
      <top style="mediumDashed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mediumDashed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ck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dashDotDot">
        <color indexed="64"/>
      </right>
      <top/>
      <bottom/>
      <diagonal/>
    </border>
    <border>
      <left style="dashDotDot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dashDotDot">
        <color indexed="64"/>
      </right>
      <top style="mediumDashed">
        <color indexed="17"/>
      </top>
      <bottom/>
      <diagonal/>
    </border>
    <border>
      <left style="hair">
        <color indexed="64"/>
      </left>
      <right style="dashDot">
        <color indexed="64"/>
      </right>
      <top/>
      <bottom/>
      <diagonal/>
    </border>
    <border>
      <left style="double">
        <color indexed="53"/>
      </left>
      <right style="medium">
        <color indexed="53"/>
      </right>
      <top style="mediumDashed">
        <color indexed="17"/>
      </top>
      <bottom style="medium">
        <color indexed="53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dashDotDot">
        <color indexed="64"/>
      </right>
      <top style="hair">
        <color indexed="64"/>
      </top>
      <bottom/>
      <diagonal/>
    </border>
    <border>
      <left style="dashDotDot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dashDot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92">
    <xf numFmtId="0" fontId="0" fillId="0" borderId="0" xfId="0"/>
    <xf numFmtId="0" fontId="0" fillId="0" borderId="1" xfId="0" applyBorder="1"/>
    <xf numFmtId="0" fontId="0" fillId="0" borderId="2" xfId="0" applyBorder="1"/>
    <xf numFmtId="164" fontId="0" fillId="0" borderId="0" xfId="0" applyNumberForma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164" fontId="3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3" borderId="9" xfId="0" applyNumberFormat="1" applyFont="1" applyFill="1" applyBorder="1" applyAlignment="1">
      <alignment horizontal="center"/>
    </xf>
    <xf numFmtId="164" fontId="9" fillId="0" borderId="10" xfId="0" applyNumberFormat="1" applyFont="1" applyFill="1" applyBorder="1" applyAlignment="1">
      <alignment horizontal="center"/>
    </xf>
    <xf numFmtId="0" fontId="2" fillId="0" borderId="0" xfId="0" applyFont="1" applyAlignment="1">
      <alignment textRotation="90"/>
    </xf>
    <xf numFmtId="164" fontId="6" fillId="2" borderId="11" xfId="0" applyNumberFormat="1" applyFont="1" applyFill="1" applyBorder="1" applyAlignment="1">
      <alignment horizontal="center" textRotation="90"/>
    </xf>
    <xf numFmtId="164" fontId="6" fillId="0" borderId="12" xfId="0" applyNumberFormat="1" applyFont="1" applyFill="1" applyBorder="1" applyAlignment="1">
      <alignment horizontal="center" textRotation="90"/>
    </xf>
    <xf numFmtId="0" fontId="4" fillId="0" borderId="13" xfId="0" applyFont="1" applyBorder="1" applyAlignment="1">
      <alignment horizontal="center" textRotation="90"/>
    </xf>
    <xf numFmtId="0" fontId="2" fillId="0" borderId="14" xfId="0" applyFont="1" applyBorder="1" applyAlignment="1">
      <alignment textRotation="90"/>
    </xf>
    <xf numFmtId="0" fontId="7" fillId="0" borderId="0" xfId="0" applyFont="1" applyAlignment="1">
      <alignment textRotation="90"/>
    </xf>
    <xf numFmtId="0" fontId="2" fillId="0" borderId="15" xfId="0" applyFont="1" applyBorder="1" applyAlignment="1">
      <alignment horizontal="left" textRotation="90"/>
    </xf>
    <xf numFmtId="164" fontId="6" fillId="0" borderId="16" xfId="0" applyNumberFormat="1" applyFont="1" applyBorder="1" applyAlignment="1">
      <alignment horizontal="center" textRotation="90"/>
    </xf>
    <xf numFmtId="164" fontId="0" fillId="0" borderId="17" xfId="0" applyNumberFormat="1" applyBorder="1" applyAlignment="1">
      <alignment horizontal="center"/>
    </xf>
    <xf numFmtId="0" fontId="8" fillId="0" borderId="0" xfId="0" applyFont="1"/>
    <xf numFmtId="0" fontId="2" fillId="2" borderId="18" xfId="0" applyFont="1" applyFill="1" applyBorder="1" applyAlignment="1">
      <alignment horizontal="left"/>
    </xf>
    <xf numFmtId="164" fontId="6" fillId="2" borderId="19" xfId="0" applyNumberFormat="1" applyFont="1" applyFill="1" applyBorder="1" applyAlignment="1">
      <alignment horizontal="center" textRotation="90"/>
    </xf>
    <xf numFmtId="0" fontId="2" fillId="2" borderId="20" xfId="0" applyFont="1" applyFill="1" applyBorder="1" applyAlignment="1"/>
    <xf numFmtId="164" fontId="0" fillId="0" borderId="21" xfId="0" applyNumberFormat="1" applyBorder="1" applyAlignment="1">
      <alignment horizontal="center"/>
    </xf>
    <xf numFmtId="164" fontId="9" fillId="0" borderId="22" xfId="0" applyNumberFormat="1" applyFont="1" applyFill="1" applyBorder="1" applyAlignment="1">
      <alignment horizontal="center"/>
    </xf>
    <xf numFmtId="164" fontId="2" fillId="4" borderId="23" xfId="0" applyNumberFormat="1" applyFont="1" applyFill="1" applyBorder="1" applyAlignment="1">
      <alignment horizontal="center"/>
    </xf>
    <xf numFmtId="1" fontId="6" fillId="0" borderId="24" xfId="0" applyNumberFormat="1" applyFont="1" applyFill="1" applyBorder="1" applyAlignment="1">
      <alignment horizontal="center" textRotation="90"/>
    </xf>
    <xf numFmtId="1" fontId="6" fillId="2" borderId="18" xfId="0" applyNumberFormat="1" applyFont="1" applyFill="1" applyBorder="1" applyAlignment="1">
      <alignment horizontal="center"/>
    </xf>
    <xf numFmtId="1" fontId="8" fillId="0" borderId="26" xfId="0" applyNumberFormat="1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164" fontId="6" fillId="2" borderId="27" xfId="0" applyNumberFormat="1" applyFont="1" applyFill="1" applyBorder="1" applyAlignment="1">
      <alignment horizontal="center"/>
    </xf>
    <xf numFmtId="164" fontId="6" fillId="2" borderId="28" xfId="0" applyNumberFormat="1" applyFont="1" applyFill="1" applyBorder="1" applyAlignment="1">
      <alignment horizontal="center"/>
    </xf>
    <xf numFmtId="164" fontId="3" fillId="0" borderId="25" xfId="0" applyNumberFormat="1" applyFont="1" applyBorder="1" applyAlignment="1">
      <alignment horizontal="center"/>
    </xf>
    <xf numFmtId="164" fontId="9" fillId="0" borderId="5" xfId="0" applyNumberFormat="1" applyFont="1" applyFill="1" applyBorder="1" applyAlignment="1">
      <alignment horizontal="center"/>
    </xf>
    <xf numFmtId="164" fontId="15" fillId="5" borderId="23" xfId="0" applyNumberFormat="1" applyFont="1" applyFill="1" applyBorder="1" applyAlignment="1">
      <alignment horizontal="center"/>
    </xf>
    <xf numFmtId="0" fontId="0" fillId="0" borderId="29" xfId="0" applyBorder="1"/>
    <xf numFmtId="0" fontId="2" fillId="2" borderId="30" xfId="0" quotePrefix="1" applyFont="1" applyFill="1" applyBorder="1" applyAlignment="1">
      <alignment horizontal="center"/>
    </xf>
    <xf numFmtId="1" fontId="8" fillId="0" borderId="31" xfId="0" applyNumberFormat="1" applyFont="1" applyFill="1" applyBorder="1" applyAlignment="1">
      <alignment horizontal="center"/>
    </xf>
    <xf numFmtId="0" fontId="3" fillId="0" borderId="0" xfId="0" applyFont="1" applyAlignment="1">
      <alignment textRotation="90"/>
    </xf>
    <xf numFmtId="0" fontId="6" fillId="0" borderId="16" xfId="0" applyFont="1" applyFill="1" applyBorder="1" applyAlignment="1" applyProtection="1">
      <alignment horizontal="center" textRotation="90"/>
      <protection locked="0"/>
    </xf>
    <xf numFmtId="0" fontId="6" fillId="0" borderId="32" xfId="0" applyFont="1" applyFill="1" applyBorder="1" applyAlignment="1" applyProtection="1">
      <alignment horizontal="center" textRotation="90"/>
      <protection locked="0"/>
    </xf>
    <xf numFmtId="0" fontId="6" fillId="0" borderId="33" xfId="0" applyFont="1" applyFill="1" applyBorder="1" applyAlignment="1" applyProtection="1">
      <alignment horizontal="center" textRotation="90"/>
      <protection locked="0"/>
    </xf>
    <xf numFmtId="0" fontId="12" fillId="2" borderId="34" xfId="0" applyFont="1" applyFill="1" applyBorder="1" applyAlignment="1" applyProtection="1">
      <alignment horizontal="center"/>
      <protection locked="0"/>
    </xf>
    <xf numFmtId="0" fontId="12" fillId="2" borderId="35" xfId="0" applyFont="1" applyFill="1" applyBorder="1" applyAlignment="1" applyProtection="1">
      <alignment horizontal="center"/>
      <protection locked="0"/>
    </xf>
    <xf numFmtId="0" fontId="13" fillId="2" borderId="36" xfId="0" applyFont="1" applyFill="1" applyBorder="1" applyAlignment="1" applyProtection="1">
      <alignment horizontal="center"/>
      <protection locked="0"/>
    </xf>
    <xf numFmtId="0" fontId="13" fillId="2" borderId="35" xfId="0" applyFont="1" applyFill="1" applyBorder="1" applyAlignment="1" applyProtection="1">
      <alignment horizontal="center"/>
      <protection locked="0"/>
    </xf>
    <xf numFmtId="0" fontId="11" fillId="0" borderId="17" xfId="0" applyFont="1" applyFill="1" applyBorder="1" applyAlignment="1" applyProtection="1">
      <alignment horizontal="center"/>
      <protection locked="0"/>
    </xf>
    <xf numFmtId="0" fontId="11" fillId="0" borderId="37" xfId="0" applyFont="1" applyFill="1" applyBorder="1" applyAlignment="1" applyProtection="1">
      <alignment horizontal="center"/>
      <protection locked="0"/>
    </xf>
    <xf numFmtId="0" fontId="14" fillId="0" borderId="38" xfId="0" applyFont="1" applyFill="1" applyBorder="1" applyAlignment="1" applyProtection="1">
      <alignment horizontal="center"/>
      <protection locked="0"/>
    </xf>
    <xf numFmtId="0" fontId="14" fillId="0" borderId="37" xfId="0" applyFont="1" applyFill="1" applyBorder="1" applyAlignment="1" applyProtection="1">
      <alignment horizontal="center"/>
      <protection locked="0"/>
    </xf>
    <xf numFmtId="0" fontId="11" fillId="0" borderId="39" xfId="0" applyFont="1" applyFill="1" applyBorder="1" applyAlignment="1" applyProtection="1">
      <alignment horizontal="center"/>
      <protection locked="0"/>
    </xf>
    <xf numFmtId="0" fontId="11" fillId="0" borderId="40" xfId="0" applyFont="1" applyFill="1" applyBorder="1" applyAlignment="1" applyProtection="1">
      <alignment horizontal="center"/>
      <protection locked="0"/>
    </xf>
    <xf numFmtId="0" fontId="14" fillId="0" borderId="41" xfId="0" applyFont="1" applyFill="1" applyBorder="1" applyAlignment="1" applyProtection="1">
      <alignment horizontal="center"/>
      <protection locked="0"/>
    </xf>
    <xf numFmtId="0" fontId="14" fillId="0" borderId="40" xfId="0" applyFont="1" applyFill="1" applyBorder="1" applyAlignment="1" applyProtection="1">
      <alignment horizontal="center"/>
      <protection locked="0"/>
    </xf>
    <xf numFmtId="0" fontId="6" fillId="0" borderId="13" xfId="0" applyFont="1" applyFill="1" applyBorder="1" applyAlignment="1" applyProtection="1">
      <alignment horizontal="center" textRotation="90"/>
      <protection locked="0"/>
    </xf>
    <xf numFmtId="164" fontId="3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16" fillId="5" borderId="23" xfId="0" applyNumberFormat="1" applyFont="1" applyFill="1" applyBorder="1" applyAlignment="1" applyProtection="1">
      <alignment horizontal="center"/>
      <protection locked="0"/>
    </xf>
    <xf numFmtId="164" fontId="2" fillId="2" borderId="44" xfId="0" applyNumberFormat="1" applyFont="1" applyFill="1" applyBorder="1" applyAlignment="1">
      <alignment horizontal="center"/>
    </xf>
    <xf numFmtId="1" fontId="8" fillId="0" borderId="45" xfId="0" applyNumberFormat="1" applyFont="1" applyFill="1" applyBorder="1" applyAlignment="1">
      <alignment horizontal="center"/>
    </xf>
    <xf numFmtId="0" fontId="11" fillId="0" borderId="46" xfId="0" applyFont="1" applyFill="1" applyBorder="1" applyAlignment="1" applyProtection="1">
      <alignment horizontal="center"/>
      <protection locked="0"/>
    </xf>
    <xf numFmtId="0" fontId="11" fillId="0" borderId="47" xfId="0" applyFont="1" applyFill="1" applyBorder="1" applyAlignment="1" applyProtection="1">
      <alignment horizontal="center"/>
      <protection locked="0"/>
    </xf>
    <xf numFmtId="0" fontId="14" fillId="0" borderId="48" xfId="0" applyFont="1" applyFill="1" applyBorder="1" applyAlignment="1" applyProtection="1">
      <alignment horizontal="center"/>
      <protection locked="0"/>
    </xf>
    <xf numFmtId="0" fontId="14" fillId="0" borderId="47" xfId="0" applyFont="1" applyFill="1" applyBorder="1" applyAlignment="1" applyProtection="1">
      <alignment horizontal="center"/>
      <protection locked="0"/>
    </xf>
    <xf numFmtId="164" fontId="0" fillId="0" borderId="46" xfId="0" applyNumberFormat="1" applyBorder="1" applyAlignment="1">
      <alignment horizontal="center"/>
    </xf>
    <xf numFmtId="164" fontId="9" fillId="0" borderId="49" xfId="0" applyNumberFormat="1" applyFont="1" applyFill="1" applyBorder="1" applyAlignment="1">
      <alignment horizontal="center"/>
    </xf>
    <xf numFmtId="0" fontId="5" fillId="0" borderId="50" xfId="0" applyFont="1" applyBorder="1" applyAlignment="1">
      <alignment horizontal="center"/>
    </xf>
    <xf numFmtId="0" fontId="0" fillId="0" borderId="51" xfId="0" applyBorder="1"/>
    <xf numFmtId="0" fontId="1" fillId="0" borderId="43" xfId="0" applyFont="1" applyBorder="1" applyAlignment="1">
      <alignment horizontal="left"/>
    </xf>
    <xf numFmtId="0" fontId="13" fillId="2" borderId="52" xfId="0" applyFont="1" applyFill="1" applyBorder="1" applyAlignment="1" applyProtection="1">
      <alignment horizontal="center"/>
      <protection locked="0"/>
    </xf>
    <xf numFmtId="0" fontId="6" fillId="0" borderId="53" xfId="0" applyFont="1" applyFill="1" applyBorder="1" applyAlignment="1" applyProtection="1">
      <alignment horizontal="center" textRotation="90"/>
      <protection locked="0"/>
    </xf>
    <xf numFmtId="0" fontId="6" fillId="0" borderId="56" xfId="0" applyFont="1" applyFill="1" applyBorder="1" applyAlignment="1" applyProtection="1">
      <alignment horizontal="center" textRotation="90"/>
      <protection locked="0"/>
    </xf>
    <xf numFmtId="0" fontId="13" fillId="2" borderId="57" xfId="0" applyFont="1" applyFill="1" applyBorder="1" applyAlignment="1" applyProtection="1">
      <alignment horizontal="center"/>
      <protection locked="0"/>
    </xf>
    <xf numFmtId="0" fontId="17" fillId="2" borderId="36" xfId="0" applyFont="1" applyFill="1" applyBorder="1" applyAlignment="1" applyProtection="1">
      <alignment horizontal="center"/>
      <protection locked="0"/>
    </xf>
    <xf numFmtId="0" fontId="17" fillId="2" borderId="55" xfId="0" applyFont="1" applyFill="1" applyBorder="1" applyAlignment="1" applyProtection="1">
      <alignment horizontal="center"/>
      <protection locked="0"/>
    </xf>
    <xf numFmtId="0" fontId="17" fillId="2" borderId="54" xfId="0" applyFont="1" applyFill="1" applyBorder="1" applyAlignment="1" applyProtection="1">
      <alignment horizontal="center"/>
      <protection locked="0"/>
    </xf>
    <xf numFmtId="0" fontId="12" fillId="2" borderId="55" xfId="0" applyFont="1" applyFill="1" applyBorder="1" applyAlignment="1" applyProtection="1">
      <alignment horizontal="center"/>
      <protection locked="0"/>
    </xf>
    <xf numFmtId="0" fontId="12" fillId="2" borderId="54" xfId="0" applyFont="1" applyFill="1" applyBorder="1" applyAlignment="1" applyProtection="1">
      <alignment horizontal="center"/>
      <protection locked="0"/>
    </xf>
    <xf numFmtId="0" fontId="18" fillId="0" borderId="38" xfId="0" applyFont="1" applyFill="1" applyBorder="1" applyAlignment="1" applyProtection="1">
      <alignment horizontal="center"/>
      <protection locked="0"/>
    </xf>
    <xf numFmtId="0" fontId="18" fillId="0" borderId="3" xfId="0" applyFont="1" applyFill="1" applyBorder="1" applyAlignment="1" applyProtection="1">
      <alignment horizontal="center"/>
      <protection locked="0"/>
    </xf>
    <xf numFmtId="0" fontId="18" fillId="0" borderId="48" xfId="0" applyFont="1" applyFill="1" applyBorder="1" applyAlignment="1" applyProtection="1">
      <alignment horizontal="center"/>
      <protection locked="0"/>
    </xf>
    <xf numFmtId="0" fontId="18" fillId="0" borderId="50" xfId="0" applyFont="1" applyFill="1" applyBorder="1" applyAlignment="1" applyProtection="1">
      <alignment horizontal="center"/>
      <protection locked="0"/>
    </xf>
    <xf numFmtId="0" fontId="18" fillId="0" borderId="41" xfId="0" applyFont="1" applyFill="1" applyBorder="1" applyAlignment="1" applyProtection="1">
      <alignment horizontal="center"/>
      <protection locked="0"/>
    </xf>
    <xf numFmtId="0" fontId="18" fillId="0" borderId="4" xfId="0" applyFont="1" applyFill="1" applyBorder="1" applyAlignment="1" applyProtection="1">
      <alignment horizontal="center"/>
      <protection locked="0"/>
    </xf>
    <xf numFmtId="0" fontId="11" fillId="0" borderId="3" xfId="0" applyFont="1" applyFill="1" applyBorder="1" applyAlignment="1" applyProtection="1">
      <alignment horizontal="center"/>
      <protection locked="0"/>
    </xf>
    <xf numFmtId="0" fontId="11" fillId="0" borderId="50" xfId="0" applyFont="1" applyFill="1" applyBorder="1" applyAlignment="1" applyProtection="1">
      <alignment horizontal="center"/>
      <protection locked="0"/>
    </xf>
    <xf numFmtId="0" fontId="11" fillId="0" borderId="4" xfId="0" applyFont="1" applyFill="1" applyBorder="1" applyAlignment="1" applyProtection="1">
      <alignment horizontal="center"/>
      <protection locked="0"/>
    </xf>
    <xf numFmtId="0" fontId="11" fillId="6" borderId="58" xfId="0" applyFont="1" applyFill="1" applyBorder="1" applyAlignment="1" applyProtection="1">
      <alignment horizontal="center"/>
    </xf>
    <xf numFmtId="0" fontId="11" fillId="6" borderId="59" xfId="0" applyFont="1" applyFill="1" applyBorder="1" applyAlignment="1" applyProtection="1">
      <alignment horizontal="center"/>
    </xf>
    <xf numFmtId="0" fontId="11" fillId="6" borderId="60" xfId="0" applyFont="1" applyFill="1" applyBorder="1" applyAlignment="1" applyProtection="1">
      <alignment horizontal="center"/>
    </xf>
    <xf numFmtId="0" fontId="1" fillId="0" borderId="65" xfId="0" applyFont="1" applyBorder="1" applyAlignment="1">
      <alignment horizontal="left"/>
    </xf>
    <xf numFmtId="164" fontId="2" fillId="2" borderId="66" xfId="0" applyNumberFormat="1" applyFont="1" applyFill="1" applyBorder="1" applyAlignment="1">
      <alignment horizontal="center"/>
    </xf>
    <xf numFmtId="1" fontId="8" fillId="0" borderId="67" xfId="0" applyNumberFormat="1" applyFont="1" applyFill="1" applyBorder="1" applyAlignment="1">
      <alignment horizontal="center"/>
    </xf>
    <xf numFmtId="0" fontId="11" fillId="0" borderId="68" xfId="0" applyFont="1" applyFill="1" applyBorder="1" applyAlignment="1" applyProtection="1">
      <alignment horizontal="center"/>
      <protection locked="0"/>
    </xf>
    <xf numFmtId="0" fontId="11" fillId="0" borderId="69" xfId="0" applyFont="1" applyFill="1" applyBorder="1" applyAlignment="1" applyProtection="1">
      <alignment horizontal="center"/>
      <protection locked="0"/>
    </xf>
    <xf numFmtId="0" fontId="11" fillId="6" borderId="70" xfId="0" applyFont="1" applyFill="1" applyBorder="1" applyAlignment="1" applyProtection="1">
      <alignment horizontal="center"/>
    </xf>
    <xf numFmtId="0" fontId="14" fillId="0" borderId="71" xfId="0" applyFont="1" applyFill="1" applyBorder="1" applyAlignment="1" applyProtection="1">
      <alignment horizontal="center"/>
      <protection locked="0"/>
    </xf>
    <xf numFmtId="0" fontId="14" fillId="0" borderId="72" xfId="0" applyFont="1" applyFill="1" applyBorder="1" applyAlignment="1" applyProtection="1">
      <alignment horizontal="center"/>
      <protection locked="0"/>
    </xf>
    <xf numFmtId="0" fontId="18" fillId="0" borderId="71" xfId="0" applyFont="1" applyFill="1" applyBorder="1" applyAlignment="1" applyProtection="1">
      <alignment horizontal="center"/>
      <protection locked="0"/>
    </xf>
    <xf numFmtId="164" fontId="0" fillId="0" borderId="68" xfId="0" applyNumberFormat="1" applyBorder="1" applyAlignment="1">
      <alignment horizontal="center"/>
    </xf>
    <xf numFmtId="164" fontId="9" fillId="0" borderId="73" xfId="0" applyNumberFormat="1" applyFont="1" applyFill="1" applyBorder="1" applyAlignment="1">
      <alignment horizontal="center"/>
    </xf>
    <xf numFmtId="0" fontId="5" fillId="0" borderId="69" xfId="0" applyFont="1" applyBorder="1" applyAlignment="1">
      <alignment horizontal="center"/>
    </xf>
    <xf numFmtId="0" fontId="0" fillId="0" borderId="75" xfId="0" applyBorder="1"/>
    <xf numFmtId="0" fontId="18" fillId="0" borderId="69" xfId="0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" fillId="0" borderId="42" xfId="0" applyFont="1" applyFill="1" applyBorder="1" applyAlignment="1">
      <alignment horizontal="left"/>
    </xf>
    <xf numFmtId="2" fontId="16" fillId="5" borderId="23" xfId="0" applyNumberFormat="1" applyFont="1" applyFill="1" applyBorder="1" applyAlignment="1" applyProtection="1">
      <alignment horizontal="center"/>
      <protection locked="0"/>
    </xf>
    <xf numFmtId="0" fontId="12" fillId="2" borderId="36" xfId="0" applyFont="1" applyFill="1" applyBorder="1" applyAlignment="1" applyProtection="1">
      <alignment horizontal="center"/>
      <protection locked="0"/>
    </xf>
    <xf numFmtId="0" fontId="24" fillId="7" borderId="76" xfId="0" applyFont="1" applyFill="1" applyBorder="1" applyAlignment="1">
      <alignment horizontal="center"/>
    </xf>
    <xf numFmtId="0" fontId="24" fillId="7" borderId="77" xfId="0" applyFont="1" applyFill="1" applyBorder="1" applyAlignment="1">
      <alignment horizontal="center"/>
    </xf>
    <xf numFmtId="0" fontId="11" fillId="0" borderId="38" xfId="0" applyFont="1" applyFill="1" applyBorder="1" applyAlignment="1" applyProtection="1">
      <alignment horizontal="center"/>
      <protection locked="0"/>
    </xf>
    <xf numFmtId="0" fontId="11" fillId="0" borderId="48" xfId="0" applyFont="1" applyFill="1" applyBorder="1" applyAlignment="1" applyProtection="1">
      <alignment horizontal="center"/>
      <protection locked="0"/>
    </xf>
    <xf numFmtId="0" fontId="11" fillId="0" borderId="41" xfId="0" applyFont="1" applyFill="1" applyBorder="1" applyAlignment="1" applyProtection="1">
      <alignment horizontal="center"/>
      <protection locked="0"/>
    </xf>
    <xf numFmtId="0" fontId="2" fillId="0" borderId="78" xfId="0" applyFont="1" applyFill="1" applyBorder="1" applyAlignment="1">
      <alignment horizontal="left"/>
    </xf>
    <xf numFmtId="164" fontId="2" fillId="2" borderId="64" xfId="0" applyNumberFormat="1" applyFont="1" applyFill="1" applyBorder="1" applyAlignment="1">
      <alignment horizontal="center"/>
    </xf>
    <xf numFmtId="1" fontId="0" fillId="0" borderId="79" xfId="0" applyNumberFormat="1" applyFill="1" applyBorder="1" applyAlignment="1">
      <alignment horizontal="center"/>
    </xf>
    <xf numFmtId="0" fontId="19" fillId="6" borderId="80" xfId="0" applyFont="1" applyFill="1" applyBorder="1" applyAlignment="1" applyProtection="1">
      <alignment horizontal="left"/>
      <protection locked="0"/>
    </xf>
    <xf numFmtId="0" fontId="19" fillId="6" borderId="81" xfId="0" applyFont="1" applyFill="1" applyBorder="1" applyAlignment="1" applyProtection="1">
      <alignment horizontal="left"/>
      <protection locked="0"/>
    </xf>
    <xf numFmtId="0" fontId="20" fillId="6" borderId="82" xfId="0" applyFont="1" applyFill="1" applyBorder="1" applyAlignment="1" applyProtection="1">
      <alignment horizontal="center"/>
    </xf>
    <xf numFmtId="0" fontId="25" fillId="8" borderId="88" xfId="0" applyFont="1" applyFill="1" applyBorder="1" applyAlignment="1">
      <alignment horizontal="center"/>
    </xf>
    <xf numFmtId="0" fontId="11" fillId="0" borderId="71" xfId="0" applyFont="1" applyFill="1" applyBorder="1" applyAlignment="1" applyProtection="1">
      <alignment horizontal="center"/>
      <protection locked="0"/>
    </xf>
    <xf numFmtId="0" fontId="11" fillId="0" borderId="72" xfId="0" applyFont="1" applyFill="1" applyBorder="1" applyAlignment="1" applyProtection="1">
      <alignment horizontal="center"/>
      <protection locked="0"/>
    </xf>
    <xf numFmtId="0" fontId="1" fillId="0" borderId="89" xfId="0" applyFont="1" applyBorder="1" applyAlignment="1">
      <alignment horizontal="left"/>
    </xf>
    <xf numFmtId="164" fontId="2" fillId="2" borderId="90" xfId="0" applyNumberFormat="1" applyFont="1" applyFill="1" applyBorder="1" applyAlignment="1">
      <alignment horizontal="center"/>
    </xf>
    <xf numFmtId="1" fontId="8" fillId="0" borderId="91" xfId="0" applyNumberFormat="1" applyFont="1" applyFill="1" applyBorder="1" applyAlignment="1">
      <alignment horizontal="center"/>
    </xf>
    <xf numFmtId="0" fontId="11" fillId="0" borderId="21" xfId="0" applyFont="1" applyFill="1" applyBorder="1" applyAlignment="1" applyProtection="1">
      <alignment horizontal="center"/>
      <protection locked="0"/>
    </xf>
    <xf numFmtId="0" fontId="11" fillId="0" borderId="92" xfId="0" applyFont="1" applyFill="1" applyBorder="1" applyAlignment="1" applyProtection="1">
      <alignment horizontal="center"/>
      <protection locked="0"/>
    </xf>
    <xf numFmtId="0" fontId="11" fillId="6" borderId="93" xfId="0" applyFont="1" applyFill="1" applyBorder="1" applyAlignment="1" applyProtection="1">
      <alignment horizontal="center"/>
    </xf>
    <xf numFmtId="0" fontId="11" fillId="0" borderId="94" xfId="0" applyFont="1" applyFill="1" applyBorder="1" applyAlignment="1" applyProtection="1">
      <alignment horizontal="center"/>
      <protection locked="0"/>
    </xf>
    <xf numFmtId="0" fontId="11" fillId="0" borderId="95" xfId="0" applyFont="1" applyFill="1" applyBorder="1" applyAlignment="1" applyProtection="1">
      <alignment horizontal="center"/>
      <protection locked="0"/>
    </xf>
    <xf numFmtId="0" fontId="14" fillId="0" borderId="94" xfId="0" applyFont="1" applyFill="1" applyBorder="1" applyAlignment="1" applyProtection="1">
      <alignment horizontal="center"/>
      <protection locked="0"/>
    </xf>
    <xf numFmtId="0" fontId="14" fillId="0" borderId="95" xfId="0" applyFont="1" applyFill="1" applyBorder="1" applyAlignment="1" applyProtection="1">
      <alignment horizontal="center"/>
      <protection locked="0"/>
    </xf>
    <xf numFmtId="0" fontId="18" fillId="0" borderId="94" xfId="0" applyFont="1" applyFill="1" applyBorder="1" applyAlignment="1" applyProtection="1">
      <alignment horizontal="center"/>
      <protection locked="0"/>
    </xf>
    <xf numFmtId="0" fontId="18" fillId="0" borderId="92" xfId="0" applyFont="1" applyFill="1" applyBorder="1" applyAlignment="1" applyProtection="1">
      <alignment horizontal="center"/>
      <protection locked="0"/>
    </xf>
    <xf numFmtId="164" fontId="0" fillId="0" borderId="80" xfId="0" applyNumberFormat="1" applyBorder="1" applyAlignment="1">
      <alignment horizontal="center"/>
    </xf>
    <xf numFmtId="164" fontId="9" fillId="0" borderId="85" xfId="0" applyNumberFormat="1" applyFont="1" applyFill="1" applyBorder="1" applyAlignment="1">
      <alignment horizontal="center"/>
    </xf>
    <xf numFmtId="0" fontId="5" fillId="0" borderId="81" xfId="0" applyFont="1" applyBorder="1" applyAlignment="1">
      <alignment horizontal="center"/>
    </xf>
    <xf numFmtId="0" fontId="0" fillId="0" borderId="97" xfId="0" applyBorder="1"/>
    <xf numFmtId="0" fontId="14" fillId="9" borderId="58" xfId="0" applyFont="1" applyFill="1" applyBorder="1" applyAlignment="1" applyProtection="1">
      <alignment horizontal="center"/>
    </xf>
    <xf numFmtId="0" fontId="14" fillId="9" borderId="59" xfId="0" applyFont="1" applyFill="1" applyBorder="1" applyAlignment="1" applyProtection="1">
      <alignment horizontal="center"/>
    </xf>
    <xf numFmtId="0" fontId="14" fillId="9" borderId="70" xfId="0" applyFont="1" applyFill="1" applyBorder="1" applyAlignment="1" applyProtection="1">
      <alignment horizontal="center"/>
    </xf>
    <xf numFmtId="0" fontId="14" fillId="9" borderId="93" xfId="0" applyFont="1" applyFill="1" applyBorder="1" applyAlignment="1" applyProtection="1">
      <alignment horizontal="center"/>
    </xf>
    <xf numFmtId="0" fontId="21" fillId="9" borderId="83" xfId="0" applyFont="1" applyFill="1" applyBorder="1" applyAlignment="1" applyProtection="1">
      <alignment horizontal="left"/>
      <protection locked="0"/>
    </xf>
    <xf numFmtId="0" fontId="21" fillId="9" borderId="84" xfId="0" applyFont="1" applyFill="1" applyBorder="1" applyAlignment="1" applyProtection="1">
      <alignment horizontal="left"/>
      <protection locked="0"/>
    </xf>
    <xf numFmtId="0" fontId="22" fillId="9" borderId="86" xfId="0" applyFont="1" applyFill="1" applyBorder="1" applyAlignment="1" applyProtection="1">
      <alignment horizontal="center"/>
    </xf>
    <xf numFmtId="0" fontId="14" fillId="9" borderId="60" xfId="0" applyFont="1" applyFill="1" applyBorder="1" applyAlignment="1" applyProtection="1">
      <alignment horizontal="center"/>
    </xf>
    <xf numFmtId="0" fontId="22" fillId="9" borderId="87" xfId="0" applyFont="1" applyFill="1" applyBorder="1" applyAlignment="1" applyProtection="1">
      <alignment horizontal="center"/>
    </xf>
    <xf numFmtId="0" fontId="14" fillId="9" borderId="61" xfId="0" applyFont="1" applyFill="1" applyBorder="1" applyAlignment="1" applyProtection="1">
      <alignment horizontal="center"/>
    </xf>
    <xf numFmtId="0" fontId="14" fillId="9" borderId="96" xfId="0" applyFont="1" applyFill="1" applyBorder="1" applyAlignment="1" applyProtection="1">
      <alignment horizontal="center"/>
    </xf>
    <xf numFmtId="0" fontId="14" fillId="9" borderId="74" xfId="0" applyFont="1" applyFill="1" applyBorder="1" applyAlignment="1" applyProtection="1">
      <alignment horizontal="center"/>
    </xf>
    <xf numFmtId="0" fontId="14" fillId="9" borderId="62" xfId="0" applyFont="1" applyFill="1" applyBorder="1" applyAlignment="1" applyProtection="1">
      <alignment horizontal="center"/>
    </xf>
    <xf numFmtId="0" fontId="14" fillId="9" borderId="63" xfId="0" applyFont="1" applyFill="1" applyBorder="1" applyAlignment="1" applyProtection="1">
      <alignment horizontal="center"/>
    </xf>
    <xf numFmtId="0" fontId="29" fillId="4" borderId="84" xfId="0" applyFont="1" applyFill="1" applyBorder="1" applyAlignment="1" applyProtection="1">
      <alignment horizontal="center"/>
    </xf>
    <xf numFmtId="0" fontId="27" fillId="4" borderId="82" xfId="0" applyFont="1" applyFill="1" applyBorder="1" applyAlignment="1" applyProtection="1">
      <alignment horizontal="center"/>
    </xf>
    <xf numFmtId="0" fontId="29" fillId="4" borderId="83" xfId="0" applyFont="1" applyFill="1" applyBorder="1" applyAlignment="1" applyProtection="1">
      <alignment horizontal="left"/>
      <protection locked="0"/>
    </xf>
    <xf numFmtId="0" fontId="29" fillId="4" borderId="81" xfId="0" applyFont="1" applyFill="1" applyBorder="1" applyAlignment="1" applyProtection="1">
      <alignment horizontal="left"/>
      <protection locked="0"/>
    </xf>
    <xf numFmtId="0" fontId="28" fillId="4" borderId="58" xfId="0" applyFont="1" applyFill="1" applyBorder="1" applyAlignment="1" applyProtection="1">
      <alignment horizontal="center"/>
    </xf>
    <xf numFmtId="0" fontId="28" fillId="4" borderId="93" xfId="0" applyFont="1" applyFill="1" applyBorder="1" applyAlignment="1" applyProtection="1">
      <alignment horizontal="center"/>
    </xf>
    <xf numFmtId="0" fontId="28" fillId="4" borderId="70" xfId="0" applyFont="1" applyFill="1" applyBorder="1" applyAlignment="1" applyProtection="1">
      <alignment horizontal="center"/>
    </xf>
    <xf numFmtId="0" fontId="28" fillId="4" borderId="59" xfId="0" applyFont="1" applyFill="1" applyBorder="1" applyAlignment="1" applyProtection="1">
      <alignment horizontal="center"/>
    </xf>
    <xf numFmtId="0" fontId="28" fillId="4" borderId="60" xfId="0" applyFont="1" applyFill="1" applyBorder="1" applyAlignment="1" applyProtection="1">
      <alignment horizontal="center"/>
    </xf>
    <xf numFmtId="164" fontId="2" fillId="2" borderId="99" xfId="0" applyNumberFormat="1" applyFont="1" applyFill="1" applyBorder="1" applyAlignment="1">
      <alignment horizontal="center"/>
    </xf>
    <xf numFmtId="1" fontId="8" fillId="0" borderId="79" xfId="0" applyNumberFormat="1" applyFont="1" applyFill="1" applyBorder="1" applyAlignment="1">
      <alignment horizontal="center"/>
    </xf>
    <xf numFmtId="0" fontId="11" fillId="0" borderId="80" xfId="0" applyFont="1" applyFill="1" applyBorder="1" applyAlignment="1" applyProtection="1">
      <alignment horizontal="center"/>
      <protection locked="0"/>
    </xf>
    <xf numFmtId="0" fontId="11" fillId="0" borderId="81" xfId="0" applyFont="1" applyFill="1" applyBorder="1" applyAlignment="1" applyProtection="1">
      <alignment horizontal="center"/>
      <protection locked="0"/>
    </xf>
    <xf numFmtId="0" fontId="11" fillId="6" borderId="82" xfId="0" applyFont="1" applyFill="1" applyBorder="1" applyAlignment="1" applyProtection="1">
      <alignment horizontal="center"/>
    </xf>
    <xf numFmtId="0" fontId="14" fillId="0" borderId="83" xfId="0" applyFont="1" applyFill="1" applyBorder="1" applyAlignment="1" applyProtection="1">
      <alignment horizontal="center"/>
      <protection locked="0"/>
    </xf>
    <xf numFmtId="0" fontId="14" fillId="0" borderId="84" xfId="0" applyFont="1" applyFill="1" applyBorder="1" applyAlignment="1" applyProtection="1">
      <alignment horizontal="center"/>
      <protection locked="0"/>
    </xf>
    <xf numFmtId="0" fontId="18" fillId="0" borderId="83" xfId="0" applyFont="1" applyFill="1" applyBorder="1" applyAlignment="1" applyProtection="1">
      <alignment horizontal="center"/>
      <protection locked="0"/>
    </xf>
    <xf numFmtId="0" fontId="18" fillId="0" borderId="81" xfId="0" applyFont="1" applyFill="1" applyBorder="1" applyAlignment="1" applyProtection="1">
      <alignment horizontal="center"/>
      <protection locked="0"/>
    </xf>
    <xf numFmtId="0" fontId="14" fillId="9" borderId="82" xfId="0" applyFont="1" applyFill="1" applyBorder="1" applyAlignment="1" applyProtection="1">
      <alignment horizontal="center"/>
    </xf>
    <xf numFmtId="0" fontId="1" fillId="0" borderId="98" xfId="0" applyFont="1" applyBorder="1" applyAlignment="1">
      <alignment horizontal="left"/>
    </xf>
    <xf numFmtId="0" fontId="11" fillId="0" borderId="83" xfId="0" applyFont="1" applyFill="1" applyBorder="1" applyAlignment="1" applyProtection="1">
      <alignment horizontal="center"/>
      <protection locked="0"/>
    </xf>
    <xf numFmtId="0" fontId="11" fillId="0" borderId="84" xfId="0" applyFont="1" applyFill="1" applyBorder="1" applyAlignment="1" applyProtection="1">
      <alignment horizontal="center"/>
      <protection locked="0"/>
    </xf>
    <xf numFmtId="0" fontId="28" fillId="4" borderId="82" xfId="0" applyFont="1" applyFill="1" applyBorder="1" applyAlignment="1" applyProtection="1">
      <alignment horizontal="center"/>
    </xf>
    <xf numFmtId="0" fontId="14" fillId="9" borderId="87" xfId="0" applyFont="1" applyFill="1" applyBorder="1" applyAlignment="1" applyProtection="1">
      <alignment horizontal="center"/>
    </xf>
    <xf numFmtId="0" fontId="29" fillId="4" borderId="83" xfId="0" applyFont="1" applyFill="1" applyBorder="1" applyAlignment="1" applyProtection="1">
      <protection locked="0"/>
    </xf>
    <xf numFmtId="0" fontId="27" fillId="4" borderId="81" xfId="0" applyFont="1" applyFill="1" applyBorder="1" applyAlignment="1" applyProtection="1">
      <alignment horizontal="center"/>
    </xf>
    <xf numFmtId="0" fontId="28" fillId="4" borderId="3" xfId="0" applyFont="1" applyFill="1" applyBorder="1" applyAlignment="1" applyProtection="1">
      <alignment horizontal="center"/>
    </xf>
    <xf numFmtId="0" fontId="28" fillId="4" borderId="92" xfId="0" applyFont="1" applyFill="1" applyBorder="1" applyAlignment="1" applyProtection="1">
      <alignment horizontal="center"/>
    </xf>
    <xf numFmtId="0" fontId="28" fillId="4" borderId="69" xfId="0" applyFont="1" applyFill="1" applyBorder="1" applyAlignment="1" applyProtection="1">
      <alignment horizontal="center"/>
    </xf>
    <xf numFmtId="0" fontId="28" fillId="4" borderId="50" xfId="0" applyFont="1" applyFill="1" applyBorder="1" applyAlignment="1" applyProtection="1">
      <alignment horizontal="center"/>
    </xf>
    <xf numFmtId="0" fontId="28" fillId="4" borderId="81" xfId="0" applyFont="1" applyFill="1" applyBorder="1" applyAlignment="1" applyProtection="1">
      <alignment horizontal="center"/>
    </xf>
    <xf numFmtId="0" fontId="28" fillId="4" borderId="4" xfId="0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26"/>
  <sheetViews>
    <sheetView showGridLines="0" tabSelected="1" zoomScale="80" zoomScaleNormal="80" workbookViewId="0">
      <pane xSplit="3" ySplit="3" topLeftCell="D4" activePane="bottomRight" state="frozenSplit"/>
      <selection pane="topRight" activeCell="F1" sqref="F1"/>
      <selection pane="bottomLeft" activeCell="A7" sqref="A7"/>
      <selection pane="bottomRight" activeCell="O26" sqref="O26"/>
    </sheetView>
  </sheetViews>
  <sheetFormatPr baseColWidth="10" defaultRowHeight="12.75"/>
  <cols>
    <col min="1" max="1" width="19.7109375" customWidth="1"/>
    <col min="2" max="2" width="9.7109375" style="7" customWidth="1"/>
    <col min="3" max="3" width="8" style="36" customWidth="1"/>
    <col min="4" max="17" width="3.7109375" style="12" customWidth="1"/>
    <col min="18" max="30" width="3.7109375" style="63" customWidth="1"/>
    <col min="31" max="32" width="9.7109375" style="3" customWidth="1"/>
    <col min="33" max="33" width="4.7109375" style="6" customWidth="1"/>
    <col min="34" max="34" width="2.5703125" customWidth="1"/>
    <col min="35" max="35" width="20.42578125" customWidth="1"/>
    <col min="36" max="36" width="15.85546875" customWidth="1"/>
  </cols>
  <sheetData>
    <row r="1" spans="1:37" s="16" customFormat="1" ht="90.6" customHeight="1" thickTop="1" thickBot="1">
      <c r="A1" s="22" t="s">
        <v>0</v>
      </c>
      <c r="B1" s="17" t="s">
        <v>5</v>
      </c>
      <c r="C1" s="32" t="s">
        <v>2</v>
      </c>
      <c r="D1" s="46" t="s">
        <v>31</v>
      </c>
      <c r="E1" s="61" t="s">
        <v>32</v>
      </c>
      <c r="F1" s="61" t="s">
        <v>33</v>
      </c>
      <c r="G1" s="61" t="s">
        <v>34</v>
      </c>
      <c r="H1" s="61" t="s">
        <v>35</v>
      </c>
      <c r="I1" s="77"/>
      <c r="J1" s="48" t="s">
        <v>31</v>
      </c>
      <c r="K1" s="47" t="s">
        <v>36</v>
      </c>
      <c r="L1" s="47" t="s">
        <v>32</v>
      </c>
      <c r="M1" s="47" t="s">
        <v>37</v>
      </c>
      <c r="N1" s="77"/>
      <c r="O1" s="48" t="s">
        <v>38</v>
      </c>
      <c r="P1" s="47" t="s">
        <v>39</v>
      </c>
      <c r="Q1" s="47" t="s">
        <v>36</v>
      </c>
      <c r="R1" s="77"/>
      <c r="S1" s="48" t="s">
        <v>31</v>
      </c>
      <c r="T1" s="61" t="s">
        <v>41</v>
      </c>
      <c r="U1" s="61" t="s">
        <v>51</v>
      </c>
      <c r="V1" s="77"/>
      <c r="W1" s="48" t="s">
        <v>31</v>
      </c>
      <c r="X1" s="47" t="s">
        <v>36</v>
      </c>
      <c r="Y1" s="47" t="s">
        <v>32</v>
      </c>
      <c r="Z1" s="78"/>
      <c r="AA1" s="61" t="s">
        <v>44</v>
      </c>
      <c r="AB1" s="61" t="s">
        <v>45</v>
      </c>
      <c r="AC1" s="61" t="s">
        <v>46</v>
      </c>
      <c r="AD1" s="61"/>
      <c r="AE1" s="23" t="s">
        <v>3</v>
      </c>
      <c r="AF1" s="18" t="s">
        <v>4</v>
      </c>
      <c r="AG1" s="19" t="s">
        <v>1</v>
      </c>
      <c r="AH1" s="20"/>
      <c r="AK1" s="45" t="s">
        <v>6</v>
      </c>
    </row>
    <row r="2" spans="1:37" s="16" customFormat="1" ht="13.5" thickBot="1">
      <c r="A2" s="26" t="s">
        <v>7</v>
      </c>
      <c r="B2" s="27"/>
      <c r="C2" s="33">
        <f>SUM(D2:AD2)</f>
        <v>51</v>
      </c>
      <c r="D2" s="49">
        <v>4</v>
      </c>
      <c r="E2" s="83">
        <v>1</v>
      </c>
      <c r="F2" s="83">
        <v>3</v>
      </c>
      <c r="G2" s="83">
        <v>2</v>
      </c>
      <c r="H2" s="83">
        <v>1</v>
      </c>
      <c r="I2" s="84"/>
      <c r="J2" s="115">
        <v>3</v>
      </c>
      <c r="K2" s="50">
        <v>4</v>
      </c>
      <c r="L2" s="50">
        <v>1</v>
      </c>
      <c r="M2" s="50">
        <v>3</v>
      </c>
      <c r="N2" s="84"/>
      <c r="O2" s="51">
        <v>3</v>
      </c>
      <c r="P2" s="52">
        <v>2</v>
      </c>
      <c r="Q2" s="52">
        <v>3</v>
      </c>
      <c r="R2" s="76"/>
      <c r="S2" s="80">
        <v>2</v>
      </c>
      <c r="T2" s="81">
        <v>2</v>
      </c>
      <c r="U2" s="81">
        <v>2</v>
      </c>
      <c r="V2" s="82"/>
      <c r="W2" s="51">
        <v>2</v>
      </c>
      <c r="X2" s="52">
        <v>3</v>
      </c>
      <c r="Y2" s="52">
        <v>1</v>
      </c>
      <c r="Z2" s="79"/>
      <c r="AA2" s="83">
        <v>2</v>
      </c>
      <c r="AB2" s="83">
        <v>2</v>
      </c>
      <c r="AC2" s="83">
        <v>5</v>
      </c>
      <c r="AD2" s="83"/>
      <c r="AE2" s="37"/>
      <c r="AF2" s="38" t="s">
        <v>9</v>
      </c>
      <c r="AG2" s="43" t="s">
        <v>10</v>
      </c>
      <c r="AH2" s="28"/>
      <c r="AK2" s="21"/>
    </row>
    <row r="3" spans="1:37" ht="13.5" thickBot="1">
      <c r="A3" s="127">
        <f>18-AG22</f>
        <v>0</v>
      </c>
      <c r="B3" s="122"/>
      <c r="C3" s="123"/>
      <c r="D3" s="124" t="s">
        <v>49</v>
      </c>
      <c r="E3" s="125"/>
      <c r="F3" s="125"/>
      <c r="G3" s="125"/>
      <c r="H3" s="125"/>
      <c r="I3" s="126">
        <f>SUM(D2:H2)</f>
        <v>11</v>
      </c>
      <c r="J3" s="184" t="s">
        <v>50</v>
      </c>
      <c r="K3" s="160"/>
      <c r="L3" s="160"/>
      <c r="M3" s="160"/>
      <c r="N3" s="161">
        <f>SUM(J2:M2)</f>
        <v>11</v>
      </c>
      <c r="O3" s="150" t="s">
        <v>40</v>
      </c>
      <c r="P3" s="151"/>
      <c r="Q3" s="151"/>
      <c r="R3" s="152">
        <f>SUM(O2:Q2)</f>
        <v>8</v>
      </c>
      <c r="S3" s="162" t="s">
        <v>42</v>
      </c>
      <c r="T3" s="163"/>
      <c r="U3" s="163"/>
      <c r="V3" s="161">
        <f>SUM(S2:U2)</f>
        <v>6</v>
      </c>
      <c r="W3" s="150" t="s">
        <v>43</v>
      </c>
      <c r="X3" s="151"/>
      <c r="Y3" s="151"/>
      <c r="Z3" s="154">
        <f>SUM(W2:Y2)</f>
        <v>6</v>
      </c>
      <c r="AA3" s="163" t="s">
        <v>47</v>
      </c>
      <c r="AB3" s="163"/>
      <c r="AC3" s="163"/>
      <c r="AD3" s="185">
        <f>SUM(AA2:AC2)</f>
        <v>9</v>
      </c>
      <c r="AE3" s="41" t="s">
        <v>8</v>
      </c>
      <c r="AF3" s="114">
        <v>1.05</v>
      </c>
      <c r="AG3" s="64">
        <v>0</v>
      </c>
      <c r="AH3" s="42"/>
    </row>
    <row r="4" spans="1:37">
      <c r="A4" s="113" t="s">
        <v>13</v>
      </c>
      <c r="B4" s="13">
        <f t="shared" ref="B4:B21" si="0">IF(ISBLANK(D4),$AK$1,IF(ISTEXT(C4),$AK$5,IF(AF4-INT(AF4)&lt;0.75,IF(AF4-INT(AF4)&lt;0.5,IF(AF4-INT(AF4)&lt;0.25,INT(AF4),INT(AF4)+0.5),INT(AF4)+0.5),INT(AF4)+1)))</f>
        <v>9.5</v>
      </c>
      <c r="C4" s="34">
        <f t="shared" ref="C4:C21" si="1">IF(ISTEXT(D4),$AK$5,SUM(D4:AD4)/2)</f>
        <v>23</v>
      </c>
      <c r="D4" s="53">
        <v>2</v>
      </c>
      <c r="E4" s="91">
        <v>0</v>
      </c>
      <c r="F4" s="91">
        <v>1</v>
      </c>
      <c r="G4" s="91">
        <v>2</v>
      </c>
      <c r="H4" s="91">
        <v>0</v>
      </c>
      <c r="I4" s="94">
        <f t="shared" ref="I4:I21" si="2">SUM(D4:H4)</f>
        <v>5</v>
      </c>
      <c r="J4" s="118">
        <v>3</v>
      </c>
      <c r="K4" s="54">
        <v>0</v>
      </c>
      <c r="L4" s="54">
        <v>0</v>
      </c>
      <c r="M4" s="54">
        <v>0</v>
      </c>
      <c r="N4" s="164">
        <f t="shared" ref="N4:N21" si="3">SUM(J4:M4)</f>
        <v>3</v>
      </c>
      <c r="O4" s="55">
        <v>1</v>
      </c>
      <c r="P4" s="56">
        <v>2</v>
      </c>
      <c r="Q4" s="56">
        <v>0</v>
      </c>
      <c r="R4" s="146">
        <f t="shared" ref="R4:R21" si="4">SUM(O4:Q4)</f>
        <v>3</v>
      </c>
      <c r="S4" s="85">
        <v>2</v>
      </c>
      <c r="T4" s="86">
        <v>2</v>
      </c>
      <c r="U4" s="86">
        <v>0</v>
      </c>
      <c r="V4" s="164">
        <f t="shared" ref="V4:V21" si="5">SUM(S4:U4)</f>
        <v>4</v>
      </c>
      <c r="W4" s="55">
        <v>2</v>
      </c>
      <c r="X4" s="56">
        <v>2</v>
      </c>
      <c r="Y4" s="56">
        <v>0</v>
      </c>
      <c r="Z4" s="155">
        <f t="shared" ref="Z4:Z21" si="6">SUM(W4:Y4)</f>
        <v>4</v>
      </c>
      <c r="AA4" s="91">
        <v>2</v>
      </c>
      <c r="AB4" s="91">
        <v>1</v>
      </c>
      <c r="AC4" s="91">
        <v>1</v>
      </c>
      <c r="AD4" s="186">
        <f t="shared" ref="AD4:AD21" si="7">SUM(AA4:AC4)</f>
        <v>4</v>
      </c>
      <c r="AE4" s="39">
        <f t="shared" ref="AE4:AE21" si="8">IF(ISBLANK(D4),$AK$1,IF(ISTEXT(D4),$AK$5,(C4*20/$C$2)))</f>
        <v>9.0196078431372548</v>
      </c>
      <c r="AF4" s="40">
        <f t="shared" ref="AF4:AF21" si="9">IF(ISBLANK(D4),$AK$1,IF(ISTEXT(D4),$AK$5,AE4*$AF$3+$AG$3))</f>
        <v>9.4705882352941178</v>
      </c>
      <c r="AG4" s="8">
        <f>IF(C4=0,0,1)</f>
        <v>1</v>
      </c>
      <c r="AH4" s="1"/>
    </row>
    <row r="5" spans="1:37">
      <c r="A5" s="9" t="s">
        <v>14</v>
      </c>
      <c r="B5" s="13">
        <f t="shared" si="0"/>
        <v>12</v>
      </c>
      <c r="C5" s="34">
        <f t="shared" si="1"/>
        <v>29</v>
      </c>
      <c r="D5" s="53">
        <v>4</v>
      </c>
      <c r="E5" s="91">
        <v>0</v>
      </c>
      <c r="F5" s="91">
        <v>1</v>
      </c>
      <c r="G5" s="91">
        <v>2</v>
      </c>
      <c r="H5" s="91">
        <v>1</v>
      </c>
      <c r="I5" s="94">
        <f t="shared" si="2"/>
        <v>8</v>
      </c>
      <c r="J5" s="118">
        <v>3</v>
      </c>
      <c r="K5" s="54">
        <v>2</v>
      </c>
      <c r="L5" s="54">
        <v>0</v>
      </c>
      <c r="M5" s="54">
        <v>1</v>
      </c>
      <c r="N5" s="164">
        <f t="shared" si="3"/>
        <v>6</v>
      </c>
      <c r="O5" s="55">
        <v>3</v>
      </c>
      <c r="P5" s="56">
        <v>2</v>
      </c>
      <c r="Q5" s="56">
        <v>0</v>
      </c>
      <c r="R5" s="146">
        <f t="shared" si="4"/>
        <v>5</v>
      </c>
      <c r="S5" s="85">
        <v>2</v>
      </c>
      <c r="T5" s="86">
        <v>1</v>
      </c>
      <c r="U5" s="86">
        <v>0</v>
      </c>
      <c r="V5" s="164">
        <f t="shared" si="5"/>
        <v>3</v>
      </c>
      <c r="W5" s="55">
        <v>2</v>
      </c>
      <c r="X5" s="56">
        <v>2</v>
      </c>
      <c r="Y5" s="56">
        <v>0</v>
      </c>
      <c r="Z5" s="155">
        <f t="shared" si="6"/>
        <v>4</v>
      </c>
      <c r="AA5" s="91">
        <v>2</v>
      </c>
      <c r="AB5" s="91">
        <v>0</v>
      </c>
      <c r="AC5" s="91">
        <v>1</v>
      </c>
      <c r="AD5" s="186">
        <f t="shared" si="7"/>
        <v>3</v>
      </c>
      <c r="AE5" s="24">
        <f t="shared" si="8"/>
        <v>11.372549019607844</v>
      </c>
      <c r="AF5" s="15">
        <f t="shared" si="9"/>
        <v>11.941176470588236</v>
      </c>
      <c r="AG5" s="4">
        <f>IF(C5=0,0,1)</f>
        <v>1</v>
      </c>
      <c r="AH5" s="1"/>
      <c r="AK5" t="s">
        <v>11</v>
      </c>
    </row>
    <row r="6" spans="1:37" ht="13.5" thickBot="1">
      <c r="A6" s="130" t="s">
        <v>15</v>
      </c>
      <c r="B6" s="131">
        <f t="shared" si="0"/>
        <v>11</v>
      </c>
      <c r="C6" s="132">
        <f t="shared" si="1"/>
        <v>27</v>
      </c>
      <c r="D6" s="133">
        <v>1</v>
      </c>
      <c r="E6" s="134">
        <v>0</v>
      </c>
      <c r="F6" s="134">
        <v>2</v>
      </c>
      <c r="G6" s="134">
        <v>0</v>
      </c>
      <c r="H6" s="134">
        <v>0</v>
      </c>
      <c r="I6" s="135">
        <f t="shared" si="2"/>
        <v>3</v>
      </c>
      <c r="J6" s="136">
        <v>3</v>
      </c>
      <c r="K6" s="137">
        <v>2</v>
      </c>
      <c r="L6" s="137">
        <v>0</v>
      </c>
      <c r="M6" s="137">
        <v>1</v>
      </c>
      <c r="N6" s="165">
        <f t="shared" si="3"/>
        <v>6</v>
      </c>
      <c r="O6" s="138">
        <v>3</v>
      </c>
      <c r="P6" s="139">
        <v>2</v>
      </c>
      <c r="Q6" s="139">
        <v>1</v>
      </c>
      <c r="R6" s="149">
        <f t="shared" si="4"/>
        <v>6</v>
      </c>
      <c r="S6" s="140">
        <v>2</v>
      </c>
      <c r="T6" s="141">
        <v>1</v>
      </c>
      <c r="U6" s="141">
        <v>0</v>
      </c>
      <c r="V6" s="165">
        <f t="shared" si="5"/>
        <v>3</v>
      </c>
      <c r="W6" s="138">
        <v>2</v>
      </c>
      <c r="X6" s="139">
        <v>1</v>
      </c>
      <c r="Y6" s="139">
        <v>0</v>
      </c>
      <c r="Z6" s="156">
        <f t="shared" si="6"/>
        <v>3</v>
      </c>
      <c r="AA6" s="134">
        <v>2</v>
      </c>
      <c r="AB6" s="134">
        <v>1</v>
      </c>
      <c r="AC6" s="134">
        <v>3</v>
      </c>
      <c r="AD6" s="187">
        <f t="shared" si="7"/>
        <v>6</v>
      </c>
      <c r="AE6" s="142">
        <f t="shared" si="8"/>
        <v>10.588235294117647</v>
      </c>
      <c r="AF6" s="143">
        <f t="shared" si="9"/>
        <v>11.117647058823529</v>
      </c>
      <c r="AG6" s="144">
        <f>IF(C6=0,0,1)</f>
        <v>1</v>
      </c>
      <c r="AH6" s="145"/>
    </row>
    <row r="7" spans="1:37">
      <c r="A7" s="97" t="s">
        <v>16</v>
      </c>
      <c r="B7" s="98">
        <f t="shared" si="0"/>
        <v>11</v>
      </c>
      <c r="C7" s="99">
        <f t="shared" si="1"/>
        <v>27</v>
      </c>
      <c r="D7" s="100">
        <v>2</v>
      </c>
      <c r="E7" s="101">
        <v>0</v>
      </c>
      <c r="F7" s="101">
        <v>2</v>
      </c>
      <c r="G7" s="101">
        <v>0</v>
      </c>
      <c r="H7" s="101">
        <v>0</v>
      </c>
      <c r="I7" s="102">
        <f t="shared" si="2"/>
        <v>4</v>
      </c>
      <c r="J7" s="128">
        <v>3</v>
      </c>
      <c r="K7" s="129">
        <v>1</v>
      </c>
      <c r="L7" s="129">
        <v>1</v>
      </c>
      <c r="M7" s="129">
        <v>3</v>
      </c>
      <c r="N7" s="166">
        <f t="shared" si="3"/>
        <v>8</v>
      </c>
      <c r="O7" s="103">
        <v>3</v>
      </c>
      <c r="P7" s="104">
        <v>2</v>
      </c>
      <c r="Q7" s="104">
        <v>2</v>
      </c>
      <c r="R7" s="148">
        <f t="shared" si="4"/>
        <v>7</v>
      </c>
      <c r="S7" s="105">
        <v>1</v>
      </c>
      <c r="T7" s="110">
        <v>0</v>
      </c>
      <c r="U7" s="110">
        <v>0</v>
      </c>
      <c r="V7" s="166">
        <f t="shared" si="5"/>
        <v>1</v>
      </c>
      <c r="W7" s="103">
        <v>1</v>
      </c>
      <c r="X7" s="104">
        <v>0</v>
      </c>
      <c r="Y7" s="104">
        <v>0</v>
      </c>
      <c r="Z7" s="157">
        <f t="shared" si="6"/>
        <v>1</v>
      </c>
      <c r="AA7" s="101">
        <v>2</v>
      </c>
      <c r="AB7" s="101">
        <v>1</v>
      </c>
      <c r="AC7" s="101">
        <v>3</v>
      </c>
      <c r="AD7" s="188">
        <f t="shared" si="7"/>
        <v>6</v>
      </c>
      <c r="AE7" s="106">
        <f t="shared" si="8"/>
        <v>10.588235294117647</v>
      </c>
      <c r="AF7" s="107">
        <f t="shared" si="9"/>
        <v>11.117647058823529</v>
      </c>
      <c r="AG7" s="108">
        <f>IF(C7=0,0,1)</f>
        <v>1</v>
      </c>
      <c r="AH7" s="109"/>
    </row>
    <row r="8" spans="1:37">
      <c r="A8" s="9" t="s">
        <v>17</v>
      </c>
      <c r="B8" s="13">
        <f t="shared" si="0"/>
        <v>14</v>
      </c>
      <c r="C8" s="34">
        <f t="shared" si="1"/>
        <v>34</v>
      </c>
      <c r="D8" s="53">
        <v>4</v>
      </c>
      <c r="E8" s="91">
        <v>1</v>
      </c>
      <c r="F8" s="91">
        <v>2</v>
      </c>
      <c r="G8" s="91">
        <v>2</v>
      </c>
      <c r="H8" s="91">
        <v>1</v>
      </c>
      <c r="I8" s="94">
        <f t="shared" si="2"/>
        <v>10</v>
      </c>
      <c r="J8" s="118">
        <v>3</v>
      </c>
      <c r="K8" s="54">
        <v>3</v>
      </c>
      <c r="L8" s="54">
        <v>0</v>
      </c>
      <c r="M8" s="54">
        <v>3</v>
      </c>
      <c r="N8" s="164">
        <f t="shared" si="3"/>
        <v>9</v>
      </c>
      <c r="O8" s="55">
        <v>3</v>
      </c>
      <c r="P8" s="56">
        <v>2</v>
      </c>
      <c r="Q8" s="56">
        <v>1</v>
      </c>
      <c r="R8" s="146">
        <f t="shared" si="4"/>
        <v>6</v>
      </c>
      <c r="S8" s="85">
        <v>2</v>
      </c>
      <c r="T8" s="86">
        <v>2</v>
      </c>
      <c r="U8" s="86">
        <v>0</v>
      </c>
      <c r="V8" s="164">
        <f t="shared" si="5"/>
        <v>4</v>
      </c>
      <c r="W8" s="55">
        <v>1</v>
      </c>
      <c r="X8" s="56">
        <v>0</v>
      </c>
      <c r="Y8" s="56">
        <v>0</v>
      </c>
      <c r="Z8" s="155">
        <f t="shared" si="6"/>
        <v>1</v>
      </c>
      <c r="AA8" s="91">
        <v>1</v>
      </c>
      <c r="AB8" s="91">
        <v>0</v>
      </c>
      <c r="AC8" s="91">
        <v>3</v>
      </c>
      <c r="AD8" s="186">
        <f t="shared" si="7"/>
        <v>4</v>
      </c>
      <c r="AE8" s="24">
        <f t="shared" si="8"/>
        <v>13.333333333333334</v>
      </c>
      <c r="AF8" s="15">
        <f t="shared" si="9"/>
        <v>14.000000000000002</v>
      </c>
      <c r="AG8" s="4">
        <f t="shared" ref="AG8:AG21" si="10">IF(C8=0,0,1)</f>
        <v>1</v>
      </c>
      <c r="AH8" s="1"/>
    </row>
    <row r="9" spans="1:37" ht="13.5" thickBot="1">
      <c r="A9" s="75" t="s">
        <v>18</v>
      </c>
      <c r="B9" s="65" t="str">
        <f t="shared" si="0"/>
        <v>Abs</v>
      </c>
      <c r="C9" s="66" t="str">
        <f t="shared" si="1"/>
        <v>Abs</v>
      </c>
      <c r="D9" s="67" t="s">
        <v>11</v>
      </c>
      <c r="E9" s="92"/>
      <c r="F9" s="92"/>
      <c r="G9" s="92"/>
      <c r="H9" s="92"/>
      <c r="I9" s="95">
        <f t="shared" si="2"/>
        <v>0</v>
      </c>
      <c r="J9" s="119"/>
      <c r="K9" s="68"/>
      <c r="L9" s="68"/>
      <c r="M9" s="68"/>
      <c r="N9" s="167">
        <f t="shared" si="3"/>
        <v>0</v>
      </c>
      <c r="O9" s="69"/>
      <c r="P9" s="70"/>
      <c r="Q9" s="70"/>
      <c r="R9" s="147">
        <f t="shared" si="4"/>
        <v>0</v>
      </c>
      <c r="S9" s="87"/>
      <c r="T9" s="88"/>
      <c r="U9" s="88"/>
      <c r="V9" s="167">
        <f t="shared" si="5"/>
        <v>0</v>
      </c>
      <c r="W9" s="69"/>
      <c r="X9" s="70"/>
      <c r="Y9" s="70"/>
      <c r="Z9" s="158">
        <f t="shared" si="6"/>
        <v>0</v>
      </c>
      <c r="AA9" s="92"/>
      <c r="AB9" s="92"/>
      <c r="AC9" s="92"/>
      <c r="AD9" s="189">
        <f t="shared" si="7"/>
        <v>0</v>
      </c>
      <c r="AE9" s="71" t="str">
        <f t="shared" si="8"/>
        <v>Abs</v>
      </c>
      <c r="AF9" s="72" t="str">
        <f t="shared" si="9"/>
        <v>Abs</v>
      </c>
      <c r="AG9" s="73">
        <f t="shared" si="10"/>
        <v>1</v>
      </c>
      <c r="AH9" s="74"/>
    </row>
    <row r="10" spans="1:37">
      <c r="A10" s="97" t="s">
        <v>19</v>
      </c>
      <c r="B10" s="98">
        <f t="shared" si="0"/>
        <v>9</v>
      </c>
      <c r="C10" s="99">
        <f t="shared" si="1"/>
        <v>22</v>
      </c>
      <c r="D10" s="100">
        <v>4</v>
      </c>
      <c r="E10" s="101">
        <v>0</v>
      </c>
      <c r="F10" s="101">
        <v>2</v>
      </c>
      <c r="G10" s="101">
        <v>1</v>
      </c>
      <c r="H10" s="101">
        <v>0</v>
      </c>
      <c r="I10" s="102">
        <f t="shared" si="2"/>
        <v>7</v>
      </c>
      <c r="J10" s="128">
        <v>3</v>
      </c>
      <c r="K10" s="129">
        <v>2</v>
      </c>
      <c r="L10" s="129">
        <v>0</v>
      </c>
      <c r="M10" s="129">
        <v>1</v>
      </c>
      <c r="N10" s="166">
        <f t="shared" si="3"/>
        <v>6</v>
      </c>
      <c r="O10" s="103">
        <v>3</v>
      </c>
      <c r="P10" s="104">
        <v>0</v>
      </c>
      <c r="Q10" s="104">
        <v>0</v>
      </c>
      <c r="R10" s="148">
        <f t="shared" si="4"/>
        <v>3</v>
      </c>
      <c r="S10" s="105">
        <v>2</v>
      </c>
      <c r="T10" s="110">
        <v>0</v>
      </c>
      <c r="U10" s="110">
        <v>0</v>
      </c>
      <c r="V10" s="166">
        <f t="shared" si="5"/>
        <v>2</v>
      </c>
      <c r="W10" s="103">
        <v>1</v>
      </c>
      <c r="X10" s="104">
        <v>0</v>
      </c>
      <c r="Y10" s="104">
        <v>0</v>
      </c>
      <c r="Z10" s="157">
        <f t="shared" si="6"/>
        <v>1</v>
      </c>
      <c r="AA10" s="101">
        <v>2</v>
      </c>
      <c r="AB10" s="101">
        <v>0</v>
      </c>
      <c r="AC10" s="101">
        <v>1</v>
      </c>
      <c r="AD10" s="188">
        <f t="shared" si="7"/>
        <v>3</v>
      </c>
      <c r="AE10" s="106">
        <f t="shared" si="8"/>
        <v>8.6274509803921564</v>
      </c>
      <c r="AF10" s="107">
        <f t="shared" si="9"/>
        <v>9.0588235294117645</v>
      </c>
      <c r="AG10" s="108">
        <f t="shared" si="10"/>
        <v>1</v>
      </c>
      <c r="AH10" s="109"/>
    </row>
    <row r="11" spans="1:37">
      <c r="A11" s="9" t="s">
        <v>20</v>
      </c>
      <c r="B11" s="13">
        <f t="shared" si="0"/>
        <v>13.5</v>
      </c>
      <c r="C11" s="34">
        <f t="shared" si="1"/>
        <v>33</v>
      </c>
      <c r="D11" s="53">
        <v>4</v>
      </c>
      <c r="E11" s="91">
        <v>0</v>
      </c>
      <c r="F11" s="91">
        <v>2</v>
      </c>
      <c r="G11" s="91">
        <v>2</v>
      </c>
      <c r="H11" s="91">
        <v>0</v>
      </c>
      <c r="I11" s="94">
        <f t="shared" si="2"/>
        <v>8</v>
      </c>
      <c r="J11" s="118">
        <v>3</v>
      </c>
      <c r="K11" s="54">
        <v>3</v>
      </c>
      <c r="L11" s="54">
        <v>0</v>
      </c>
      <c r="M11" s="54">
        <v>2</v>
      </c>
      <c r="N11" s="164">
        <f t="shared" si="3"/>
        <v>8</v>
      </c>
      <c r="O11" s="55">
        <v>3</v>
      </c>
      <c r="P11" s="56">
        <v>2</v>
      </c>
      <c r="Q11" s="56">
        <v>1</v>
      </c>
      <c r="R11" s="146">
        <f t="shared" si="4"/>
        <v>6</v>
      </c>
      <c r="S11" s="85">
        <v>2</v>
      </c>
      <c r="T11" s="86">
        <v>1</v>
      </c>
      <c r="U11" s="86">
        <v>0</v>
      </c>
      <c r="V11" s="164">
        <f t="shared" si="5"/>
        <v>3</v>
      </c>
      <c r="W11" s="55">
        <v>2</v>
      </c>
      <c r="X11" s="56">
        <v>1</v>
      </c>
      <c r="Y11" s="56">
        <v>0</v>
      </c>
      <c r="Z11" s="155">
        <f t="shared" si="6"/>
        <v>3</v>
      </c>
      <c r="AA11" s="91">
        <v>2</v>
      </c>
      <c r="AB11" s="91">
        <v>0</v>
      </c>
      <c r="AC11" s="91">
        <v>3</v>
      </c>
      <c r="AD11" s="186">
        <f t="shared" si="7"/>
        <v>5</v>
      </c>
      <c r="AE11" s="24">
        <f t="shared" si="8"/>
        <v>12.941176470588236</v>
      </c>
      <c r="AF11" s="15">
        <f t="shared" si="9"/>
        <v>13.588235294117649</v>
      </c>
      <c r="AG11" s="4">
        <f t="shared" si="10"/>
        <v>1</v>
      </c>
      <c r="AH11" s="1"/>
    </row>
    <row r="12" spans="1:37" ht="13.5" thickBot="1">
      <c r="A12" s="75" t="s">
        <v>21</v>
      </c>
      <c r="B12" s="65">
        <f t="shared" si="0"/>
        <v>12</v>
      </c>
      <c r="C12" s="66">
        <f t="shared" si="1"/>
        <v>29</v>
      </c>
      <c r="D12" s="67">
        <v>4</v>
      </c>
      <c r="E12" s="92">
        <v>0</v>
      </c>
      <c r="F12" s="92">
        <v>3</v>
      </c>
      <c r="G12" s="92">
        <v>2</v>
      </c>
      <c r="H12" s="92">
        <v>0</v>
      </c>
      <c r="I12" s="95">
        <f t="shared" si="2"/>
        <v>9</v>
      </c>
      <c r="J12" s="119">
        <v>3</v>
      </c>
      <c r="K12" s="68">
        <v>2</v>
      </c>
      <c r="L12" s="68">
        <v>0</v>
      </c>
      <c r="M12" s="68">
        <v>1</v>
      </c>
      <c r="N12" s="167">
        <f t="shared" si="3"/>
        <v>6</v>
      </c>
      <c r="O12" s="69">
        <v>3</v>
      </c>
      <c r="P12" s="70">
        <v>1</v>
      </c>
      <c r="Q12" s="70">
        <v>0</v>
      </c>
      <c r="R12" s="147">
        <f t="shared" si="4"/>
        <v>4</v>
      </c>
      <c r="S12" s="87">
        <v>2</v>
      </c>
      <c r="T12" s="88">
        <v>1</v>
      </c>
      <c r="U12" s="88">
        <v>0</v>
      </c>
      <c r="V12" s="167">
        <f t="shared" si="5"/>
        <v>3</v>
      </c>
      <c r="W12" s="69">
        <v>2</v>
      </c>
      <c r="X12" s="70">
        <v>1</v>
      </c>
      <c r="Y12" s="70">
        <v>0</v>
      </c>
      <c r="Z12" s="158">
        <f t="shared" si="6"/>
        <v>3</v>
      </c>
      <c r="AA12" s="92">
        <v>2</v>
      </c>
      <c r="AB12" s="92">
        <v>0</v>
      </c>
      <c r="AC12" s="92">
        <v>2</v>
      </c>
      <c r="AD12" s="189">
        <f t="shared" si="7"/>
        <v>4</v>
      </c>
      <c r="AE12" s="71">
        <f t="shared" si="8"/>
        <v>11.372549019607844</v>
      </c>
      <c r="AF12" s="72">
        <f t="shared" si="9"/>
        <v>11.941176470588236</v>
      </c>
      <c r="AG12" s="73">
        <f t="shared" si="10"/>
        <v>1</v>
      </c>
      <c r="AH12" s="74"/>
    </row>
    <row r="13" spans="1:37">
      <c r="A13" s="97" t="s">
        <v>22</v>
      </c>
      <c r="B13" s="98">
        <f t="shared" si="0"/>
        <v>10.5</v>
      </c>
      <c r="C13" s="99">
        <f t="shared" si="1"/>
        <v>25</v>
      </c>
      <c r="D13" s="100">
        <v>4</v>
      </c>
      <c r="E13" s="101">
        <v>0</v>
      </c>
      <c r="F13" s="101">
        <v>1</v>
      </c>
      <c r="G13" s="101">
        <v>2</v>
      </c>
      <c r="H13" s="101">
        <v>0</v>
      </c>
      <c r="I13" s="102">
        <f t="shared" si="2"/>
        <v>7</v>
      </c>
      <c r="J13" s="128">
        <v>3</v>
      </c>
      <c r="K13" s="129">
        <v>1</v>
      </c>
      <c r="L13" s="129">
        <v>0</v>
      </c>
      <c r="M13" s="129">
        <v>0</v>
      </c>
      <c r="N13" s="166">
        <f t="shared" si="3"/>
        <v>4</v>
      </c>
      <c r="O13" s="103">
        <v>3</v>
      </c>
      <c r="P13" s="104">
        <v>2</v>
      </c>
      <c r="Q13" s="104">
        <v>0</v>
      </c>
      <c r="R13" s="148">
        <f t="shared" si="4"/>
        <v>5</v>
      </c>
      <c r="S13" s="105">
        <v>2</v>
      </c>
      <c r="T13" s="110">
        <v>1</v>
      </c>
      <c r="U13" s="110">
        <v>0</v>
      </c>
      <c r="V13" s="166">
        <f t="shared" si="5"/>
        <v>3</v>
      </c>
      <c r="W13" s="103">
        <v>2</v>
      </c>
      <c r="X13" s="104">
        <v>1</v>
      </c>
      <c r="Y13" s="104">
        <v>0</v>
      </c>
      <c r="Z13" s="157">
        <f t="shared" si="6"/>
        <v>3</v>
      </c>
      <c r="AA13" s="101">
        <v>2</v>
      </c>
      <c r="AB13" s="101">
        <v>0</v>
      </c>
      <c r="AC13" s="101">
        <v>1</v>
      </c>
      <c r="AD13" s="188">
        <f t="shared" si="7"/>
        <v>3</v>
      </c>
      <c r="AE13" s="106">
        <f t="shared" si="8"/>
        <v>9.8039215686274517</v>
      </c>
      <c r="AF13" s="107">
        <f t="shared" si="9"/>
        <v>10.294117647058824</v>
      </c>
      <c r="AG13" s="108">
        <f t="shared" si="10"/>
        <v>1</v>
      </c>
      <c r="AH13" s="109"/>
    </row>
    <row r="14" spans="1:37">
      <c r="A14" s="9" t="s">
        <v>23</v>
      </c>
      <c r="B14" s="13">
        <f t="shared" si="0"/>
        <v>13.5</v>
      </c>
      <c r="C14" s="34">
        <f t="shared" si="1"/>
        <v>33</v>
      </c>
      <c r="D14" s="53">
        <v>4</v>
      </c>
      <c r="E14" s="91">
        <v>0</v>
      </c>
      <c r="F14" s="91">
        <v>2</v>
      </c>
      <c r="G14" s="91">
        <v>2</v>
      </c>
      <c r="H14" s="91">
        <v>1</v>
      </c>
      <c r="I14" s="94">
        <f t="shared" si="2"/>
        <v>9</v>
      </c>
      <c r="J14" s="118">
        <v>3</v>
      </c>
      <c r="K14" s="54">
        <v>2</v>
      </c>
      <c r="L14" s="54">
        <v>1</v>
      </c>
      <c r="M14" s="54">
        <v>1</v>
      </c>
      <c r="N14" s="164">
        <f t="shared" si="3"/>
        <v>7</v>
      </c>
      <c r="O14" s="55">
        <v>3</v>
      </c>
      <c r="P14" s="56">
        <v>0</v>
      </c>
      <c r="Q14" s="56">
        <v>1</v>
      </c>
      <c r="R14" s="146">
        <f t="shared" si="4"/>
        <v>4</v>
      </c>
      <c r="S14" s="85">
        <v>2</v>
      </c>
      <c r="T14" s="86">
        <v>1</v>
      </c>
      <c r="U14" s="86">
        <v>2</v>
      </c>
      <c r="V14" s="164">
        <f t="shared" si="5"/>
        <v>5</v>
      </c>
      <c r="W14" s="55">
        <v>2</v>
      </c>
      <c r="X14" s="56">
        <v>2</v>
      </c>
      <c r="Y14" s="56">
        <v>0</v>
      </c>
      <c r="Z14" s="155">
        <f t="shared" si="6"/>
        <v>4</v>
      </c>
      <c r="AA14" s="91">
        <v>1</v>
      </c>
      <c r="AB14" s="91">
        <v>1</v>
      </c>
      <c r="AC14" s="91">
        <v>2</v>
      </c>
      <c r="AD14" s="186">
        <f t="shared" si="7"/>
        <v>4</v>
      </c>
      <c r="AE14" s="24">
        <f t="shared" si="8"/>
        <v>12.941176470588236</v>
      </c>
      <c r="AF14" s="15">
        <f t="shared" si="9"/>
        <v>13.588235294117649</v>
      </c>
      <c r="AG14" s="4">
        <f t="shared" si="10"/>
        <v>1</v>
      </c>
      <c r="AH14" s="1"/>
    </row>
    <row r="15" spans="1:37" ht="13.5" thickBot="1">
      <c r="A15" s="75" t="s">
        <v>24</v>
      </c>
      <c r="B15" s="65">
        <f t="shared" si="0"/>
        <v>15</v>
      </c>
      <c r="C15" s="66">
        <f t="shared" si="1"/>
        <v>37</v>
      </c>
      <c r="D15" s="67">
        <v>4</v>
      </c>
      <c r="E15" s="92">
        <v>1</v>
      </c>
      <c r="F15" s="92">
        <v>2</v>
      </c>
      <c r="G15" s="92">
        <v>1</v>
      </c>
      <c r="H15" s="92">
        <v>1</v>
      </c>
      <c r="I15" s="95">
        <f t="shared" si="2"/>
        <v>9</v>
      </c>
      <c r="J15" s="119">
        <v>3</v>
      </c>
      <c r="K15" s="68">
        <v>3</v>
      </c>
      <c r="L15" s="68">
        <v>0</v>
      </c>
      <c r="M15" s="68">
        <v>2</v>
      </c>
      <c r="N15" s="167">
        <f t="shared" si="3"/>
        <v>8</v>
      </c>
      <c r="O15" s="69">
        <v>3</v>
      </c>
      <c r="P15" s="70">
        <v>2</v>
      </c>
      <c r="Q15" s="70">
        <v>1</v>
      </c>
      <c r="R15" s="147">
        <f t="shared" si="4"/>
        <v>6</v>
      </c>
      <c r="S15" s="87">
        <v>2</v>
      </c>
      <c r="T15" s="88">
        <v>1</v>
      </c>
      <c r="U15" s="88">
        <v>0</v>
      </c>
      <c r="V15" s="167">
        <f t="shared" si="5"/>
        <v>3</v>
      </c>
      <c r="W15" s="69">
        <v>2</v>
      </c>
      <c r="X15" s="70">
        <v>1</v>
      </c>
      <c r="Y15" s="70">
        <v>1</v>
      </c>
      <c r="Z15" s="158">
        <f t="shared" si="6"/>
        <v>4</v>
      </c>
      <c r="AA15" s="92">
        <v>2</v>
      </c>
      <c r="AB15" s="92">
        <v>1</v>
      </c>
      <c r="AC15" s="92">
        <v>4</v>
      </c>
      <c r="AD15" s="189">
        <f t="shared" si="7"/>
        <v>7</v>
      </c>
      <c r="AE15" s="71">
        <f t="shared" si="8"/>
        <v>14.509803921568627</v>
      </c>
      <c r="AF15" s="72">
        <f t="shared" si="9"/>
        <v>15.23529411764706</v>
      </c>
      <c r="AG15" s="73">
        <f t="shared" si="10"/>
        <v>1</v>
      </c>
      <c r="AH15" s="74"/>
    </row>
    <row r="16" spans="1:37">
      <c r="A16" s="97" t="s">
        <v>25</v>
      </c>
      <c r="B16" s="98">
        <f t="shared" si="0"/>
        <v>12.5</v>
      </c>
      <c r="C16" s="99">
        <f t="shared" si="1"/>
        <v>30</v>
      </c>
      <c r="D16" s="100">
        <v>4</v>
      </c>
      <c r="E16" s="101">
        <v>1</v>
      </c>
      <c r="F16" s="101">
        <v>2</v>
      </c>
      <c r="G16" s="101">
        <v>2</v>
      </c>
      <c r="H16" s="101">
        <v>1</v>
      </c>
      <c r="I16" s="102">
        <f t="shared" si="2"/>
        <v>10</v>
      </c>
      <c r="J16" s="128">
        <v>3</v>
      </c>
      <c r="K16" s="129">
        <v>1</v>
      </c>
      <c r="L16" s="129">
        <v>1</v>
      </c>
      <c r="M16" s="129">
        <v>2</v>
      </c>
      <c r="N16" s="166">
        <f t="shared" si="3"/>
        <v>7</v>
      </c>
      <c r="O16" s="103">
        <v>3</v>
      </c>
      <c r="P16" s="104">
        <v>2</v>
      </c>
      <c r="Q16" s="104">
        <v>0</v>
      </c>
      <c r="R16" s="148">
        <f t="shared" si="4"/>
        <v>5</v>
      </c>
      <c r="S16" s="105">
        <v>1</v>
      </c>
      <c r="T16" s="110">
        <v>0</v>
      </c>
      <c r="U16" s="110">
        <v>0</v>
      </c>
      <c r="V16" s="166">
        <f t="shared" si="5"/>
        <v>1</v>
      </c>
      <c r="W16" s="103">
        <v>2</v>
      </c>
      <c r="X16" s="104">
        <v>2</v>
      </c>
      <c r="Y16" s="104">
        <v>0</v>
      </c>
      <c r="Z16" s="157">
        <f t="shared" si="6"/>
        <v>4</v>
      </c>
      <c r="AA16" s="101">
        <v>1</v>
      </c>
      <c r="AB16" s="101">
        <v>1</v>
      </c>
      <c r="AC16" s="101">
        <v>1</v>
      </c>
      <c r="AD16" s="188">
        <f t="shared" si="7"/>
        <v>3</v>
      </c>
      <c r="AE16" s="106">
        <f t="shared" si="8"/>
        <v>11.764705882352942</v>
      </c>
      <c r="AF16" s="107">
        <f t="shared" si="9"/>
        <v>12.352941176470589</v>
      </c>
      <c r="AG16" s="108">
        <f t="shared" si="10"/>
        <v>1</v>
      </c>
      <c r="AH16" s="109"/>
    </row>
    <row r="17" spans="1:36">
      <c r="A17" s="9" t="s">
        <v>26</v>
      </c>
      <c r="B17" s="13">
        <f t="shared" si="0"/>
        <v>10</v>
      </c>
      <c r="C17" s="34">
        <f t="shared" si="1"/>
        <v>24</v>
      </c>
      <c r="D17" s="53">
        <v>1</v>
      </c>
      <c r="E17" s="91">
        <v>0</v>
      </c>
      <c r="F17" s="91">
        <v>1</v>
      </c>
      <c r="G17" s="91">
        <v>2</v>
      </c>
      <c r="H17" s="91">
        <v>0</v>
      </c>
      <c r="I17" s="94">
        <f t="shared" si="2"/>
        <v>4</v>
      </c>
      <c r="J17" s="118">
        <v>3</v>
      </c>
      <c r="K17" s="54">
        <v>0</v>
      </c>
      <c r="L17" s="54">
        <v>0</v>
      </c>
      <c r="M17" s="54">
        <v>0</v>
      </c>
      <c r="N17" s="164">
        <f t="shared" si="3"/>
        <v>3</v>
      </c>
      <c r="O17" s="55">
        <v>3</v>
      </c>
      <c r="P17" s="56">
        <v>2</v>
      </c>
      <c r="Q17" s="56">
        <v>1</v>
      </c>
      <c r="R17" s="146">
        <f t="shared" si="4"/>
        <v>6</v>
      </c>
      <c r="S17" s="85">
        <v>2</v>
      </c>
      <c r="T17" s="86">
        <v>1</v>
      </c>
      <c r="U17" s="86">
        <v>1</v>
      </c>
      <c r="V17" s="164">
        <f t="shared" si="5"/>
        <v>4</v>
      </c>
      <c r="W17" s="55">
        <v>2</v>
      </c>
      <c r="X17" s="56">
        <v>1</v>
      </c>
      <c r="Y17" s="56">
        <v>0</v>
      </c>
      <c r="Z17" s="155">
        <f t="shared" si="6"/>
        <v>3</v>
      </c>
      <c r="AA17" s="91">
        <v>2</v>
      </c>
      <c r="AB17" s="91">
        <v>0</v>
      </c>
      <c r="AC17" s="91">
        <v>2</v>
      </c>
      <c r="AD17" s="186">
        <f t="shared" si="7"/>
        <v>4</v>
      </c>
      <c r="AE17" s="24">
        <f t="shared" si="8"/>
        <v>9.4117647058823533</v>
      </c>
      <c r="AF17" s="15">
        <f t="shared" si="9"/>
        <v>9.882352941176471</v>
      </c>
      <c r="AG17" s="4">
        <f t="shared" si="10"/>
        <v>1</v>
      </c>
      <c r="AH17" s="1"/>
    </row>
    <row r="18" spans="1:36" ht="13.5" thickBot="1">
      <c r="A18" s="75" t="s">
        <v>27</v>
      </c>
      <c r="B18" s="65">
        <f t="shared" si="0"/>
        <v>9</v>
      </c>
      <c r="C18" s="66">
        <f t="shared" si="1"/>
        <v>22</v>
      </c>
      <c r="D18" s="67">
        <v>1</v>
      </c>
      <c r="E18" s="92">
        <v>1</v>
      </c>
      <c r="F18" s="92">
        <v>1</v>
      </c>
      <c r="G18" s="92">
        <v>0</v>
      </c>
      <c r="H18" s="92">
        <v>0</v>
      </c>
      <c r="I18" s="95">
        <f t="shared" si="2"/>
        <v>3</v>
      </c>
      <c r="J18" s="119">
        <v>3</v>
      </c>
      <c r="K18" s="68">
        <v>1</v>
      </c>
      <c r="L18" s="68">
        <v>1</v>
      </c>
      <c r="M18" s="68">
        <v>0</v>
      </c>
      <c r="N18" s="167">
        <f t="shared" si="3"/>
        <v>5</v>
      </c>
      <c r="O18" s="69">
        <v>3</v>
      </c>
      <c r="P18" s="70">
        <v>2</v>
      </c>
      <c r="Q18" s="70">
        <v>1</v>
      </c>
      <c r="R18" s="147">
        <f t="shared" si="4"/>
        <v>6</v>
      </c>
      <c r="S18" s="87">
        <v>2</v>
      </c>
      <c r="T18" s="88">
        <v>0</v>
      </c>
      <c r="U18" s="88">
        <v>0</v>
      </c>
      <c r="V18" s="167">
        <f t="shared" si="5"/>
        <v>2</v>
      </c>
      <c r="W18" s="69">
        <v>2</v>
      </c>
      <c r="X18" s="70">
        <v>0</v>
      </c>
      <c r="Y18" s="70">
        <v>0</v>
      </c>
      <c r="Z18" s="158">
        <f t="shared" si="6"/>
        <v>2</v>
      </c>
      <c r="AA18" s="92">
        <v>2</v>
      </c>
      <c r="AB18" s="92">
        <v>0</v>
      </c>
      <c r="AC18" s="92">
        <v>2</v>
      </c>
      <c r="AD18" s="189">
        <f t="shared" si="7"/>
        <v>4</v>
      </c>
      <c r="AE18" s="71">
        <f t="shared" si="8"/>
        <v>8.6274509803921564</v>
      </c>
      <c r="AF18" s="72">
        <f t="shared" si="9"/>
        <v>9.0588235294117645</v>
      </c>
      <c r="AG18" s="73">
        <f>IF(C18=0,0,1)</f>
        <v>1</v>
      </c>
      <c r="AH18" s="74"/>
    </row>
    <row r="19" spans="1:36">
      <c r="A19" s="179" t="s">
        <v>28</v>
      </c>
      <c r="B19" s="169">
        <f t="shared" si="0"/>
        <v>12.5</v>
      </c>
      <c r="C19" s="170">
        <f t="shared" si="1"/>
        <v>30</v>
      </c>
      <c r="D19" s="171">
        <v>4</v>
      </c>
      <c r="E19" s="172">
        <v>0</v>
      </c>
      <c r="F19" s="172">
        <v>2</v>
      </c>
      <c r="G19" s="172">
        <v>1</v>
      </c>
      <c r="H19" s="172">
        <v>1</v>
      </c>
      <c r="I19" s="173">
        <f t="shared" si="2"/>
        <v>8</v>
      </c>
      <c r="J19" s="180">
        <v>3</v>
      </c>
      <c r="K19" s="181">
        <v>1</v>
      </c>
      <c r="L19" s="181">
        <v>0</v>
      </c>
      <c r="M19" s="181">
        <v>1</v>
      </c>
      <c r="N19" s="182">
        <f t="shared" si="3"/>
        <v>5</v>
      </c>
      <c r="O19" s="174">
        <v>3</v>
      </c>
      <c r="P19" s="175">
        <v>2</v>
      </c>
      <c r="Q19" s="175">
        <v>1</v>
      </c>
      <c r="R19" s="178">
        <f t="shared" si="4"/>
        <v>6</v>
      </c>
      <c r="S19" s="176">
        <v>2</v>
      </c>
      <c r="T19" s="177">
        <v>1</v>
      </c>
      <c r="U19" s="177">
        <v>0</v>
      </c>
      <c r="V19" s="182">
        <f t="shared" si="5"/>
        <v>3</v>
      </c>
      <c r="W19" s="174">
        <v>2</v>
      </c>
      <c r="X19" s="175">
        <v>2</v>
      </c>
      <c r="Y19" s="175">
        <v>0</v>
      </c>
      <c r="Z19" s="183">
        <f t="shared" si="6"/>
        <v>4</v>
      </c>
      <c r="AA19" s="172">
        <v>2</v>
      </c>
      <c r="AB19" s="172">
        <v>1</v>
      </c>
      <c r="AC19" s="172">
        <v>1</v>
      </c>
      <c r="AD19" s="190">
        <f t="shared" si="7"/>
        <v>4</v>
      </c>
      <c r="AE19" s="142">
        <f t="shared" si="8"/>
        <v>11.764705882352942</v>
      </c>
      <c r="AF19" s="143">
        <f t="shared" si="9"/>
        <v>12.352941176470589</v>
      </c>
      <c r="AG19" s="144">
        <f>IF(C19=0,0,1)</f>
        <v>1</v>
      </c>
      <c r="AH19" s="145"/>
    </row>
    <row r="20" spans="1:36">
      <c r="A20" s="9" t="s">
        <v>29</v>
      </c>
      <c r="B20" s="13">
        <f t="shared" si="0"/>
        <v>10.5</v>
      </c>
      <c r="C20" s="34">
        <f t="shared" si="1"/>
        <v>25</v>
      </c>
      <c r="D20" s="53">
        <v>2</v>
      </c>
      <c r="E20" s="91">
        <v>0</v>
      </c>
      <c r="F20" s="91">
        <v>1</v>
      </c>
      <c r="G20" s="91">
        <v>2</v>
      </c>
      <c r="H20" s="91">
        <v>0</v>
      </c>
      <c r="I20" s="94">
        <f t="shared" si="2"/>
        <v>5</v>
      </c>
      <c r="J20" s="118">
        <v>1</v>
      </c>
      <c r="K20" s="54">
        <v>0</v>
      </c>
      <c r="L20" s="54">
        <v>0</v>
      </c>
      <c r="M20" s="54">
        <v>0</v>
      </c>
      <c r="N20" s="164">
        <f t="shared" si="3"/>
        <v>1</v>
      </c>
      <c r="O20" s="55">
        <v>3</v>
      </c>
      <c r="P20" s="56">
        <v>2</v>
      </c>
      <c r="Q20" s="56">
        <v>1</v>
      </c>
      <c r="R20" s="146">
        <f t="shared" si="4"/>
        <v>6</v>
      </c>
      <c r="S20" s="85">
        <v>2</v>
      </c>
      <c r="T20" s="86">
        <v>1</v>
      </c>
      <c r="U20" s="86">
        <v>2</v>
      </c>
      <c r="V20" s="164">
        <f t="shared" si="5"/>
        <v>5</v>
      </c>
      <c r="W20" s="55">
        <v>2</v>
      </c>
      <c r="X20" s="56">
        <v>2</v>
      </c>
      <c r="Y20" s="56">
        <v>0</v>
      </c>
      <c r="Z20" s="155">
        <f t="shared" si="6"/>
        <v>4</v>
      </c>
      <c r="AA20" s="91">
        <v>1</v>
      </c>
      <c r="AB20" s="91">
        <v>1</v>
      </c>
      <c r="AC20" s="91">
        <v>2</v>
      </c>
      <c r="AD20" s="186">
        <f t="shared" si="7"/>
        <v>4</v>
      </c>
      <c r="AE20" s="24">
        <f t="shared" si="8"/>
        <v>9.8039215686274517</v>
      </c>
      <c r="AF20" s="15">
        <f t="shared" si="9"/>
        <v>10.294117647058824</v>
      </c>
      <c r="AG20" s="4">
        <f t="shared" si="10"/>
        <v>1</v>
      </c>
      <c r="AH20" s="1"/>
    </row>
    <row r="21" spans="1:36" ht="13.5" thickBot="1">
      <c r="A21" s="10" t="s">
        <v>30</v>
      </c>
      <c r="B21" s="13">
        <f t="shared" si="0"/>
        <v>15</v>
      </c>
      <c r="C21" s="44">
        <f t="shared" si="1"/>
        <v>36</v>
      </c>
      <c r="D21" s="57">
        <v>4</v>
      </c>
      <c r="E21" s="93">
        <v>0</v>
      </c>
      <c r="F21" s="93">
        <v>1</v>
      </c>
      <c r="G21" s="93">
        <v>0</v>
      </c>
      <c r="H21" s="93">
        <v>1</v>
      </c>
      <c r="I21" s="96">
        <f t="shared" si="2"/>
        <v>6</v>
      </c>
      <c r="J21" s="120">
        <v>3</v>
      </c>
      <c r="K21" s="58">
        <v>3</v>
      </c>
      <c r="L21" s="58">
        <v>1</v>
      </c>
      <c r="M21" s="58">
        <v>3</v>
      </c>
      <c r="N21" s="168">
        <f t="shared" si="3"/>
        <v>10</v>
      </c>
      <c r="O21" s="59">
        <v>3</v>
      </c>
      <c r="P21" s="60">
        <v>2</v>
      </c>
      <c r="Q21" s="60">
        <v>2</v>
      </c>
      <c r="R21" s="153">
        <f t="shared" si="4"/>
        <v>7</v>
      </c>
      <c r="S21" s="89">
        <v>2</v>
      </c>
      <c r="T21" s="90">
        <v>1</v>
      </c>
      <c r="U21" s="90">
        <v>0</v>
      </c>
      <c r="V21" s="168">
        <f t="shared" si="5"/>
        <v>3</v>
      </c>
      <c r="W21" s="59">
        <v>2</v>
      </c>
      <c r="X21" s="60">
        <v>2</v>
      </c>
      <c r="Y21" s="60">
        <v>0</v>
      </c>
      <c r="Z21" s="159">
        <f t="shared" si="6"/>
        <v>4</v>
      </c>
      <c r="AA21" s="93">
        <v>2</v>
      </c>
      <c r="AB21" s="93">
        <v>1</v>
      </c>
      <c r="AC21" s="93">
        <v>3</v>
      </c>
      <c r="AD21" s="191">
        <f t="shared" si="7"/>
        <v>6</v>
      </c>
      <c r="AE21" s="29">
        <f t="shared" si="8"/>
        <v>14.117647058823529</v>
      </c>
      <c r="AF21" s="30">
        <f t="shared" si="9"/>
        <v>14.823529411764707</v>
      </c>
      <c r="AG21" s="5">
        <f t="shared" si="10"/>
        <v>1</v>
      </c>
      <c r="AH21" s="2"/>
    </row>
    <row r="22" spans="1:36" ht="14.25" thickTop="1" thickBot="1">
      <c r="A22" s="121"/>
      <c r="B22" s="14">
        <f>AVERAGE(B4:B21)</f>
        <v>11.794117647058824</v>
      </c>
      <c r="C22" s="35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31">
        <f>AVERAGE(AE4:AE21)</f>
        <v>11.211072664359863</v>
      </c>
      <c r="AF22" s="31">
        <f>AVERAGE(AF4:AF21)</f>
        <v>11.771626297577853</v>
      </c>
      <c r="AG22" s="6">
        <f>SUM(AG4:AG21)</f>
        <v>18</v>
      </c>
    </row>
    <row r="23" spans="1:36" ht="16.5" thickTop="1" thickBot="1">
      <c r="AG23" s="112"/>
      <c r="AI23" s="111"/>
    </row>
    <row r="24" spans="1:36" ht="15.75" thickTop="1">
      <c r="A24" s="116" t="s">
        <v>48</v>
      </c>
    </row>
    <row r="25" spans="1:36" ht="15.75" thickBot="1">
      <c r="A25" s="117" t="s">
        <v>12</v>
      </c>
    </row>
    <row r="26" spans="1:36" ht="13.5" thickTop="1">
      <c r="AJ26" s="25"/>
    </row>
  </sheetData>
  <sheetProtection sheet="1" objects="1" scenarios="1"/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BASE-CST</vt:lpstr>
      <vt:lpstr>'BASE-CST'!Zone_d_impression</vt:lpstr>
    </vt:vector>
  </TitlesOfParts>
  <Company>BOF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JEAN-PIERRE</dc:creator>
  <cp:lastModifiedBy>ORDI-XP-07</cp:lastModifiedBy>
  <cp:lastPrinted>2004-01-25T16:26:41Z</cp:lastPrinted>
  <dcterms:created xsi:type="dcterms:W3CDTF">2003-01-24T06:54:33Z</dcterms:created>
  <dcterms:modified xsi:type="dcterms:W3CDTF">2008-01-08T10:45:38Z</dcterms:modified>
</cp:coreProperties>
</file>