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nseignement\GitHub\Cy_03_PSI_ConceptionCommande\Chapitre_01_Correction\Applications\images\"/>
    </mc:Choice>
  </mc:AlternateContent>
  <bookViews>
    <workbookView xWindow="0" yWindow="0" windowWidth="20490" windowHeight="7230"/>
  </bookViews>
  <sheets>
    <sheet name="Feuil1" sheetId="1" r:id="rId1"/>
  </sheets>
  <definedNames>
    <definedName name="solver_adj" localSheetId="0" hidden="1">Feuil1!$B$7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Feuil1!$B$8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G13" i="1"/>
  <c r="F13" i="1"/>
  <c r="F12" i="1"/>
  <c r="F9" i="1"/>
  <c r="F8" i="1"/>
  <c r="F5" i="1"/>
  <c r="G9" i="1"/>
  <c r="B14" i="1"/>
  <c r="A13" i="1"/>
  <c r="B2" i="1" l="1"/>
  <c r="B9" i="1" l="1"/>
  <c r="B10" i="1"/>
  <c r="B8" i="1"/>
  <c r="B5" i="1"/>
  <c r="B13" i="1"/>
  <c r="A12" i="1" l="1"/>
</calcChain>
</file>

<file path=xl/sharedStrings.xml><?xml version="1.0" encoding="utf-8"?>
<sst xmlns="http://schemas.openxmlformats.org/spreadsheetml/2006/main" count="20" uniqueCount="12">
  <si>
    <t>EXO 01</t>
  </si>
  <si>
    <t>ω</t>
  </si>
  <si>
    <t>GDB(ω)</t>
  </si>
  <si>
    <t>φ(ω) Mφ</t>
  </si>
  <si>
    <t>φ(ω)-MG</t>
  </si>
  <si>
    <t>ω Mφ</t>
  </si>
  <si>
    <t>ω MG</t>
  </si>
  <si>
    <t>KP</t>
  </si>
  <si>
    <t>GDB(ω) - NC</t>
  </si>
  <si>
    <t>PI</t>
  </si>
  <si>
    <t>φ(ω) - NC</t>
  </si>
  <si>
    <t>Kp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</si>
</sst>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F14" sqref="F14"/>
    </sheetView>
  </sheetViews>
  <sheetFormatPr baseColWidth="10" defaultRowHeight="15" x14ac:dyDescent="0.25"/>
  <cols>
    <col min="2" max="2" width="12" bestFit="1" customWidth="1"/>
  </cols>
  <sheetData>
    <row r="1" spans="1:7" x14ac:dyDescent="0.25">
      <c r="A1" t="s">
        <v>0</v>
      </c>
      <c r="E1" t="s">
        <v>9</v>
      </c>
    </row>
    <row r="2" spans="1:7" x14ac:dyDescent="0.25">
      <c r="A2" t="s">
        <v>1</v>
      </c>
      <c r="B2">
        <f>B7</f>
        <v>7.1763525994498751</v>
      </c>
      <c r="E2" t="s">
        <v>1</v>
      </c>
      <c r="F2">
        <v>9.82</v>
      </c>
    </row>
    <row r="3" spans="1:7" x14ac:dyDescent="0.25">
      <c r="A3" t="s">
        <v>7</v>
      </c>
      <c r="B3">
        <v>35.479999999999997</v>
      </c>
      <c r="E3" t="s">
        <v>7</v>
      </c>
      <c r="F3">
        <v>35.479999999999997</v>
      </c>
    </row>
    <row r="4" spans="1:7" x14ac:dyDescent="0.25">
      <c r="A4" t="s">
        <v>5</v>
      </c>
      <c r="B4">
        <v>2.9475672722394406</v>
      </c>
      <c r="E4" t="s">
        <v>5</v>
      </c>
      <c r="F4">
        <v>9.82</v>
      </c>
    </row>
    <row r="5" spans="1:7" x14ac:dyDescent="0.25">
      <c r="A5" t="s">
        <v>3</v>
      </c>
      <c r="B5">
        <f>ATAN(10*B4)+ATAN(0.1*B4)+ATAN(0.2*B4)-RADIANS(135)</f>
        <v>1.2205673307619236E-6</v>
      </c>
      <c r="E5" t="s">
        <v>3</v>
      </c>
      <c r="F5">
        <f>ATAN(10*F4)+ATAN(0.1*F4)+ATAN(0.2*F4)-RADIANS(135)</f>
        <v>1.0805792195724595</v>
      </c>
    </row>
    <row r="7" spans="1:7" x14ac:dyDescent="0.25">
      <c r="A7" t="s">
        <v>6</v>
      </c>
      <c r="B7">
        <v>7.1763525994498751</v>
      </c>
      <c r="E7" t="s">
        <v>6</v>
      </c>
      <c r="F7">
        <v>7.1763525994498751</v>
      </c>
    </row>
    <row r="8" spans="1:7" x14ac:dyDescent="0.25">
      <c r="A8" s="1" t="s">
        <v>4</v>
      </c>
      <c r="B8">
        <f>ATAN(10*B7)+ATAN(0.1*B7)+ATAN(0.2*B7)-RADIANS(180)</f>
        <v>3.4023336858979292E-7</v>
      </c>
      <c r="E8" s="1" t="s">
        <v>4</v>
      </c>
      <c r="F8">
        <f>ATAN(10*F7)+ATAN(0.1*F7)+ATAN(0.2*F7)-RADIANS(180)</f>
        <v>3.4023336858979292E-7</v>
      </c>
    </row>
    <row r="9" spans="1:7" x14ac:dyDescent="0.25">
      <c r="A9" t="s">
        <v>2</v>
      </c>
      <c r="B9">
        <f>-20*LOG10(SQRT(1+10*10*B2^2))-20*LOG10(SQRT(1+0.1*0.1*B2^2))-20*LOG10(SQRT(1+0.2*0.2*B2^2))+20*LOG10(B3)</f>
        <v>-12.780590087009529</v>
      </c>
      <c r="E9" t="s">
        <v>2</v>
      </c>
      <c r="F9">
        <f>-20*LOG10(SQRT(1+10*10*F2^2))-20*LOG10(SQRT(1+0.1*0.1*F2^2))-20*LOG10(SQRT(1+0.2*0.2*F2^2))+20*LOG10(F3)</f>
        <v>-18.639084798032172</v>
      </c>
      <c r="G9">
        <f>TAN(RADIANS(135))</f>
        <v>-1.0000000000000002</v>
      </c>
    </row>
    <row r="10" spans="1:7" x14ac:dyDescent="0.25">
      <c r="A10" t="s">
        <v>8</v>
      </c>
      <c r="B10">
        <f>-20*LOG10(SQRT(1+10*10*B2^2))-20*LOG10(SQRT(1+0.1*0.1*B2^2))-20*LOG10(SQRT(1+0.2*0.2*B2^2))</f>
        <v>-43.780262310203305</v>
      </c>
    </row>
    <row r="12" spans="1:7" x14ac:dyDescent="0.25">
      <c r="A12">
        <f>10^(31/20)</f>
        <v>35.481338923357555</v>
      </c>
      <c r="E12" t="s">
        <v>8</v>
      </c>
      <c r="F12">
        <f>-20*LOG10(SQRT(1+F2^2))-20*LOG10(SQRT(1+(1/8)*(1/8)*F2^2))</f>
        <v>-23.878155068490841</v>
      </c>
    </row>
    <row r="13" spans="1:7" x14ac:dyDescent="0.25">
      <c r="A13">
        <f>10^(38/20)</f>
        <v>79.432823472428197</v>
      </c>
      <c r="B13">
        <f>1/(1+35.48)</f>
        <v>2.7412280701754388E-2</v>
      </c>
      <c r="E13" t="s">
        <v>10</v>
      </c>
      <c r="F13">
        <f>-ATAN(F2)-ATAN(F2*(1/8))</f>
        <v>-2.3564908494887851</v>
      </c>
      <c r="G13">
        <f>DEGREES(F13)</f>
        <v>-135.01698013690549</v>
      </c>
    </row>
    <row r="14" spans="1:7" x14ac:dyDescent="0.25">
      <c r="B14">
        <f>1/80</f>
        <v>1.2500000000000001E-2</v>
      </c>
      <c r="E14" t="s">
        <v>11</v>
      </c>
      <c r="F14">
        <f>10^(23.9/20)</f>
        <v>15.667510701081486</v>
      </c>
    </row>
  </sheetData>
  <pageMargins left="0.7" right="0.7" top="0.75" bottom="0.75" header="0.3" footer="0.3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Pessoles</dc:creator>
  <cp:lastModifiedBy>Xavier Pessoles</cp:lastModifiedBy>
  <dcterms:created xsi:type="dcterms:W3CDTF">2017-10-19T20:22:33Z</dcterms:created>
  <dcterms:modified xsi:type="dcterms:W3CDTF">2017-10-20T21:03:55Z</dcterms:modified>
</cp:coreProperties>
</file>