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6" windowWidth="9192" windowHeight="5472"/>
  </bookViews>
  <sheets>
    <sheet name="BILAN" sheetId="4" r:id="rId1"/>
    <sheet name="MODELE" sheetId="1" r:id="rId2"/>
    <sheet name="AUDIFFREN" sheetId="12" r:id="rId3"/>
    <sheet name="CHOURGNOZ" sheetId="5" r:id="rId4"/>
    <sheet name="DE JONGHE" sheetId="6" r:id="rId5"/>
    <sheet name="GATT" sheetId="9" r:id="rId6"/>
    <sheet name="GEORGES" sheetId="8" r:id="rId7"/>
    <sheet name="KARAKOC" sheetId="11" r:id="rId8"/>
    <sheet name="MATHIEU John" sheetId="7" r:id="rId9"/>
    <sheet name="RAOUL" sheetId="10" r:id="rId10"/>
  </sheets>
  <definedNames>
    <definedName name="_xlnm.Print_Area" localSheetId="2">AUDIFFREN!$A$1:$E$18</definedName>
    <definedName name="_xlnm.Print_Area" localSheetId="3">CHOURGNOZ!$A$1:$E$18</definedName>
    <definedName name="_xlnm.Print_Area" localSheetId="4">'DE JONGHE'!$A$1:$E$18</definedName>
    <definedName name="_xlnm.Print_Area" localSheetId="5">GATT!$A$1:$E$18</definedName>
    <definedName name="_xlnm.Print_Area" localSheetId="6">GEORGES!$A$1:$E$18</definedName>
    <definedName name="_xlnm.Print_Area" localSheetId="7">KARAKOC!$A$1:$E$18</definedName>
    <definedName name="_xlnm.Print_Area" localSheetId="8">'MATHIEU John'!$A$1:$E$18</definedName>
    <definedName name="_xlnm.Print_Area" localSheetId="1">MODELE!$A$1:$E$18</definedName>
    <definedName name="_xlnm.Print_Area" localSheetId="9">RAOUL!$A$1:$E$18</definedName>
  </definedNames>
  <calcPr calcId="125725"/>
</workbook>
</file>

<file path=xl/calcChain.xml><?xml version="1.0" encoding="utf-8"?>
<calcChain xmlns="http://schemas.openxmlformats.org/spreadsheetml/2006/main">
  <c r="E6" i="4"/>
  <c r="E16" i="12"/>
  <c r="D16"/>
  <c r="C16"/>
  <c r="D6" i="4" s="1"/>
  <c r="B16" i="12"/>
  <c r="E16" i="11"/>
  <c r="E24" i="4" s="1"/>
  <c r="D16" i="11"/>
  <c r="C16"/>
  <c r="D24" i="4" s="1"/>
  <c r="B16" i="11"/>
  <c r="E16" i="10"/>
  <c r="E33" i="4" s="1"/>
  <c r="D16" i="10"/>
  <c r="C16"/>
  <c r="D33" i="4" s="1"/>
  <c r="B16" i="10"/>
  <c r="E16" i="9"/>
  <c r="E16" i="4" s="1"/>
  <c r="D16" i="9"/>
  <c r="C16"/>
  <c r="D16" i="4" s="1"/>
  <c r="B16" i="9"/>
  <c r="E16" i="8"/>
  <c r="E17" i="4" s="1"/>
  <c r="D16" i="8"/>
  <c r="C16"/>
  <c r="D17" i="4" s="1"/>
  <c r="B16" i="8"/>
  <c r="E16" i="7"/>
  <c r="E27" i="4" s="1"/>
  <c r="D16" i="7"/>
  <c r="C16"/>
  <c r="D27" i="4" s="1"/>
  <c r="B16" i="7"/>
  <c r="E16" i="6"/>
  <c r="E13" i="4" s="1"/>
  <c r="D16" i="6"/>
  <c r="C16"/>
  <c r="D13" i="4" s="1"/>
  <c r="B16" i="6"/>
  <c r="E12" i="4"/>
  <c r="D12"/>
  <c r="E16" i="5"/>
  <c r="D16"/>
  <c r="C16"/>
  <c r="B16"/>
  <c r="E16" i="1"/>
  <c r="C16"/>
  <c r="A43" i="4" l="1"/>
  <c r="F41"/>
  <c r="F40"/>
  <c r="F39"/>
  <c r="C39" s="1"/>
  <c r="I39" s="1"/>
  <c r="F38"/>
  <c r="C38" s="1"/>
  <c r="I38" s="1"/>
  <c r="F37"/>
  <c r="F36"/>
  <c r="F35"/>
  <c r="C35" s="1"/>
  <c r="I35" s="1"/>
  <c r="F34"/>
  <c r="C34" s="1"/>
  <c r="I34" s="1"/>
  <c r="F33"/>
  <c r="F32"/>
  <c r="F31"/>
  <c r="C31" s="1"/>
  <c r="I31" s="1"/>
  <c r="F30"/>
  <c r="C30" s="1"/>
  <c r="I30" s="1"/>
  <c r="F29"/>
  <c r="F28"/>
  <c r="F27"/>
  <c r="C27" s="1"/>
  <c r="I27" s="1"/>
  <c r="F26"/>
  <c r="C26" s="1"/>
  <c r="I26" s="1"/>
  <c r="F25"/>
  <c r="F24"/>
  <c r="F23"/>
  <c r="C23" s="1"/>
  <c r="I23" s="1"/>
  <c r="F22"/>
  <c r="C22" s="1"/>
  <c r="I22" s="1"/>
  <c r="F21"/>
  <c r="F20"/>
  <c r="H19"/>
  <c r="G19"/>
  <c r="F19"/>
  <c r="C19" s="1"/>
  <c r="I19" s="1"/>
  <c r="B19"/>
  <c r="F18"/>
  <c r="C18" s="1"/>
  <c r="I18" s="1"/>
  <c r="F17"/>
  <c r="F16"/>
  <c r="F15"/>
  <c r="C15" s="1"/>
  <c r="I15" s="1"/>
  <c r="F14"/>
  <c r="C14" s="1"/>
  <c r="I14" s="1"/>
  <c r="F13"/>
  <c r="F11"/>
  <c r="C11" s="1"/>
  <c r="I11" s="1"/>
  <c r="F10"/>
  <c r="C10" s="1"/>
  <c r="I10" s="1"/>
  <c r="F9"/>
  <c r="F8"/>
  <c r="F7"/>
  <c r="F6"/>
  <c r="C6" s="1"/>
  <c r="I6" s="1"/>
  <c r="F5"/>
  <c r="F4"/>
  <c r="F3"/>
  <c r="C2"/>
  <c r="G39" l="1"/>
  <c r="H39" s="1"/>
  <c r="B39" s="1"/>
  <c r="G38"/>
  <c r="H38" s="1"/>
  <c r="B38" s="1"/>
  <c r="G35"/>
  <c r="H35" s="1"/>
  <c r="B35" s="1"/>
  <c r="G34"/>
  <c r="H34" s="1"/>
  <c r="B34" s="1"/>
  <c r="G31"/>
  <c r="H31" s="1"/>
  <c r="B31" s="1"/>
  <c r="G26"/>
  <c r="H26" s="1"/>
  <c r="B26" s="1"/>
  <c r="G23"/>
  <c r="H23" s="1"/>
  <c r="B23" s="1"/>
  <c r="G22"/>
  <c r="H22" s="1"/>
  <c r="B22" s="1"/>
  <c r="G11"/>
  <c r="H11" s="1"/>
  <c r="B11" s="1"/>
  <c r="G18"/>
  <c r="H18" s="1"/>
  <c r="B18" s="1"/>
  <c r="G15"/>
  <c r="H15" s="1"/>
  <c r="B15" s="1"/>
  <c r="G10"/>
  <c r="H10" s="1"/>
  <c r="B10" s="1"/>
  <c r="G14"/>
  <c r="H14" s="1"/>
  <c r="B14" s="1"/>
  <c r="G30"/>
  <c r="H30" s="1"/>
  <c r="B30" s="1"/>
  <c r="G6"/>
  <c r="H6" s="1"/>
  <c r="B6" s="1"/>
  <c r="B18" i="12" s="1"/>
  <c r="G27" i="4"/>
  <c r="H27" s="1"/>
  <c r="B27" s="1"/>
  <c r="B18" i="7" s="1"/>
  <c r="F12" i="4"/>
  <c r="F42" s="1"/>
  <c r="C4"/>
  <c r="C8"/>
  <c r="C12"/>
  <c r="G12" s="1"/>
  <c r="H12" s="1"/>
  <c r="C16"/>
  <c r="C20"/>
  <c r="C28"/>
  <c r="C36"/>
  <c r="C40"/>
  <c r="C5"/>
  <c r="C9"/>
  <c r="C13"/>
  <c r="C17"/>
  <c r="C21"/>
  <c r="C25"/>
  <c r="C29"/>
  <c r="C33"/>
  <c r="C37"/>
  <c r="C24"/>
  <c r="C32"/>
  <c r="C41"/>
  <c r="C7"/>
  <c r="I41" l="1"/>
  <c r="G41"/>
  <c r="H41" s="1"/>
  <c r="B41" s="1"/>
  <c r="I40"/>
  <c r="G40"/>
  <c r="H40" s="1"/>
  <c r="B40" s="1"/>
  <c r="I37"/>
  <c r="G37"/>
  <c r="H37" s="1"/>
  <c r="B37" s="1"/>
  <c r="I36"/>
  <c r="G36"/>
  <c r="H36" s="1"/>
  <c r="B36" s="1"/>
  <c r="I32"/>
  <c r="G32"/>
  <c r="H32" s="1"/>
  <c r="B32" s="1"/>
  <c r="I28"/>
  <c r="G28"/>
  <c r="H28" s="1"/>
  <c r="B28" s="1"/>
  <c r="I25"/>
  <c r="G25"/>
  <c r="H25" s="1"/>
  <c r="B25" s="1"/>
  <c r="I29"/>
  <c r="G29"/>
  <c r="H29" s="1"/>
  <c r="B29" s="1"/>
  <c r="I21"/>
  <c r="G21"/>
  <c r="H21" s="1"/>
  <c r="B21" s="1"/>
  <c r="I20"/>
  <c r="G20"/>
  <c r="H20" s="1"/>
  <c r="B20" s="1"/>
  <c r="I9"/>
  <c r="G9"/>
  <c r="H9" s="1"/>
  <c r="B9" s="1"/>
  <c r="I8"/>
  <c r="G8"/>
  <c r="H8" s="1"/>
  <c r="B8" s="1"/>
  <c r="I7"/>
  <c r="G7"/>
  <c r="H7" s="1"/>
  <c r="B7" s="1"/>
  <c r="I5"/>
  <c r="G5"/>
  <c r="H5" s="1"/>
  <c r="B5" s="1"/>
  <c r="I24"/>
  <c r="G24"/>
  <c r="H24" s="1"/>
  <c r="B24" s="1"/>
  <c r="B18" i="11" s="1"/>
  <c r="I33" i="4"/>
  <c r="G33"/>
  <c r="H33" s="1"/>
  <c r="B33" s="1"/>
  <c r="B18" i="10" s="1"/>
  <c r="I16" i="4"/>
  <c r="G16"/>
  <c r="H16" s="1"/>
  <c r="B16" s="1"/>
  <c r="B18" i="9" s="1"/>
  <c r="I17" i="4"/>
  <c r="G17"/>
  <c r="H17" s="1"/>
  <c r="B17" s="1"/>
  <c r="B18" i="8" s="1"/>
  <c r="I13" i="4"/>
  <c r="G13"/>
  <c r="H13" s="1"/>
  <c r="B13" s="1"/>
  <c r="B18" i="6" s="1"/>
  <c r="I12" i="4"/>
  <c r="B12"/>
  <c r="B18" i="5" s="1"/>
  <c r="I4" i="4"/>
  <c r="G4"/>
  <c r="I42" l="1"/>
  <c r="A3" s="1"/>
  <c r="H4"/>
  <c r="G42"/>
  <c r="H42" l="1"/>
  <c r="B4"/>
  <c r="B42" s="1"/>
  <c r="B16" i="1"/>
  <c r="D16"/>
</calcChain>
</file>

<file path=xl/comments1.xml><?xml version="1.0" encoding="utf-8"?>
<comments xmlns="http://schemas.openxmlformats.org/spreadsheetml/2006/main">
  <authors>
    <author>JEAN-PIERRE</author>
  </authors>
  <commentList>
    <comment ref="A1" authorId="0">
      <text>
        <r>
          <rPr>
            <sz val="14"/>
            <color indexed="81"/>
            <rFont val="Tahoma"/>
            <family val="2"/>
          </rPr>
          <t>PROTECTION
DE
LA FEUILLE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<sst xmlns="http://schemas.openxmlformats.org/spreadsheetml/2006/main" count="344" uniqueCount="71">
  <si>
    <t>Fonderie du carter (ép., dép.)</t>
  </si>
  <si>
    <t>Positionnement relatif des 2 1/2 carters</t>
  </si>
  <si>
    <t>Etanchéïté</t>
  </si>
  <si>
    <t>Définition des pieds</t>
  </si>
  <si>
    <t>Niveau d'huile</t>
  </si>
  <si>
    <t>TOTAL</t>
  </si>
  <si>
    <t>Montage des roulements arbre 1</t>
  </si>
  <si>
    <t>Montage des roulements arbre 2</t>
  </si>
  <si>
    <t xml:space="preserve">Liaison pignon 1 sur arbre </t>
  </si>
  <si>
    <t xml:space="preserve">Dessin des dentures et des pignons </t>
  </si>
  <si>
    <t>Liaison jante sur arbre 2</t>
  </si>
  <si>
    <t>X</t>
  </si>
  <si>
    <t>CONCEPTION</t>
  </si>
  <si>
    <t>EXECUTION</t>
  </si>
  <si>
    <t>Bonchons vid-remplissage</t>
  </si>
  <si>
    <t>NOMS</t>
  </si>
  <si>
    <t>Not-déf</t>
  </si>
  <si>
    <t>Points</t>
  </si>
  <si>
    <t>Not-init</t>
  </si>
  <si>
    <t>Not-cor</t>
  </si>
  <si>
    <t>Copies corrigées</t>
  </si>
  <si>
    <t>nc</t>
  </si>
  <si>
    <t>Barême</t>
  </si>
  <si>
    <t>+</t>
  </si>
  <si>
    <t>Coef-cor</t>
  </si>
  <si>
    <t>AOUFI Sofiane</t>
  </si>
  <si>
    <t>ARTUSI Eva</t>
  </si>
  <si>
    <t>Abs</t>
  </si>
  <si>
    <t>AUDIFFREN Pascal</t>
  </si>
  <si>
    <t>BENRIDA Yannis</t>
  </si>
  <si>
    <t>BILLIOTTET MASSON Matthieu</t>
  </si>
  <si>
    <t>BONNEFOY Solène</t>
  </si>
  <si>
    <t>BOYADJIEV Peter</t>
  </si>
  <si>
    <t>CHAUVIN Joan</t>
  </si>
  <si>
    <t>CHOURGNOZ Paul</t>
  </si>
  <si>
    <t>DE JONGHE Gabrielle</t>
  </si>
  <si>
    <t>DÉCHAUX Quentin</t>
  </si>
  <si>
    <t>FISCHINI Antoine</t>
  </si>
  <si>
    <t>GATT Alexandre</t>
  </si>
  <si>
    <t>GEORGES Mike</t>
  </si>
  <si>
    <t>GIMBERT Rémi</t>
  </si>
  <si>
    <t>GIODA Robin</t>
  </si>
  <si>
    <t>GOURRIER Marcel</t>
  </si>
  <si>
    <t>GUEGUEN Yoann</t>
  </si>
  <si>
    <t>HUMÉRY Nicolas</t>
  </si>
  <si>
    <t>JAILLARD Julien</t>
  </si>
  <si>
    <t>KARAKOC Alexandre</t>
  </si>
  <si>
    <t>LENTZY Sidney</t>
  </si>
  <si>
    <t>MARCHANDISE Philippe</t>
  </si>
  <si>
    <t>MATHIEU Jonathan -John - Claude</t>
  </si>
  <si>
    <t>MATHIEU Jonathan - Patrick</t>
  </si>
  <si>
    <t>MAZZONI Floriane</t>
  </si>
  <si>
    <t>PERRET Raphaël</t>
  </si>
  <si>
    <t>PRYCKODKO Romain</t>
  </si>
  <si>
    <t>QUIROUARD - FRILEUSE Romain</t>
  </si>
  <si>
    <t>RAOUL Vincent</t>
  </si>
  <si>
    <t>RECHINIAC Miguel</t>
  </si>
  <si>
    <t>RECORDON Baptiste</t>
  </si>
  <si>
    <t xml:space="preserve">REGNAULT Jérôme </t>
  </si>
  <si>
    <t>ROSTREN Mael</t>
  </si>
  <si>
    <t>SABOUREAU Robin</t>
  </si>
  <si>
    <t>SENAN Allan</t>
  </si>
  <si>
    <t>TONELLI Maxime</t>
  </si>
  <si>
    <t>WIGTJérémy</t>
  </si>
  <si>
    <t>S2I</t>
  </si>
  <si>
    <t>DS-08-CB</t>
  </si>
  <si>
    <t xml:space="preserve">Etanchéité arbre 2 </t>
  </si>
  <si>
    <t xml:space="preserve">Etanchéité arbre 1 </t>
  </si>
  <si>
    <t>Liaison couronne 2 sur jante</t>
  </si>
  <si>
    <t>NOTE SUR 20</t>
  </si>
  <si>
    <t>ABS</t>
  </si>
</sst>
</file>

<file path=xl/styles.xml><?xml version="1.0" encoding="utf-8"?>
<styleSheet xmlns="http://schemas.openxmlformats.org/spreadsheetml/2006/main">
  <numFmts count="1">
    <numFmt numFmtId="164" formatCode="0.0"/>
  </numFmts>
  <fonts count="32">
    <font>
      <sz val="10"/>
      <name val="MS Sans Serif"/>
    </font>
    <font>
      <sz val="12"/>
      <name val="Arial"/>
    </font>
    <font>
      <b/>
      <sz val="14"/>
      <name val="Arial"/>
    </font>
    <font>
      <b/>
      <sz val="10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sz val="10"/>
      <name val="Arial"/>
      <family val="2"/>
    </font>
    <font>
      <b/>
      <sz val="9"/>
      <color indexed="57"/>
      <name val="Arial"/>
      <family val="2"/>
    </font>
    <font>
      <sz val="4"/>
      <name val="Arial"/>
      <family val="2"/>
    </font>
    <font>
      <b/>
      <i/>
      <sz val="10"/>
      <color indexed="10"/>
      <name val="Arial"/>
      <family val="2"/>
    </font>
    <font>
      <b/>
      <sz val="10"/>
      <color indexed="57"/>
      <name val="Arial"/>
      <family val="2"/>
    </font>
    <font>
      <b/>
      <i/>
      <sz val="10"/>
      <color indexed="19"/>
      <name val="Arial"/>
      <family val="2"/>
    </font>
    <font>
      <b/>
      <sz val="10"/>
      <color indexed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sz val="10"/>
      <color indexed="10"/>
      <name val="Arial"/>
      <family val="2"/>
    </font>
    <font>
      <sz val="10"/>
      <color indexed="57"/>
      <name val="Arial"/>
      <family val="2"/>
    </font>
    <font>
      <sz val="10"/>
      <color indexed="48"/>
      <name val="Arial"/>
      <family val="2"/>
    </font>
    <font>
      <sz val="6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4"/>
      <color indexed="81"/>
      <name val="Tahoma"/>
      <family val="2"/>
    </font>
    <font>
      <sz val="8"/>
      <color indexed="81"/>
      <name val="Tahoma"/>
      <family val="2"/>
    </font>
    <font>
      <sz val="12"/>
      <color rgb="FFFF0000"/>
      <name val="Arial"/>
      <family val="2"/>
    </font>
    <font>
      <b/>
      <sz val="14"/>
      <color rgb="FFFF0000"/>
      <name val="Arial"/>
      <family val="2"/>
    </font>
    <font>
      <sz val="12"/>
      <color rgb="FF0070C0"/>
      <name val="Arial"/>
      <family val="2"/>
    </font>
    <font>
      <b/>
      <sz val="14"/>
      <color rgb="FF0070C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14"/>
      <name val="Arial"/>
      <family val="2"/>
    </font>
    <font>
      <sz val="12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</fills>
  <borders count="109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dashDotDot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Dashed">
        <color indexed="17"/>
      </bottom>
      <diagonal/>
    </border>
    <border>
      <left style="medium">
        <color indexed="64"/>
      </left>
      <right/>
      <top style="medium">
        <color indexed="64"/>
      </top>
      <bottom style="mediumDashed">
        <color indexed="17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Dashed">
        <color indexed="17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Dashed">
        <color indexed="17"/>
      </bottom>
      <diagonal/>
    </border>
    <border>
      <left style="hair">
        <color indexed="64"/>
      </left>
      <right style="dashDotDot">
        <color indexed="64"/>
      </right>
      <top style="medium">
        <color indexed="64"/>
      </top>
      <bottom style="mediumDashed">
        <color indexed="17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mediumDashed">
        <color indexed="17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ashDotDot">
        <color indexed="64"/>
      </right>
      <top style="mediumDashed">
        <color indexed="17"/>
      </top>
      <bottom style="hair">
        <color indexed="64"/>
      </bottom>
      <diagonal/>
    </border>
    <border>
      <left style="hair">
        <color indexed="64"/>
      </left>
      <right style="dashDotDot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ashDotDot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  <border>
      <left style="medium">
        <color indexed="64"/>
      </left>
      <right/>
      <top style="hair">
        <color indexed="64"/>
      </top>
      <bottom style="mediumDash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hair">
        <color indexed="64"/>
      </left>
      <right style="dashDotDot">
        <color indexed="64"/>
      </right>
      <top style="hair">
        <color indexed="64"/>
      </top>
      <bottom style="mediumDashed">
        <color indexed="64"/>
      </bottom>
      <diagonal/>
    </border>
    <border>
      <left style="hair">
        <color indexed="64"/>
      </left>
      <right/>
      <top style="hair">
        <color indexed="64"/>
      </top>
      <bottom style="mediumDashed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mediumDashed">
        <color indexed="64"/>
      </bottom>
      <diagonal/>
    </border>
    <border>
      <left style="double">
        <color indexed="64"/>
      </left>
      <right/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/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dashDotDot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 style="hair">
        <color indexed="64"/>
      </left>
      <right/>
      <top/>
      <bottom style="mediumDashed">
        <color indexed="64"/>
      </bottom>
      <diagonal/>
    </border>
    <border>
      <left style="hair">
        <color indexed="64"/>
      </left>
      <right style="hair">
        <color indexed="64"/>
      </right>
      <top/>
      <bottom style="mediumDashed">
        <color indexed="64"/>
      </bottom>
      <diagonal/>
    </border>
    <border>
      <left style="hair">
        <color indexed="64"/>
      </left>
      <right/>
      <top style="mediumDashed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ashDotDot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ashDotDot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ashDotDot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0" borderId="2" xfId="0" applyFont="1" applyBorder="1"/>
    <xf numFmtId="0" fontId="2" fillId="0" borderId="0" xfId="0" applyFont="1"/>
    <xf numFmtId="0" fontId="1" fillId="0" borderId="4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17" xfId="0" applyFont="1" applyBorder="1"/>
    <xf numFmtId="0" fontId="1" fillId="0" borderId="2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0" applyFont="1" applyBorder="1" applyAlignment="1">
      <alignment horizontal="left" textRotation="90"/>
    </xf>
    <xf numFmtId="164" fontId="4" fillId="2" borderId="29" xfId="0" applyNumberFormat="1" applyFont="1" applyFill="1" applyBorder="1" applyAlignment="1">
      <alignment horizontal="center" textRotation="90"/>
    </xf>
    <xf numFmtId="1" fontId="4" fillId="0" borderId="30" xfId="0" applyNumberFormat="1" applyFont="1" applyFill="1" applyBorder="1" applyAlignment="1">
      <alignment horizontal="center" textRotation="90"/>
    </xf>
    <xf numFmtId="0" fontId="4" fillId="0" borderId="31" xfId="0" applyFont="1" applyFill="1" applyBorder="1" applyAlignment="1" applyProtection="1">
      <alignment horizontal="center" textRotation="90"/>
      <protection locked="0"/>
    </xf>
    <xf numFmtId="0" fontId="4" fillId="0" borderId="32" xfId="0" applyFont="1" applyFill="1" applyBorder="1" applyAlignment="1" applyProtection="1">
      <alignment horizontal="center" textRotation="90"/>
      <protection locked="0"/>
    </xf>
    <xf numFmtId="0" fontId="4" fillId="0" borderId="33" xfId="0" applyFont="1" applyFill="1" applyBorder="1" applyAlignment="1" applyProtection="1">
      <alignment horizontal="center" textRotation="90"/>
      <protection locked="0"/>
    </xf>
    <xf numFmtId="164" fontId="4" fillId="0" borderId="31" xfId="0" applyNumberFormat="1" applyFont="1" applyBorder="1" applyAlignment="1">
      <alignment horizontal="center" textRotation="90"/>
    </xf>
    <xf numFmtId="164" fontId="4" fillId="0" borderId="34" xfId="0" applyNumberFormat="1" applyFont="1" applyFill="1" applyBorder="1" applyAlignment="1">
      <alignment horizontal="center" textRotation="90"/>
    </xf>
    <xf numFmtId="0" fontId="5" fillId="0" borderId="32" xfId="0" applyFont="1" applyBorder="1" applyAlignment="1">
      <alignment horizontal="center" textRotation="90"/>
    </xf>
    <xf numFmtId="0" fontId="3" fillId="0" borderId="35" xfId="0" applyFont="1" applyBorder="1" applyAlignment="1">
      <alignment textRotation="90"/>
    </xf>
    <xf numFmtId="0" fontId="3" fillId="0" borderId="0" xfId="0" applyFont="1" applyAlignment="1">
      <alignment textRotation="90"/>
    </xf>
    <xf numFmtId="0" fontId="6" fillId="0" borderId="0" xfId="0" applyFont="1" applyAlignment="1">
      <alignment textRotation="90"/>
    </xf>
    <xf numFmtId="0" fontId="3" fillId="2" borderId="36" xfId="0" applyFont="1" applyFill="1" applyBorder="1" applyAlignment="1">
      <alignment horizontal="left"/>
    </xf>
    <xf numFmtId="164" fontId="4" fillId="2" borderId="37" xfId="0" applyNumberFormat="1" applyFont="1" applyFill="1" applyBorder="1" applyAlignment="1">
      <alignment horizontal="center" textRotation="90"/>
    </xf>
    <xf numFmtId="1" fontId="4" fillId="2" borderId="38" xfId="0" applyNumberFormat="1" applyFont="1" applyFill="1" applyBorder="1" applyAlignment="1">
      <alignment horizontal="center"/>
    </xf>
    <xf numFmtId="0" fontId="7" fillId="2" borderId="39" xfId="0" applyFont="1" applyFill="1" applyBorder="1" applyAlignment="1" applyProtection="1">
      <alignment horizontal="center"/>
      <protection locked="0"/>
    </xf>
    <xf numFmtId="0" fontId="7" fillId="2" borderId="40" xfId="0" applyFont="1" applyFill="1" applyBorder="1" applyAlignment="1" applyProtection="1">
      <alignment horizontal="center"/>
      <protection locked="0"/>
    </xf>
    <xf numFmtId="0" fontId="7" fillId="2" borderId="41" xfId="0" applyFont="1" applyFill="1" applyBorder="1" applyAlignment="1" applyProtection="1">
      <alignment horizontal="center"/>
      <protection locked="0"/>
    </xf>
    <xf numFmtId="164" fontId="4" fillId="2" borderId="42" xfId="0" applyNumberFormat="1" applyFont="1" applyFill="1" applyBorder="1" applyAlignment="1">
      <alignment horizontal="center"/>
    </xf>
    <xf numFmtId="164" fontId="4" fillId="2" borderId="43" xfId="0" applyNumberFormat="1" applyFont="1" applyFill="1" applyBorder="1" applyAlignment="1">
      <alignment horizontal="center"/>
    </xf>
    <xf numFmtId="0" fontId="3" fillId="2" borderId="44" xfId="0" quotePrefix="1" applyFont="1" applyFill="1" applyBorder="1" applyAlignment="1">
      <alignment horizontal="center"/>
    </xf>
    <xf numFmtId="0" fontId="3" fillId="2" borderId="45" xfId="0" applyFont="1" applyFill="1" applyBorder="1" applyAlignment="1"/>
    <xf numFmtId="0" fontId="8" fillId="0" borderId="0" xfId="0" applyFont="1" applyAlignment="1">
      <alignment textRotation="90"/>
    </xf>
    <xf numFmtId="0" fontId="9" fillId="3" borderId="46" xfId="0" applyFont="1" applyFill="1" applyBorder="1" applyAlignment="1">
      <alignment horizontal="center"/>
    </xf>
    <xf numFmtId="164" fontId="3" fillId="2" borderId="47" xfId="0" applyNumberFormat="1" applyFont="1" applyFill="1" applyBorder="1" applyAlignment="1">
      <alignment horizontal="center"/>
    </xf>
    <xf numFmtId="1" fontId="0" fillId="0" borderId="48" xfId="0" applyNumberFormat="1" applyFill="1" applyBorder="1" applyAlignment="1">
      <alignment horizontal="center"/>
    </xf>
    <xf numFmtId="0" fontId="10" fillId="4" borderId="49" xfId="0" applyFont="1" applyFill="1" applyBorder="1" applyAlignment="1" applyProtection="1">
      <alignment horizontal="left"/>
      <protection locked="0"/>
    </xf>
    <xf numFmtId="0" fontId="10" fillId="4" borderId="50" xfId="0" applyFont="1" applyFill="1" applyBorder="1" applyAlignment="1" applyProtection="1">
      <alignment horizontal="left"/>
      <protection locked="0"/>
    </xf>
    <xf numFmtId="0" fontId="11" fillId="5" borderId="51" xfId="0" applyFont="1" applyFill="1" applyBorder="1" applyAlignment="1" applyProtection="1">
      <alignment horizontal="center"/>
    </xf>
    <xf numFmtId="164" fontId="13" fillId="3" borderId="53" xfId="0" applyNumberFormat="1" applyFont="1" applyFill="1" applyBorder="1" applyAlignment="1">
      <alignment horizontal="center"/>
    </xf>
    <xf numFmtId="2" fontId="14" fillId="3" borderId="53" xfId="0" applyNumberFormat="1" applyFont="1" applyFill="1" applyBorder="1" applyAlignment="1" applyProtection="1">
      <alignment horizontal="center"/>
      <protection locked="0"/>
    </xf>
    <xf numFmtId="164" fontId="14" fillId="3" borderId="53" xfId="0" applyNumberFormat="1" applyFont="1" applyFill="1" applyBorder="1" applyAlignment="1" applyProtection="1">
      <alignment horizontal="center"/>
      <protection locked="0"/>
    </xf>
    <xf numFmtId="0" fontId="0" fillId="0" borderId="19" xfId="0" applyBorder="1"/>
    <xf numFmtId="0" fontId="6" fillId="0" borderId="17" xfId="0" applyFont="1" applyFill="1" applyBorder="1" applyAlignment="1">
      <alignment horizontal="left"/>
    </xf>
    <xf numFmtId="164" fontId="3" fillId="2" borderId="54" xfId="0" applyNumberFormat="1" applyFont="1" applyFill="1" applyBorder="1" applyAlignment="1">
      <alignment horizontal="center"/>
    </xf>
    <xf numFmtId="1" fontId="15" fillId="0" borderId="55" xfId="0" applyNumberFormat="1" applyFont="1" applyFill="1" applyBorder="1" applyAlignment="1">
      <alignment horizontal="center"/>
    </xf>
    <xf numFmtId="0" fontId="16" fillId="0" borderId="56" xfId="0" applyFont="1" applyFill="1" applyBorder="1" applyAlignment="1" applyProtection="1">
      <alignment horizontal="center"/>
      <protection locked="0"/>
    </xf>
    <xf numFmtId="0" fontId="16" fillId="0" borderId="57" xfId="0" applyFont="1" applyFill="1" applyBorder="1" applyAlignment="1" applyProtection="1">
      <alignment horizontal="center"/>
      <protection locked="0"/>
    </xf>
    <xf numFmtId="0" fontId="6" fillId="4" borderId="58" xfId="0" applyFont="1" applyFill="1" applyBorder="1" applyAlignment="1" applyProtection="1">
      <alignment horizontal="center"/>
    </xf>
    <xf numFmtId="164" fontId="6" fillId="0" borderId="48" xfId="0" applyNumberFormat="1" applyFont="1" applyBorder="1" applyAlignment="1">
      <alignment horizontal="center"/>
    </xf>
    <xf numFmtId="164" fontId="17" fillId="0" borderId="50" xfId="0" applyNumberFormat="1" applyFont="1" applyFill="1" applyBorder="1" applyAlignment="1">
      <alignment horizontal="center"/>
    </xf>
    <xf numFmtId="0" fontId="18" fillId="0" borderId="50" xfId="0" applyFont="1" applyBorder="1" applyAlignment="1">
      <alignment horizontal="center"/>
    </xf>
    <xf numFmtId="0" fontId="0" fillId="0" borderId="59" xfId="0" applyBorder="1"/>
    <xf numFmtId="0" fontId="6" fillId="0" borderId="10" xfId="0" applyFont="1" applyBorder="1" applyAlignment="1">
      <alignment horizontal="left"/>
    </xf>
    <xf numFmtId="164" fontId="0" fillId="0" borderId="56" xfId="0" applyNumberFormat="1" applyBorder="1" applyAlignment="1">
      <alignment horizontal="center"/>
    </xf>
    <xf numFmtId="164" fontId="17" fillId="0" borderId="60" xfId="0" applyNumberFormat="1" applyFont="1" applyFill="1" applyBorder="1" applyAlignment="1">
      <alignment horizontal="center"/>
    </xf>
    <xf numFmtId="0" fontId="18" fillId="0" borderId="57" xfId="0" applyFont="1" applyBorder="1" applyAlignment="1">
      <alignment horizontal="center"/>
    </xf>
    <xf numFmtId="0" fontId="6" fillId="0" borderId="61" xfId="0" applyFont="1" applyFill="1" applyBorder="1" applyAlignment="1">
      <alignment horizontal="left"/>
    </xf>
    <xf numFmtId="164" fontId="3" fillId="2" borderId="62" xfId="0" applyNumberFormat="1" applyFont="1" applyFill="1" applyBorder="1" applyAlignment="1">
      <alignment horizontal="center"/>
    </xf>
    <xf numFmtId="1" fontId="15" fillId="0" borderId="63" xfId="0" applyNumberFormat="1" applyFont="1" applyFill="1" applyBorder="1" applyAlignment="1">
      <alignment horizontal="center"/>
    </xf>
    <xf numFmtId="0" fontId="16" fillId="0" borderId="64" xfId="0" applyFont="1" applyFill="1" applyBorder="1" applyAlignment="1" applyProtection="1">
      <alignment horizontal="center"/>
      <protection locked="0"/>
    </xf>
    <xf numFmtId="0" fontId="16" fillId="0" borderId="65" xfId="0" applyFont="1" applyFill="1" applyBorder="1" applyAlignment="1" applyProtection="1">
      <alignment horizontal="center"/>
      <protection locked="0"/>
    </xf>
    <xf numFmtId="0" fontId="6" fillId="4" borderId="66" xfId="0" applyFont="1" applyFill="1" applyBorder="1" applyAlignment="1" applyProtection="1">
      <alignment horizontal="center"/>
    </xf>
    <xf numFmtId="164" fontId="0" fillId="0" borderId="64" xfId="0" applyNumberFormat="1" applyBorder="1" applyAlignment="1">
      <alignment horizontal="center"/>
    </xf>
    <xf numFmtId="164" fontId="17" fillId="0" borderId="67" xfId="0" applyNumberFormat="1" applyFont="1" applyFill="1" applyBorder="1" applyAlignment="1">
      <alignment horizontal="center"/>
    </xf>
    <xf numFmtId="0" fontId="18" fillId="0" borderId="65" xfId="0" applyFont="1" applyBorder="1" applyAlignment="1">
      <alignment horizontal="center"/>
    </xf>
    <xf numFmtId="0" fontId="0" fillId="0" borderId="68" xfId="0" applyBorder="1"/>
    <xf numFmtId="0" fontId="6" fillId="0" borderId="10" xfId="0" applyFont="1" applyFill="1" applyBorder="1" applyAlignment="1">
      <alignment horizontal="left"/>
    </xf>
    <xf numFmtId="0" fontId="6" fillId="0" borderId="69" xfId="0" applyFont="1" applyFill="1" applyBorder="1" applyAlignment="1">
      <alignment horizontal="left"/>
    </xf>
    <xf numFmtId="164" fontId="3" fillId="2" borderId="70" xfId="0" applyNumberFormat="1" applyFont="1" applyFill="1" applyBorder="1" applyAlignment="1">
      <alignment horizontal="center"/>
    </xf>
    <xf numFmtId="1" fontId="15" fillId="0" borderId="71" xfId="0" applyNumberFormat="1" applyFont="1" applyFill="1" applyBorder="1" applyAlignment="1">
      <alignment horizontal="center"/>
    </xf>
    <xf numFmtId="0" fontId="16" fillId="0" borderId="72" xfId="0" applyFont="1" applyFill="1" applyBorder="1" applyAlignment="1" applyProtection="1">
      <alignment horizontal="center"/>
      <protection locked="0"/>
    </xf>
    <xf numFmtId="0" fontId="16" fillId="0" borderId="73" xfId="0" applyFont="1" applyFill="1" applyBorder="1" applyAlignment="1" applyProtection="1">
      <alignment horizontal="center"/>
      <protection locked="0"/>
    </xf>
    <xf numFmtId="0" fontId="6" fillId="4" borderId="74" xfId="0" applyFont="1" applyFill="1" applyBorder="1" applyAlignment="1" applyProtection="1">
      <alignment horizontal="center"/>
    </xf>
    <xf numFmtId="164" fontId="6" fillId="0" borderId="71" xfId="0" applyNumberFormat="1" applyFont="1" applyBorder="1" applyAlignment="1">
      <alignment horizontal="center"/>
    </xf>
    <xf numFmtId="164" fontId="17" fillId="0" borderId="73" xfId="0" applyNumberFormat="1" applyFont="1" applyFill="1" applyBorder="1" applyAlignment="1">
      <alignment horizontal="center"/>
    </xf>
    <xf numFmtId="0" fontId="18" fillId="0" borderId="73" xfId="0" applyFont="1" applyBorder="1" applyAlignment="1">
      <alignment horizontal="center"/>
    </xf>
    <xf numFmtId="0" fontId="0" fillId="0" borderId="75" xfId="0" applyBorder="1"/>
    <xf numFmtId="164" fontId="17" fillId="0" borderId="76" xfId="0" applyNumberFormat="1" applyFont="1" applyFill="1" applyBorder="1" applyAlignment="1">
      <alignment horizontal="center"/>
    </xf>
    <xf numFmtId="164" fontId="6" fillId="0" borderId="77" xfId="0" applyNumberFormat="1" applyFont="1" applyBorder="1" applyAlignment="1">
      <alignment horizontal="center"/>
    </xf>
    <xf numFmtId="164" fontId="17" fillId="0" borderId="78" xfId="0" applyNumberFormat="1" applyFont="1" applyFill="1" applyBorder="1" applyAlignment="1">
      <alignment horizontal="center"/>
    </xf>
    <xf numFmtId="0" fontId="18" fillId="0" borderId="79" xfId="0" applyFont="1" applyBorder="1" applyAlignment="1">
      <alignment horizontal="center"/>
    </xf>
    <xf numFmtId="164" fontId="17" fillId="0" borderId="80" xfId="0" applyNumberFormat="1" applyFont="1" applyFill="1" applyBorder="1" applyAlignment="1">
      <alignment horizontal="center"/>
    </xf>
    <xf numFmtId="0" fontId="6" fillId="0" borderId="61" xfId="0" applyFont="1" applyBorder="1" applyAlignment="1">
      <alignment horizontal="left"/>
    </xf>
    <xf numFmtId="164" fontId="0" fillId="0" borderId="72" xfId="0" applyNumberFormat="1" applyBorder="1" applyAlignment="1">
      <alignment horizontal="center"/>
    </xf>
    <xf numFmtId="164" fontId="6" fillId="0" borderId="55" xfId="0" applyNumberFormat="1" applyFont="1" applyBorder="1" applyAlignment="1">
      <alignment horizontal="center"/>
    </xf>
    <xf numFmtId="164" fontId="17" fillId="0" borderId="57" xfId="0" applyNumberFormat="1" applyFont="1" applyFill="1" applyBorder="1" applyAlignment="1">
      <alignment horizontal="center"/>
    </xf>
    <xf numFmtId="0" fontId="6" fillId="0" borderId="81" xfId="0" applyFont="1" applyFill="1" applyBorder="1" applyAlignment="1">
      <alignment horizontal="left"/>
    </xf>
    <xf numFmtId="164" fontId="3" fillId="2" borderId="82" xfId="0" applyNumberFormat="1" applyFont="1" applyFill="1" applyBorder="1" applyAlignment="1">
      <alignment horizontal="center"/>
    </xf>
    <xf numFmtId="1" fontId="15" fillId="0" borderId="83" xfId="0" applyNumberFormat="1" applyFont="1" applyFill="1" applyBorder="1" applyAlignment="1">
      <alignment horizontal="center"/>
    </xf>
    <xf numFmtId="0" fontId="16" fillId="0" borderId="84" xfId="0" applyFont="1" applyFill="1" applyBorder="1" applyAlignment="1" applyProtection="1">
      <alignment horizontal="center"/>
      <protection locked="0"/>
    </xf>
    <xf numFmtId="0" fontId="16" fillId="0" borderId="85" xfId="0" applyFont="1" applyFill="1" applyBorder="1" applyAlignment="1" applyProtection="1">
      <alignment horizontal="center"/>
      <protection locked="0"/>
    </xf>
    <xf numFmtId="0" fontId="6" fillId="4" borderId="86" xfId="0" applyFont="1" applyFill="1" applyBorder="1" applyAlignment="1" applyProtection="1">
      <alignment horizontal="center"/>
    </xf>
    <xf numFmtId="164" fontId="0" fillId="0" borderId="84" xfId="0" applyNumberFormat="1" applyBorder="1" applyAlignment="1">
      <alignment horizontal="center"/>
    </xf>
    <xf numFmtId="164" fontId="17" fillId="0" borderId="87" xfId="0" applyNumberFormat="1" applyFont="1" applyFill="1" applyBorder="1" applyAlignment="1">
      <alignment horizontal="center"/>
    </xf>
    <xf numFmtId="0" fontId="18" fillId="0" borderId="85" xfId="0" applyFont="1" applyBorder="1" applyAlignment="1">
      <alignment horizontal="center"/>
    </xf>
    <xf numFmtId="0" fontId="0" fillId="0" borderId="88" xfId="0" applyBorder="1"/>
    <xf numFmtId="164" fontId="3" fillId="2" borderId="89" xfId="0" applyNumberFormat="1" applyFont="1" applyFill="1" applyBorder="1" applyAlignment="1">
      <alignment horizontal="center"/>
    </xf>
    <xf numFmtId="1" fontId="15" fillId="0" borderId="48" xfId="0" applyNumberFormat="1" applyFont="1" applyFill="1" applyBorder="1" applyAlignment="1">
      <alignment horizontal="center"/>
    </xf>
    <xf numFmtId="0" fontId="16" fillId="0" borderId="49" xfId="0" applyFont="1" applyFill="1" applyBorder="1" applyAlignment="1" applyProtection="1">
      <alignment horizontal="center"/>
      <protection locked="0"/>
    </xf>
    <xf numFmtId="0" fontId="16" fillId="0" borderId="50" xfId="0" applyFont="1" applyFill="1" applyBorder="1" applyAlignment="1" applyProtection="1">
      <alignment horizontal="center"/>
      <protection locked="0"/>
    </xf>
    <xf numFmtId="0" fontId="6" fillId="4" borderId="52" xfId="0" applyFont="1" applyFill="1" applyBorder="1" applyAlignment="1" applyProtection="1">
      <alignment horizontal="center"/>
    </xf>
    <xf numFmtId="0" fontId="0" fillId="0" borderId="90" xfId="0" applyBorder="1"/>
    <xf numFmtId="0" fontId="6" fillId="0" borderId="8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164" fontId="3" fillId="2" borderId="91" xfId="0" applyNumberFormat="1" applyFont="1" applyFill="1" applyBorder="1" applyAlignment="1">
      <alignment horizontal="center"/>
    </xf>
    <xf numFmtId="1" fontId="15" fillId="0" borderId="92" xfId="0" applyNumberFormat="1" applyFont="1" applyFill="1" applyBorder="1" applyAlignment="1">
      <alignment horizontal="center"/>
    </xf>
    <xf numFmtId="0" fontId="16" fillId="0" borderId="93" xfId="0" applyFont="1" applyFill="1" applyBorder="1" applyAlignment="1" applyProtection="1">
      <alignment horizontal="center"/>
      <protection locked="0"/>
    </xf>
    <xf numFmtId="0" fontId="16" fillId="0" borderId="94" xfId="0" applyFont="1" applyFill="1" applyBorder="1" applyAlignment="1" applyProtection="1">
      <alignment horizontal="center"/>
      <protection locked="0"/>
    </xf>
    <xf numFmtId="0" fontId="6" fillId="4" borderId="95" xfId="0" applyFont="1" applyFill="1" applyBorder="1" applyAlignment="1" applyProtection="1">
      <alignment horizontal="center"/>
    </xf>
    <xf numFmtId="164" fontId="0" fillId="0" borderId="93" xfId="0" applyNumberFormat="1" applyBorder="1" applyAlignment="1">
      <alignment horizontal="center"/>
    </xf>
    <xf numFmtId="164" fontId="17" fillId="0" borderId="96" xfId="0" applyNumberFormat="1" applyFont="1" applyFill="1" applyBorder="1" applyAlignment="1">
      <alignment horizontal="center"/>
    </xf>
    <xf numFmtId="0" fontId="18" fillId="0" borderId="94" xfId="0" applyFont="1" applyBorder="1" applyAlignment="1">
      <alignment horizontal="center"/>
    </xf>
    <xf numFmtId="0" fontId="0" fillId="0" borderId="97" xfId="0" applyBorder="1"/>
    <xf numFmtId="0" fontId="6" fillId="0" borderId="69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98" xfId="0" applyFont="1" applyBorder="1" applyAlignment="1">
      <alignment horizontal="left"/>
    </xf>
    <xf numFmtId="164" fontId="3" fillId="2" borderId="99" xfId="0" applyNumberFormat="1" applyFont="1" applyFill="1" applyBorder="1" applyAlignment="1">
      <alignment horizontal="center"/>
    </xf>
    <xf numFmtId="1" fontId="15" fillId="0" borderId="100" xfId="0" applyNumberFormat="1" applyFont="1" applyFill="1" applyBorder="1" applyAlignment="1">
      <alignment horizontal="center"/>
    </xf>
    <xf numFmtId="0" fontId="16" fillId="0" borderId="101" xfId="0" applyFont="1" applyFill="1" applyBorder="1" applyAlignment="1" applyProtection="1">
      <alignment horizontal="center"/>
      <protection locked="0"/>
    </xf>
    <xf numFmtId="0" fontId="16" fillId="0" borderId="102" xfId="0" applyFont="1" applyFill="1" applyBorder="1" applyAlignment="1" applyProtection="1">
      <alignment horizontal="center"/>
      <protection locked="0"/>
    </xf>
    <xf numFmtId="0" fontId="6" fillId="4" borderId="103" xfId="0" applyFont="1" applyFill="1" applyBorder="1" applyAlignment="1" applyProtection="1">
      <alignment horizontal="center"/>
    </xf>
    <xf numFmtId="164" fontId="0" fillId="0" borderId="101" xfId="0" applyNumberFormat="1" applyBorder="1" applyAlignment="1">
      <alignment horizontal="center"/>
    </xf>
    <xf numFmtId="164" fontId="17" fillId="0" borderId="104" xfId="0" applyNumberFormat="1" applyFont="1" applyFill="1" applyBorder="1" applyAlignment="1">
      <alignment horizontal="center"/>
    </xf>
    <xf numFmtId="0" fontId="18" fillId="0" borderId="102" xfId="0" applyFont="1" applyBorder="1" applyAlignment="1">
      <alignment horizontal="center"/>
    </xf>
    <xf numFmtId="0" fontId="0" fillId="0" borderId="105" xfId="0" applyBorder="1"/>
    <xf numFmtId="164" fontId="12" fillId="6" borderId="106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164" fontId="13" fillId="5" borderId="0" xfId="0" applyNumberFormat="1" applyFont="1" applyFill="1" applyAlignment="1">
      <alignment horizontal="center"/>
    </xf>
    <xf numFmtId="164" fontId="3" fillId="7" borderId="107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0" fillId="8" borderId="108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1" fontId="21" fillId="0" borderId="0" xfId="0" applyNumberFormat="1" applyFont="1" applyFill="1" applyAlignment="1">
      <alignment horizontal="center"/>
    </xf>
    <xf numFmtId="0" fontId="15" fillId="0" borderId="0" xfId="0" applyFont="1"/>
    <xf numFmtId="0" fontId="24" fillId="0" borderId="12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4" fillId="0" borderId="27" xfId="0" applyFont="1" applyBorder="1" applyAlignment="1">
      <alignment horizontal="center"/>
    </xf>
    <xf numFmtId="0" fontId="19" fillId="0" borderId="17" xfId="0" applyFont="1" applyBorder="1"/>
    <xf numFmtId="0" fontId="24" fillId="0" borderId="13" xfId="0" applyFont="1" applyBorder="1" applyAlignment="1" applyProtection="1">
      <alignment horizontal="center"/>
      <protection locked="0"/>
    </xf>
    <xf numFmtId="0" fontId="24" fillId="0" borderId="14" xfId="0" applyFont="1" applyBorder="1" applyAlignment="1" applyProtection="1">
      <alignment horizontal="center"/>
      <protection locked="0"/>
    </xf>
    <xf numFmtId="0" fontId="24" fillId="0" borderId="22" xfId="0" applyFont="1" applyBorder="1" applyAlignment="1" applyProtection="1">
      <alignment horizontal="center"/>
      <protection locked="0"/>
    </xf>
    <xf numFmtId="0" fontId="24" fillId="0" borderId="19" xfId="0" applyFont="1" applyBorder="1" applyAlignment="1" applyProtection="1">
      <alignment horizontal="center"/>
      <protection locked="0"/>
    </xf>
    <xf numFmtId="0" fontId="24" fillId="0" borderId="15" xfId="0" applyFont="1" applyBorder="1" applyAlignment="1" applyProtection="1">
      <alignment horizontal="center"/>
      <protection locked="0"/>
    </xf>
    <xf numFmtId="0" fontId="26" fillId="0" borderId="22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6" fillId="0" borderId="12" xfId="0" applyFont="1" applyBorder="1" applyAlignment="1" applyProtection="1">
      <alignment horizontal="center"/>
      <protection locked="0"/>
    </xf>
    <xf numFmtId="0" fontId="26" fillId="0" borderId="13" xfId="0" applyFont="1" applyBorder="1" applyAlignment="1" applyProtection="1">
      <alignment horizontal="center"/>
      <protection locked="0"/>
    </xf>
    <xf numFmtId="0" fontId="26" fillId="0" borderId="14" xfId="0" applyFont="1" applyBorder="1" applyAlignment="1" applyProtection="1">
      <alignment horizontal="center"/>
      <protection locked="0"/>
    </xf>
    <xf numFmtId="0" fontId="26" fillId="0" borderId="19" xfId="0" applyFont="1" applyBorder="1" applyAlignment="1" applyProtection="1">
      <alignment horizontal="center"/>
      <protection locked="0"/>
    </xf>
    <xf numFmtId="0" fontId="26" fillId="0" borderId="27" xfId="0" applyFont="1" applyBorder="1" applyAlignment="1" applyProtection="1">
      <alignment horizontal="center"/>
      <protection locked="0"/>
    </xf>
    <xf numFmtId="0" fontId="25" fillId="0" borderId="16" xfId="0" applyFont="1" applyBorder="1" applyAlignment="1" applyProtection="1">
      <alignment horizontal="center"/>
    </xf>
    <xf numFmtId="0" fontId="27" fillId="0" borderId="16" xfId="0" applyFont="1" applyBorder="1" applyAlignment="1" applyProtection="1">
      <alignment horizontal="center"/>
    </xf>
    <xf numFmtId="0" fontId="28" fillId="0" borderId="5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8" fillId="0" borderId="21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8" fillId="0" borderId="19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30" fillId="0" borderId="46" xfId="0" applyFont="1" applyBorder="1"/>
    <xf numFmtId="0" fontId="31" fillId="9" borderId="46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6"/>
  <sheetViews>
    <sheetView tabSelected="1" topLeftCell="A22" zoomScale="120" zoomScaleNormal="120" workbookViewId="0">
      <selection activeCell="K31" sqref="K31"/>
    </sheetView>
  </sheetViews>
  <sheetFormatPr baseColWidth="10" defaultRowHeight="13.2"/>
  <cols>
    <col min="1" max="1" width="29.6640625" customWidth="1"/>
    <col min="2" max="2" width="9.6640625" style="140" customWidth="1"/>
    <col min="3" max="3" width="8" style="141" customWidth="1"/>
    <col min="4" max="5" width="3.6640625" style="142" customWidth="1"/>
    <col min="6" max="6" width="4.77734375" style="142" customWidth="1"/>
    <col min="7" max="8" width="9.6640625" style="143" customWidth="1"/>
    <col min="9" max="9" width="4.6640625" style="138" customWidth="1"/>
    <col min="10" max="10" width="2.5546875" customWidth="1"/>
    <col min="11" max="11" width="20.44140625" customWidth="1"/>
    <col min="12" max="12" width="15.88671875" customWidth="1"/>
  </cols>
  <sheetData>
    <row r="1" spans="1:13" s="27" customFormat="1" ht="98.4" customHeight="1" thickTop="1" thickBot="1">
      <c r="A1" s="17" t="s">
        <v>15</v>
      </c>
      <c r="B1" s="18" t="s">
        <v>16</v>
      </c>
      <c r="C1" s="19" t="s">
        <v>17</v>
      </c>
      <c r="D1" s="20" t="s">
        <v>12</v>
      </c>
      <c r="E1" s="21" t="s">
        <v>13</v>
      </c>
      <c r="F1" s="22"/>
      <c r="G1" s="23" t="s">
        <v>18</v>
      </c>
      <c r="H1" s="24" t="s">
        <v>19</v>
      </c>
      <c r="I1" s="25" t="s">
        <v>20</v>
      </c>
      <c r="J1" s="26"/>
      <c r="M1" s="28" t="s">
        <v>21</v>
      </c>
    </row>
    <row r="2" spans="1:13" s="27" customFormat="1" ht="13.8" thickBot="1">
      <c r="A2" s="29" t="s">
        <v>22</v>
      </c>
      <c r="B2" s="30"/>
      <c r="C2" s="31">
        <f>SUM(D2:F2)</f>
        <v>50</v>
      </c>
      <c r="D2" s="32">
        <v>30</v>
      </c>
      <c r="E2" s="33">
        <v>20</v>
      </c>
      <c r="F2" s="34"/>
      <c r="G2" s="35"/>
      <c r="H2" s="36" t="s">
        <v>11</v>
      </c>
      <c r="I2" s="37" t="s">
        <v>23</v>
      </c>
      <c r="J2" s="38"/>
      <c r="M2" s="39"/>
    </row>
    <row r="3" spans="1:13" ht="14.4" thickTop="1" thickBot="1">
      <c r="A3" s="40">
        <f>38-I42</f>
        <v>0</v>
      </c>
      <c r="B3" s="41"/>
      <c r="C3" s="42"/>
      <c r="D3" s="43" t="s">
        <v>5</v>
      </c>
      <c r="E3" s="44"/>
      <c r="F3" s="45">
        <f>SUM(D2:E2)</f>
        <v>50</v>
      </c>
      <c r="G3" s="46" t="s">
        <v>24</v>
      </c>
      <c r="H3" s="47">
        <v>1.2</v>
      </c>
      <c r="I3" s="48">
        <v>0.5</v>
      </c>
      <c r="J3" s="49"/>
    </row>
    <row r="4" spans="1:13" ht="13.8" thickTop="1">
      <c r="A4" s="50" t="s">
        <v>25</v>
      </c>
      <c r="B4" s="51">
        <f t="shared" ref="B4:B41" si="0">IF(ISBLANK(D4),$M$1,IF(ISTEXT(C4),$M$5,IF(H4-INT(H4)&lt;0.75,IF(H4-INT(H4)&lt;0.5,IF(H4-INT(H4)&lt;0.25,INT(H4),INT(H4)+0.5),INT(H4)+0.5),INT(H4)+1)))</f>
        <v>9</v>
      </c>
      <c r="C4" s="52">
        <f t="shared" ref="C4:C41" si="1">IF(ISTEXT(D4),$M$5,SUM(D4:F4)/2)</f>
        <v>18</v>
      </c>
      <c r="D4" s="53">
        <v>14</v>
      </c>
      <c r="E4" s="54">
        <v>4</v>
      </c>
      <c r="F4" s="55">
        <f t="shared" ref="F4:F41" si="2">SUM(D4:E4)</f>
        <v>18</v>
      </c>
      <c r="G4" s="56">
        <f t="shared" ref="G4:G41" si="3">IF(ISBLANK(D4),$M$1,IF(ISTEXT(D4),$M$5,(C4*20/$C$2)))</f>
        <v>7.2</v>
      </c>
      <c r="H4" s="57">
        <f t="shared" ref="H4:H41" si="4">IF(ISBLANK(D4),$M$1,IF(ISTEXT(D4),$M$5,G4*$H$3+$I$3))</f>
        <v>9.14</v>
      </c>
      <c r="I4" s="58">
        <f>IF(C4=0,0,1)</f>
        <v>1</v>
      </c>
      <c r="J4" s="59"/>
    </row>
    <row r="5" spans="1:13">
      <c r="A5" s="60" t="s">
        <v>26</v>
      </c>
      <c r="B5" s="51">
        <f t="shared" si="0"/>
        <v>15.5</v>
      </c>
      <c r="C5" s="52">
        <f t="shared" si="1"/>
        <v>31</v>
      </c>
      <c r="D5" s="53">
        <v>22</v>
      </c>
      <c r="E5" s="54">
        <v>9</v>
      </c>
      <c r="F5" s="55">
        <f t="shared" si="2"/>
        <v>31</v>
      </c>
      <c r="G5" s="61">
        <f t="shared" si="3"/>
        <v>12.4</v>
      </c>
      <c r="H5" s="62">
        <f t="shared" si="4"/>
        <v>15.379999999999999</v>
      </c>
      <c r="I5" s="63">
        <f>IF(C5=0,0,1)</f>
        <v>1</v>
      </c>
      <c r="J5" s="59"/>
      <c r="M5" t="s">
        <v>27</v>
      </c>
    </row>
    <row r="6" spans="1:13" ht="13.8" thickBot="1">
      <c r="A6" s="64" t="s">
        <v>28</v>
      </c>
      <c r="B6" s="65">
        <f t="shared" si="0"/>
        <v>10</v>
      </c>
      <c r="C6" s="66">
        <f t="shared" si="1"/>
        <v>20</v>
      </c>
      <c r="D6" s="67">
        <f>AUDIFFREN!$C$16</f>
        <v>20</v>
      </c>
      <c r="E6" s="68">
        <f>MODELE!$E$16</f>
        <v>0</v>
      </c>
      <c r="F6" s="69">
        <f t="shared" si="2"/>
        <v>20</v>
      </c>
      <c r="G6" s="70">
        <f t="shared" si="3"/>
        <v>8</v>
      </c>
      <c r="H6" s="71">
        <f t="shared" si="4"/>
        <v>10.1</v>
      </c>
      <c r="I6" s="72">
        <f>IF(C6=0,0,1)</f>
        <v>1</v>
      </c>
      <c r="J6" s="73"/>
    </row>
    <row r="7" spans="1:13">
      <c r="A7" s="74" t="s">
        <v>29</v>
      </c>
      <c r="B7" s="51">
        <f t="shared" si="0"/>
        <v>4.5</v>
      </c>
      <c r="C7" s="52">
        <f t="shared" si="1"/>
        <v>8</v>
      </c>
      <c r="D7" s="53">
        <v>8</v>
      </c>
      <c r="E7" s="54">
        <v>0</v>
      </c>
      <c r="F7" s="55">
        <f t="shared" si="2"/>
        <v>8</v>
      </c>
      <c r="G7" s="56">
        <f t="shared" si="3"/>
        <v>3.2</v>
      </c>
      <c r="H7" s="57">
        <f t="shared" si="4"/>
        <v>4.34</v>
      </c>
      <c r="I7" s="58">
        <f t="shared" ref="I7:I25" si="5">IF(C7=0,0,1)</f>
        <v>1</v>
      </c>
      <c r="J7" s="59"/>
    </row>
    <row r="8" spans="1:13">
      <c r="A8" s="60" t="s">
        <v>30</v>
      </c>
      <c r="B8" s="51">
        <f t="shared" si="0"/>
        <v>6.5</v>
      </c>
      <c r="C8" s="52">
        <f t="shared" si="1"/>
        <v>13</v>
      </c>
      <c r="D8" s="53">
        <v>11</v>
      </c>
      <c r="E8" s="54">
        <v>2</v>
      </c>
      <c r="F8" s="55">
        <f t="shared" si="2"/>
        <v>13</v>
      </c>
      <c r="G8" s="61">
        <f t="shared" si="3"/>
        <v>5.2</v>
      </c>
      <c r="H8" s="62">
        <f t="shared" si="4"/>
        <v>6.74</v>
      </c>
      <c r="I8" s="63">
        <f t="shared" si="5"/>
        <v>1</v>
      </c>
      <c r="J8" s="59"/>
    </row>
    <row r="9" spans="1:13" ht="13.8" thickBot="1">
      <c r="A9" s="64" t="s">
        <v>31</v>
      </c>
      <c r="B9" s="65">
        <f t="shared" si="0"/>
        <v>14</v>
      </c>
      <c r="C9" s="66">
        <f t="shared" si="1"/>
        <v>28</v>
      </c>
      <c r="D9" s="67">
        <v>19</v>
      </c>
      <c r="E9" s="68">
        <v>9</v>
      </c>
      <c r="F9" s="69">
        <f t="shared" si="2"/>
        <v>28</v>
      </c>
      <c r="G9" s="70">
        <f t="shared" si="3"/>
        <v>11.2</v>
      </c>
      <c r="H9" s="71">
        <f t="shared" si="4"/>
        <v>13.94</v>
      </c>
      <c r="I9" s="72">
        <f t="shared" si="5"/>
        <v>1</v>
      </c>
      <c r="J9" s="73"/>
    </row>
    <row r="10" spans="1:13">
      <c r="A10" s="74" t="s">
        <v>32</v>
      </c>
      <c r="B10" s="51">
        <f t="shared" si="0"/>
        <v>10.5</v>
      </c>
      <c r="C10" s="52">
        <f t="shared" si="1"/>
        <v>21</v>
      </c>
      <c r="D10" s="53">
        <v>15</v>
      </c>
      <c r="E10" s="54">
        <v>6</v>
      </c>
      <c r="F10" s="55">
        <f t="shared" si="2"/>
        <v>21</v>
      </c>
      <c r="G10" s="56">
        <f t="shared" si="3"/>
        <v>8.4</v>
      </c>
      <c r="H10" s="57">
        <f t="shared" si="4"/>
        <v>10.58</v>
      </c>
      <c r="I10" s="58">
        <f t="shared" si="5"/>
        <v>1</v>
      </c>
      <c r="J10" s="59"/>
    </row>
    <row r="11" spans="1:13">
      <c r="A11" s="60" t="s">
        <v>33</v>
      </c>
      <c r="B11" s="51">
        <f t="shared" si="0"/>
        <v>6.5</v>
      </c>
      <c r="C11" s="52">
        <f t="shared" si="1"/>
        <v>12</v>
      </c>
      <c r="D11" s="53">
        <v>9</v>
      </c>
      <c r="E11" s="54">
        <v>3</v>
      </c>
      <c r="F11" s="55">
        <f t="shared" si="2"/>
        <v>12</v>
      </c>
      <c r="G11" s="61">
        <f t="shared" si="3"/>
        <v>4.8</v>
      </c>
      <c r="H11" s="62">
        <f t="shared" si="4"/>
        <v>6.26</v>
      </c>
      <c r="I11" s="63">
        <f t="shared" si="5"/>
        <v>1</v>
      </c>
      <c r="J11" s="59"/>
    </row>
    <row r="12" spans="1:13" ht="13.8" thickBot="1">
      <c r="A12" s="64" t="s">
        <v>34</v>
      </c>
      <c r="B12" s="65">
        <f t="shared" si="0"/>
        <v>9</v>
      </c>
      <c r="C12" s="66">
        <f t="shared" si="1"/>
        <v>18</v>
      </c>
      <c r="D12" s="67">
        <f>CHOURGNOZ!$C$16</f>
        <v>12</v>
      </c>
      <c r="E12" s="68">
        <f>CHOURGNOZ!$E$16</f>
        <v>6</v>
      </c>
      <c r="F12" s="69">
        <f t="shared" si="2"/>
        <v>18</v>
      </c>
      <c r="G12" s="70">
        <f t="shared" si="3"/>
        <v>7.2</v>
      </c>
      <c r="H12" s="71">
        <f t="shared" si="4"/>
        <v>9.14</v>
      </c>
      <c r="I12" s="72">
        <f t="shared" si="5"/>
        <v>1</v>
      </c>
      <c r="J12" s="73"/>
    </row>
    <row r="13" spans="1:13">
      <c r="A13" s="75" t="s">
        <v>35</v>
      </c>
      <c r="B13" s="76">
        <f t="shared" si="0"/>
        <v>9</v>
      </c>
      <c r="C13" s="77">
        <f t="shared" si="1"/>
        <v>18</v>
      </c>
      <c r="D13" s="78">
        <f>'DE JONGHE'!$C$16</f>
        <v>10</v>
      </c>
      <c r="E13" s="79">
        <f>'DE JONGHE'!$E$16</f>
        <v>8</v>
      </c>
      <c r="F13" s="80">
        <f t="shared" si="2"/>
        <v>18</v>
      </c>
      <c r="G13" s="81">
        <f t="shared" si="3"/>
        <v>7.2</v>
      </c>
      <c r="H13" s="82">
        <f t="shared" si="4"/>
        <v>9.14</v>
      </c>
      <c r="I13" s="83">
        <f t="shared" si="5"/>
        <v>1</v>
      </c>
      <c r="J13" s="84"/>
    </row>
    <row r="14" spans="1:13">
      <c r="A14" s="74" t="s">
        <v>36</v>
      </c>
      <c r="B14" s="51">
        <f t="shared" si="0"/>
        <v>10.5</v>
      </c>
      <c r="C14" s="52">
        <f t="shared" si="1"/>
        <v>21</v>
      </c>
      <c r="D14" s="53">
        <v>17</v>
      </c>
      <c r="E14" s="54">
        <v>4</v>
      </c>
      <c r="F14" s="55">
        <f t="shared" si="2"/>
        <v>21</v>
      </c>
      <c r="G14" s="56">
        <f t="shared" si="3"/>
        <v>8.4</v>
      </c>
      <c r="H14" s="85">
        <f t="shared" si="4"/>
        <v>10.58</v>
      </c>
      <c r="I14" s="58">
        <f t="shared" si="5"/>
        <v>1</v>
      </c>
      <c r="J14" s="59"/>
    </row>
    <row r="15" spans="1:13" ht="13.8" thickBot="1">
      <c r="A15" s="64" t="s">
        <v>37</v>
      </c>
      <c r="B15" s="65">
        <f t="shared" si="0"/>
        <v>15</v>
      </c>
      <c r="C15" s="66">
        <f t="shared" si="1"/>
        <v>30</v>
      </c>
      <c r="D15" s="67">
        <v>20</v>
      </c>
      <c r="E15" s="68">
        <v>10</v>
      </c>
      <c r="F15" s="69">
        <f t="shared" si="2"/>
        <v>30</v>
      </c>
      <c r="G15" s="86">
        <f t="shared" si="3"/>
        <v>12</v>
      </c>
      <c r="H15" s="87">
        <f t="shared" si="4"/>
        <v>14.899999999999999</v>
      </c>
      <c r="I15" s="88">
        <f t="shared" si="5"/>
        <v>1</v>
      </c>
      <c r="J15" s="73"/>
    </row>
    <row r="16" spans="1:13">
      <c r="A16" s="74" t="s">
        <v>38</v>
      </c>
      <c r="B16" s="51">
        <f t="shared" si="0"/>
        <v>14</v>
      </c>
      <c r="C16" s="52">
        <f t="shared" si="1"/>
        <v>28</v>
      </c>
      <c r="D16" s="53">
        <f>GATT!$C$16</f>
        <v>22</v>
      </c>
      <c r="E16" s="54">
        <f>GATT!$E$16</f>
        <v>6</v>
      </c>
      <c r="F16" s="55">
        <f t="shared" si="2"/>
        <v>28</v>
      </c>
      <c r="G16" s="56">
        <f t="shared" si="3"/>
        <v>11.2</v>
      </c>
      <c r="H16" s="85">
        <f t="shared" si="4"/>
        <v>13.94</v>
      </c>
      <c r="I16" s="58">
        <f t="shared" si="5"/>
        <v>1</v>
      </c>
      <c r="J16" s="59"/>
    </row>
    <row r="17" spans="1:10" ht="13.8" thickBot="1">
      <c r="A17" s="64" t="s">
        <v>39</v>
      </c>
      <c r="B17" s="65">
        <f t="shared" si="0"/>
        <v>8</v>
      </c>
      <c r="C17" s="66">
        <f t="shared" si="1"/>
        <v>16</v>
      </c>
      <c r="D17" s="67">
        <f>GEORGES!$C$16</f>
        <v>9</v>
      </c>
      <c r="E17" s="68">
        <f>GEORGES!$E$16</f>
        <v>7</v>
      </c>
      <c r="F17" s="69">
        <f t="shared" si="2"/>
        <v>16</v>
      </c>
      <c r="G17" s="86">
        <f t="shared" si="3"/>
        <v>6.4</v>
      </c>
      <c r="H17" s="87">
        <f t="shared" si="4"/>
        <v>8.18</v>
      </c>
      <c r="I17" s="88">
        <f t="shared" si="5"/>
        <v>1</v>
      </c>
      <c r="J17" s="73"/>
    </row>
    <row r="18" spans="1:10">
      <c r="A18" s="75" t="s">
        <v>40</v>
      </c>
      <c r="B18" s="76">
        <f t="shared" si="0"/>
        <v>7</v>
      </c>
      <c r="C18" s="77">
        <f t="shared" si="1"/>
        <v>14</v>
      </c>
      <c r="D18" s="78">
        <v>9</v>
      </c>
      <c r="E18" s="79">
        <v>5</v>
      </c>
      <c r="F18" s="80">
        <f t="shared" si="2"/>
        <v>14</v>
      </c>
      <c r="G18" s="81">
        <f t="shared" si="3"/>
        <v>5.6</v>
      </c>
      <c r="H18" s="89">
        <f t="shared" si="4"/>
        <v>7.22</v>
      </c>
      <c r="I18" s="83">
        <f t="shared" si="5"/>
        <v>1</v>
      </c>
      <c r="J18" s="84"/>
    </row>
    <row r="19" spans="1:10">
      <c r="A19" s="74" t="s">
        <v>41</v>
      </c>
      <c r="B19" s="51" t="str">
        <f t="shared" si="0"/>
        <v>Abs</v>
      </c>
      <c r="C19" s="52" t="str">
        <f t="shared" si="1"/>
        <v>Abs</v>
      </c>
      <c r="D19" s="53" t="s">
        <v>70</v>
      </c>
      <c r="E19" s="54"/>
      <c r="F19" s="55">
        <f t="shared" si="2"/>
        <v>0</v>
      </c>
      <c r="G19" s="56" t="str">
        <f t="shared" si="3"/>
        <v>Abs</v>
      </c>
      <c r="H19" s="85" t="str">
        <f t="shared" si="4"/>
        <v>Abs</v>
      </c>
      <c r="I19" s="58">
        <f t="shared" si="5"/>
        <v>1</v>
      </c>
      <c r="J19" s="59"/>
    </row>
    <row r="20" spans="1:10" ht="13.8" thickBot="1">
      <c r="A20" s="90" t="s">
        <v>42</v>
      </c>
      <c r="B20" s="65">
        <f t="shared" si="0"/>
        <v>10</v>
      </c>
      <c r="C20" s="66">
        <f t="shared" si="1"/>
        <v>20</v>
      </c>
      <c r="D20" s="67">
        <v>16</v>
      </c>
      <c r="E20" s="68">
        <v>4</v>
      </c>
      <c r="F20" s="69">
        <f t="shared" si="2"/>
        <v>20</v>
      </c>
      <c r="G20" s="70">
        <f t="shared" si="3"/>
        <v>8</v>
      </c>
      <c r="H20" s="71">
        <f t="shared" si="4"/>
        <v>10.1</v>
      </c>
      <c r="I20" s="72">
        <f t="shared" si="5"/>
        <v>1</v>
      </c>
      <c r="J20" s="73"/>
    </row>
    <row r="21" spans="1:10">
      <c r="A21" s="75" t="s">
        <v>43</v>
      </c>
      <c r="B21" s="76">
        <f t="shared" si="0"/>
        <v>0.5</v>
      </c>
      <c r="C21" s="77">
        <f t="shared" si="1"/>
        <v>0.1</v>
      </c>
      <c r="D21" s="78">
        <v>0.1</v>
      </c>
      <c r="E21" s="79"/>
      <c r="F21" s="80">
        <f t="shared" si="2"/>
        <v>0.1</v>
      </c>
      <c r="G21" s="91">
        <f t="shared" si="3"/>
        <v>0.04</v>
      </c>
      <c r="H21" s="89">
        <f t="shared" si="4"/>
        <v>0.54800000000000004</v>
      </c>
      <c r="I21" s="83">
        <f t="shared" si="5"/>
        <v>1</v>
      </c>
      <c r="J21" s="84"/>
    </row>
    <row r="22" spans="1:10">
      <c r="A22" s="74" t="s">
        <v>44</v>
      </c>
      <c r="B22" s="51">
        <f t="shared" si="0"/>
        <v>9.5</v>
      </c>
      <c r="C22" s="52">
        <f t="shared" si="1"/>
        <v>19</v>
      </c>
      <c r="D22" s="53">
        <v>14</v>
      </c>
      <c r="E22" s="54">
        <v>5</v>
      </c>
      <c r="F22" s="55">
        <f t="shared" si="2"/>
        <v>19</v>
      </c>
      <c r="G22" s="92">
        <f t="shared" si="3"/>
        <v>7.6</v>
      </c>
      <c r="H22" s="93">
        <f t="shared" si="4"/>
        <v>9.6199999999999992</v>
      </c>
      <c r="I22" s="63">
        <f t="shared" si="5"/>
        <v>1</v>
      </c>
      <c r="J22" s="59"/>
    </row>
    <row r="23" spans="1:10" ht="13.8" thickBot="1">
      <c r="A23" s="64" t="s">
        <v>45</v>
      </c>
      <c r="B23" s="65">
        <f t="shared" si="0"/>
        <v>10</v>
      </c>
      <c r="C23" s="66">
        <f t="shared" si="1"/>
        <v>20</v>
      </c>
      <c r="D23" s="67">
        <v>15</v>
      </c>
      <c r="E23" s="68">
        <v>5</v>
      </c>
      <c r="F23" s="69">
        <f t="shared" si="2"/>
        <v>20</v>
      </c>
      <c r="G23" s="70">
        <f t="shared" si="3"/>
        <v>8</v>
      </c>
      <c r="H23" s="71">
        <f t="shared" si="4"/>
        <v>10.1</v>
      </c>
      <c r="I23" s="72">
        <f t="shared" si="5"/>
        <v>1</v>
      </c>
      <c r="J23" s="73"/>
    </row>
    <row r="24" spans="1:10">
      <c r="A24" s="75" t="s">
        <v>46</v>
      </c>
      <c r="B24" s="76">
        <f t="shared" si="0"/>
        <v>13.5</v>
      </c>
      <c r="C24" s="77">
        <f t="shared" si="1"/>
        <v>27</v>
      </c>
      <c r="D24" s="78">
        <f>KARAKOC!$C$16</f>
        <v>19</v>
      </c>
      <c r="E24" s="79">
        <f>KARAKOC!$E$16</f>
        <v>8</v>
      </c>
      <c r="F24" s="80">
        <f t="shared" si="2"/>
        <v>27</v>
      </c>
      <c r="G24" s="91">
        <f t="shared" si="3"/>
        <v>10.8</v>
      </c>
      <c r="H24" s="89">
        <f t="shared" si="4"/>
        <v>13.46</v>
      </c>
      <c r="I24" s="83">
        <f t="shared" si="5"/>
        <v>1</v>
      </c>
      <c r="J24" s="84"/>
    </row>
    <row r="25" spans="1:10">
      <c r="A25" s="74" t="s">
        <v>47</v>
      </c>
      <c r="B25" s="51">
        <f t="shared" si="0"/>
        <v>0.5</v>
      </c>
      <c r="C25" s="52">
        <f t="shared" si="1"/>
        <v>0.1</v>
      </c>
      <c r="D25" s="53">
        <v>0.1</v>
      </c>
      <c r="E25" s="54"/>
      <c r="F25" s="55">
        <f t="shared" si="2"/>
        <v>0.1</v>
      </c>
      <c r="G25" s="92">
        <f t="shared" si="3"/>
        <v>0.04</v>
      </c>
      <c r="H25" s="93">
        <f t="shared" si="4"/>
        <v>0.54800000000000004</v>
      </c>
      <c r="I25" s="63">
        <f t="shared" si="5"/>
        <v>1</v>
      </c>
      <c r="J25" s="59"/>
    </row>
    <row r="26" spans="1:10" ht="13.8" thickBot="1">
      <c r="A26" s="64" t="s">
        <v>48</v>
      </c>
      <c r="B26" s="65">
        <f t="shared" si="0"/>
        <v>8</v>
      </c>
      <c r="C26" s="66">
        <f t="shared" si="1"/>
        <v>16</v>
      </c>
      <c r="D26" s="67">
        <v>14</v>
      </c>
      <c r="E26" s="68">
        <v>2</v>
      </c>
      <c r="F26" s="69">
        <f t="shared" si="2"/>
        <v>16</v>
      </c>
      <c r="G26" s="70">
        <f t="shared" si="3"/>
        <v>6.4</v>
      </c>
      <c r="H26" s="71">
        <f t="shared" si="4"/>
        <v>8.18</v>
      </c>
      <c r="I26" s="72">
        <f>IF(C26=0,0,1)</f>
        <v>1</v>
      </c>
      <c r="J26" s="73"/>
    </row>
    <row r="27" spans="1:10">
      <c r="A27" s="75" t="s">
        <v>49</v>
      </c>
      <c r="B27" s="76">
        <f t="shared" si="0"/>
        <v>16</v>
      </c>
      <c r="C27" s="77">
        <f t="shared" si="1"/>
        <v>32</v>
      </c>
      <c r="D27" s="78">
        <f>'MATHIEU John'!$C$16</f>
        <v>20</v>
      </c>
      <c r="E27" s="79">
        <f>'MATHIEU John'!$E$16</f>
        <v>12</v>
      </c>
      <c r="F27" s="80">
        <f t="shared" si="2"/>
        <v>32</v>
      </c>
      <c r="G27" s="91">
        <f t="shared" si="3"/>
        <v>12.8</v>
      </c>
      <c r="H27" s="89">
        <f t="shared" si="4"/>
        <v>15.86</v>
      </c>
      <c r="I27" s="83">
        <f>IF(C27=0,0,1)</f>
        <v>1</v>
      </c>
      <c r="J27" s="84"/>
    </row>
    <row r="28" spans="1:10">
      <c r="A28" s="94" t="s">
        <v>50</v>
      </c>
      <c r="B28" s="95">
        <f t="shared" si="0"/>
        <v>7</v>
      </c>
      <c r="C28" s="96">
        <f t="shared" si="1"/>
        <v>14</v>
      </c>
      <c r="D28" s="97">
        <v>12</v>
      </c>
      <c r="E28" s="98">
        <v>2</v>
      </c>
      <c r="F28" s="99">
        <f t="shared" si="2"/>
        <v>14</v>
      </c>
      <c r="G28" s="100">
        <f t="shared" si="3"/>
        <v>5.6</v>
      </c>
      <c r="H28" s="101">
        <f t="shared" si="4"/>
        <v>7.22</v>
      </c>
      <c r="I28" s="102">
        <f t="shared" ref="I28:I41" si="6">IF(C28=0,0,1)</f>
        <v>1</v>
      </c>
      <c r="J28" s="103"/>
    </row>
    <row r="29" spans="1:10" ht="13.8" thickBot="1">
      <c r="A29" s="64" t="s">
        <v>51</v>
      </c>
      <c r="B29" s="65">
        <f t="shared" si="0"/>
        <v>12</v>
      </c>
      <c r="C29" s="66">
        <f t="shared" si="1"/>
        <v>24</v>
      </c>
      <c r="D29" s="67">
        <v>18</v>
      </c>
      <c r="E29" s="68">
        <v>6</v>
      </c>
      <c r="F29" s="69">
        <f t="shared" si="2"/>
        <v>24</v>
      </c>
      <c r="G29" s="70">
        <f t="shared" si="3"/>
        <v>9.6</v>
      </c>
      <c r="H29" s="71">
        <f t="shared" si="4"/>
        <v>12.02</v>
      </c>
      <c r="I29" s="72">
        <f t="shared" si="6"/>
        <v>1</v>
      </c>
      <c r="J29" s="73"/>
    </row>
    <row r="30" spans="1:10">
      <c r="A30" s="50" t="s">
        <v>52</v>
      </c>
      <c r="B30" s="104">
        <f t="shared" si="0"/>
        <v>11.5</v>
      </c>
      <c r="C30" s="105">
        <f t="shared" si="1"/>
        <v>23</v>
      </c>
      <c r="D30" s="106">
        <v>15</v>
      </c>
      <c r="E30" s="107">
        <v>8</v>
      </c>
      <c r="F30" s="108">
        <f t="shared" si="2"/>
        <v>23</v>
      </c>
      <c r="G30" s="56">
        <f t="shared" si="3"/>
        <v>9.1999999999999993</v>
      </c>
      <c r="H30" s="57">
        <f t="shared" si="4"/>
        <v>11.54</v>
      </c>
      <c r="I30" s="58">
        <f t="shared" si="6"/>
        <v>1</v>
      </c>
      <c r="J30" s="109"/>
    </row>
    <row r="31" spans="1:10">
      <c r="A31" s="110" t="s">
        <v>53</v>
      </c>
      <c r="B31" s="95">
        <f t="shared" si="0"/>
        <v>13</v>
      </c>
      <c r="C31" s="96">
        <f t="shared" si="1"/>
        <v>26</v>
      </c>
      <c r="D31" s="97">
        <v>19</v>
      </c>
      <c r="E31" s="98">
        <v>7</v>
      </c>
      <c r="F31" s="99">
        <f t="shared" si="2"/>
        <v>26</v>
      </c>
      <c r="G31" s="100">
        <f t="shared" si="3"/>
        <v>10.4</v>
      </c>
      <c r="H31" s="101">
        <f t="shared" si="4"/>
        <v>12.98</v>
      </c>
      <c r="I31" s="102">
        <f t="shared" si="6"/>
        <v>1</v>
      </c>
      <c r="J31" s="103"/>
    </row>
    <row r="32" spans="1:10" ht="13.8" thickBot="1">
      <c r="A32" s="64" t="s">
        <v>54</v>
      </c>
      <c r="B32" s="65">
        <f t="shared" si="0"/>
        <v>4.5</v>
      </c>
      <c r="C32" s="66">
        <f t="shared" si="1"/>
        <v>8</v>
      </c>
      <c r="D32" s="67">
        <v>6</v>
      </c>
      <c r="E32" s="68">
        <v>2</v>
      </c>
      <c r="F32" s="69">
        <f t="shared" si="2"/>
        <v>8</v>
      </c>
      <c r="G32" s="70">
        <f t="shared" si="3"/>
        <v>3.2</v>
      </c>
      <c r="H32" s="71">
        <f t="shared" si="4"/>
        <v>4.34</v>
      </c>
      <c r="I32" s="72">
        <f>IF(C32=0,0,1)</f>
        <v>1</v>
      </c>
      <c r="J32" s="73"/>
    </row>
    <row r="33" spans="1:12">
      <c r="A33" s="111" t="s">
        <v>55</v>
      </c>
      <c r="B33" s="112">
        <f t="shared" si="0"/>
        <v>10.5</v>
      </c>
      <c r="C33" s="113">
        <f t="shared" si="1"/>
        <v>21</v>
      </c>
      <c r="D33" s="114">
        <f>RAOUL!$C$16</f>
        <v>13</v>
      </c>
      <c r="E33" s="115">
        <f>RAOUL!$E$16</f>
        <v>8</v>
      </c>
      <c r="F33" s="116">
        <f t="shared" si="2"/>
        <v>21</v>
      </c>
      <c r="G33" s="117">
        <f t="shared" si="3"/>
        <v>8.4</v>
      </c>
      <c r="H33" s="118">
        <f t="shared" si="4"/>
        <v>10.58</v>
      </c>
      <c r="I33" s="119">
        <f>IF(C33=0,0,1)</f>
        <v>1</v>
      </c>
      <c r="J33" s="120"/>
    </row>
    <row r="34" spans="1:12">
      <c r="A34" s="110" t="s">
        <v>56</v>
      </c>
      <c r="B34" s="95">
        <f t="shared" si="0"/>
        <v>6.5</v>
      </c>
      <c r="C34" s="96">
        <f t="shared" si="1"/>
        <v>12</v>
      </c>
      <c r="D34" s="97">
        <v>10</v>
      </c>
      <c r="E34" s="98">
        <v>2</v>
      </c>
      <c r="F34" s="99">
        <f t="shared" si="2"/>
        <v>12</v>
      </c>
      <c r="G34" s="100">
        <f t="shared" si="3"/>
        <v>4.8</v>
      </c>
      <c r="H34" s="101">
        <f t="shared" si="4"/>
        <v>6.26</v>
      </c>
      <c r="I34" s="102">
        <f t="shared" si="6"/>
        <v>1</v>
      </c>
      <c r="J34" s="103"/>
    </row>
    <row r="35" spans="1:12" ht="13.8" thickBot="1">
      <c r="A35" s="90" t="s">
        <v>57</v>
      </c>
      <c r="B35" s="65">
        <f t="shared" si="0"/>
        <v>7</v>
      </c>
      <c r="C35" s="66">
        <f t="shared" si="1"/>
        <v>14</v>
      </c>
      <c r="D35" s="67">
        <v>11</v>
      </c>
      <c r="E35" s="68">
        <v>3</v>
      </c>
      <c r="F35" s="69">
        <f t="shared" si="2"/>
        <v>14</v>
      </c>
      <c r="G35" s="70">
        <f t="shared" si="3"/>
        <v>5.6</v>
      </c>
      <c r="H35" s="71">
        <f t="shared" si="4"/>
        <v>7.22</v>
      </c>
      <c r="I35" s="72">
        <f t="shared" si="6"/>
        <v>1</v>
      </c>
      <c r="J35" s="73"/>
    </row>
    <row r="36" spans="1:12">
      <c r="A36" s="121" t="s">
        <v>58</v>
      </c>
      <c r="B36" s="76">
        <f t="shared" si="0"/>
        <v>15</v>
      </c>
      <c r="C36" s="77">
        <f t="shared" si="1"/>
        <v>30</v>
      </c>
      <c r="D36" s="78">
        <v>20</v>
      </c>
      <c r="E36" s="79">
        <v>10</v>
      </c>
      <c r="F36" s="80">
        <f t="shared" si="2"/>
        <v>30</v>
      </c>
      <c r="G36" s="91">
        <f t="shared" si="3"/>
        <v>12</v>
      </c>
      <c r="H36" s="89">
        <f t="shared" si="4"/>
        <v>14.899999999999999</v>
      </c>
      <c r="I36" s="83">
        <f t="shared" si="6"/>
        <v>1</v>
      </c>
      <c r="J36" s="84"/>
    </row>
    <row r="37" spans="1:12">
      <c r="A37" s="60" t="s">
        <v>59</v>
      </c>
      <c r="B37" s="51">
        <f t="shared" si="0"/>
        <v>10.5</v>
      </c>
      <c r="C37" s="52">
        <f t="shared" si="1"/>
        <v>21</v>
      </c>
      <c r="D37" s="53">
        <v>15</v>
      </c>
      <c r="E37" s="54">
        <v>6</v>
      </c>
      <c r="F37" s="55">
        <f t="shared" si="2"/>
        <v>21</v>
      </c>
      <c r="G37" s="61">
        <f t="shared" si="3"/>
        <v>8.4</v>
      </c>
      <c r="H37" s="62">
        <f t="shared" si="4"/>
        <v>10.58</v>
      </c>
      <c r="I37" s="63">
        <f t="shared" si="6"/>
        <v>1</v>
      </c>
      <c r="J37" s="59"/>
    </row>
    <row r="38" spans="1:12" ht="13.8" thickBot="1">
      <c r="A38" s="90" t="s">
        <v>60</v>
      </c>
      <c r="B38" s="65">
        <f t="shared" si="0"/>
        <v>2.5</v>
      </c>
      <c r="C38" s="66">
        <f t="shared" si="1"/>
        <v>4</v>
      </c>
      <c r="D38" s="67">
        <v>4</v>
      </c>
      <c r="E38" s="68">
        <v>0</v>
      </c>
      <c r="F38" s="69">
        <f t="shared" si="2"/>
        <v>4</v>
      </c>
      <c r="G38" s="70">
        <f t="shared" si="3"/>
        <v>1.6</v>
      </c>
      <c r="H38" s="71">
        <f t="shared" si="4"/>
        <v>2.42</v>
      </c>
      <c r="I38" s="72">
        <f t="shared" si="6"/>
        <v>1</v>
      </c>
      <c r="J38" s="73"/>
    </row>
    <row r="39" spans="1:12">
      <c r="A39" s="121" t="s">
        <v>61</v>
      </c>
      <c r="B39" s="76">
        <f t="shared" si="0"/>
        <v>10.5</v>
      </c>
      <c r="C39" s="77">
        <f t="shared" si="1"/>
        <v>21</v>
      </c>
      <c r="D39" s="78">
        <v>15</v>
      </c>
      <c r="E39" s="79">
        <v>6</v>
      </c>
      <c r="F39" s="80">
        <f t="shared" si="2"/>
        <v>21</v>
      </c>
      <c r="G39" s="91">
        <f t="shared" si="3"/>
        <v>8.4</v>
      </c>
      <c r="H39" s="89">
        <f t="shared" si="4"/>
        <v>10.58</v>
      </c>
      <c r="I39" s="83">
        <f t="shared" si="6"/>
        <v>1</v>
      </c>
      <c r="J39" s="84"/>
    </row>
    <row r="40" spans="1:12">
      <c r="A40" s="122" t="s">
        <v>62</v>
      </c>
      <c r="B40" s="112">
        <f t="shared" si="0"/>
        <v>7</v>
      </c>
      <c r="C40" s="113">
        <f t="shared" si="1"/>
        <v>14</v>
      </c>
      <c r="D40" s="114">
        <v>10</v>
      </c>
      <c r="E40" s="115">
        <v>4</v>
      </c>
      <c r="F40" s="116">
        <f t="shared" si="2"/>
        <v>14</v>
      </c>
      <c r="G40" s="117">
        <f t="shared" si="3"/>
        <v>5.6</v>
      </c>
      <c r="H40" s="118">
        <f t="shared" si="4"/>
        <v>7.22</v>
      </c>
      <c r="I40" s="119">
        <f>IF(C40=0,0,1)</f>
        <v>1</v>
      </c>
      <c r="J40" s="120"/>
    </row>
    <row r="41" spans="1:12" ht="13.8" thickBot="1">
      <c r="A41" s="123" t="s">
        <v>63</v>
      </c>
      <c r="B41" s="124">
        <f t="shared" si="0"/>
        <v>12</v>
      </c>
      <c r="C41" s="125">
        <f t="shared" si="1"/>
        <v>24</v>
      </c>
      <c r="D41" s="126">
        <v>17</v>
      </c>
      <c r="E41" s="127">
        <v>7</v>
      </c>
      <c r="F41" s="128">
        <f t="shared" si="2"/>
        <v>24</v>
      </c>
      <c r="G41" s="129">
        <f t="shared" si="3"/>
        <v>9.6</v>
      </c>
      <c r="H41" s="130">
        <f t="shared" si="4"/>
        <v>12.02</v>
      </c>
      <c r="I41" s="131">
        <f t="shared" si="6"/>
        <v>1</v>
      </c>
      <c r="J41" s="132"/>
    </row>
    <row r="42" spans="1:12" ht="14.4" thickTop="1" thickBot="1">
      <c r="B42" s="133">
        <f>AVERAGE(B4:B41)</f>
        <v>9.3648648648648649</v>
      </c>
      <c r="C42" s="134"/>
      <c r="D42" s="135"/>
      <c r="E42" s="135"/>
      <c r="F42" s="136">
        <f>AVERAGE(F4:F41)</f>
        <v>18.057894736842105</v>
      </c>
      <c r="G42" s="137">
        <f>AVERAGE(G4:G41)</f>
        <v>7.4183783783783808</v>
      </c>
      <c r="H42" s="137">
        <f>AVERAGE(H4:H41)</f>
        <v>9.4020540540540534</v>
      </c>
      <c r="I42" s="138">
        <f>SUM(I4:I41)</f>
        <v>38</v>
      </c>
    </row>
    <row r="43" spans="1:12" ht="16.2" thickTop="1" thickBot="1">
      <c r="A43" s="139">
        <f ca="1">RANDBETWEEN(4,42)</f>
        <v>12</v>
      </c>
      <c r="I43" s="144"/>
    </row>
    <row r="44" spans="1:12" ht="14.4" thickTop="1">
      <c r="A44" s="145" t="s">
        <v>65</v>
      </c>
    </row>
    <row r="45" spans="1:12" ht="14.4" thickBot="1">
      <c r="A45" s="146" t="s">
        <v>64</v>
      </c>
    </row>
    <row r="46" spans="1:12" ht="14.4" thickTop="1">
      <c r="C46" s="147"/>
      <c r="L46" s="148"/>
    </row>
  </sheetData>
  <sheetProtection sheet="1" objects="1" scenarios="1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9"/>
  <sheetViews>
    <sheetView zoomScale="140" zoomScaleNormal="140" workbookViewId="0">
      <selection activeCell="G21" sqref="G21"/>
    </sheetView>
  </sheetViews>
  <sheetFormatPr baseColWidth="10" defaultColWidth="7.6640625" defaultRowHeight="15"/>
  <cols>
    <col min="1" max="1" width="42.5546875" style="1" customWidth="1"/>
    <col min="2" max="2" width="9.6640625" style="2" customWidth="1"/>
    <col min="3" max="5" width="7.6640625" style="2" customWidth="1"/>
    <col min="6" max="6" width="6.44140625" style="2" customWidth="1"/>
    <col min="7" max="16384" width="7.6640625" style="1"/>
  </cols>
  <sheetData>
    <row r="1" spans="1:6" ht="16.2" thickTop="1" thickBot="1">
      <c r="B1" s="14" t="s">
        <v>12</v>
      </c>
      <c r="C1" s="15"/>
      <c r="D1" s="14" t="s">
        <v>13</v>
      </c>
      <c r="E1" s="16"/>
    </row>
    <row r="2" spans="1:6" ht="15.6" thickTop="1">
      <c r="A2" s="6" t="s">
        <v>9</v>
      </c>
      <c r="B2" s="167" t="s">
        <v>11</v>
      </c>
      <c r="C2" s="149" t="s">
        <v>11</v>
      </c>
      <c r="D2" s="175">
        <v>2</v>
      </c>
      <c r="E2" s="160">
        <v>1</v>
      </c>
      <c r="F2" s="12"/>
    </row>
    <row r="3" spans="1:6">
      <c r="A3" s="8" t="s">
        <v>8</v>
      </c>
      <c r="B3" s="168">
        <v>3</v>
      </c>
      <c r="C3" s="153">
        <v>2</v>
      </c>
      <c r="D3" s="176">
        <v>2</v>
      </c>
      <c r="E3" s="161">
        <v>1</v>
      </c>
      <c r="F3" s="12"/>
    </row>
    <row r="4" spans="1:6">
      <c r="A4" s="9" t="s">
        <v>6</v>
      </c>
      <c r="B4" s="169">
        <v>4</v>
      </c>
      <c r="C4" s="154">
        <v>1</v>
      </c>
      <c r="D4" s="177">
        <v>2</v>
      </c>
      <c r="E4" s="162">
        <v>1</v>
      </c>
      <c r="F4" s="12"/>
    </row>
    <row r="5" spans="1:6" ht="15.6" thickBot="1">
      <c r="A5" s="11" t="s">
        <v>67</v>
      </c>
      <c r="B5" s="170">
        <v>2</v>
      </c>
      <c r="C5" s="155">
        <v>2</v>
      </c>
      <c r="D5" s="178" t="s">
        <v>11</v>
      </c>
      <c r="E5" s="158" t="s">
        <v>11</v>
      </c>
      <c r="F5" s="12"/>
    </row>
    <row r="6" spans="1:6">
      <c r="A6" s="152" t="s">
        <v>68</v>
      </c>
      <c r="B6" s="171">
        <v>3</v>
      </c>
      <c r="C6" s="156">
        <v>1</v>
      </c>
      <c r="D6" s="179">
        <v>2</v>
      </c>
      <c r="E6" s="163">
        <v>1</v>
      </c>
      <c r="F6" s="12"/>
    </row>
    <row r="7" spans="1:6">
      <c r="A7" s="10" t="s">
        <v>10</v>
      </c>
      <c r="B7" s="171">
        <v>3</v>
      </c>
      <c r="C7" s="156">
        <v>1</v>
      </c>
      <c r="D7" s="179">
        <v>2</v>
      </c>
      <c r="E7" s="163">
        <v>1</v>
      </c>
      <c r="F7" s="12"/>
    </row>
    <row r="8" spans="1:6">
      <c r="A8" s="9" t="s">
        <v>7</v>
      </c>
      <c r="B8" s="169">
        <v>4</v>
      </c>
      <c r="C8" s="154">
        <v>2</v>
      </c>
      <c r="D8" s="177">
        <v>2</v>
      </c>
      <c r="E8" s="162">
        <v>1</v>
      </c>
      <c r="F8" s="12"/>
    </row>
    <row r="9" spans="1:6" ht="15.6" thickBot="1">
      <c r="A9" s="11" t="s">
        <v>66</v>
      </c>
      <c r="B9" s="170">
        <v>2</v>
      </c>
      <c r="C9" s="155">
        <v>2</v>
      </c>
      <c r="D9" s="178" t="s">
        <v>11</v>
      </c>
      <c r="E9" s="158" t="s">
        <v>11</v>
      </c>
      <c r="F9" s="12"/>
    </row>
    <row r="10" spans="1:6">
      <c r="A10" s="10" t="s">
        <v>0</v>
      </c>
      <c r="B10" s="171">
        <v>4</v>
      </c>
      <c r="C10" s="156">
        <v>1</v>
      </c>
      <c r="D10" s="179">
        <v>2</v>
      </c>
      <c r="E10" s="163">
        <v>0</v>
      </c>
      <c r="F10" s="12"/>
    </row>
    <row r="11" spans="1:6">
      <c r="A11" s="9" t="s">
        <v>1</v>
      </c>
      <c r="B11" s="169">
        <v>2</v>
      </c>
      <c r="C11" s="154">
        <v>1</v>
      </c>
      <c r="D11" s="177">
        <v>2</v>
      </c>
      <c r="E11" s="162">
        <v>1</v>
      </c>
      <c r="F11" s="12"/>
    </row>
    <row r="12" spans="1:6">
      <c r="A12" s="7" t="s">
        <v>2</v>
      </c>
      <c r="B12" s="172">
        <v>2</v>
      </c>
      <c r="C12" s="157">
        <v>0</v>
      </c>
      <c r="D12" s="180" t="s">
        <v>11</v>
      </c>
      <c r="E12" s="159" t="s">
        <v>11</v>
      </c>
      <c r="F12" s="12"/>
    </row>
    <row r="13" spans="1:6">
      <c r="A13" s="8" t="s">
        <v>3</v>
      </c>
      <c r="B13" s="168" t="s">
        <v>11</v>
      </c>
      <c r="C13" s="150" t="s">
        <v>11</v>
      </c>
      <c r="D13" s="176">
        <v>2</v>
      </c>
      <c r="E13" s="161">
        <v>1</v>
      </c>
      <c r="F13" s="12"/>
    </row>
    <row r="14" spans="1:6">
      <c r="A14" s="3" t="s">
        <v>14</v>
      </c>
      <c r="B14" s="173" t="s">
        <v>11</v>
      </c>
      <c r="C14" s="151" t="s">
        <v>11</v>
      </c>
      <c r="D14" s="181">
        <v>2</v>
      </c>
      <c r="E14" s="164">
        <v>0</v>
      </c>
      <c r="F14" s="12"/>
    </row>
    <row r="15" spans="1:6" ht="15.6" thickBot="1">
      <c r="A15" s="11" t="s">
        <v>4</v>
      </c>
      <c r="B15" s="170">
        <v>1</v>
      </c>
      <c r="C15" s="155">
        <v>0</v>
      </c>
      <c r="D15" s="178" t="s">
        <v>11</v>
      </c>
      <c r="E15" s="158" t="s">
        <v>11</v>
      </c>
      <c r="F15" s="12"/>
    </row>
    <row r="16" spans="1:6" s="5" customFormat="1" ht="18" thickBot="1">
      <c r="A16" s="4" t="s">
        <v>5</v>
      </c>
      <c r="B16" s="174">
        <f>SUM(B2:B15)</f>
        <v>30</v>
      </c>
      <c r="C16" s="165">
        <f>SUM(C2:C15)</f>
        <v>13</v>
      </c>
      <c r="D16" s="182">
        <f>SUM(D2:D15)</f>
        <v>20</v>
      </c>
      <c r="E16" s="166">
        <f>SUM(E2:E15)</f>
        <v>8</v>
      </c>
      <c r="F16" s="13"/>
    </row>
    <row r="17" spans="1:2" ht="16.2" thickTop="1" thickBot="1"/>
    <row r="18" spans="1:2" ht="18.600000000000001" thickTop="1" thickBot="1">
      <c r="A18" s="183" t="s">
        <v>69</v>
      </c>
      <c r="B18" s="184">
        <f>BILAN!$B$33</f>
        <v>10.5</v>
      </c>
    </row>
    <row r="19" spans="1:2" ht="15.6" thickTop="1"/>
  </sheetData>
  <sheetProtection sheet="1" objects="1" scenarios="1"/>
  <printOptions gridLines="1" gridLinesSet="0"/>
  <pageMargins left="0.78740157480314965" right="0.78740157480314965" top="0.98425196850393704" bottom="0.98425196850393704" header="0.4921259845" footer="0.4921259845"/>
  <pageSetup paperSize="9" orientation="portrait" horizontalDpi="300" verticalDpi="300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9"/>
  <sheetViews>
    <sheetView zoomScale="140" zoomScaleNormal="140" workbookViewId="0">
      <selection sqref="A1:E18"/>
    </sheetView>
  </sheetViews>
  <sheetFormatPr baseColWidth="10" defaultColWidth="7.6640625" defaultRowHeight="15"/>
  <cols>
    <col min="1" max="1" width="42.5546875" style="1" customWidth="1"/>
    <col min="2" max="2" width="9.6640625" style="2" customWidth="1"/>
    <col min="3" max="5" width="7.6640625" style="2" customWidth="1"/>
    <col min="6" max="6" width="6.44140625" style="2" customWidth="1"/>
    <col min="7" max="16384" width="7.6640625" style="1"/>
  </cols>
  <sheetData>
    <row r="1" spans="1:6" ht="16.2" thickTop="1" thickBot="1">
      <c r="B1" s="14" t="s">
        <v>12</v>
      </c>
      <c r="C1" s="15"/>
      <c r="D1" s="14" t="s">
        <v>13</v>
      </c>
      <c r="E1" s="16"/>
    </row>
    <row r="2" spans="1:6" ht="15.6" thickTop="1">
      <c r="A2" s="6" t="s">
        <v>9</v>
      </c>
      <c r="B2" s="167" t="s">
        <v>11</v>
      </c>
      <c r="C2" s="149" t="s">
        <v>11</v>
      </c>
      <c r="D2" s="175">
        <v>2</v>
      </c>
      <c r="E2" s="160"/>
      <c r="F2" s="12"/>
    </row>
    <row r="3" spans="1:6">
      <c r="A3" s="8" t="s">
        <v>8</v>
      </c>
      <c r="B3" s="168">
        <v>3</v>
      </c>
      <c r="C3" s="153"/>
      <c r="D3" s="176">
        <v>2</v>
      </c>
      <c r="E3" s="161"/>
      <c r="F3" s="12"/>
    </row>
    <row r="4" spans="1:6">
      <c r="A4" s="9" t="s">
        <v>6</v>
      </c>
      <c r="B4" s="169">
        <v>4</v>
      </c>
      <c r="C4" s="154"/>
      <c r="D4" s="177">
        <v>2</v>
      </c>
      <c r="E4" s="162"/>
      <c r="F4" s="12"/>
    </row>
    <row r="5" spans="1:6" ht="15.6" thickBot="1">
      <c r="A5" s="11" t="s">
        <v>67</v>
      </c>
      <c r="B5" s="170">
        <v>2</v>
      </c>
      <c r="C5" s="155"/>
      <c r="D5" s="178" t="s">
        <v>11</v>
      </c>
      <c r="E5" s="158" t="s">
        <v>11</v>
      </c>
      <c r="F5" s="12"/>
    </row>
    <row r="6" spans="1:6">
      <c r="A6" s="152" t="s">
        <v>68</v>
      </c>
      <c r="B6" s="171">
        <v>3</v>
      </c>
      <c r="C6" s="156"/>
      <c r="D6" s="179">
        <v>2</v>
      </c>
      <c r="E6" s="163"/>
      <c r="F6" s="12"/>
    </row>
    <row r="7" spans="1:6">
      <c r="A7" s="10" t="s">
        <v>10</v>
      </c>
      <c r="B7" s="171">
        <v>3</v>
      </c>
      <c r="C7" s="156"/>
      <c r="D7" s="179">
        <v>2</v>
      </c>
      <c r="E7" s="163"/>
      <c r="F7" s="12"/>
    </row>
    <row r="8" spans="1:6">
      <c r="A8" s="9" t="s">
        <v>7</v>
      </c>
      <c r="B8" s="169">
        <v>4</v>
      </c>
      <c r="C8" s="154"/>
      <c r="D8" s="177">
        <v>2</v>
      </c>
      <c r="E8" s="162"/>
      <c r="F8" s="12"/>
    </row>
    <row r="9" spans="1:6" ht="15.6" thickBot="1">
      <c r="A9" s="11" t="s">
        <v>66</v>
      </c>
      <c r="B9" s="170">
        <v>2</v>
      </c>
      <c r="C9" s="155"/>
      <c r="D9" s="178" t="s">
        <v>11</v>
      </c>
      <c r="E9" s="158" t="s">
        <v>11</v>
      </c>
      <c r="F9" s="12"/>
    </row>
    <row r="10" spans="1:6">
      <c r="A10" s="10" t="s">
        <v>0</v>
      </c>
      <c r="B10" s="171">
        <v>4</v>
      </c>
      <c r="C10" s="156"/>
      <c r="D10" s="179">
        <v>2</v>
      </c>
      <c r="E10" s="163"/>
      <c r="F10" s="12"/>
    </row>
    <row r="11" spans="1:6">
      <c r="A11" s="9" t="s">
        <v>1</v>
      </c>
      <c r="B11" s="169">
        <v>2</v>
      </c>
      <c r="C11" s="154"/>
      <c r="D11" s="177">
        <v>2</v>
      </c>
      <c r="E11" s="162"/>
      <c r="F11" s="12"/>
    </row>
    <row r="12" spans="1:6">
      <c r="A12" s="7" t="s">
        <v>2</v>
      </c>
      <c r="B12" s="172">
        <v>2</v>
      </c>
      <c r="C12" s="157"/>
      <c r="D12" s="180" t="s">
        <v>11</v>
      </c>
      <c r="E12" s="159" t="s">
        <v>11</v>
      </c>
      <c r="F12" s="12"/>
    </row>
    <row r="13" spans="1:6">
      <c r="A13" s="8" t="s">
        <v>3</v>
      </c>
      <c r="B13" s="168" t="s">
        <v>11</v>
      </c>
      <c r="C13" s="150" t="s">
        <v>11</v>
      </c>
      <c r="D13" s="176">
        <v>2</v>
      </c>
      <c r="E13" s="161"/>
      <c r="F13" s="12"/>
    </row>
    <row r="14" spans="1:6">
      <c r="A14" s="3" t="s">
        <v>14</v>
      </c>
      <c r="B14" s="173" t="s">
        <v>11</v>
      </c>
      <c r="C14" s="151" t="s">
        <v>11</v>
      </c>
      <c r="D14" s="181">
        <v>2</v>
      </c>
      <c r="E14" s="164"/>
      <c r="F14" s="12"/>
    </row>
    <row r="15" spans="1:6" ht="15.6" thickBot="1">
      <c r="A15" s="11" t="s">
        <v>4</v>
      </c>
      <c r="B15" s="170">
        <v>1</v>
      </c>
      <c r="C15" s="155"/>
      <c r="D15" s="178" t="s">
        <v>11</v>
      </c>
      <c r="E15" s="158" t="s">
        <v>11</v>
      </c>
      <c r="F15" s="12"/>
    </row>
    <row r="16" spans="1:6" s="5" customFormat="1" ht="18" thickBot="1">
      <c r="A16" s="4" t="s">
        <v>5</v>
      </c>
      <c r="B16" s="174">
        <f>SUM(B2:B15)</f>
        <v>30</v>
      </c>
      <c r="C16" s="165">
        <f>SUM(C2:C15)</f>
        <v>0</v>
      </c>
      <c r="D16" s="182">
        <f>SUM(D2:D15)</f>
        <v>20</v>
      </c>
      <c r="E16" s="166">
        <f>SUM(E2:E15)</f>
        <v>0</v>
      </c>
      <c r="F16" s="13"/>
    </row>
    <row r="17" spans="1:2" ht="16.2" thickTop="1" thickBot="1"/>
    <row r="18" spans="1:2" ht="18.600000000000001" thickTop="1" thickBot="1">
      <c r="A18" s="183" t="s">
        <v>69</v>
      </c>
      <c r="B18" s="184"/>
    </row>
    <row r="19" spans="1:2" ht="15.6" thickTop="1"/>
  </sheetData>
  <sheetProtection sheet="1" objects="1" scenarios="1"/>
  <phoneticPr fontId="0" type="noConversion"/>
  <printOptions gridLines="1" gridLinesSet="0"/>
  <pageMargins left="0.78740157480314965" right="0.78740157480314965" top="0.98425196850393704" bottom="0.98425196850393704" header="0.4921259845" footer="0.4921259845"/>
  <pageSetup paperSize="9" orientation="portrait" horizontalDpi="300" verticalDpi="300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9"/>
  <sheetViews>
    <sheetView zoomScale="140" zoomScaleNormal="140" workbookViewId="0">
      <selection activeCell="C18" sqref="C18"/>
    </sheetView>
  </sheetViews>
  <sheetFormatPr baseColWidth="10" defaultColWidth="7.6640625" defaultRowHeight="15"/>
  <cols>
    <col min="1" max="1" width="42.5546875" style="1" customWidth="1"/>
    <col min="2" max="2" width="9.6640625" style="2" customWidth="1"/>
    <col min="3" max="5" width="7.6640625" style="2" customWidth="1"/>
    <col min="6" max="6" width="6.44140625" style="2" customWidth="1"/>
    <col min="7" max="16384" width="7.6640625" style="1"/>
  </cols>
  <sheetData>
    <row r="1" spans="1:6" ht="16.2" thickTop="1" thickBot="1">
      <c r="B1" s="14" t="s">
        <v>12</v>
      </c>
      <c r="C1" s="15"/>
      <c r="D1" s="14" t="s">
        <v>13</v>
      </c>
      <c r="E1" s="16"/>
    </row>
    <row r="2" spans="1:6" ht="15.6" thickTop="1">
      <c r="A2" s="6" t="s">
        <v>9</v>
      </c>
      <c r="B2" s="167" t="s">
        <v>11</v>
      </c>
      <c r="C2" s="149" t="s">
        <v>11</v>
      </c>
      <c r="D2" s="175">
        <v>2</v>
      </c>
      <c r="E2" s="160">
        <v>0</v>
      </c>
      <c r="F2" s="12"/>
    </row>
    <row r="3" spans="1:6">
      <c r="A3" s="8" t="s">
        <v>8</v>
      </c>
      <c r="B3" s="168">
        <v>3</v>
      </c>
      <c r="C3" s="153">
        <v>1</v>
      </c>
      <c r="D3" s="176">
        <v>2</v>
      </c>
      <c r="E3" s="161">
        <v>0</v>
      </c>
      <c r="F3" s="12"/>
    </row>
    <row r="4" spans="1:6">
      <c r="A4" s="9" t="s">
        <v>6</v>
      </c>
      <c r="B4" s="169">
        <v>4</v>
      </c>
      <c r="C4" s="154">
        <v>3</v>
      </c>
      <c r="D4" s="177">
        <v>2</v>
      </c>
      <c r="E4" s="162">
        <v>1</v>
      </c>
      <c r="F4" s="12"/>
    </row>
    <row r="5" spans="1:6" ht="15.6" thickBot="1">
      <c r="A5" s="11" t="s">
        <v>67</v>
      </c>
      <c r="B5" s="170">
        <v>2</v>
      </c>
      <c r="C5" s="155">
        <v>2</v>
      </c>
      <c r="D5" s="178" t="s">
        <v>11</v>
      </c>
      <c r="E5" s="158" t="s">
        <v>11</v>
      </c>
      <c r="F5" s="12"/>
    </row>
    <row r="6" spans="1:6">
      <c r="A6" s="152" t="s">
        <v>68</v>
      </c>
      <c r="B6" s="171">
        <v>3</v>
      </c>
      <c r="C6" s="156">
        <v>1</v>
      </c>
      <c r="D6" s="179">
        <v>2</v>
      </c>
      <c r="E6" s="163">
        <v>0</v>
      </c>
      <c r="F6" s="12"/>
    </row>
    <row r="7" spans="1:6">
      <c r="A7" s="10" t="s">
        <v>10</v>
      </c>
      <c r="B7" s="171">
        <v>3</v>
      </c>
      <c r="C7" s="156">
        <v>1</v>
      </c>
      <c r="D7" s="179">
        <v>2</v>
      </c>
      <c r="E7" s="163">
        <v>0</v>
      </c>
      <c r="F7" s="12"/>
    </row>
    <row r="8" spans="1:6">
      <c r="A8" s="9" t="s">
        <v>7</v>
      </c>
      <c r="B8" s="169">
        <v>4</v>
      </c>
      <c r="C8" s="154">
        <v>3</v>
      </c>
      <c r="D8" s="177">
        <v>2</v>
      </c>
      <c r="E8" s="162">
        <v>1</v>
      </c>
      <c r="F8" s="12"/>
    </row>
    <row r="9" spans="1:6" ht="15.6" thickBot="1">
      <c r="A9" s="11" t="s">
        <v>66</v>
      </c>
      <c r="B9" s="170">
        <v>2</v>
      </c>
      <c r="C9" s="155">
        <v>2</v>
      </c>
      <c r="D9" s="178" t="s">
        <v>11</v>
      </c>
      <c r="E9" s="158" t="s">
        <v>11</v>
      </c>
      <c r="F9" s="12"/>
    </row>
    <row r="10" spans="1:6">
      <c r="A10" s="10" t="s">
        <v>0</v>
      </c>
      <c r="B10" s="171">
        <v>4</v>
      </c>
      <c r="C10" s="156">
        <v>3</v>
      </c>
      <c r="D10" s="179">
        <v>2</v>
      </c>
      <c r="E10" s="163">
        <v>1</v>
      </c>
      <c r="F10" s="12"/>
    </row>
    <row r="11" spans="1:6">
      <c r="A11" s="9" t="s">
        <v>1</v>
      </c>
      <c r="B11" s="169">
        <v>2</v>
      </c>
      <c r="C11" s="154">
        <v>2</v>
      </c>
      <c r="D11" s="177">
        <v>2</v>
      </c>
      <c r="E11" s="162">
        <v>2</v>
      </c>
      <c r="F11" s="12"/>
    </row>
    <row r="12" spans="1:6">
      <c r="A12" s="7" t="s">
        <v>2</v>
      </c>
      <c r="B12" s="172">
        <v>2</v>
      </c>
      <c r="C12" s="157">
        <v>2</v>
      </c>
      <c r="D12" s="180" t="s">
        <v>11</v>
      </c>
      <c r="E12" s="159" t="s">
        <v>11</v>
      </c>
      <c r="F12" s="12"/>
    </row>
    <row r="13" spans="1:6">
      <c r="A13" s="8" t="s">
        <v>3</v>
      </c>
      <c r="B13" s="168" t="s">
        <v>11</v>
      </c>
      <c r="C13" s="150" t="s">
        <v>11</v>
      </c>
      <c r="D13" s="176">
        <v>2</v>
      </c>
      <c r="E13" s="161">
        <v>0</v>
      </c>
      <c r="F13" s="12"/>
    </row>
    <row r="14" spans="1:6">
      <c r="A14" s="3" t="s">
        <v>14</v>
      </c>
      <c r="B14" s="173" t="s">
        <v>11</v>
      </c>
      <c r="C14" s="151" t="s">
        <v>11</v>
      </c>
      <c r="D14" s="181">
        <v>2</v>
      </c>
      <c r="E14" s="164">
        <v>0</v>
      </c>
      <c r="F14" s="12"/>
    </row>
    <row r="15" spans="1:6" ht="15.6" thickBot="1">
      <c r="A15" s="11" t="s">
        <v>4</v>
      </c>
      <c r="B15" s="170">
        <v>1</v>
      </c>
      <c r="C15" s="155">
        <v>0</v>
      </c>
      <c r="D15" s="178" t="s">
        <v>11</v>
      </c>
      <c r="E15" s="158" t="s">
        <v>11</v>
      </c>
      <c r="F15" s="12"/>
    </row>
    <row r="16" spans="1:6" s="5" customFormat="1" ht="18" thickBot="1">
      <c r="A16" s="4" t="s">
        <v>5</v>
      </c>
      <c r="B16" s="174">
        <f>SUM(B2:B15)</f>
        <v>30</v>
      </c>
      <c r="C16" s="165">
        <f>SUM(C2:C15)</f>
        <v>20</v>
      </c>
      <c r="D16" s="182">
        <f>SUM(D2:D15)</f>
        <v>20</v>
      </c>
      <c r="E16" s="166">
        <f>SUM(E2:E15)</f>
        <v>5</v>
      </c>
      <c r="F16" s="13"/>
    </row>
    <row r="17" spans="1:2" ht="16.2" thickTop="1" thickBot="1"/>
    <row r="18" spans="1:2" ht="18.600000000000001" thickTop="1" thickBot="1">
      <c r="A18" s="183" t="s">
        <v>69</v>
      </c>
      <c r="B18" s="184">
        <f>BILAN!$B$6</f>
        <v>10</v>
      </c>
    </row>
    <row r="19" spans="1:2" ht="15.6" thickTop="1"/>
  </sheetData>
  <sheetProtection sheet="1" objects="1" scenarios="1"/>
  <printOptions gridLines="1" gridLinesSet="0"/>
  <pageMargins left="0.78740157480314965" right="0.78740157480314965" top="0.98425196850393704" bottom="0.98425196850393704" header="0.4921259845" footer="0.4921259845"/>
  <pageSetup paperSize="9" orientation="portrait" horizontalDpi="300" verticalDpi="300" r:id="rId1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9"/>
  <sheetViews>
    <sheetView zoomScale="140" zoomScaleNormal="140" workbookViewId="0">
      <selection activeCell="C21" sqref="C21"/>
    </sheetView>
  </sheetViews>
  <sheetFormatPr baseColWidth="10" defaultColWidth="7.6640625" defaultRowHeight="15"/>
  <cols>
    <col min="1" max="1" width="42.5546875" style="1" customWidth="1"/>
    <col min="2" max="2" width="9.6640625" style="2" customWidth="1"/>
    <col min="3" max="5" width="7.6640625" style="2" customWidth="1"/>
    <col min="6" max="6" width="6.44140625" style="2" customWidth="1"/>
    <col min="7" max="16384" width="7.6640625" style="1"/>
  </cols>
  <sheetData>
    <row r="1" spans="1:6" ht="16.2" thickTop="1" thickBot="1">
      <c r="B1" s="14" t="s">
        <v>12</v>
      </c>
      <c r="C1" s="15"/>
      <c r="D1" s="14" t="s">
        <v>13</v>
      </c>
      <c r="E1" s="16"/>
    </row>
    <row r="2" spans="1:6" ht="15.6" thickTop="1">
      <c r="A2" s="6" t="s">
        <v>9</v>
      </c>
      <c r="B2" s="167" t="s">
        <v>11</v>
      </c>
      <c r="C2" s="149" t="s">
        <v>11</v>
      </c>
      <c r="D2" s="175">
        <v>2</v>
      </c>
      <c r="E2" s="160">
        <v>1</v>
      </c>
      <c r="F2" s="12"/>
    </row>
    <row r="3" spans="1:6">
      <c r="A3" s="8" t="s">
        <v>8</v>
      </c>
      <c r="B3" s="168">
        <v>3</v>
      </c>
      <c r="C3" s="153">
        <v>3</v>
      </c>
      <c r="D3" s="176">
        <v>2</v>
      </c>
      <c r="E3" s="161">
        <v>1</v>
      </c>
      <c r="F3" s="12"/>
    </row>
    <row r="4" spans="1:6">
      <c r="A4" s="9" t="s">
        <v>6</v>
      </c>
      <c r="B4" s="169">
        <v>4</v>
      </c>
      <c r="C4" s="154">
        <v>1</v>
      </c>
      <c r="D4" s="177">
        <v>2</v>
      </c>
      <c r="E4" s="162">
        <v>1</v>
      </c>
      <c r="F4" s="12"/>
    </row>
    <row r="5" spans="1:6" ht="15.6" thickBot="1">
      <c r="A5" s="11" t="s">
        <v>67</v>
      </c>
      <c r="B5" s="170">
        <v>2</v>
      </c>
      <c r="C5" s="155">
        <v>2</v>
      </c>
      <c r="D5" s="178" t="s">
        <v>11</v>
      </c>
      <c r="E5" s="158" t="s">
        <v>11</v>
      </c>
      <c r="F5" s="12"/>
    </row>
    <row r="6" spans="1:6">
      <c r="A6" s="152" t="s">
        <v>68</v>
      </c>
      <c r="B6" s="171">
        <v>3</v>
      </c>
      <c r="C6" s="156">
        <v>1</v>
      </c>
      <c r="D6" s="179">
        <v>2</v>
      </c>
      <c r="E6" s="163">
        <v>1</v>
      </c>
      <c r="F6" s="12"/>
    </row>
    <row r="7" spans="1:6">
      <c r="A7" s="10" t="s">
        <v>10</v>
      </c>
      <c r="B7" s="171">
        <v>3</v>
      </c>
      <c r="C7" s="156">
        <v>1</v>
      </c>
      <c r="D7" s="179">
        <v>2</v>
      </c>
      <c r="E7" s="163">
        <v>1</v>
      </c>
      <c r="F7" s="12"/>
    </row>
    <row r="8" spans="1:6">
      <c r="A8" s="9" t="s">
        <v>7</v>
      </c>
      <c r="B8" s="169">
        <v>4</v>
      </c>
      <c r="C8" s="154">
        <v>1</v>
      </c>
      <c r="D8" s="177">
        <v>2</v>
      </c>
      <c r="E8" s="162">
        <v>0</v>
      </c>
      <c r="F8" s="12"/>
    </row>
    <row r="9" spans="1:6" ht="15.6" thickBot="1">
      <c r="A9" s="11" t="s">
        <v>66</v>
      </c>
      <c r="B9" s="170">
        <v>2</v>
      </c>
      <c r="C9" s="155">
        <v>0</v>
      </c>
      <c r="D9" s="178" t="s">
        <v>11</v>
      </c>
      <c r="E9" s="158" t="s">
        <v>11</v>
      </c>
      <c r="F9" s="12"/>
    </row>
    <row r="10" spans="1:6">
      <c r="A10" s="10" t="s">
        <v>0</v>
      </c>
      <c r="B10" s="171">
        <v>4</v>
      </c>
      <c r="C10" s="156">
        <v>2</v>
      </c>
      <c r="D10" s="179">
        <v>2</v>
      </c>
      <c r="E10" s="163">
        <v>1</v>
      </c>
      <c r="F10" s="12"/>
    </row>
    <row r="11" spans="1:6">
      <c r="A11" s="9" t="s">
        <v>1</v>
      </c>
      <c r="B11" s="169">
        <v>2</v>
      </c>
      <c r="C11" s="154">
        <v>1</v>
      </c>
      <c r="D11" s="177">
        <v>2</v>
      </c>
      <c r="E11" s="162">
        <v>0</v>
      </c>
      <c r="F11" s="12"/>
    </row>
    <row r="12" spans="1:6">
      <c r="A12" s="7" t="s">
        <v>2</v>
      </c>
      <c r="B12" s="172">
        <v>2</v>
      </c>
      <c r="C12" s="157">
        <v>0</v>
      </c>
      <c r="D12" s="180" t="s">
        <v>11</v>
      </c>
      <c r="E12" s="159" t="s">
        <v>11</v>
      </c>
      <c r="F12" s="12"/>
    </row>
    <row r="13" spans="1:6">
      <c r="A13" s="8" t="s">
        <v>3</v>
      </c>
      <c r="B13" s="168" t="s">
        <v>11</v>
      </c>
      <c r="C13" s="150" t="s">
        <v>11</v>
      </c>
      <c r="D13" s="176">
        <v>2</v>
      </c>
      <c r="E13" s="161">
        <v>0</v>
      </c>
      <c r="F13" s="12"/>
    </row>
    <row r="14" spans="1:6">
      <c r="A14" s="3" t="s">
        <v>14</v>
      </c>
      <c r="B14" s="173" t="s">
        <v>11</v>
      </c>
      <c r="C14" s="151" t="s">
        <v>11</v>
      </c>
      <c r="D14" s="181">
        <v>2</v>
      </c>
      <c r="E14" s="164">
        <v>0</v>
      </c>
      <c r="F14" s="12"/>
    </row>
    <row r="15" spans="1:6" ht="15.6" thickBot="1">
      <c r="A15" s="11" t="s">
        <v>4</v>
      </c>
      <c r="B15" s="170">
        <v>1</v>
      </c>
      <c r="C15" s="155">
        <v>0</v>
      </c>
      <c r="D15" s="178" t="s">
        <v>11</v>
      </c>
      <c r="E15" s="158" t="s">
        <v>11</v>
      </c>
      <c r="F15" s="12"/>
    </row>
    <row r="16" spans="1:6" s="5" customFormat="1" ht="18" thickBot="1">
      <c r="A16" s="4" t="s">
        <v>5</v>
      </c>
      <c r="B16" s="174">
        <f>SUM(B2:B15)</f>
        <v>30</v>
      </c>
      <c r="C16" s="165">
        <f>SUM(C2:C15)</f>
        <v>12</v>
      </c>
      <c r="D16" s="182">
        <f>SUM(D2:D15)</f>
        <v>20</v>
      </c>
      <c r="E16" s="166">
        <f>SUM(E2:E15)</f>
        <v>6</v>
      </c>
      <c r="F16" s="13"/>
    </row>
    <row r="17" spans="1:2" ht="16.2" thickTop="1" thickBot="1"/>
    <row r="18" spans="1:2" ht="18.600000000000001" thickTop="1" thickBot="1">
      <c r="A18" s="183" t="s">
        <v>69</v>
      </c>
      <c r="B18" s="184">
        <f>BILAN!$B$12</f>
        <v>9</v>
      </c>
    </row>
    <row r="19" spans="1:2" ht="15.6" thickTop="1"/>
  </sheetData>
  <sheetProtection sheet="1" objects="1" scenarios="1"/>
  <printOptions gridLines="1" gridLinesSet="0"/>
  <pageMargins left="0.78740157480314965" right="0.78740157480314965" top="0.98425196850393704" bottom="0.98425196850393704" header="0.4921259845" footer="0.4921259845"/>
  <pageSetup paperSize="9" orientation="portrait" horizontalDpi="300" verticalDpi="300" r:id="rId1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9"/>
  <sheetViews>
    <sheetView zoomScale="140" zoomScaleNormal="140" workbookViewId="0">
      <selection activeCell="E19" sqref="E19"/>
    </sheetView>
  </sheetViews>
  <sheetFormatPr baseColWidth="10" defaultColWidth="7.6640625" defaultRowHeight="15"/>
  <cols>
    <col min="1" max="1" width="42.5546875" style="1" customWidth="1"/>
    <col min="2" max="2" width="9.6640625" style="2" customWidth="1"/>
    <col min="3" max="5" width="7.6640625" style="2" customWidth="1"/>
    <col min="6" max="6" width="6.44140625" style="2" customWidth="1"/>
    <col min="7" max="16384" width="7.6640625" style="1"/>
  </cols>
  <sheetData>
    <row r="1" spans="1:6" ht="16.2" thickTop="1" thickBot="1">
      <c r="B1" s="14" t="s">
        <v>12</v>
      </c>
      <c r="C1" s="15"/>
      <c r="D1" s="14" t="s">
        <v>13</v>
      </c>
      <c r="E1" s="16"/>
    </row>
    <row r="2" spans="1:6" ht="15.6" thickTop="1">
      <c r="A2" s="6" t="s">
        <v>9</v>
      </c>
      <c r="B2" s="167" t="s">
        <v>11</v>
      </c>
      <c r="C2" s="149" t="s">
        <v>11</v>
      </c>
      <c r="D2" s="175">
        <v>2</v>
      </c>
      <c r="E2" s="160">
        <v>1</v>
      </c>
      <c r="F2" s="12"/>
    </row>
    <row r="3" spans="1:6">
      <c r="A3" s="8" t="s">
        <v>8</v>
      </c>
      <c r="B3" s="168">
        <v>3</v>
      </c>
      <c r="C3" s="153">
        <v>1</v>
      </c>
      <c r="D3" s="176">
        <v>2</v>
      </c>
      <c r="E3" s="161">
        <v>1</v>
      </c>
      <c r="F3" s="12"/>
    </row>
    <row r="4" spans="1:6">
      <c r="A4" s="9" t="s">
        <v>6</v>
      </c>
      <c r="B4" s="169">
        <v>4</v>
      </c>
      <c r="C4" s="154">
        <v>1</v>
      </c>
      <c r="D4" s="177">
        <v>2</v>
      </c>
      <c r="E4" s="162">
        <v>1</v>
      </c>
      <c r="F4" s="12"/>
    </row>
    <row r="5" spans="1:6" ht="15.6" thickBot="1">
      <c r="A5" s="11" t="s">
        <v>67</v>
      </c>
      <c r="B5" s="170">
        <v>2</v>
      </c>
      <c r="C5" s="155">
        <v>1</v>
      </c>
      <c r="D5" s="178" t="s">
        <v>11</v>
      </c>
      <c r="E5" s="158" t="s">
        <v>11</v>
      </c>
      <c r="F5" s="12"/>
    </row>
    <row r="6" spans="1:6">
      <c r="A6" s="152" t="s">
        <v>68</v>
      </c>
      <c r="B6" s="171">
        <v>3</v>
      </c>
      <c r="C6" s="156">
        <v>1</v>
      </c>
      <c r="D6" s="179">
        <v>2</v>
      </c>
      <c r="E6" s="163">
        <v>1</v>
      </c>
      <c r="F6" s="12"/>
    </row>
    <row r="7" spans="1:6">
      <c r="A7" s="10" t="s">
        <v>10</v>
      </c>
      <c r="B7" s="171">
        <v>3</v>
      </c>
      <c r="C7" s="156">
        <v>2</v>
      </c>
      <c r="D7" s="179">
        <v>2</v>
      </c>
      <c r="E7" s="163">
        <v>1</v>
      </c>
      <c r="F7" s="12"/>
    </row>
    <row r="8" spans="1:6">
      <c r="A8" s="9" t="s">
        <v>7</v>
      </c>
      <c r="B8" s="169">
        <v>4</v>
      </c>
      <c r="C8" s="154">
        <v>1</v>
      </c>
      <c r="D8" s="177">
        <v>2</v>
      </c>
      <c r="E8" s="162">
        <v>1</v>
      </c>
      <c r="F8" s="12"/>
    </row>
    <row r="9" spans="1:6" ht="15.6" thickBot="1">
      <c r="A9" s="11" t="s">
        <v>66</v>
      </c>
      <c r="B9" s="170">
        <v>2</v>
      </c>
      <c r="C9" s="155">
        <v>0</v>
      </c>
      <c r="D9" s="178" t="s">
        <v>11</v>
      </c>
      <c r="E9" s="158" t="s">
        <v>11</v>
      </c>
      <c r="F9" s="12"/>
    </row>
    <row r="10" spans="1:6">
      <c r="A10" s="10" t="s">
        <v>0</v>
      </c>
      <c r="B10" s="171">
        <v>4</v>
      </c>
      <c r="C10" s="156">
        <v>2</v>
      </c>
      <c r="D10" s="179">
        <v>2</v>
      </c>
      <c r="E10" s="163">
        <v>1</v>
      </c>
      <c r="F10" s="12"/>
    </row>
    <row r="11" spans="1:6">
      <c r="A11" s="9" t="s">
        <v>1</v>
      </c>
      <c r="B11" s="169">
        <v>2</v>
      </c>
      <c r="C11" s="154">
        <v>1</v>
      </c>
      <c r="D11" s="177">
        <v>2</v>
      </c>
      <c r="E11" s="162">
        <v>1</v>
      </c>
      <c r="F11" s="12"/>
    </row>
    <row r="12" spans="1:6">
      <c r="A12" s="7" t="s">
        <v>2</v>
      </c>
      <c r="B12" s="172">
        <v>2</v>
      </c>
      <c r="C12" s="157">
        <v>0</v>
      </c>
      <c r="D12" s="180" t="s">
        <v>11</v>
      </c>
      <c r="E12" s="159" t="s">
        <v>11</v>
      </c>
      <c r="F12" s="12"/>
    </row>
    <row r="13" spans="1:6">
      <c r="A13" s="8" t="s">
        <v>3</v>
      </c>
      <c r="B13" s="168" t="s">
        <v>11</v>
      </c>
      <c r="C13" s="150" t="s">
        <v>11</v>
      </c>
      <c r="D13" s="176">
        <v>2</v>
      </c>
      <c r="E13" s="161">
        <v>0</v>
      </c>
      <c r="F13" s="12"/>
    </row>
    <row r="14" spans="1:6">
      <c r="A14" s="3" t="s">
        <v>14</v>
      </c>
      <c r="B14" s="173" t="s">
        <v>11</v>
      </c>
      <c r="C14" s="151" t="s">
        <v>11</v>
      </c>
      <c r="D14" s="181">
        <v>2</v>
      </c>
      <c r="E14" s="164">
        <v>0</v>
      </c>
      <c r="F14" s="12"/>
    </row>
    <row r="15" spans="1:6" ht="15.6" thickBot="1">
      <c r="A15" s="11" t="s">
        <v>4</v>
      </c>
      <c r="B15" s="170">
        <v>1</v>
      </c>
      <c r="C15" s="155">
        <v>0</v>
      </c>
      <c r="D15" s="178" t="s">
        <v>11</v>
      </c>
      <c r="E15" s="158" t="s">
        <v>11</v>
      </c>
      <c r="F15" s="12"/>
    </row>
    <row r="16" spans="1:6" s="5" customFormat="1" ht="18" thickBot="1">
      <c r="A16" s="4" t="s">
        <v>5</v>
      </c>
      <c r="B16" s="174">
        <f>SUM(B2:B15)</f>
        <v>30</v>
      </c>
      <c r="C16" s="165">
        <f>SUM(C2:C15)</f>
        <v>10</v>
      </c>
      <c r="D16" s="182">
        <f>SUM(D2:D15)</f>
        <v>20</v>
      </c>
      <c r="E16" s="166">
        <f>SUM(E2:E15)</f>
        <v>8</v>
      </c>
      <c r="F16" s="13"/>
    </row>
    <row r="17" spans="1:2" ht="16.2" thickTop="1" thickBot="1"/>
    <row r="18" spans="1:2" ht="18.600000000000001" thickTop="1" thickBot="1">
      <c r="A18" s="183" t="s">
        <v>69</v>
      </c>
      <c r="B18" s="184">
        <f>BILAN!$B$13</f>
        <v>9</v>
      </c>
    </row>
    <row r="19" spans="1:2" ht="15.6" thickTop="1"/>
  </sheetData>
  <sheetProtection sheet="1" objects="1" scenarios="1"/>
  <printOptions gridLines="1" gridLinesSet="0"/>
  <pageMargins left="0.78740157480314965" right="0.78740157480314965" top="0.98425196850393704" bottom="0.98425196850393704" header="0.4921259845" footer="0.4921259845"/>
  <pageSetup paperSize="9" orientation="portrait" horizontalDpi="300" verticalDpi="300" r:id="rId1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9"/>
  <sheetViews>
    <sheetView zoomScale="140" zoomScaleNormal="140" workbookViewId="0">
      <selection activeCell="H18" sqref="H18"/>
    </sheetView>
  </sheetViews>
  <sheetFormatPr baseColWidth="10" defaultColWidth="7.6640625" defaultRowHeight="15"/>
  <cols>
    <col min="1" max="1" width="42.5546875" style="1" customWidth="1"/>
    <col min="2" max="2" width="9.6640625" style="2" customWidth="1"/>
    <col min="3" max="5" width="7.6640625" style="2" customWidth="1"/>
    <col min="6" max="6" width="6.44140625" style="2" customWidth="1"/>
    <col min="7" max="16384" width="7.6640625" style="1"/>
  </cols>
  <sheetData>
    <row r="1" spans="1:6" ht="16.2" thickTop="1" thickBot="1">
      <c r="B1" s="14" t="s">
        <v>12</v>
      </c>
      <c r="C1" s="15"/>
      <c r="D1" s="14" t="s">
        <v>13</v>
      </c>
      <c r="E1" s="16"/>
    </row>
    <row r="2" spans="1:6" ht="15.6" thickTop="1">
      <c r="A2" s="6" t="s">
        <v>9</v>
      </c>
      <c r="B2" s="167" t="s">
        <v>11</v>
      </c>
      <c r="C2" s="149" t="s">
        <v>11</v>
      </c>
      <c r="D2" s="175">
        <v>2</v>
      </c>
      <c r="E2" s="160">
        <v>2</v>
      </c>
      <c r="F2" s="12"/>
    </row>
    <row r="3" spans="1:6">
      <c r="A3" s="8" t="s">
        <v>8</v>
      </c>
      <c r="B3" s="168">
        <v>3</v>
      </c>
      <c r="C3" s="153">
        <v>3</v>
      </c>
      <c r="D3" s="176">
        <v>2</v>
      </c>
      <c r="E3" s="161">
        <v>1</v>
      </c>
      <c r="F3" s="12"/>
    </row>
    <row r="4" spans="1:6">
      <c r="A4" s="9" t="s">
        <v>6</v>
      </c>
      <c r="B4" s="169">
        <v>4</v>
      </c>
      <c r="C4" s="154">
        <v>4</v>
      </c>
      <c r="D4" s="177">
        <v>2</v>
      </c>
      <c r="E4" s="162">
        <v>0</v>
      </c>
      <c r="F4" s="12"/>
    </row>
    <row r="5" spans="1:6" ht="15.6" thickBot="1">
      <c r="A5" s="11" t="s">
        <v>67</v>
      </c>
      <c r="B5" s="170">
        <v>2</v>
      </c>
      <c r="C5" s="155">
        <v>2</v>
      </c>
      <c r="D5" s="178" t="s">
        <v>11</v>
      </c>
      <c r="E5" s="158" t="s">
        <v>11</v>
      </c>
      <c r="F5" s="12"/>
    </row>
    <row r="6" spans="1:6">
      <c r="A6" s="152" t="s">
        <v>68</v>
      </c>
      <c r="B6" s="171">
        <v>3</v>
      </c>
      <c r="C6" s="156">
        <v>1</v>
      </c>
      <c r="D6" s="179">
        <v>2</v>
      </c>
      <c r="E6" s="163">
        <v>1</v>
      </c>
      <c r="F6" s="12"/>
    </row>
    <row r="7" spans="1:6">
      <c r="A7" s="10" t="s">
        <v>10</v>
      </c>
      <c r="B7" s="171">
        <v>3</v>
      </c>
      <c r="C7" s="156">
        <v>3</v>
      </c>
      <c r="D7" s="179">
        <v>2</v>
      </c>
      <c r="E7" s="163">
        <v>1</v>
      </c>
      <c r="F7" s="12"/>
    </row>
    <row r="8" spans="1:6">
      <c r="A8" s="9" t="s">
        <v>7</v>
      </c>
      <c r="B8" s="169">
        <v>4</v>
      </c>
      <c r="C8" s="154">
        <v>4</v>
      </c>
      <c r="D8" s="177">
        <v>2</v>
      </c>
      <c r="E8" s="162">
        <v>0</v>
      </c>
      <c r="F8" s="12"/>
    </row>
    <row r="9" spans="1:6" ht="15.6" thickBot="1">
      <c r="A9" s="11" t="s">
        <v>66</v>
      </c>
      <c r="B9" s="170">
        <v>2</v>
      </c>
      <c r="C9" s="155">
        <v>2</v>
      </c>
      <c r="D9" s="178" t="s">
        <v>11</v>
      </c>
      <c r="E9" s="158" t="s">
        <v>11</v>
      </c>
      <c r="F9" s="12"/>
    </row>
    <row r="10" spans="1:6">
      <c r="A10" s="10" t="s">
        <v>0</v>
      </c>
      <c r="B10" s="171">
        <v>4</v>
      </c>
      <c r="C10" s="156">
        <v>1</v>
      </c>
      <c r="D10" s="179">
        <v>2</v>
      </c>
      <c r="E10" s="163">
        <v>0</v>
      </c>
      <c r="F10" s="12"/>
    </row>
    <row r="11" spans="1:6">
      <c r="A11" s="9" t="s">
        <v>1</v>
      </c>
      <c r="B11" s="169">
        <v>2</v>
      </c>
      <c r="C11" s="154">
        <v>1</v>
      </c>
      <c r="D11" s="177">
        <v>2</v>
      </c>
      <c r="E11" s="162">
        <v>0</v>
      </c>
      <c r="F11" s="12"/>
    </row>
    <row r="12" spans="1:6">
      <c r="A12" s="7" t="s">
        <v>2</v>
      </c>
      <c r="B12" s="172">
        <v>2</v>
      </c>
      <c r="C12" s="157">
        <v>0</v>
      </c>
      <c r="D12" s="180" t="s">
        <v>11</v>
      </c>
      <c r="E12" s="159" t="s">
        <v>11</v>
      </c>
      <c r="F12" s="12"/>
    </row>
    <row r="13" spans="1:6">
      <c r="A13" s="8" t="s">
        <v>3</v>
      </c>
      <c r="B13" s="168" t="s">
        <v>11</v>
      </c>
      <c r="C13" s="150" t="s">
        <v>11</v>
      </c>
      <c r="D13" s="176">
        <v>2</v>
      </c>
      <c r="E13" s="161">
        <v>0</v>
      </c>
      <c r="F13" s="12"/>
    </row>
    <row r="14" spans="1:6">
      <c r="A14" s="3" t="s">
        <v>14</v>
      </c>
      <c r="B14" s="173" t="s">
        <v>11</v>
      </c>
      <c r="C14" s="151" t="s">
        <v>11</v>
      </c>
      <c r="D14" s="181">
        <v>2</v>
      </c>
      <c r="E14" s="164">
        <v>1</v>
      </c>
      <c r="F14" s="12"/>
    </row>
    <row r="15" spans="1:6" ht="15.6" thickBot="1">
      <c r="A15" s="11" t="s">
        <v>4</v>
      </c>
      <c r="B15" s="170">
        <v>1</v>
      </c>
      <c r="C15" s="155">
        <v>1</v>
      </c>
      <c r="D15" s="178" t="s">
        <v>11</v>
      </c>
      <c r="E15" s="158" t="s">
        <v>11</v>
      </c>
      <c r="F15" s="12"/>
    </row>
    <row r="16" spans="1:6" s="5" customFormat="1" ht="18" thickBot="1">
      <c r="A16" s="4" t="s">
        <v>5</v>
      </c>
      <c r="B16" s="174">
        <f>SUM(B2:B15)</f>
        <v>30</v>
      </c>
      <c r="C16" s="165">
        <f>SUM(C2:C15)</f>
        <v>22</v>
      </c>
      <c r="D16" s="182">
        <f>SUM(D2:D15)</f>
        <v>20</v>
      </c>
      <c r="E16" s="166">
        <f>SUM(E2:E15)</f>
        <v>6</v>
      </c>
      <c r="F16" s="13"/>
    </row>
    <row r="17" spans="1:2" ht="16.2" thickTop="1" thickBot="1"/>
    <row r="18" spans="1:2" ht="18.600000000000001" thickTop="1" thickBot="1">
      <c r="A18" s="183" t="s">
        <v>69</v>
      </c>
      <c r="B18" s="184">
        <f>BILAN!$B$16</f>
        <v>14</v>
      </c>
    </row>
    <row r="19" spans="1:2" ht="15.6" thickTop="1"/>
  </sheetData>
  <sheetProtection sheet="1" objects="1" scenarios="1"/>
  <printOptions gridLines="1" gridLinesSet="0"/>
  <pageMargins left="0.78740157480314965" right="0.78740157480314965" top="0.98425196850393704" bottom="0.98425196850393704" header="0.4921259845" footer="0.4921259845"/>
  <pageSetup paperSize="9" orientation="portrait" horizontalDpi="300" verticalDpi="300" r:id="rId1"/>
  <headerFooter alignWithMargins="0">
    <oddHeader>&amp;F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9"/>
  <sheetViews>
    <sheetView zoomScale="140" zoomScaleNormal="140" workbookViewId="0">
      <selection activeCell="H18" sqref="H18"/>
    </sheetView>
  </sheetViews>
  <sheetFormatPr baseColWidth="10" defaultColWidth="7.6640625" defaultRowHeight="15"/>
  <cols>
    <col min="1" max="1" width="42.5546875" style="1" customWidth="1"/>
    <col min="2" max="2" width="9.6640625" style="2" customWidth="1"/>
    <col min="3" max="5" width="7.6640625" style="2" customWidth="1"/>
    <col min="6" max="6" width="6.44140625" style="2" customWidth="1"/>
    <col min="7" max="16384" width="7.6640625" style="1"/>
  </cols>
  <sheetData>
    <row r="1" spans="1:6" ht="16.2" thickTop="1" thickBot="1">
      <c r="B1" s="14" t="s">
        <v>12</v>
      </c>
      <c r="C1" s="15"/>
      <c r="D1" s="14" t="s">
        <v>13</v>
      </c>
      <c r="E1" s="16"/>
    </row>
    <row r="2" spans="1:6" ht="15.6" thickTop="1">
      <c r="A2" s="6" t="s">
        <v>9</v>
      </c>
      <c r="B2" s="167" t="s">
        <v>11</v>
      </c>
      <c r="C2" s="149" t="s">
        <v>11</v>
      </c>
      <c r="D2" s="175">
        <v>2</v>
      </c>
      <c r="E2" s="160">
        <v>2</v>
      </c>
      <c r="F2" s="12"/>
    </row>
    <row r="3" spans="1:6">
      <c r="A3" s="8" t="s">
        <v>8</v>
      </c>
      <c r="B3" s="168">
        <v>3</v>
      </c>
      <c r="C3" s="153">
        <v>1</v>
      </c>
      <c r="D3" s="176">
        <v>2</v>
      </c>
      <c r="E3" s="161">
        <v>1</v>
      </c>
      <c r="F3" s="12"/>
    </row>
    <row r="4" spans="1:6">
      <c r="A4" s="9" t="s">
        <v>6</v>
      </c>
      <c r="B4" s="169">
        <v>4</v>
      </c>
      <c r="C4" s="154">
        <v>1</v>
      </c>
      <c r="D4" s="177">
        <v>2</v>
      </c>
      <c r="E4" s="162">
        <v>1</v>
      </c>
      <c r="F4" s="12"/>
    </row>
    <row r="5" spans="1:6" ht="15.6" thickBot="1">
      <c r="A5" s="11" t="s">
        <v>67</v>
      </c>
      <c r="B5" s="170">
        <v>2</v>
      </c>
      <c r="C5" s="155">
        <v>1</v>
      </c>
      <c r="D5" s="178" t="s">
        <v>11</v>
      </c>
      <c r="E5" s="158" t="s">
        <v>11</v>
      </c>
      <c r="F5" s="12"/>
    </row>
    <row r="6" spans="1:6">
      <c r="A6" s="152" t="s">
        <v>68</v>
      </c>
      <c r="B6" s="171">
        <v>3</v>
      </c>
      <c r="C6" s="156">
        <v>1</v>
      </c>
      <c r="D6" s="179">
        <v>2</v>
      </c>
      <c r="E6" s="163">
        <v>1</v>
      </c>
      <c r="F6" s="12"/>
    </row>
    <row r="7" spans="1:6">
      <c r="A7" s="10" t="s">
        <v>10</v>
      </c>
      <c r="B7" s="171">
        <v>3</v>
      </c>
      <c r="C7" s="156">
        <v>1</v>
      </c>
      <c r="D7" s="179">
        <v>2</v>
      </c>
      <c r="E7" s="163">
        <v>1</v>
      </c>
      <c r="F7" s="12"/>
    </row>
    <row r="8" spans="1:6">
      <c r="A8" s="9" t="s">
        <v>7</v>
      </c>
      <c r="B8" s="169">
        <v>4</v>
      </c>
      <c r="C8" s="154">
        <v>1</v>
      </c>
      <c r="D8" s="177">
        <v>2</v>
      </c>
      <c r="E8" s="162">
        <v>1</v>
      </c>
      <c r="F8" s="12"/>
    </row>
    <row r="9" spans="1:6" ht="15.6" thickBot="1">
      <c r="A9" s="11" t="s">
        <v>66</v>
      </c>
      <c r="B9" s="170">
        <v>2</v>
      </c>
      <c r="C9" s="155">
        <v>1</v>
      </c>
      <c r="D9" s="178" t="s">
        <v>11</v>
      </c>
      <c r="E9" s="158" t="s">
        <v>11</v>
      </c>
      <c r="F9" s="12"/>
    </row>
    <row r="10" spans="1:6">
      <c r="A10" s="10" t="s">
        <v>0</v>
      </c>
      <c r="B10" s="171">
        <v>4</v>
      </c>
      <c r="C10" s="156">
        <v>1</v>
      </c>
      <c r="D10" s="179">
        <v>2</v>
      </c>
      <c r="E10" s="163">
        <v>0</v>
      </c>
      <c r="F10" s="12"/>
    </row>
    <row r="11" spans="1:6">
      <c r="A11" s="9" t="s">
        <v>1</v>
      </c>
      <c r="B11" s="169">
        <v>2</v>
      </c>
      <c r="C11" s="154">
        <v>1</v>
      </c>
      <c r="D11" s="177">
        <v>2</v>
      </c>
      <c r="E11" s="162">
        <v>0</v>
      </c>
      <c r="F11" s="12"/>
    </row>
    <row r="12" spans="1:6">
      <c r="A12" s="7" t="s">
        <v>2</v>
      </c>
      <c r="B12" s="172">
        <v>2</v>
      </c>
      <c r="C12" s="157">
        <v>0</v>
      </c>
      <c r="D12" s="180" t="s">
        <v>11</v>
      </c>
      <c r="E12" s="159" t="s">
        <v>11</v>
      </c>
      <c r="F12" s="12"/>
    </row>
    <row r="13" spans="1:6">
      <c r="A13" s="8" t="s">
        <v>3</v>
      </c>
      <c r="B13" s="168" t="s">
        <v>11</v>
      </c>
      <c r="C13" s="150" t="s">
        <v>11</v>
      </c>
      <c r="D13" s="176">
        <v>2</v>
      </c>
      <c r="E13" s="161">
        <v>0</v>
      </c>
      <c r="F13" s="12"/>
    </row>
    <row r="14" spans="1:6">
      <c r="A14" s="3" t="s">
        <v>14</v>
      </c>
      <c r="B14" s="173" t="s">
        <v>11</v>
      </c>
      <c r="C14" s="151" t="s">
        <v>11</v>
      </c>
      <c r="D14" s="181">
        <v>2</v>
      </c>
      <c r="E14" s="164">
        <v>0</v>
      </c>
      <c r="F14" s="12"/>
    </row>
    <row r="15" spans="1:6" ht="15.6" thickBot="1">
      <c r="A15" s="11" t="s">
        <v>4</v>
      </c>
      <c r="B15" s="170">
        <v>1</v>
      </c>
      <c r="C15" s="155">
        <v>0</v>
      </c>
      <c r="D15" s="178" t="s">
        <v>11</v>
      </c>
      <c r="E15" s="158" t="s">
        <v>11</v>
      </c>
      <c r="F15" s="12"/>
    </row>
    <row r="16" spans="1:6" s="5" customFormat="1" ht="18" thickBot="1">
      <c r="A16" s="4" t="s">
        <v>5</v>
      </c>
      <c r="B16" s="174">
        <f>SUM(B2:B15)</f>
        <v>30</v>
      </c>
      <c r="C16" s="165">
        <f>SUM(C2:C15)</f>
        <v>9</v>
      </c>
      <c r="D16" s="182">
        <f>SUM(D2:D15)</f>
        <v>20</v>
      </c>
      <c r="E16" s="166">
        <f>SUM(E2:E15)</f>
        <v>7</v>
      </c>
      <c r="F16" s="13"/>
    </row>
    <row r="17" spans="1:2" ht="16.2" thickTop="1" thickBot="1"/>
    <row r="18" spans="1:2" ht="18.600000000000001" thickTop="1" thickBot="1">
      <c r="A18" s="183" t="s">
        <v>69</v>
      </c>
      <c r="B18" s="184">
        <f>BILAN!$B$17</f>
        <v>8</v>
      </c>
    </row>
    <row r="19" spans="1:2" ht="15.6" thickTop="1"/>
  </sheetData>
  <sheetProtection sheet="1" objects="1" scenarios="1"/>
  <printOptions gridLines="1" gridLinesSet="0"/>
  <pageMargins left="0.78740157480314965" right="0.78740157480314965" top="0.98425196850393704" bottom="0.98425196850393704" header="0.4921259845" footer="0.4921259845"/>
  <pageSetup paperSize="9" orientation="landscape" horizontalDpi="300" verticalDpi="300" r:id="rId1"/>
  <headerFooter alignWithMargins="0">
    <oddHeader>&amp;F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9"/>
  <sheetViews>
    <sheetView zoomScale="140" zoomScaleNormal="140" workbookViewId="0">
      <selection activeCell="L15" sqref="L15"/>
    </sheetView>
  </sheetViews>
  <sheetFormatPr baseColWidth="10" defaultColWidth="7.6640625" defaultRowHeight="15"/>
  <cols>
    <col min="1" max="1" width="42.5546875" style="1" customWidth="1"/>
    <col min="2" max="2" width="9.6640625" style="2" customWidth="1"/>
    <col min="3" max="5" width="7.6640625" style="2" customWidth="1"/>
    <col min="6" max="6" width="6.44140625" style="2" customWidth="1"/>
    <col min="7" max="16384" width="7.6640625" style="1"/>
  </cols>
  <sheetData>
    <row r="1" spans="1:6" ht="16.2" thickTop="1" thickBot="1">
      <c r="B1" s="14" t="s">
        <v>12</v>
      </c>
      <c r="C1" s="15"/>
      <c r="D1" s="14" t="s">
        <v>13</v>
      </c>
      <c r="E1" s="16"/>
    </row>
    <row r="2" spans="1:6" ht="15.6" thickTop="1">
      <c r="A2" s="6" t="s">
        <v>9</v>
      </c>
      <c r="B2" s="167" t="s">
        <v>11</v>
      </c>
      <c r="C2" s="149" t="s">
        <v>11</v>
      </c>
      <c r="D2" s="175">
        <v>2</v>
      </c>
      <c r="E2" s="160">
        <v>2</v>
      </c>
      <c r="F2" s="12"/>
    </row>
    <row r="3" spans="1:6">
      <c r="A3" s="8" t="s">
        <v>8</v>
      </c>
      <c r="B3" s="168">
        <v>3</v>
      </c>
      <c r="C3" s="153">
        <v>3</v>
      </c>
      <c r="D3" s="176">
        <v>2</v>
      </c>
      <c r="E3" s="161">
        <v>1</v>
      </c>
      <c r="F3" s="12"/>
    </row>
    <row r="4" spans="1:6">
      <c r="A4" s="9" t="s">
        <v>6</v>
      </c>
      <c r="B4" s="169">
        <v>4</v>
      </c>
      <c r="C4" s="154">
        <v>4</v>
      </c>
      <c r="D4" s="177">
        <v>2</v>
      </c>
      <c r="E4" s="162">
        <v>1</v>
      </c>
      <c r="F4" s="12"/>
    </row>
    <row r="5" spans="1:6" ht="15.6" thickBot="1">
      <c r="A5" s="11" t="s">
        <v>67</v>
      </c>
      <c r="B5" s="170">
        <v>2</v>
      </c>
      <c r="C5" s="155">
        <v>1</v>
      </c>
      <c r="D5" s="178" t="s">
        <v>11</v>
      </c>
      <c r="E5" s="158" t="s">
        <v>11</v>
      </c>
      <c r="F5" s="12"/>
    </row>
    <row r="6" spans="1:6">
      <c r="A6" s="152" t="s">
        <v>68</v>
      </c>
      <c r="B6" s="171">
        <v>3</v>
      </c>
      <c r="C6" s="156">
        <v>3</v>
      </c>
      <c r="D6" s="179">
        <v>2</v>
      </c>
      <c r="E6" s="163">
        <v>0</v>
      </c>
      <c r="F6" s="12"/>
    </row>
    <row r="7" spans="1:6">
      <c r="A7" s="10" t="s">
        <v>10</v>
      </c>
      <c r="B7" s="171">
        <v>3</v>
      </c>
      <c r="C7" s="156">
        <v>3</v>
      </c>
      <c r="D7" s="179">
        <v>2</v>
      </c>
      <c r="E7" s="163">
        <v>1</v>
      </c>
      <c r="F7" s="12"/>
    </row>
    <row r="8" spans="1:6">
      <c r="A8" s="9" t="s">
        <v>7</v>
      </c>
      <c r="B8" s="169">
        <v>4</v>
      </c>
      <c r="C8" s="154">
        <v>2</v>
      </c>
      <c r="D8" s="177">
        <v>2</v>
      </c>
      <c r="E8" s="162">
        <v>1</v>
      </c>
      <c r="F8" s="12"/>
    </row>
    <row r="9" spans="1:6" ht="15.6" thickBot="1">
      <c r="A9" s="11" t="s">
        <v>66</v>
      </c>
      <c r="B9" s="170">
        <v>2</v>
      </c>
      <c r="C9" s="155">
        <v>0</v>
      </c>
      <c r="D9" s="178" t="s">
        <v>11</v>
      </c>
      <c r="E9" s="158" t="s">
        <v>11</v>
      </c>
      <c r="F9" s="12"/>
    </row>
    <row r="10" spans="1:6">
      <c r="A10" s="10" t="s">
        <v>0</v>
      </c>
      <c r="B10" s="171">
        <v>4</v>
      </c>
      <c r="C10" s="156">
        <v>2</v>
      </c>
      <c r="D10" s="179">
        <v>2</v>
      </c>
      <c r="E10" s="163">
        <v>1</v>
      </c>
      <c r="F10" s="12"/>
    </row>
    <row r="11" spans="1:6">
      <c r="A11" s="9" t="s">
        <v>1</v>
      </c>
      <c r="B11" s="169">
        <v>2</v>
      </c>
      <c r="C11" s="154">
        <v>1</v>
      </c>
      <c r="D11" s="177">
        <v>2</v>
      </c>
      <c r="E11" s="162">
        <v>0</v>
      </c>
      <c r="F11" s="12"/>
    </row>
    <row r="12" spans="1:6">
      <c r="A12" s="7" t="s">
        <v>2</v>
      </c>
      <c r="B12" s="172">
        <v>2</v>
      </c>
      <c r="C12" s="157">
        <v>0</v>
      </c>
      <c r="D12" s="180" t="s">
        <v>11</v>
      </c>
      <c r="E12" s="159" t="s">
        <v>11</v>
      </c>
      <c r="F12" s="12"/>
    </row>
    <row r="13" spans="1:6">
      <c r="A13" s="8" t="s">
        <v>3</v>
      </c>
      <c r="B13" s="168" t="s">
        <v>11</v>
      </c>
      <c r="C13" s="150" t="s">
        <v>11</v>
      </c>
      <c r="D13" s="176">
        <v>2</v>
      </c>
      <c r="E13" s="161">
        <v>0</v>
      </c>
      <c r="F13" s="12"/>
    </row>
    <row r="14" spans="1:6">
      <c r="A14" s="3" t="s">
        <v>14</v>
      </c>
      <c r="B14" s="173" t="s">
        <v>11</v>
      </c>
      <c r="C14" s="151" t="s">
        <v>11</v>
      </c>
      <c r="D14" s="181">
        <v>2</v>
      </c>
      <c r="E14" s="164">
        <v>1</v>
      </c>
      <c r="F14" s="12"/>
    </row>
    <row r="15" spans="1:6" ht="15.6" thickBot="1">
      <c r="A15" s="11" t="s">
        <v>4</v>
      </c>
      <c r="B15" s="170">
        <v>1</v>
      </c>
      <c r="C15" s="155">
        <v>0</v>
      </c>
      <c r="D15" s="178" t="s">
        <v>11</v>
      </c>
      <c r="E15" s="158" t="s">
        <v>11</v>
      </c>
      <c r="F15" s="12"/>
    </row>
    <row r="16" spans="1:6" s="5" customFormat="1" ht="18" thickBot="1">
      <c r="A16" s="4" t="s">
        <v>5</v>
      </c>
      <c r="B16" s="174">
        <f>SUM(B2:B15)</f>
        <v>30</v>
      </c>
      <c r="C16" s="165">
        <f>SUM(C2:C15)</f>
        <v>19</v>
      </c>
      <c r="D16" s="182">
        <f>SUM(D2:D15)</f>
        <v>20</v>
      </c>
      <c r="E16" s="166">
        <f>SUM(E2:E15)</f>
        <v>8</v>
      </c>
      <c r="F16" s="13"/>
    </row>
    <row r="17" spans="1:2" ht="16.2" thickTop="1" thickBot="1"/>
    <row r="18" spans="1:2" ht="18.600000000000001" thickTop="1" thickBot="1">
      <c r="A18" s="183" t="s">
        <v>69</v>
      </c>
      <c r="B18" s="184">
        <f>BILAN!$B$24</f>
        <v>13.5</v>
      </c>
    </row>
    <row r="19" spans="1:2" ht="15.6" thickTop="1"/>
  </sheetData>
  <sheetProtection sheet="1" objects="1" scenarios="1"/>
  <printOptions gridLines="1" gridLinesSet="0"/>
  <pageMargins left="0.78740157480314965" right="0.78740157480314965" top="0.98425196850393704" bottom="0.98425196850393704" header="0.4921259845" footer="0.4921259845"/>
  <pageSetup paperSize="9" orientation="portrait" horizontalDpi="300" verticalDpi="300" r:id="rId1"/>
  <headerFooter alignWithMargins="0">
    <oddHeader>&amp;F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9"/>
  <sheetViews>
    <sheetView zoomScale="140" zoomScaleNormal="140" workbookViewId="0">
      <selection activeCell="J18" sqref="J18"/>
    </sheetView>
  </sheetViews>
  <sheetFormatPr baseColWidth="10" defaultColWidth="7.6640625" defaultRowHeight="15"/>
  <cols>
    <col min="1" max="1" width="42.5546875" style="1" customWidth="1"/>
    <col min="2" max="2" width="9.6640625" style="2" customWidth="1"/>
    <col min="3" max="5" width="7.6640625" style="2" customWidth="1"/>
    <col min="6" max="6" width="6.44140625" style="2" customWidth="1"/>
    <col min="7" max="16384" width="7.6640625" style="1"/>
  </cols>
  <sheetData>
    <row r="1" spans="1:6" ht="16.2" thickTop="1" thickBot="1">
      <c r="B1" s="14" t="s">
        <v>12</v>
      </c>
      <c r="C1" s="15"/>
      <c r="D1" s="14" t="s">
        <v>13</v>
      </c>
      <c r="E1" s="16"/>
    </row>
    <row r="2" spans="1:6" ht="15.6" thickTop="1">
      <c r="A2" s="6" t="s">
        <v>9</v>
      </c>
      <c r="B2" s="167" t="s">
        <v>11</v>
      </c>
      <c r="C2" s="149" t="s">
        <v>11</v>
      </c>
      <c r="D2" s="175">
        <v>2</v>
      </c>
      <c r="E2" s="160">
        <v>2</v>
      </c>
      <c r="F2" s="12"/>
    </row>
    <row r="3" spans="1:6">
      <c r="A3" s="8" t="s">
        <v>8</v>
      </c>
      <c r="B3" s="168">
        <v>3</v>
      </c>
      <c r="C3" s="153">
        <v>2</v>
      </c>
      <c r="D3" s="176">
        <v>2</v>
      </c>
      <c r="E3" s="161">
        <v>1</v>
      </c>
      <c r="F3" s="12"/>
    </row>
    <row r="4" spans="1:6">
      <c r="A4" s="9" t="s">
        <v>6</v>
      </c>
      <c r="B4" s="169">
        <v>4</v>
      </c>
      <c r="C4" s="154">
        <v>1</v>
      </c>
      <c r="D4" s="177">
        <v>2</v>
      </c>
      <c r="E4" s="162">
        <v>1</v>
      </c>
      <c r="F4" s="12"/>
    </row>
    <row r="5" spans="1:6" ht="15.6" thickBot="1">
      <c r="A5" s="11" t="s">
        <v>67</v>
      </c>
      <c r="B5" s="170">
        <v>2</v>
      </c>
      <c r="C5" s="155">
        <v>2</v>
      </c>
      <c r="D5" s="178" t="s">
        <v>11</v>
      </c>
      <c r="E5" s="158" t="s">
        <v>11</v>
      </c>
      <c r="F5" s="12"/>
    </row>
    <row r="6" spans="1:6">
      <c r="A6" s="152" t="s">
        <v>68</v>
      </c>
      <c r="B6" s="171">
        <v>3</v>
      </c>
      <c r="C6" s="156">
        <v>1</v>
      </c>
      <c r="D6" s="179">
        <v>2</v>
      </c>
      <c r="E6" s="163">
        <v>1</v>
      </c>
      <c r="F6" s="12"/>
    </row>
    <row r="7" spans="1:6">
      <c r="A7" s="10" t="s">
        <v>10</v>
      </c>
      <c r="B7" s="171">
        <v>3</v>
      </c>
      <c r="C7" s="156">
        <v>2</v>
      </c>
      <c r="D7" s="179">
        <v>2</v>
      </c>
      <c r="E7" s="163">
        <v>1</v>
      </c>
      <c r="F7" s="12"/>
    </row>
    <row r="8" spans="1:6">
      <c r="A8" s="9" t="s">
        <v>7</v>
      </c>
      <c r="B8" s="169">
        <v>4</v>
      </c>
      <c r="C8" s="154">
        <v>4</v>
      </c>
      <c r="D8" s="177">
        <v>2</v>
      </c>
      <c r="E8" s="162">
        <v>1</v>
      </c>
      <c r="F8" s="12"/>
    </row>
    <row r="9" spans="1:6" ht="15.6" thickBot="1">
      <c r="A9" s="11" t="s">
        <v>66</v>
      </c>
      <c r="B9" s="170">
        <v>2</v>
      </c>
      <c r="C9" s="155">
        <v>0</v>
      </c>
      <c r="D9" s="178" t="s">
        <v>11</v>
      </c>
      <c r="E9" s="158" t="s">
        <v>11</v>
      </c>
      <c r="F9" s="12"/>
    </row>
    <row r="10" spans="1:6">
      <c r="A10" s="10" t="s">
        <v>0</v>
      </c>
      <c r="B10" s="171">
        <v>4</v>
      </c>
      <c r="C10" s="156">
        <v>3</v>
      </c>
      <c r="D10" s="179">
        <v>2</v>
      </c>
      <c r="E10" s="163">
        <v>1</v>
      </c>
      <c r="F10" s="12"/>
    </row>
    <row r="11" spans="1:6">
      <c r="A11" s="9" t="s">
        <v>1</v>
      </c>
      <c r="B11" s="169">
        <v>2</v>
      </c>
      <c r="C11" s="154">
        <v>2</v>
      </c>
      <c r="D11" s="177">
        <v>2</v>
      </c>
      <c r="E11" s="162">
        <v>1</v>
      </c>
      <c r="F11" s="12"/>
    </row>
    <row r="12" spans="1:6">
      <c r="A12" s="7" t="s">
        <v>2</v>
      </c>
      <c r="B12" s="172">
        <v>2</v>
      </c>
      <c r="C12" s="157">
        <v>2</v>
      </c>
      <c r="D12" s="180" t="s">
        <v>11</v>
      </c>
      <c r="E12" s="159" t="s">
        <v>11</v>
      </c>
      <c r="F12" s="12"/>
    </row>
    <row r="13" spans="1:6">
      <c r="A13" s="8" t="s">
        <v>3</v>
      </c>
      <c r="B13" s="168" t="s">
        <v>11</v>
      </c>
      <c r="C13" s="150" t="s">
        <v>11</v>
      </c>
      <c r="D13" s="176">
        <v>2</v>
      </c>
      <c r="E13" s="161">
        <v>1</v>
      </c>
      <c r="F13" s="12"/>
    </row>
    <row r="14" spans="1:6">
      <c r="A14" s="3" t="s">
        <v>14</v>
      </c>
      <c r="B14" s="173" t="s">
        <v>11</v>
      </c>
      <c r="C14" s="151" t="s">
        <v>11</v>
      </c>
      <c r="D14" s="181">
        <v>2</v>
      </c>
      <c r="E14" s="164">
        <v>2</v>
      </c>
      <c r="F14" s="12"/>
    </row>
    <row r="15" spans="1:6" ht="15.6" thickBot="1">
      <c r="A15" s="11" t="s">
        <v>4</v>
      </c>
      <c r="B15" s="170">
        <v>1</v>
      </c>
      <c r="C15" s="155">
        <v>1</v>
      </c>
      <c r="D15" s="178" t="s">
        <v>11</v>
      </c>
      <c r="E15" s="158" t="s">
        <v>11</v>
      </c>
      <c r="F15" s="12"/>
    </row>
    <row r="16" spans="1:6" s="5" customFormat="1" ht="18" thickBot="1">
      <c r="A16" s="4" t="s">
        <v>5</v>
      </c>
      <c r="B16" s="174">
        <f>SUM(B2:B15)</f>
        <v>30</v>
      </c>
      <c r="C16" s="165">
        <f>SUM(C2:C15)</f>
        <v>20</v>
      </c>
      <c r="D16" s="182">
        <f>SUM(D2:D15)</f>
        <v>20</v>
      </c>
      <c r="E16" s="166">
        <f>SUM(E2:E15)</f>
        <v>12</v>
      </c>
      <c r="F16" s="13"/>
    </row>
    <row r="17" spans="1:2" ht="16.2" thickTop="1" thickBot="1"/>
    <row r="18" spans="1:2" ht="18.600000000000001" thickTop="1" thickBot="1">
      <c r="A18" s="183" t="s">
        <v>69</v>
      </c>
      <c r="B18" s="184">
        <f>BILAN!$B$27</f>
        <v>16</v>
      </c>
    </row>
    <row r="19" spans="1:2" ht="15.6" thickTop="1"/>
  </sheetData>
  <sheetProtection sheet="1" objects="1" scenarios="1"/>
  <printOptions gridLines="1" gridLinesSet="0"/>
  <pageMargins left="0.78740157480314965" right="0.78740157480314965" top="0.98425196850393704" bottom="0.98425196850393704" header="0.4921259845" footer="0.4921259845"/>
  <pageSetup paperSize="9" orientation="portrait" horizontalDpi="300" verticalDpi="300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9</vt:i4>
      </vt:variant>
    </vt:vector>
  </HeadingPairs>
  <TitlesOfParts>
    <vt:vector size="19" baseType="lpstr">
      <vt:lpstr>BILAN</vt:lpstr>
      <vt:lpstr>MODELE</vt:lpstr>
      <vt:lpstr>AUDIFFREN</vt:lpstr>
      <vt:lpstr>CHOURGNOZ</vt:lpstr>
      <vt:lpstr>DE JONGHE</vt:lpstr>
      <vt:lpstr>GATT</vt:lpstr>
      <vt:lpstr>GEORGES</vt:lpstr>
      <vt:lpstr>KARAKOC</vt:lpstr>
      <vt:lpstr>MATHIEU John</vt:lpstr>
      <vt:lpstr>RAOUL</vt:lpstr>
      <vt:lpstr>AUDIFFREN!Zone_d_impression</vt:lpstr>
      <vt:lpstr>CHOURGNOZ!Zone_d_impression</vt:lpstr>
      <vt:lpstr>'DE JONGHE'!Zone_d_impression</vt:lpstr>
      <vt:lpstr>GATT!Zone_d_impression</vt:lpstr>
      <vt:lpstr>GEORGES!Zone_d_impression</vt:lpstr>
      <vt:lpstr>KARAKOC!Zone_d_impression</vt:lpstr>
      <vt:lpstr>'MATHIEU John'!Zone_d_impression</vt:lpstr>
      <vt:lpstr>MODELE!Zone_d_impression</vt:lpstr>
      <vt:lpstr>RAOUL!Zone_d_impression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PJP</dc:creator>
  <cp:lastModifiedBy>JPP</cp:lastModifiedBy>
  <cp:lastPrinted>2014-03-13T19:40:22Z</cp:lastPrinted>
  <dcterms:created xsi:type="dcterms:W3CDTF">2002-06-19T08:09:07Z</dcterms:created>
  <dcterms:modified xsi:type="dcterms:W3CDTF">2014-03-18T18:34:11Z</dcterms:modified>
</cp:coreProperties>
</file>