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GitHub\EvaluationCompetences\StarterKit\2023_2024\"/>
    </mc:Choice>
  </mc:AlternateContent>
  <xr:revisionPtr revIDLastSave="0" documentId="13_ncr:1_{03B92DBF-E2A2-45B4-8DFB-62B7F9B50191}" xr6:coauthVersionLast="47" xr6:coauthVersionMax="47" xr10:uidLastSave="{00000000-0000-0000-0000-000000000000}"/>
  <bookViews>
    <workbookView xWindow="170" yWindow="760" windowWidth="19030" windowHeight="9700" activeTab="1" xr2:uid="{00000000-000D-0000-FFFF-FFFF00000000}"/>
  </bookViews>
  <sheets>
    <sheet name="Bareme" sheetId="2" r:id="rId1"/>
    <sheet name="Note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47" i="3" l="1"/>
  <c r="AE40" i="3" l="1"/>
  <c r="AH40" i="3" s="1"/>
  <c r="X2" i="2"/>
  <c r="Y2" i="2"/>
  <c r="Z2" i="2"/>
  <c r="AA2" i="2"/>
  <c r="AB2" i="2"/>
  <c r="AC2" i="2"/>
  <c r="D2" i="2"/>
  <c r="E2" i="2"/>
  <c r="F2" i="2"/>
  <c r="G2" i="2"/>
  <c r="H2" i="2"/>
  <c r="I2" i="2"/>
  <c r="J2" i="2"/>
  <c r="K2" i="2"/>
  <c r="L2" i="2"/>
  <c r="M2" i="2"/>
  <c r="N2" i="2"/>
  <c r="O2" i="2"/>
  <c r="P2" i="2"/>
  <c r="Q2" i="2"/>
  <c r="R2" i="2"/>
  <c r="S2" i="2"/>
  <c r="T2" i="2"/>
  <c r="U2" i="2"/>
  <c r="V2" i="2"/>
  <c r="W2" i="2"/>
  <c r="C2" i="2"/>
  <c r="AE27" i="3"/>
  <c r="AE37" i="3"/>
  <c r="AE24" i="3"/>
  <c r="AE23" i="3"/>
  <c r="AE46" i="3"/>
  <c r="AE28" i="3"/>
  <c r="AE6" i="3"/>
  <c r="AE35" i="3"/>
  <c r="AE31" i="3"/>
  <c r="AE25" i="3"/>
  <c r="AH25" i="3" s="1"/>
  <c r="AE19" i="3"/>
  <c r="AE44" i="3"/>
  <c r="AE16" i="3"/>
  <c r="AH16" i="3" s="1"/>
  <c r="AE15" i="3"/>
  <c r="AE38" i="3"/>
  <c r="AH38" i="3" s="1"/>
  <c r="AE18" i="3"/>
  <c r="AH18" i="3" s="1"/>
  <c r="AE12" i="3"/>
  <c r="AE10" i="3"/>
  <c r="AE32" i="3"/>
  <c r="AH32" i="3" s="1"/>
  <c r="AE42" i="3"/>
  <c r="AE20" i="3"/>
  <c r="AH20" i="3" s="1"/>
  <c r="AE8" i="3"/>
  <c r="AE7" i="3"/>
  <c r="AE30" i="3"/>
  <c r="AE34" i="3"/>
  <c r="AE33" i="3"/>
  <c r="AE29" i="3"/>
  <c r="AE45" i="3"/>
  <c r="AH45" i="3" s="1"/>
  <c r="AE22" i="3"/>
  <c r="AE43" i="3"/>
  <c r="AE9" i="3"/>
  <c r="AE21" i="3"/>
  <c r="AE26" i="3"/>
  <c r="AH26" i="3" s="1"/>
  <c r="AE17" i="3"/>
  <c r="AE36" i="3"/>
  <c r="AE13" i="3"/>
  <c r="AE14" i="3"/>
  <c r="AE39" i="3"/>
  <c r="AE41" i="3"/>
  <c r="AE11" i="3"/>
  <c r="AE5" i="3"/>
  <c r="AE3" i="3"/>
  <c r="Z4" i="3" l="1"/>
  <c r="AB4" i="3"/>
  <c r="AH27" i="3"/>
  <c r="AH5" i="3"/>
  <c r="AH7" i="3"/>
  <c r="AH13" i="3"/>
  <c r="AF40" i="3"/>
  <c r="AI40" i="3" s="1"/>
  <c r="AK40" i="3" s="1"/>
  <c r="AF7" i="3"/>
  <c r="AI7" i="3" s="1"/>
  <c r="AF9" i="3"/>
  <c r="AI9" i="3" s="1"/>
  <c r="AF20" i="3"/>
  <c r="AI20" i="3" s="1"/>
  <c r="AF16" i="3"/>
  <c r="AI16" i="3" s="1"/>
  <c r="AF46" i="3"/>
  <c r="AI46" i="3" s="1"/>
  <c r="AF14" i="3"/>
  <c r="AI14" i="3" s="1"/>
  <c r="AF12" i="3"/>
  <c r="AI12" i="3" s="1"/>
  <c r="AF27" i="3"/>
  <c r="AI27" i="3" s="1"/>
  <c r="AF33" i="3"/>
  <c r="AI33" i="3" s="1"/>
  <c r="AF38" i="3"/>
  <c r="AI38" i="3" s="1"/>
  <c r="AK38" i="3" s="1"/>
  <c r="AF23" i="3"/>
  <c r="AI23" i="3" s="1"/>
  <c r="AF22" i="3"/>
  <c r="AI22" i="3" s="1"/>
  <c r="AF30" i="3"/>
  <c r="AI30" i="3" s="1"/>
  <c r="AF35" i="3"/>
  <c r="AI35" i="3" s="1"/>
  <c r="AF43" i="3"/>
  <c r="AI43" i="3" s="1"/>
  <c r="AF32" i="3"/>
  <c r="AI32" i="3" s="1"/>
  <c r="AF24" i="3"/>
  <c r="AI24" i="3" s="1"/>
  <c r="R4" i="3"/>
  <c r="AF41" i="3"/>
  <c r="AI41" i="3" s="1"/>
  <c r="AF17" i="3"/>
  <c r="AI17" i="3" s="1"/>
  <c r="AF10" i="3"/>
  <c r="AI10" i="3" s="1"/>
  <c r="AF6" i="3"/>
  <c r="AI6" i="3" s="1"/>
  <c r="AF37" i="3"/>
  <c r="AI37" i="3" s="1"/>
  <c r="I4" i="3"/>
  <c r="N4" i="3"/>
  <c r="AC4" i="3"/>
  <c r="S4" i="3"/>
  <c r="AF39" i="3"/>
  <c r="AI39" i="3" s="1"/>
  <c r="AF26" i="3"/>
  <c r="AI26" i="3" s="1"/>
  <c r="AF45" i="3"/>
  <c r="AI45" i="3" s="1"/>
  <c r="AK45" i="3" s="1"/>
  <c r="AF44" i="3"/>
  <c r="AI44" i="3" s="1"/>
  <c r="AD2" i="3"/>
  <c r="AF13" i="3"/>
  <c r="AI13" i="3" s="1"/>
  <c r="AF34" i="3"/>
  <c r="AI34" i="3" s="1"/>
  <c r="AD1" i="3"/>
  <c r="AF29" i="3"/>
  <c r="AI29" i="3" s="1"/>
  <c r="AF8" i="3"/>
  <c r="AI8" i="3" s="1"/>
  <c r="AF19" i="3"/>
  <c r="AI19" i="3" s="1"/>
  <c r="AF28" i="3"/>
  <c r="AI28" i="3" s="1"/>
  <c r="AF25" i="3"/>
  <c r="AI25" i="3" s="1"/>
  <c r="K4" i="3"/>
  <c r="H4" i="3"/>
  <c r="AF42" i="3"/>
  <c r="AI42" i="3" s="1"/>
  <c r="AF31" i="3"/>
  <c r="AI31" i="3" s="1"/>
  <c r="AF11" i="3"/>
  <c r="AI11" i="3" s="1"/>
  <c r="AF36" i="3"/>
  <c r="AI36" i="3" s="1"/>
  <c r="AF15" i="3"/>
  <c r="AI15" i="3" s="1"/>
  <c r="P4" i="3"/>
  <c r="F4" i="3"/>
  <c r="AF5" i="3"/>
  <c r="AI5" i="3" s="1"/>
  <c r="AF21" i="3"/>
  <c r="AI21" i="3" s="1"/>
  <c r="AF18" i="3"/>
  <c r="AI18" i="3" s="1"/>
  <c r="Q4" i="3"/>
  <c r="J4" i="3"/>
  <c r="G4" i="3"/>
  <c r="V4" i="3"/>
  <c r="E4" i="3"/>
  <c r="U4" i="3"/>
  <c r="O4" i="3"/>
  <c r="AA4" i="3"/>
  <c r="C4" i="3"/>
  <c r="W4" i="3"/>
  <c r="T4" i="3"/>
  <c r="X4" i="3"/>
  <c r="D4" i="3"/>
  <c r="Y4" i="3"/>
  <c r="L4" i="3"/>
  <c r="M4" i="3"/>
  <c r="AL19" i="3" l="1"/>
  <c r="AK19" i="3"/>
  <c r="AK6" i="3"/>
  <c r="AL6" i="3"/>
  <c r="AL35" i="3"/>
  <c r="AK35" i="3"/>
  <c r="AK14" i="3"/>
  <c r="AL14" i="3"/>
  <c r="AK11" i="3"/>
  <c r="AL11" i="3"/>
  <c r="AL8" i="3"/>
  <c r="AK8" i="3"/>
  <c r="AK10" i="3"/>
  <c r="AL10" i="3"/>
  <c r="AL30" i="3"/>
  <c r="AK30" i="3"/>
  <c r="AL46" i="3"/>
  <c r="AK46" i="3"/>
  <c r="AK31" i="3"/>
  <c r="AL31" i="3"/>
  <c r="AK29" i="3"/>
  <c r="AL29" i="3"/>
  <c r="AK39" i="3"/>
  <c r="AL39" i="3"/>
  <c r="AL17" i="3"/>
  <c r="AK17" i="3"/>
  <c r="AK22" i="3"/>
  <c r="AL22" i="3"/>
  <c r="AH12" i="3"/>
  <c r="AK23" i="3"/>
  <c r="AL23" i="3"/>
  <c r="AL5" i="3"/>
  <c r="AL47" i="3" s="1"/>
  <c r="AK5" i="3"/>
  <c r="AK9" i="3"/>
  <c r="AL9" i="3"/>
  <c r="AL13" i="3"/>
  <c r="AK13" i="3"/>
  <c r="AL24" i="3"/>
  <c r="AK24" i="3"/>
  <c r="AK33" i="3"/>
  <c r="AL33" i="3"/>
  <c r="AL7" i="3"/>
  <c r="AK7" i="3"/>
  <c r="AH37" i="3"/>
  <c r="AL27" i="3"/>
  <c r="AK27" i="3"/>
  <c r="AK36" i="3"/>
  <c r="AL36" i="3"/>
  <c r="AK21" i="3"/>
  <c r="AL21" i="3"/>
  <c r="AK42" i="3"/>
  <c r="AL42" i="3"/>
  <c r="AL41" i="3"/>
  <c r="AK41" i="3"/>
  <c r="AL34" i="3"/>
  <c r="AK34" i="3"/>
  <c r="AL15" i="3"/>
  <c r="AK15" i="3"/>
  <c r="AL28" i="3"/>
  <c r="AK28" i="3"/>
  <c r="AK44" i="3"/>
  <c r="AL44" i="3"/>
  <c r="AL37" i="3"/>
  <c r="AK37" i="3"/>
  <c r="AK43" i="3"/>
  <c r="AL43" i="3"/>
  <c r="AL12" i="3"/>
  <c r="AK12" i="3"/>
  <c r="AH9" i="3"/>
  <c r="AH31" i="3"/>
  <c r="AH10" i="3"/>
  <c r="AH6" i="3"/>
  <c r="AH14" i="3"/>
  <c r="AH8" i="3"/>
  <c r="AH17" i="3"/>
  <c r="AH36" i="3"/>
  <c r="AH19" i="3"/>
  <c r="AH28" i="3"/>
  <c r="AH21" i="3"/>
  <c r="AH24" i="3"/>
  <c r="AH39" i="3"/>
  <c r="AH22" i="3"/>
  <c r="AH15" i="3"/>
  <c r="AH11" i="3"/>
  <c r="AH23" i="3"/>
  <c r="AH46" i="3"/>
  <c r="AH42" i="3"/>
  <c r="AH44" i="3"/>
  <c r="AH43" i="3"/>
  <c r="AH41" i="3"/>
  <c r="AH35" i="3"/>
  <c r="AH34" i="3"/>
  <c r="AH33" i="3"/>
  <c r="AH30" i="3"/>
  <c r="AH29" i="3"/>
  <c r="AG17" i="3"/>
  <c r="AG43" i="3"/>
  <c r="AG5" i="3"/>
  <c r="AG33" i="3"/>
  <c r="AG22" i="3"/>
  <c r="AG19" i="3"/>
  <c r="AG42" i="3"/>
  <c r="AG30" i="3"/>
  <c r="AG18" i="3"/>
  <c r="AG8" i="3"/>
  <c r="AG46" i="3"/>
  <c r="AG9" i="3"/>
  <c r="AG32" i="3"/>
  <c r="AG44" i="3"/>
  <c r="AG41" i="3"/>
  <c r="AG36" i="3"/>
  <c r="AG27" i="3"/>
  <c r="AG12" i="3"/>
  <c r="AG37" i="3"/>
  <c r="AG26" i="3"/>
  <c r="AG21" i="3"/>
  <c r="AG31" i="3"/>
  <c r="AG20" i="3"/>
  <c r="AG11" i="3"/>
  <c r="AG6" i="3"/>
  <c r="AG39" i="3"/>
  <c r="AG24" i="3"/>
  <c r="AG10" i="3"/>
  <c r="AG35" i="3"/>
  <c r="AG25" i="3"/>
  <c r="AG14" i="3"/>
  <c r="AG28" i="3"/>
  <c r="AG45" i="3"/>
  <c r="AG34" i="3"/>
  <c r="AG29" i="3"/>
  <c r="AG23" i="3"/>
  <c r="AG13" i="3"/>
  <c r="AG15" i="3"/>
  <c r="AG47" i="3"/>
  <c r="AG7" i="3"/>
  <c r="AG16" i="3"/>
  <c r="AG38" i="3"/>
  <c r="AG40" i="3"/>
  <c r="AH47" i="3" l="1"/>
  <c r="AI47" i="3" s="1"/>
  <c r="AI2" i="3"/>
</calcChain>
</file>

<file path=xl/sharedStrings.xml><?xml version="1.0" encoding="utf-8"?>
<sst xmlns="http://schemas.openxmlformats.org/spreadsheetml/2006/main" count="789" uniqueCount="267">
  <si>
    <t>Q1</t>
  </si>
  <si>
    <t>Q2</t>
  </si>
  <si>
    <t>Q3</t>
  </si>
  <si>
    <t>Q4</t>
  </si>
  <si>
    <t>Q5</t>
  </si>
  <si>
    <t>Q6</t>
  </si>
  <si>
    <t>Q7</t>
  </si>
  <si>
    <t>Q8</t>
  </si>
  <si>
    <t>Q9</t>
  </si>
  <si>
    <t>Barème</t>
  </si>
  <si>
    <t>Poids</t>
  </si>
  <si>
    <t>Note /20</t>
  </si>
  <si>
    <t>Q10</t>
  </si>
  <si>
    <t>Q11</t>
  </si>
  <si>
    <t>Q12</t>
  </si>
  <si>
    <t>Q13</t>
  </si>
  <si>
    <t>Q14</t>
  </si>
  <si>
    <t>Q15</t>
  </si>
  <si>
    <t>Q16</t>
  </si>
  <si>
    <t>Q17</t>
  </si>
  <si>
    <t>Q18</t>
  </si>
  <si>
    <t>Q19</t>
  </si>
  <si>
    <t>Q20</t>
  </si>
  <si>
    <t>Q21</t>
  </si>
  <si>
    <t>Q22</t>
  </si>
  <si>
    <t>Q23</t>
  </si>
  <si>
    <t>Q24</t>
  </si>
  <si>
    <t>Q25</t>
  </si>
  <si>
    <t>Q26</t>
  </si>
  <si>
    <t>Q27</t>
  </si>
  <si>
    <t>NT</t>
  </si>
  <si>
    <t>De bonnes choses. Attention à être plus précis sur la stratégie en dynamique (énoncer le TMD ou le TRD plutôt que le PFD évasif). En statique, il faut tenter de poser le problème…</t>
  </si>
  <si>
    <t>Bon travail. Les questions ne sont pas toujours abouties, mais sur un sujet comme celui là, c'est délicat.</t>
  </si>
  <si>
    <t xml:space="preserve">Un ensemble un peu inégal. Sur ce genre de sujet, il ne faut traiter de manière exhaustive les questions abordées.(Pour le cahier des charges, il faut par exemple évaluer chacun des critères). </t>
  </si>
  <si>
    <t>Les questions mécaniques sont un peu décevantes : erreurs en cinématique. Statique non abordée. Il y a aussi des erreurs dans la recherche de l'hyperstatisme. 
Il faut être plus solide sur les questions abordées.</t>
  </si>
  <si>
    <t xml:space="preserve">On voit que tu as été déstabilisé par le sujet. Quelques points de cours sur la stabilité sont à revoir. Dans toutes circonstances, les méthodes de résolution, notamment en statique et dynamique doivent apparaître clairement. </t>
  </si>
  <si>
    <t>Beaucoup de questions traitées, c'est bien. Cependant, il faut essayer de les aborder de façon plus méthodique et plus exhaustive.</t>
  </si>
  <si>
    <t xml:space="preserve">De bonnes initiatives, mais les questions abordées doivent être traitées de manière plus exhaustive. </t>
  </si>
  <si>
    <t xml:space="preserve">Les questions sont traitées de façons rigoureuses et méthodique. C'est très bien. Sois plus rigoureux lorsqu'il s'agit de valider le cahier des charges pour maximiser les points sur ces questions. </t>
  </si>
  <si>
    <t xml:space="preserve">Trop peu de questions abordées. De plus les questions traitées doivent être traitées de manière plus exhaustive et méthodique. </t>
  </si>
  <si>
    <t xml:space="preserve">Assez bon ensemble. Des choses à revoir en hyperstatisme. Les questions abordées doivent être traitées plus méthodiquement.  </t>
  </si>
  <si>
    <t xml:space="preserve">De bonnes choses. Dommage que la cinématique-dynamique n'ait pas été traitée. </t>
  </si>
  <si>
    <t xml:space="preserve">La partie asservissement n'est pas abordée. Des imprécisions dans les questions de mécanique </t>
  </si>
  <si>
    <t xml:space="preserve">De bonnes choses. Certaines questions auraient pu être traitées avec davantage de rigueur, mais c'est un bon ensemble. </t>
  </si>
  <si>
    <t xml:space="preserve">Ensemble décevant. Beaucoup d'imprécisions. Il faut s'appuyer sur les méthodes tant dans la rédaction que dans la concrétisation des réponses. </t>
  </si>
  <si>
    <t xml:space="preserve">C'est un sujet difficile. Il faut s'appuyer encore plus sur les méthodes du cours : expliquer le calcul de l'hyperstatisme, bien choisir les théorèmes pertinents en dynamique et en statique. Bien traiter les questions sur l'évaluation des performances. </t>
  </si>
  <si>
    <t xml:space="preserve">C'est un bon ensemble. Sur la forme, il semble dur de gagner en lisibilité pour les concours. Tu peux cependant améliorer la lisibilité en encadrant (en rouge ?) les résultats. </t>
  </si>
  <si>
    <t>Ensemble un peu juste, mais quand même encourageant pour un sujet difficile. Les réponses doivent s'articuler en rédigeant clairement la méthode. Les questions validant le cahier des charges doivent être traitées.</t>
  </si>
  <si>
    <t xml:space="preserve">Un bon ensemble. Les stratégies de résolution sont très bien rédigées. Quelques points à ne pas laisser passer sur l'hyperstatisme, ou sur le tracer des Bode. </t>
  </si>
  <si>
    <t xml:space="preserve">C'était un sujet difficile. Tu as réussi à identifier la plupart des questions abordables. Assez bon ensemble sur les questions traitées. </t>
  </si>
  <si>
    <t xml:space="preserve">Il ne faut pas se laisser déstabiliser par des sujets difficiles. Il faut s'appuyer, notamment en statique sur la rédaction des méthodes. </t>
  </si>
  <si>
    <t>De bonnes choses sur ce sujet difficile. Les questions abordées doivent être traitées plus exhaustivement.</t>
  </si>
  <si>
    <t xml:space="preserve">Assez bon ensemble. </t>
  </si>
  <si>
    <t xml:space="preserve">Ensemble parfois superficiel. Il faut être plus méthodique et rigoureux sur les questions traitées. </t>
  </si>
  <si>
    <t xml:space="preserve">Assez bon ensemble. Tu es capable d'en faire davantage. </t>
  </si>
  <si>
    <t xml:space="preserve">Bon ensemble. </t>
  </si>
  <si>
    <t xml:space="preserve">Asses bon ensemble (bien qu'un peu brouillon…). </t>
  </si>
  <si>
    <t xml:space="preserve">Un bon sens physique. Revoir les questions sur l'hyperstatisme. </t>
  </si>
  <si>
    <t>C'était un sujet difficile. Quelques aspects doivent néanmoins maîtrisés : rédaction des stratégies de résolution en statique et dynamique, réalisation d'un graphe de liaisons, décompte des équations et des inconnues, validation d'un cahier des charges.</t>
  </si>
  <si>
    <t>Assez bon ensemble sur ce sujet difficile. Il faut arriver à en faire (un peu) plus.</t>
  </si>
  <si>
    <t>Attention à bien solide sur les fondamentaux : Dynamique  (plutôt bien traitée). Asservissements (peux mieux faire sur ce sujet).</t>
  </si>
  <si>
    <t>Les questions abordées sont plutôt bien traitées. Dommage que tu ne les traite pas avec davantage de rigueur et d'approfondissement.</t>
  </si>
  <si>
    <t xml:space="preserve">De bonnes choses, mais sois plus rigoureux dans les questions abordées. Les points de méthodes doivent articuler tes réponses. De plus, ici, les questions étaient longues et il faut répondre à tous les aspects. </t>
  </si>
  <si>
    <t>GEO</t>
  </si>
  <si>
    <t>Résoudre un problème de géométrie</t>
  </si>
  <si>
    <t>GEO-01</t>
  </si>
  <si>
    <t>GEO-02</t>
  </si>
  <si>
    <t>GEO-03</t>
  </si>
  <si>
    <t>CIN</t>
  </si>
  <si>
    <t>Résoudre un problème de cinématique</t>
  </si>
  <si>
    <t>CIN-01</t>
  </si>
  <si>
    <t>CIN-02</t>
  </si>
  <si>
    <t>Déterminer un vecteur vitesse, un torseur cinématique, un vecteur accélération</t>
  </si>
  <si>
    <t>CIN-03</t>
  </si>
  <si>
    <t>Déterminer le rapport de transmission d'un transmetteur</t>
  </si>
  <si>
    <t>CIN-04</t>
  </si>
  <si>
    <t>STAT</t>
  </si>
  <si>
    <t>Résoudre un problème de statique</t>
  </si>
  <si>
    <t>STAT-01</t>
  </si>
  <si>
    <t>STAT-02</t>
  </si>
  <si>
    <t>STAT-03</t>
  </si>
  <si>
    <t>STAT-04</t>
  </si>
  <si>
    <t>STAT-05</t>
  </si>
  <si>
    <t>Proposer une démarche de résolution en utilisant le PFS</t>
  </si>
  <si>
    <t>Mettre en œuvre une démarche de résolution</t>
  </si>
  <si>
    <t>CHS</t>
  </si>
  <si>
    <t>Modéliser un mécanisme</t>
  </si>
  <si>
    <t>CHS-01</t>
  </si>
  <si>
    <t>Simplifier un mécanisme en utilisant une liaison équivalente</t>
  </si>
  <si>
    <t>CHS-02</t>
  </si>
  <si>
    <t>Evaluer l'hyperstatisme d'un mécanisme</t>
  </si>
  <si>
    <t>CHS-03</t>
  </si>
  <si>
    <t>Simplifier un mécanisme pour le rendre isostatique</t>
  </si>
  <si>
    <t>DYN</t>
  </si>
  <si>
    <t>Résoudre un problème de dynamique</t>
  </si>
  <si>
    <t>DYN-01</t>
  </si>
  <si>
    <t>DYN-02</t>
  </si>
  <si>
    <t>DYN-03</t>
  </si>
  <si>
    <t>DYN-04</t>
  </si>
  <si>
    <t>Déterminer un torseur cinétique, un torseur dynamique</t>
  </si>
  <si>
    <t>DYN-05</t>
  </si>
  <si>
    <t>Proposer une démarche de résolution en utilisant le PFD</t>
  </si>
  <si>
    <t>DYN-06</t>
  </si>
  <si>
    <t>Mettre en œuvre une démarche de résolution en utilisant le PFD</t>
  </si>
  <si>
    <t>TEC</t>
  </si>
  <si>
    <t>Résoudre un problème d'énergétique</t>
  </si>
  <si>
    <t>TEC-01</t>
  </si>
  <si>
    <t>TEC-02</t>
  </si>
  <si>
    <t>Déterminer les puissances intérieures</t>
  </si>
  <si>
    <t>TEC-03</t>
  </si>
  <si>
    <t>Déterminer les puissances extérieures</t>
  </si>
  <si>
    <t>TEC-04</t>
  </si>
  <si>
    <t>Déterminer l'inertie équivalente, la masse équivalente, l'énergie cinétique, un travail</t>
  </si>
  <si>
    <t>TEC-05</t>
  </si>
  <si>
    <t>Proposer et mettre en œuvre une démarche de résolution</t>
  </si>
  <si>
    <t>SLCI</t>
  </si>
  <si>
    <t>Modéliser un SLCI</t>
  </si>
  <si>
    <t>SLCI-01</t>
  </si>
  <si>
    <t>Analyser un asservissement, proposer une structure d'asservissement</t>
  </si>
  <si>
    <t>SLCI-02</t>
  </si>
  <si>
    <t>SLCI-03</t>
  </si>
  <si>
    <t>SLCI-04</t>
  </si>
  <si>
    <t>SLCI-05</t>
  </si>
  <si>
    <t>SLCI-06</t>
  </si>
  <si>
    <t>Modéliser un système d'ordre 1 et d'ordre 2</t>
  </si>
  <si>
    <t>SLCI-07</t>
  </si>
  <si>
    <t>Déterminer une FTBO et une FTBF</t>
  </si>
  <si>
    <t>SLCI-08</t>
  </si>
  <si>
    <t>Identifier des fonctions de transfert (à partir d'un schéma-bloc), mettre sous forme canonique et identifier des constantes.</t>
  </si>
  <si>
    <t>SLCI-09</t>
  </si>
  <si>
    <t>Déterminer et identifier une réponse temporelle</t>
  </si>
  <si>
    <t>SLCI-10</t>
  </si>
  <si>
    <t>Déterminer et identifier et analyser une réponse fréquentielle</t>
  </si>
  <si>
    <t>PERF</t>
  </si>
  <si>
    <t>Evaluer les performances d'un SLCI</t>
  </si>
  <si>
    <t>PERF-01</t>
  </si>
  <si>
    <t>Evaluer la stabilité en utilisant la BF, les pôles de la BF</t>
  </si>
  <si>
    <t>PERF-02</t>
  </si>
  <si>
    <t>Evaluer la stabilité en utilisant les marges de la BO</t>
  </si>
  <si>
    <t>PERF-03</t>
  </si>
  <si>
    <t>Evaluer la rapidité de la réponse temporelle</t>
  </si>
  <si>
    <t>PERF-04</t>
  </si>
  <si>
    <t>Evaluer la rapidité à partir de la réponse fréquentielle de la BO</t>
  </si>
  <si>
    <t>PERF-05</t>
  </si>
  <si>
    <t>Evaluer la précision à partir du TVF</t>
  </si>
  <si>
    <t>PERF-06</t>
  </si>
  <si>
    <t>Evaluer la précision en utilisant la classe de la BO</t>
  </si>
  <si>
    <t>COR</t>
  </si>
  <si>
    <t>Corriger un SLCI</t>
  </si>
  <si>
    <t>COR-01</t>
  </si>
  <si>
    <t>Analyser un choix de correcteur (compensation de pôles, nombre d'intégrations)</t>
  </si>
  <si>
    <t>COR-02</t>
  </si>
  <si>
    <t>Régler un correcteur P graphiquement ou analytiquement</t>
  </si>
  <si>
    <t>COR-03</t>
  </si>
  <si>
    <t>Régler un correcteur PI graphiquement ou analytiquement</t>
  </si>
  <si>
    <t>COR-04</t>
  </si>
  <si>
    <t>Régler un correcteur à avance de phase</t>
  </si>
  <si>
    <t>COR-05</t>
  </si>
  <si>
    <t>Modéliser un correcteur numérique</t>
  </si>
  <si>
    <t>NL</t>
  </si>
  <si>
    <t>Modélisation des non linéarité d'un système</t>
  </si>
  <si>
    <t>NL-01</t>
  </si>
  <si>
    <t>Identifier une non linéarité</t>
  </si>
  <si>
    <t>NL-02</t>
  </si>
  <si>
    <t>Modéliser une non linéarité</t>
  </si>
  <si>
    <t>SEQ</t>
  </si>
  <si>
    <t>SEQ-01</t>
  </si>
  <si>
    <t>Modélisation par équation booléenne</t>
  </si>
  <si>
    <t>SEQ-02</t>
  </si>
  <si>
    <t>Modélisation par diagramme d'état</t>
  </si>
  <si>
    <t>SEQ-03</t>
  </si>
  <si>
    <t>NUM</t>
  </si>
  <si>
    <t>Résoudre un problème numériquement</t>
  </si>
  <si>
    <t>NUM-01</t>
  </si>
  <si>
    <t>Mettre un problème sous forme matricielle</t>
  </si>
  <si>
    <t>NUM-02</t>
  </si>
  <si>
    <t>Résolution de f(x)=0</t>
  </si>
  <si>
    <t>NUM-03</t>
  </si>
  <si>
    <t>Résolution d'une équation différentielle</t>
  </si>
  <si>
    <t>NUM-04</t>
  </si>
  <si>
    <t>NUM-05</t>
  </si>
  <si>
    <t>Résoudre un problème en utilisant l'apprentissage automatisé</t>
  </si>
  <si>
    <t>SYS</t>
  </si>
  <si>
    <t>Analyser et valider les performances d'un système</t>
  </si>
  <si>
    <t>SYS-01</t>
  </si>
  <si>
    <t>SYS-02</t>
  </si>
  <si>
    <t>Analyser une solution technologique</t>
  </si>
  <si>
    <t>SYS-03</t>
  </si>
  <si>
    <t>Analyser un cahier des charges</t>
  </si>
  <si>
    <t>SYS-04</t>
  </si>
  <si>
    <t>Valider les performances d'un système vis-à-vis d'un cahier des charges</t>
  </si>
  <si>
    <t>SYS-05</t>
  </si>
  <si>
    <t>Analyser les résultats d'une simulation ou d'une expérimentation</t>
  </si>
  <si>
    <t>Analyser la géométrie d'un mécanisme, analyser des surfaces de contact, réaliser des constructions géométriques</t>
  </si>
  <si>
    <t>Modéliser un mécanisme en réalisant un schéma cinématique paramétré</t>
  </si>
  <si>
    <t>Résoudre un problème de géométrie : déterminer la trajectoire d'un point ou déterminer une loi Entrée - Sortie</t>
  </si>
  <si>
    <t>GEO-04</t>
  </si>
  <si>
    <t>Evaluer expérimentalement des grandeurs géométriques</t>
  </si>
  <si>
    <t>Analyser un mécanisme, réaliser un graphe de liaison</t>
  </si>
  <si>
    <t>Déterminer un loi ES cinématique, utiliser l'hypothèse de RSG</t>
  </si>
  <si>
    <t>CIN-05</t>
  </si>
  <si>
    <t>Evaluer expérimentalement une grandeur cinématique</t>
  </si>
  <si>
    <t>Analyser un problème en utilisant un graphe de structure</t>
  </si>
  <si>
    <t>Modéliser les actions mécaniques locales, globales, frottement</t>
  </si>
  <si>
    <t>Evaluer expérimentalement une action mécanique</t>
  </si>
  <si>
    <t>Analyser un mécanisme en utilisant un graphe de liaisons</t>
  </si>
  <si>
    <t>CHS-04</t>
  </si>
  <si>
    <t>CHS-05</t>
  </si>
  <si>
    <t>Analyser les conséquences de l'hyperstatisme d'un mécanisme</t>
  </si>
  <si>
    <t xml:space="preserve">Analyser un problème, définir une loi de mouvement </t>
  </si>
  <si>
    <t>Analyser un mécanisme en utilisant un graphe de structure</t>
  </si>
  <si>
    <t>Modéliser un solide et déterminer ses caractéristiques inertielles</t>
  </si>
  <si>
    <t>Modéliser un SLCI en utilisant la transformée de Laplace</t>
  </si>
  <si>
    <t>Modéliser un SLCI en utilisant un schéma-bloc</t>
  </si>
  <si>
    <t>Modéliser un SLCI en utilisant un modèle polyphysique</t>
  </si>
  <si>
    <t>Modéliser un SLCI à plusieurs entrées, sous forme matricielle éventuellement</t>
  </si>
  <si>
    <t>Linéariser un comportement, une équation, simplifier un modèle</t>
  </si>
  <si>
    <t>SLCI-11</t>
  </si>
  <si>
    <t>COR-06</t>
  </si>
  <si>
    <t>Implanter un correcteur sur une cible</t>
  </si>
  <si>
    <t>Modéliser un système combinatoire ou séquentiel</t>
  </si>
  <si>
    <t>Analyser un système séquentiel en utilisant un chronogramme, analyser un système combinatoire en utilisant une table de vérité</t>
  </si>
  <si>
    <t>Réaliser une analyse structurelle, flux, effort</t>
  </si>
  <si>
    <t>SYS-06</t>
  </si>
  <si>
    <t>Mesurer et analyser une grandeur physique</t>
  </si>
  <si>
    <t>Nom1</t>
  </si>
  <si>
    <t>Nom2</t>
  </si>
  <si>
    <t>Nom3</t>
  </si>
  <si>
    <t>Nom4</t>
  </si>
  <si>
    <t>Nom5</t>
  </si>
  <si>
    <t>Nom6</t>
  </si>
  <si>
    <t>Nom7</t>
  </si>
  <si>
    <t>Nom8</t>
  </si>
  <si>
    <t>Nom9</t>
  </si>
  <si>
    <t>Nom10</t>
  </si>
  <si>
    <t>Nom11</t>
  </si>
  <si>
    <t>Nom12</t>
  </si>
  <si>
    <t>Nom13</t>
  </si>
  <si>
    <t>Nom14</t>
  </si>
  <si>
    <t>Nom15</t>
  </si>
  <si>
    <t>Nom16</t>
  </si>
  <si>
    <t>Nom17</t>
  </si>
  <si>
    <t>Nom18</t>
  </si>
  <si>
    <t>Nom19</t>
  </si>
  <si>
    <t>Nom20</t>
  </si>
  <si>
    <t>Nom21</t>
  </si>
  <si>
    <t>Nom22</t>
  </si>
  <si>
    <t>Nom23</t>
  </si>
  <si>
    <t>Nom24</t>
  </si>
  <si>
    <t>Nom25</t>
  </si>
  <si>
    <t>Nom26</t>
  </si>
  <si>
    <t>Nom27</t>
  </si>
  <si>
    <t>Nom28</t>
  </si>
  <si>
    <t>Nom29</t>
  </si>
  <si>
    <t>Nom30</t>
  </si>
  <si>
    <t>Nom31</t>
  </si>
  <si>
    <t>Nom32</t>
  </si>
  <si>
    <t>Nom33</t>
  </si>
  <si>
    <t>Nom34</t>
  </si>
  <si>
    <t>Nom35</t>
  </si>
  <si>
    <t>Nom36</t>
  </si>
  <si>
    <t>Nom37</t>
  </si>
  <si>
    <t>Nom38</t>
  </si>
  <si>
    <t>Nom39</t>
  </si>
  <si>
    <t>Nom40</t>
  </si>
  <si>
    <t>Nom41</t>
  </si>
  <si>
    <t>Nom42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</si>
</sst>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8"/>
      <color theme="1"/>
      <name val="Calibri"/>
      <family val="2"/>
      <scheme val="minor"/>
    </font>
    <font>
      <b/>
      <sz val="8"/>
      <color theme="1"/>
      <name val="Calibri"/>
      <family val="2"/>
      <scheme val="minor"/>
    </font>
    <font>
      <b/>
      <sz val="8"/>
      <name val="Calibri"/>
      <family val="2"/>
      <scheme val="minor"/>
    </font>
    <font>
      <sz val="8"/>
      <name val="Calibri"/>
      <family val="2"/>
      <scheme val="minor"/>
    </font>
    <font>
      <sz val="9"/>
      <color theme="1"/>
      <name val="Calibri"/>
      <family val="2"/>
      <scheme val="minor"/>
    </font>
    <font>
      <b/>
      <sz val="9"/>
      <color theme="1"/>
      <name val="Calibri"/>
      <family val="2"/>
      <scheme val="minor"/>
    </font>
    <font>
      <b/>
      <sz val="9"/>
      <color rgb="FFFF0000"/>
      <name val="Calibri"/>
      <family val="2"/>
      <scheme val="minor"/>
    </font>
    <font>
      <b/>
      <sz val="9"/>
      <color theme="9"/>
      <name val="Calibri"/>
      <family val="2"/>
      <scheme val="minor"/>
    </font>
  </fonts>
  <fills count="17">
    <fill>
      <patternFill patternType="none"/>
    </fill>
    <fill>
      <patternFill patternType="gray125"/>
    </fill>
    <fill>
      <patternFill patternType="solid">
        <fgColor rgb="FF85A2F3"/>
        <bgColor indexed="64"/>
      </patternFill>
    </fill>
    <fill>
      <patternFill patternType="lightUp">
        <fgColor rgb="FFB1CDFC"/>
        <bgColor auto="1"/>
      </patternFill>
    </fill>
    <fill>
      <patternFill patternType="solid">
        <fgColor rgb="FFDE8AC4"/>
        <bgColor indexed="64"/>
      </patternFill>
    </fill>
    <fill>
      <patternFill patternType="lightUp">
        <fgColor rgb="FFF5B6E7"/>
      </patternFill>
    </fill>
    <fill>
      <patternFill patternType="solid">
        <fgColor rgb="FFF36969"/>
        <bgColor indexed="64"/>
      </patternFill>
    </fill>
    <fill>
      <patternFill patternType="lightUp">
        <fgColor rgb="FFFC8F8F"/>
      </patternFill>
    </fill>
    <fill>
      <patternFill patternType="lightUp">
        <fgColor rgb="FFFFCE77"/>
      </patternFill>
    </fill>
    <fill>
      <patternFill patternType="solid">
        <fgColor rgb="FFFDF645"/>
        <bgColor indexed="64"/>
      </patternFill>
    </fill>
    <fill>
      <patternFill patternType="lightUp">
        <fgColor rgb="FFFFFD5F"/>
      </patternFill>
    </fill>
    <fill>
      <patternFill patternType="solid">
        <fgColor rgb="FFA3D674"/>
        <bgColor indexed="64"/>
      </patternFill>
    </fill>
    <fill>
      <patternFill patternType="lightUp">
        <fgColor rgb="FFCEF19D"/>
      </patternFill>
    </fill>
    <fill>
      <patternFill patternType="solid">
        <fgColor theme="0" tint="-4.9989318521683403E-2"/>
        <bgColor indexed="64"/>
      </patternFill>
    </fill>
    <fill>
      <patternFill patternType="solid">
        <fgColor rgb="FFFFFF00"/>
        <bgColor indexed="64"/>
      </patternFill>
    </fill>
    <fill>
      <patternFill patternType="solid">
        <fgColor theme="2" tint="-9.9978637043366805E-2"/>
        <bgColor indexed="64"/>
      </patternFill>
    </fill>
    <fill>
      <patternFill patternType="lightUp">
        <fgColor theme="0" tint="-0.14996795556505021"/>
        <bgColor indexed="65"/>
      </patternFill>
    </fill>
  </fills>
  <borders count="30">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s>
  <cellStyleXfs count="1">
    <xf numFmtId="0" fontId="0" fillId="0" borderId="0"/>
  </cellStyleXfs>
  <cellXfs count="128">
    <xf numFmtId="0" fontId="0" fillId="0" borderId="0" xfId="0"/>
    <xf numFmtId="0" fontId="1" fillId="0" borderId="0" xfId="0" applyFont="1" applyAlignment="1">
      <alignment horizontal="left" vertical="center"/>
    </xf>
    <xf numFmtId="0" fontId="2" fillId="0" borderId="0" xfId="0" applyFont="1" applyAlignment="1">
      <alignment horizontal="center" vertical="center"/>
    </xf>
    <xf numFmtId="0" fontId="1" fillId="0" borderId="0" xfId="0" applyFont="1" applyAlignment="1">
      <alignment horizontal="left" vertical="top"/>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0" borderId="0" xfId="0" applyFont="1" applyAlignment="1">
      <alignment horizontal="center"/>
    </xf>
    <xf numFmtId="0" fontId="3" fillId="2" borderId="0" xfId="0" applyFont="1" applyFill="1" applyAlignment="1">
      <alignment vertical="center"/>
    </xf>
    <xf numFmtId="0" fontId="3" fillId="4" borderId="0" xfId="0" applyFont="1" applyFill="1" applyAlignment="1">
      <alignment vertical="center"/>
    </xf>
    <xf numFmtId="0" fontId="3" fillId="6" borderId="0" xfId="0" applyFont="1" applyFill="1" applyAlignment="1">
      <alignment vertical="center"/>
    </xf>
    <xf numFmtId="0" fontId="2" fillId="9" borderId="0" xfId="0" applyFont="1" applyFill="1" applyAlignment="1">
      <alignment vertical="center"/>
    </xf>
    <xf numFmtId="0" fontId="2" fillId="11" borderId="0" xfId="0" applyFont="1" applyFill="1" applyAlignment="1">
      <alignment vertical="center"/>
    </xf>
    <xf numFmtId="0" fontId="3" fillId="2" borderId="0" xfId="0" applyFont="1" applyFill="1" applyAlignment="1">
      <alignment horizontal="center" vertical="center"/>
    </xf>
    <xf numFmtId="0" fontId="3" fillId="4" borderId="0" xfId="0" applyFont="1" applyFill="1" applyAlignment="1">
      <alignment horizontal="center" vertical="center"/>
    </xf>
    <xf numFmtId="0" fontId="3" fillId="6" borderId="0" xfId="0" applyFont="1" applyFill="1" applyAlignment="1">
      <alignment horizontal="center" vertical="center"/>
    </xf>
    <xf numFmtId="0" fontId="2" fillId="9" borderId="0" xfId="0" applyFont="1" applyFill="1" applyAlignment="1">
      <alignment horizontal="center" vertical="center"/>
    </xf>
    <xf numFmtId="0" fontId="2" fillId="11" borderId="0" xfId="0" applyFont="1" applyFill="1" applyAlignment="1">
      <alignment horizontal="center" vertical="center"/>
    </xf>
    <xf numFmtId="0" fontId="1" fillId="3"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0" borderId="0" xfId="0" applyFont="1" applyAlignment="1">
      <alignment horizontal="center" vertical="center"/>
    </xf>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5" fillId="0" borderId="0" xfId="0" applyFont="1"/>
    <xf numFmtId="0" fontId="7" fillId="0" borderId="0" xfId="0" applyFont="1" applyAlignment="1">
      <alignment horizontal="center"/>
    </xf>
    <xf numFmtId="0" fontId="8" fillId="0" borderId="0" xfId="0" applyFont="1" applyAlignment="1">
      <alignment horizontal="center"/>
    </xf>
    <xf numFmtId="164" fontId="5" fillId="0" borderId="0" xfId="0" applyNumberFormat="1" applyFont="1"/>
    <xf numFmtId="0" fontId="5" fillId="0" borderId="14" xfId="0" applyFont="1" applyBorder="1" applyAlignment="1">
      <alignment horizontal="center"/>
    </xf>
    <xf numFmtId="0" fontId="5" fillId="0" borderId="0" xfId="0" applyFont="1" applyAlignment="1">
      <alignment horizontal="center"/>
    </xf>
    <xf numFmtId="164" fontId="5" fillId="0" borderId="15" xfId="0" applyNumberFormat="1" applyFont="1" applyBorder="1" applyAlignment="1">
      <alignment horizontal="center"/>
    </xf>
    <xf numFmtId="164" fontId="5" fillId="0" borderId="16" xfId="0" applyNumberFormat="1" applyFont="1" applyBorder="1" applyAlignment="1">
      <alignment horizontal="center"/>
    </xf>
    <xf numFmtId="164" fontId="5" fillId="0" borderId="17" xfId="0" applyNumberFormat="1" applyFont="1" applyBorder="1" applyAlignment="1">
      <alignment horizontal="center"/>
    </xf>
    <xf numFmtId="0" fontId="5" fillId="13" borderId="3" xfId="0" applyFont="1" applyFill="1" applyBorder="1"/>
    <xf numFmtId="0" fontId="5" fillId="13" borderId="5" xfId="0" applyFont="1" applyFill="1" applyBorder="1"/>
    <xf numFmtId="0" fontId="5" fillId="13" borderId="11" xfId="0" applyFont="1" applyFill="1" applyBorder="1" applyAlignment="1">
      <alignment horizontal="center"/>
    </xf>
    <xf numFmtId="0" fontId="5" fillId="13" borderId="4" xfId="0" applyFont="1" applyFill="1" applyBorder="1" applyAlignment="1">
      <alignment horizontal="center"/>
    </xf>
    <xf numFmtId="0" fontId="5" fillId="13" borderId="4" xfId="0" applyFont="1" applyFill="1" applyBorder="1"/>
    <xf numFmtId="164" fontId="5" fillId="13" borderId="5" xfId="0" applyNumberFormat="1" applyFont="1" applyFill="1" applyBorder="1"/>
    <xf numFmtId="0" fontId="5" fillId="13" borderId="6" xfId="0" applyFont="1" applyFill="1" applyBorder="1"/>
    <xf numFmtId="0" fontId="5" fillId="13" borderId="7" xfId="0" applyFont="1" applyFill="1" applyBorder="1"/>
    <xf numFmtId="0" fontId="5" fillId="13" borderId="12" xfId="0" applyFont="1" applyFill="1" applyBorder="1" applyAlignment="1">
      <alignment horizontal="center"/>
    </xf>
    <xf numFmtId="0" fontId="5" fillId="13" borderId="2" xfId="0" applyFont="1" applyFill="1" applyBorder="1" applyAlignment="1">
      <alignment horizontal="center"/>
    </xf>
    <xf numFmtId="0" fontId="5" fillId="13" borderId="2" xfId="0" applyFont="1" applyFill="1" applyBorder="1"/>
    <xf numFmtId="164" fontId="5" fillId="13" borderId="7" xfId="0" applyNumberFormat="1" applyFont="1" applyFill="1" applyBorder="1"/>
    <xf numFmtId="0" fontId="5" fillId="13" borderId="6" xfId="0" applyFont="1" applyFill="1" applyBorder="1" applyAlignment="1">
      <alignment wrapText="1"/>
    </xf>
    <xf numFmtId="0" fontId="5" fillId="13" borderId="8" xfId="0" applyFont="1" applyFill="1" applyBorder="1"/>
    <xf numFmtId="0" fontId="5" fillId="13" borderId="10" xfId="0" applyFont="1" applyFill="1" applyBorder="1"/>
    <xf numFmtId="0" fontId="5" fillId="13" borderId="13" xfId="0" applyFont="1" applyFill="1" applyBorder="1" applyAlignment="1">
      <alignment horizontal="center"/>
    </xf>
    <xf numFmtId="0" fontId="5" fillId="13" borderId="9" xfId="0" applyFont="1" applyFill="1" applyBorder="1" applyAlignment="1">
      <alignment horizontal="center"/>
    </xf>
    <xf numFmtId="0" fontId="5" fillId="13" borderId="9" xfId="0" applyFont="1" applyFill="1" applyBorder="1"/>
    <xf numFmtId="164" fontId="5" fillId="13" borderId="10" xfId="0" applyNumberFormat="1" applyFont="1" applyFill="1" applyBorder="1"/>
    <xf numFmtId="0" fontId="5" fillId="0" borderId="3" xfId="0" applyFont="1" applyBorder="1"/>
    <xf numFmtId="0" fontId="5" fillId="0" borderId="5" xfId="0" applyFont="1" applyBorder="1"/>
    <xf numFmtId="0" fontId="5" fillId="0" borderId="11" xfId="0" applyFont="1" applyBorder="1" applyAlignment="1">
      <alignment horizontal="center"/>
    </xf>
    <xf numFmtId="0" fontId="5" fillId="0" borderId="4" xfId="0" applyFont="1" applyBorder="1" applyAlignment="1">
      <alignment horizontal="center"/>
    </xf>
    <xf numFmtId="0" fontId="5" fillId="0" borderId="4" xfId="0" applyFont="1" applyBorder="1"/>
    <xf numFmtId="164" fontId="5" fillId="0" borderId="5" xfId="0" applyNumberFormat="1" applyFont="1" applyBorder="1"/>
    <xf numFmtId="0" fontId="5" fillId="0" borderId="6" xfId="0" applyFont="1" applyBorder="1"/>
    <xf numFmtId="0" fontId="5" fillId="0" borderId="7" xfId="0" applyFont="1" applyBorder="1"/>
    <xf numFmtId="0" fontId="5" fillId="0" borderId="12" xfId="0" applyFont="1" applyBorder="1" applyAlignment="1">
      <alignment horizontal="center"/>
    </xf>
    <xf numFmtId="0" fontId="5" fillId="0" borderId="2" xfId="0" applyFont="1" applyBorder="1" applyAlignment="1">
      <alignment horizontal="center"/>
    </xf>
    <xf numFmtId="0" fontId="5" fillId="0" borderId="2" xfId="0" applyFont="1" applyBorder="1"/>
    <xf numFmtId="164" fontId="5" fillId="0" borderId="7" xfId="0" applyNumberFormat="1" applyFont="1" applyBorder="1"/>
    <xf numFmtId="0" fontId="5" fillId="0" borderId="8" xfId="0" applyFont="1" applyBorder="1"/>
    <xf numFmtId="0" fontId="5" fillId="0" borderId="10" xfId="0" applyFont="1" applyBorder="1"/>
    <xf numFmtId="0" fontId="5" fillId="0" borderId="13" xfId="0" quotePrefix="1" applyFont="1" applyBorder="1" applyAlignment="1">
      <alignment horizontal="center"/>
    </xf>
    <xf numFmtId="0" fontId="5" fillId="0" borderId="9" xfId="0" applyFont="1" applyBorder="1" applyAlignment="1">
      <alignment horizontal="center"/>
    </xf>
    <xf numFmtId="0" fontId="5" fillId="0" borderId="9" xfId="0" applyFont="1" applyBorder="1"/>
    <xf numFmtId="164" fontId="5" fillId="0" borderId="10" xfId="0" applyNumberFormat="1" applyFont="1" applyBorder="1"/>
    <xf numFmtId="0" fontId="5" fillId="0" borderId="4" xfId="0" quotePrefix="1" applyFont="1" applyBorder="1" applyAlignment="1">
      <alignment horizontal="center"/>
    </xf>
    <xf numFmtId="0" fontId="5" fillId="0" borderId="13" xfId="0" applyFont="1" applyBorder="1" applyAlignment="1">
      <alignment horizontal="center"/>
    </xf>
    <xf numFmtId="0" fontId="5" fillId="0" borderId="9" xfId="0" quotePrefix="1" applyFont="1" applyBorder="1" applyAlignment="1">
      <alignment horizontal="center"/>
    </xf>
    <xf numFmtId="0" fontId="5" fillId="13" borderId="11" xfId="0" quotePrefix="1" applyFont="1" applyFill="1" applyBorder="1" applyAlignment="1">
      <alignment horizontal="center"/>
    </xf>
    <xf numFmtId="20" fontId="5" fillId="13" borderId="3" xfId="0" applyNumberFormat="1" applyFont="1" applyFill="1" applyBorder="1"/>
    <xf numFmtId="0" fontId="5" fillId="13" borderId="12" xfId="0" quotePrefix="1" applyFont="1" applyFill="1" applyBorder="1" applyAlignment="1">
      <alignment horizontal="center"/>
    </xf>
    <xf numFmtId="0" fontId="5" fillId="0" borderId="11" xfId="0" quotePrefix="1" applyFont="1" applyBorder="1" applyAlignment="1">
      <alignment horizontal="center"/>
    </xf>
    <xf numFmtId="0" fontId="5" fillId="13" borderId="4" xfId="0" quotePrefix="1" applyFont="1" applyFill="1" applyBorder="1" applyAlignment="1">
      <alignment horizontal="center"/>
    </xf>
    <xf numFmtId="0" fontId="5" fillId="13" borderId="2" xfId="0" quotePrefix="1" applyFont="1" applyFill="1" applyBorder="1" applyAlignment="1">
      <alignment horizontal="center"/>
    </xf>
    <xf numFmtId="0" fontId="5" fillId="0" borderId="12" xfId="0" quotePrefix="1" applyFont="1" applyBorder="1" applyAlignment="1">
      <alignment horizontal="center"/>
    </xf>
    <xf numFmtId="0" fontId="5" fillId="0" borderId="18" xfId="0" applyFont="1" applyBorder="1"/>
    <xf numFmtId="0" fontId="5" fillId="0" borderId="19" xfId="0" applyFont="1" applyBorder="1"/>
    <xf numFmtId="0" fontId="5" fillId="0" borderId="20" xfId="0" applyFont="1" applyBorder="1" applyAlignment="1">
      <alignment horizontal="center"/>
    </xf>
    <xf numFmtId="0" fontId="5" fillId="0" borderId="21" xfId="0" applyFont="1" applyBorder="1" applyAlignment="1">
      <alignment horizontal="center"/>
    </xf>
    <xf numFmtId="0" fontId="5" fillId="0" borderId="21" xfId="0" quotePrefix="1" applyFont="1" applyBorder="1" applyAlignment="1">
      <alignment horizontal="center"/>
    </xf>
    <xf numFmtId="0" fontId="5" fillId="0" borderId="21" xfId="0" applyFont="1" applyBorder="1"/>
    <xf numFmtId="164" fontId="5" fillId="0" borderId="19" xfId="0" applyNumberFormat="1" applyFont="1" applyBorder="1"/>
    <xf numFmtId="0" fontId="5" fillId="13" borderId="22" xfId="0" applyFont="1" applyFill="1" applyBorder="1" applyAlignment="1">
      <alignment horizontal="center"/>
    </xf>
    <xf numFmtId="0" fontId="5" fillId="13" borderId="9" xfId="0" quotePrefix="1" applyFont="1" applyFill="1" applyBorder="1" applyAlignment="1">
      <alignment horizontal="center"/>
    </xf>
    <xf numFmtId="0" fontId="5" fillId="13" borderId="23" xfId="0" applyFont="1" applyFill="1" applyBorder="1" applyAlignment="1">
      <alignment horizontal="center"/>
    </xf>
    <xf numFmtId="20" fontId="5" fillId="0" borderId="0" xfId="0" applyNumberFormat="1" applyFont="1"/>
    <xf numFmtId="0" fontId="5" fillId="0" borderId="2" xfId="0" quotePrefix="1" applyFont="1" applyBorder="1" applyAlignment="1">
      <alignment horizontal="center"/>
    </xf>
    <xf numFmtId="0" fontId="5" fillId="0" borderId="0" xfId="0" applyFont="1" applyAlignment="1">
      <alignment horizontal="left"/>
    </xf>
    <xf numFmtId="1" fontId="5" fillId="0" borderId="0" xfId="0" applyNumberFormat="1" applyFont="1"/>
    <xf numFmtId="0" fontId="5" fillId="13" borderId="24" xfId="0" applyFont="1" applyFill="1" applyBorder="1" applyAlignment="1">
      <alignment horizontal="center"/>
    </xf>
    <xf numFmtId="0" fontId="5" fillId="13" borderId="25" xfId="0" applyFont="1" applyFill="1" applyBorder="1" applyAlignment="1">
      <alignment horizontal="center"/>
    </xf>
    <xf numFmtId="0" fontId="5" fillId="0" borderId="0" xfId="0" applyFont="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5" fillId="0" borderId="14" xfId="0" applyFont="1" applyBorder="1" applyAlignment="1">
      <alignment horizontal="center" vertical="center"/>
    </xf>
    <xf numFmtId="0" fontId="5" fillId="0" borderId="29" xfId="0" applyFont="1" applyBorder="1" applyAlignment="1">
      <alignment horizontal="center" vertical="center"/>
    </xf>
    <xf numFmtId="0" fontId="5" fillId="0" borderId="29" xfId="0" applyFont="1" applyBorder="1" applyAlignment="1">
      <alignment horizontal="center"/>
    </xf>
    <xf numFmtId="164" fontId="5" fillId="0" borderId="0" xfId="0" applyNumberFormat="1" applyFont="1" applyAlignment="1">
      <alignment horizontal="left"/>
    </xf>
    <xf numFmtId="0" fontId="5" fillId="14" borderId="0" xfId="0" applyFont="1" applyFill="1"/>
    <xf numFmtId="164" fontId="5" fillId="14" borderId="0" xfId="0" applyNumberFormat="1" applyFont="1" applyFill="1"/>
    <xf numFmtId="0" fontId="5" fillId="14" borderId="0" xfId="0" applyFont="1" applyFill="1" applyAlignment="1">
      <alignment horizontal="left"/>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xf numFmtId="0" fontId="1" fillId="3" borderId="1" xfId="0" applyFont="1" applyFill="1" applyBorder="1" applyAlignment="1">
      <alignment horizontal="left" vertical="center"/>
    </xf>
    <xf numFmtId="0" fontId="1" fillId="0" borderId="1" xfId="0" applyFont="1" applyBorder="1" applyAlignment="1">
      <alignment horizontal="left" vertical="center"/>
    </xf>
    <xf numFmtId="0" fontId="1" fillId="5" borderId="1" xfId="0" applyFont="1" applyFill="1" applyBorder="1" applyAlignment="1">
      <alignment vertical="center"/>
    </xf>
    <xf numFmtId="0" fontId="1" fillId="7" borderId="1" xfId="0" applyFont="1" applyFill="1" applyBorder="1" applyAlignment="1">
      <alignment vertical="center"/>
    </xf>
    <xf numFmtId="0" fontId="1" fillId="8" borderId="1" xfId="0" applyFont="1" applyFill="1" applyBorder="1" applyAlignment="1">
      <alignment vertical="center"/>
    </xf>
    <xf numFmtId="0" fontId="1" fillId="10" borderId="1" xfId="0" applyFont="1" applyFill="1" applyBorder="1" applyAlignment="1">
      <alignment horizontal="left" vertical="center"/>
    </xf>
    <xf numFmtId="0" fontId="1" fillId="12" borderId="1" xfId="0" applyFont="1" applyFill="1" applyBorder="1" applyAlignment="1">
      <alignment vertical="center"/>
    </xf>
    <xf numFmtId="0" fontId="2" fillId="15" borderId="1" xfId="0" applyFont="1" applyFill="1" applyBorder="1" applyAlignment="1">
      <alignment horizontal="center" vertical="center" wrapText="1"/>
    </xf>
    <xf numFmtId="0" fontId="1" fillId="15" borderId="1" xfId="0" applyFont="1" applyFill="1" applyBorder="1" applyAlignment="1">
      <alignment vertical="center"/>
    </xf>
    <xf numFmtId="0" fontId="1"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1" fillId="16" borderId="1" xfId="0" applyFont="1" applyFill="1" applyBorder="1" applyAlignment="1">
      <alignment vertical="center"/>
    </xf>
    <xf numFmtId="0" fontId="1" fillId="16" borderId="1" xfId="0" applyFont="1" applyFill="1" applyBorder="1" applyAlignment="1">
      <alignment horizontal="center" vertical="center" wrapText="1"/>
    </xf>
  </cellXfs>
  <cellStyles count="1">
    <cellStyle name="Normal" xfId="0" builtinId="0"/>
  </cellStyles>
  <dxfs count="4">
    <dxf>
      <font>
        <b/>
        <i val="0"/>
      </font>
    </dxf>
    <dxf>
      <font>
        <b/>
        <i val="0"/>
      </font>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26"/>
  <sheetViews>
    <sheetView zoomScale="72" zoomScaleNormal="50" workbookViewId="0">
      <pane xSplit="2" ySplit="3" topLeftCell="C77" activePane="bottomRight" state="frozenSplit"/>
      <selection pane="topRight" activeCell="S1" sqref="S1"/>
      <selection pane="bottomLeft" activeCell="A27" sqref="A27"/>
      <selection pane="bottomRight" activeCell="A139" sqref="A98:XFD139"/>
    </sheetView>
  </sheetViews>
  <sheetFormatPr baseColWidth="10" defaultColWidth="11.453125" defaultRowHeight="10.5" x14ac:dyDescent="0.25"/>
  <cols>
    <col min="1" max="1" width="8.1796875" style="11" bestFit="1" customWidth="1"/>
    <col min="2" max="2" width="53.453125" style="114" customWidth="1"/>
    <col min="3" max="3" width="2.6328125" style="24" bestFit="1" customWidth="1"/>
    <col min="4" max="29" width="4.54296875" style="24" customWidth="1"/>
    <col min="30" max="16384" width="11.453125" style="3"/>
  </cols>
  <sheetData>
    <row r="1" spans="1:29" x14ac:dyDescent="0.25">
      <c r="C1" s="2" t="s">
        <v>0</v>
      </c>
      <c r="D1" s="2" t="s">
        <v>0</v>
      </c>
      <c r="E1" s="2" t="s">
        <v>1</v>
      </c>
      <c r="F1" s="2" t="s">
        <v>2</v>
      </c>
      <c r="G1" s="2" t="s">
        <v>2</v>
      </c>
      <c r="H1" s="2" t="s">
        <v>3</v>
      </c>
      <c r="I1" s="2" t="s">
        <v>4</v>
      </c>
      <c r="J1" s="2" t="s">
        <v>5</v>
      </c>
      <c r="K1" s="2" t="s">
        <v>6</v>
      </c>
      <c r="L1" s="2" t="s">
        <v>7</v>
      </c>
      <c r="M1" s="2" t="s">
        <v>8</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26</v>
      </c>
    </row>
    <row r="2" spans="1:29" x14ac:dyDescent="0.25">
      <c r="C2" s="24">
        <f t="shared" ref="C2:AC2" si="0">SUM(C4:C97)</f>
        <v>1</v>
      </c>
      <c r="D2" s="24">
        <f t="shared" si="0"/>
        <v>2</v>
      </c>
      <c r="E2" s="24">
        <f t="shared" si="0"/>
        <v>3</v>
      </c>
      <c r="F2" s="24">
        <f t="shared" si="0"/>
        <v>1</v>
      </c>
      <c r="G2" s="24">
        <f t="shared" si="0"/>
        <v>2</v>
      </c>
      <c r="H2" s="24">
        <f t="shared" si="0"/>
        <v>3</v>
      </c>
      <c r="I2" s="24">
        <f t="shared" si="0"/>
        <v>1</v>
      </c>
      <c r="J2" s="24">
        <f t="shared" si="0"/>
        <v>2</v>
      </c>
      <c r="K2" s="24">
        <f t="shared" si="0"/>
        <v>3</v>
      </c>
      <c r="L2" s="24">
        <f t="shared" si="0"/>
        <v>1</v>
      </c>
      <c r="M2" s="24">
        <f t="shared" si="0"/>
        <v>2</v>
      </c>
      <c r="N2" s="24">
        <f t="shared" si="0"/>
        <v>3</v>
      </c>
      <c r="O2" s="24">
        <f t="shared" si="0"/>
        <v>1</v>
      </c>
      <c r="P2" s="24">
        <f t="shared" si="0"/>
        <v>2</v>
      </c>
      <c r="Q2" s="24">
        <f t="shared" si="0"/>
        <v>3</v>
      </c>
      <c r="R2" s="24">
        <f t="shared" si="0"/>
        <v>1</v>
      </c>
      <c r="S2" s="24">
        <f t="shared" si="0"/>
        <v>2</v>
      </c>
      <c r="T2" s="24">
        <f t="shared" si="0"/>
        <v>3</v>
      </c>
      <c r="U2" s="24">
        <f t="shared" si="0"/>
        <v>1</v>
      </c>
      <c r="V2" s="24">
        <f t="shared" si="0"/>
        <v>2</v>
      </c>
      <c r="W2" s="24">
        <f t="shared" si="0"/>
        <v>3</v>
      </c>
      <c r="X2" s="24">
        <f t="shared" si="0"/>
        <v>1</v>
      </c>
      <c r="Y2" s="24">
        <f t="shared" si="0"/>
        <v>2</v>
      </c>
      <c r="Z2" s="24">
        <f t="shared" si="0"/>
        <v>3</v>
      </c>
      <c r="AA2" s="24">
        <f t="shared" si="0"/>
        <v>1</v>
      </c>
      <c r="AB2" s="24">
        <f t="shared" si="0"/>
        <v>2</v>
      </c>
      <c r="AC2" s="24">
        <f t="shared" si="0"/>
        <v>3</v>
      </c>
    </row>
    <row r="3" spans="1:29" x14ac:dyDescent="0.25">
      <c r="C3" s="24">
        <v>5</v>
      </c>
      <c r="D3" s="24">
        <v>5</v>
      </c>
      <c r="E3" s="24">
        <v>5</v>
      </c>
      <c r="F3" s="24">
        <v>5</v>
      </c>
      <c r="G3" s="24">
        <v>5</v>
      </c>
      <c r="H3" s="24">
        <v>5</v>
      </c>
      <c r="I3" s="24">
        <v>5</v>
      </c>
      <c r="J3" s="24">
        <v>5</v>
      </c>
      <c r="K3" s="24">
        <v>5</v>
      </c>
      <c r="L3" s="24">
        <v>5</v>
      </c>
      <c r="M3" s="24">
        <v>5</v>
      </c>
      <c r="N3" s="24">
        <v>5</v>
      </c>
      <c r="O3" s="24">
        <v>5</v>
      </c>
      <c r="P3" s="24">
        <v>5</v>
      </c>
      <c r="Q3" s="24">
        <v>5</v>
      </c>
      <c r="R3" s="24">
        <v>5</v>
      </c>
      <c r="S3" s="24">
        <v>5</v>
      </c>
      <c r="T3" s="24">
        <v>5</v>
      </c>
      <c r="U3" s="24">
        <v>5</v>
      </c>
      <c r="V3" s="24">
        <v>5</v>
      </c>
      <c r="W3" s="24">
        <v>5</v>
      </c>
      <c r="X3" s="24">
        <v>5</v>
      </c>
      <c r="Y3" s="24">
        <v>5</v>
      </c>
      <c r="Z3" s="24">
        <v>5</v>
      </c>
      <c r="AA3" s="24">
        <v>5</v>
      </c>
      <c r="AB3" s="24">
        <v>5</v>
      </c>
      <c r="AC3" s="24">
        <v>5</v>
      </c>
    </row>
    <row r="4" spans="1:29" s="1" customFormat="1" x14ac:dyDescent="0.35">
      <c r="A4" s="17" t="s">
        <v>63</v>
      </c>
      <c r="B4" s="12" t="s">
        <v>64</v>
      </c>
      <c r="C4" s="17"/>
      <c r="D4" s="17"/>
      <c r="E4" s="17"/>
      <c r="F4" s="17"/>
      <c r="G4" s="17"/>
      <c r="H4" s="17"/>
      <c r="I4" s="17"/>
      <c r="J4" s="17"/>
      <c r="K4" s="17"/>
      <c r="L4" s="17"/>
      <c r="M4" s="17"/>
      <c r="N4" s="17"/>
      <c r="O4" s="17"/>
      <c r="P4" s="17"/>
      <c r="Q4" s="17"/>
      <c r="R4" s="17"/>
      <c r="S4" s="17"/>
      <c r="T4" s="17"/>
      <c r="U4" s="17"/>
      <c r="V4" s="17"/>
      <c r="W4" s="17"/>
      <c r="X4" s="17"/>
      <c r="Y4" s="17"/>
      <c r="Z4" s="17"/>
      <c r="AA4" s="17"/>
      <c r="AB4" s="17"/>
      <c r="AC4" s="17"/>
    </row>
    <row r="5" spans="1:29" s="1" customFormat="1" x14ac:dyDescent="0.35">
      <c r="A5" s="4" t="s">
        <v>65</v>
      </c>
      <c r="B5" s="115" t="s">
        <v>193</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2</v>
      </c>
      <c r="Z5" s="22">
        <v>0</v>
      </c>
      <c r="AA5" s="22">
        <v>0</v>
      </c>
      <c r="AB5" s="22">
        <v>0</v>
      </c>
      <c r="AC5" s="22">
        <v>0</v>
      </c>
    </row>
    <row r="6" spans="1:29" s="1" customFormat="1" x14ac:dyDescent="0.35">
      <c r="A6" s="4" t="s">
        <v>66</v>
      </c>
      <c r="B6" s="115" t="s">
        <v>194</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3</v>
      </c>
      <c r="AA6" s="22">
        <v>0</v>
      </c>
      <c r="AB6" s="22">
        <v>0</v>
      </c>
      <c r="AC6" s="22">
        <v>0</v>
      </c>
    </row>
    <row r="7" spans="1:29" s="1" customFormat="1" x14ac:dyDescent="0.35">
      <c r="A7" s="4" t="s">
        <v>67</v>
      </c>
      <c r="B7" s="115" t="s">
        <v>195</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1</v>
      </c>
      <c r="AB7" s="22">
        <v>0</v>
      </c>
      <c r="AC7" s="22">
        <v>0</v>
      </c>
    </row>
    <row r="8" spans="1:29" s="1" customFormat="1" x14ac:dyDescent="0.35">
      <c r="A8" s="4" t="s">
        <v>196</v>
      </c>
      <c r="B8" s="115" t="s">
        <v>197</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2</v>
      </c>
      <c r="AC8" s="22">
        <v>0</v>
      </c>
    </row>
    <row r="9" spans="1:29" s="1" customFormat="1" x14ac:dyDescent="0.35">
      <c r="A9" s="112"/>
      <c r="B9" s="116"/>
      <c r="C9" s="113"/>
      <c r="D9" s="113"/>
      <c r="E9" s="113"/>
      <c r="F9" s="113"/>
      <c r="G9" s="113"/>
      <c r="H9" s="113"/>
      <c r="I9" s="113"/>
      <c r="J9" s="113"/>
      <c r="K9" s="113"/>
      <c r="L9" s="113"/>
      <c r="M9" s="113"/>
      <c r="N9" s="113"/>
      <c r="O9" s="113"/>
      <c r="P9" s="113"/>
      <c r="Q9" s="113"/>
      <c r="R9" s="113"/>
      <c r="S9" s="113"/>
      <c r="T9" s="113"/>
      <c r="U9" s="113"/>
      <c r="V9" s="113"/>
      <c r="W9" s="113"/>
      <c r="X9" s="113"/>
      <c r="Y9" s="113"/>
      <c r="Z9" s="113"/>
      <c r="AA9" s="113"/>
      <c r="AB9" s="113"/>
      <c r="AC9" s="113"/>
    </row>
    <row r="10" spans="1:29" s="1" customFormat="1" x14ac:dyDescent="0.35">
      <c r="A10" s="17" t="s">
        <v>68</v>
      </c>
      <c r="B10" s="12" t="s">
        <v>69</v>
      </c>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row>
    <row r="11" spans="1:29" s="1" customFormat="1" x14ac:dyDescent="0.35">
      <c r="A11" s="5" t="s">
        <v>70</v>
      </c>
      <c r="B11" s="115" t="s">
        <v>198</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3</v>
      </c>
    </row>
    <row r="12" spans="1:29" s="1" customFormat="1" x14ac:dyDescent="0.35">
      <c r="A12" s="4" t="s">
        <v>71</v>
      </c>
      <c r="B12" s="115" t="s">
        <v>72</v>
      </c>
      <c r="C12" s="22">
        <v>0</v>
      </c>
      <c r="D12" s="22">
        <v>0</v>
      </c>
      <c r="E12" s="22">
        <v>0</v>
      </c>
      <c r="F12" s="22">
        <v>0</v>
      </c>
      <c r="G12" s="22">
        <v>0</v>
      </c>
      <c r="H12" s="22">
        <v>0</v>
      </c>
      <c r="I12" s="22">
        <v>0</v>
      </c>
      <c r="J12" s="22">
        <v>0</v>
      </c>
      <c r="K12" s="22">
        <v>0</v>
      </c>
      <c r="L12" s="22">
        <v>0</v>
      </c>
      <c r="M12" s="22">
        <v>0</v>
      </c>
      <c r="N12" s="22">
        <v>0</v>
      </c>
      <c r="O12" s="22">
        <v>0</v>
      </c>
      <c r="P12" s="22">
        <v>0</v>
      </c>
      <c r="Q12" s="22">
        <v>0</v>
      </c>
      <c r="R12" s="22">
        <v>0</v>
      </c>
      <c r="S12" s="22">
        <v>0</v>
      </c>
      <c r="T12" s="22">
        <v>0</v>
      </c>
      <c r="U12" s="22">
        <v>0</v>
      </c>
      <c r="V12" s="22">
        <v>0</v>
      </c>
      <c r="W12" s="22">
        <v>0</v>
      </c>
      <c r="X12" s="22">
        <v>0</v>
      </c>
      <c r="Y12" s="22">
        <v>0</v>
      </c>
      <c r="Z12" s="22">
        <v>0</v>
      </c>
      <c r="AA12" s="22">
        <v>0</v>
      </c>
      <c r="AB12" s="22">
        <v>0</v>
      </c>
      <c r="AC12" s="22">
        <v>0</v>
      </c>
    </row>
    <row r="13" spans="1:29" s="1" customFormat="1" x14ac:dyDescent="0.35">
      <c r="A13" s="4" t="s">
        <v>73</v>
      </c>
      <c r="B13" s="115" t="s">
        <v>74</v>
      </c>
      <c r="C13" s="22">
        <v>0</v>
      </c>
      <c r="D13" s="22">
        <v>0</v>
      </c>
      <c r="E13" s="22">
        <v>0</v>
      </c>
      <c r="F13" s="22">
        <v>0</v>
      </c>
      <c r="G13" s="22">
        <v>0</v>
      </c>
      <c r="H13" s="22">
        <v>0</v>
      </c>
      <c r="I13" s="22">
        <v>0</v>
      </c>
      <c r="J13" s="22">
        <v>0</v>
      </c>
      <c r="K13" s="22">
        <v>0</v>
      </c>
      <c r="L13" s="22">
        <v>0</v>
      </c>
      <c r="M13" s="22">
        <v>0</v>
      </c>
      <c r="N13" s="22">
        <v>0</v>
      </c>
      <c r="O13" s="22">
        <v>0</v>
      </c>
      <c r="P13" s="22">
        <v>0</v>
      </c>
      <c r="Q13" s="22">
        <v>0</v>
      </c>
      <c r="R13" s="22">
        <v>0</v>
      </c>
      <c r="S13" s="22">
        <v>0</v>
      </c>
      <c r="T13" s="22">
        <v>0</v>
      </c>
      <c r="U13" s="22">
        <v>0</v>
      </c>
      <c r="V13" s="22">
        <v>0</v>
      </c>
      <c r="W13" s="22">
        <v>0</v>
      </c>
      <c r="X13" s="22">
        <v>0</v>
      </c>
      <c r="Y13" s="22">
        <v>0</v>
      </c>
      <c r="Z13" s="22">
        <v>0</v>
      </c>
      <c r="AA13" s="22">
        <v>0</v>
      </c>
      <c r="AB13" s="22">
        <v>0</v>
      </c>
      <c r="AC13" s="22">
        <v>0</v>
      </c>
    </row>
    <row r="14" spans="1:29" s="1" customFormat="1" x14ac:dyDescent="0.35">
      <c r="A14" s="4" t="s">
        <v>75</v>
      </c>
      <c r="B14" s="115" t="s">
        <v>199</v>
      </c>
      <c r="C14" s="22">
        <v>0</v>
      </c>
      <c r="D14" s="22">
        <v>0</v>
      </c>
      <c r="E14" s="22">
        <v>0</v>
      </c>
      <c r="F14" s="22">
        <v>0</v>
      </c>
      <c r="G14" s="22">
        <v>0</v>
      </c>
      <c r="H14" s="22">
        <v>0</v>
      </c>
      <c r="I14" s="22">
        <v>0</v>
      </c>
      <c r="J14" s="22">
        <v>0</v>
      </c>
      <c r="K14" s="22">
        <v>0</v>
      </c>
      <c r="L14" s="22">
        <v>0</v>
      </c>
      <c r="M14" s="22">
        <v>0</v>
      </c>
      <c r="N14" s="22">
        <v>0</v>
      </c>
      <c r="O14" s="22">
        <v>0</v>
      </c>
      <c r="P14" s="22">
        <v>0</v>
      </c>
      <c r="Q14" s="22">
        <v>0</v>
      </c>
      <c r="R14" s="22">
        <v>0</v>
      </c>
      <c r="S14" s="22">
        <v>0</v>
      </c>
      <c r="T14" s="22">
        <v>0</v>
      </c>
      <c r="U14" s="22">
        <v>0</v>
      </c>
      <c r="V14" s="22">
        <v>0</v>
      </c>
      <c r="W14" s="22">
        <v>0</v>
      </c>
      <c r="X14" s="22">
        <v>0</v>
      </c>
      <c r="Y14" s="22">
        <v>0</v>
      </c>
      <c r="Z14" s="22">
        <v>0</v>
      </c>
      <c r="AA14" s="22">
        <v>0</v>
      </c>
      <c r="AB14" s="22">
        <v>0</v>
      </c>
      <c r="AC14" s="22">
        <v>0</v>
      </c>
    </row>
    <row r="15" spans="1:29" s="1" customFormat="1" x14ac:dyDescent="0.35">
      <c r="A15" s="4" t="s">
        <v>200</v>
      </c>
      <c r="B15" s="115" t="s">
        <v>201</v>
      </c>
      <c r="C15" s="22">
        <v>0</v>
      </c>
      <c r="D15" s="22">
        <v>0</v>
      </c>
      <c r="E15" s="22">
        <v>0</v>
      </c>
      <c r="F15" s="22">
        <v>0</v>
      </c>
      <c r="G15" s="22">
        <v>0</v>
      </c>
      <c r="H15" s="22">
        <v>0</v>
      </c>
      <c r="I15" s="22">
        <v>0</v>
      </c>
      <c r="J15" s="22">
        <v>0</v>
      </c>
      <c r="K15" s="22">
        <v>0</v>
      </c>
      <c r="L15" s="22">
        <v>0</v>
      </c>
      <c r="M15" s="22">
        <v>0</v>
      </c>
      <c r="N15" s="22">
        <v>0</v>
      </c>
      <c r="O15" s="22">
        <v>0</v>
      </c>
      <c r="P15" s="22">
        <v>0</v>
      </c>
      <c r="Q15" s="22">
        <v>0</v>
      </c>
      <c r="R15" s="22">
        <v>0</v>
      </c>
      <c r="S15" s="22">
        <v>0</v>
      </c>
      <c r="T15" s="22">
        <v>0</v>
      </c>
      <c r="U15" s="22">
        <v>0</v>
      </c>
      <c r="V15" s="22">
        <v>0</v>
      </c>
      <c r="W15" s="22">
        <v>0</v>
      </c>
      <c r="X15" s="22">
        <v>0</v>
      </c>
      <c r="Y15" s="22">
        <v>0</v>
      </c>
      <c r="Z15" s="22">
        <v>0</v>
      </c>
      <c r="AA15" s="22">
        <v>0</v>
      </c>
      <c r="AB15" s="22">
        <v>0</v>
      </c>
      <c r="AC15" s="22">
        <v>0</v>
      </c>
    </row>
    <row r="16" spans="1:29" s="1" customFormat="1" x14ac:dyDescent="0.35">
      <c r="A16" s="112"/>
      <c r="B16" s="116"/>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113"/>
      <c r="AB16" s="113"/>
      <c r="AC16" s="113"/>
    </row>
    <row r="17" spans="1:29" s="1" customFormat="1" x14ac:dyDescent="0.35">
      <c r="A17" s="17" t="s">
        <v>76</v>
      </c>
      <c r="B17" s="12" t="s">
        <v>77</v>
      </c>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row>
    <row r="18" spans="1:29" s="1" customFormat="1" x14ac:dyDescent="0.35">
      <c r="A18" s="4" t="s">
        <v>78</v>
      </c>
      <c r="B18" s="115" t="s">
        <v>202</v>
      </c>
      <c r="C18" s="22">
        <v>0</v>
      </c>
      <c r="D18" s="22">
        <v>0</v>
      </c>
      <c r="E18" s="22">
        <v>0</v>
      </c>
      <c r="F18" s="22">
        <v>0</v>
      </c>
      <c r="G18" s="22">
        <v>0</v>
      </c>
      <c r="H18" s="22">
        <v>0</v>
      </c>
      <c r="I18" s="22">
        <v>0</v>
      </c>
      <c r="J18" s="22">
        <v>0</v>
      </c>
      <c r="K18" s="22">
        <v>0</v>
      </c>
      <c r="L18" s="22">
        <v>0</v>
      </c>
      <c r="M18" s="22">
        <v>0</v>
      </c>
      <c r="N18" s="22">
        <v>0</v>
      </c>
      <c r="O18" s="22">
        <v>0</v>
      </c>
      <c r="P18" s="22">
        <v>0</v>
      </c>
      <c r="Q18" s="22">
        <v>0</v>
      </c>
      <c r="R18" s="22">
        <v>0</v>
      </c>
      <c r="S18" s="22">
        <v>0</v>
      </c>
      <c r="T18" s="22">
        <v>0</v>
      </c>
      <c r="U18" s="22">
        <v>0</v>
      </c>
      <c r="V18" s="22">
        <v>0</v>
      </c>
      <c r="W18" s="22">
        <v>0</v>
      </c>
      <c r="X18" s="22">
        <v>0</v>
      </c>
      <c r="Y18" s="22">
        <v>0</v>
      </c>
      <c r="Z18" s="22">
        <v>0</v>
      </c>
      <c r="AA18" s="22">
        <v>0</v>
      </c>
      <c r="AB18" s="22">
        <v>0</v>
      </c>
      <c r="AC18" s="22">
        <v>0</v>
      </c>
    </row>
    <row r="19" spans="1:29" s="1" customFormat="1" x14ac:dyDescent="0.35">
      <c r="A19" s="4" t="s">
        <v>79</v>
      </c>
      <c r="B19" s="115" t="s">
        <v>203</v>
      </c>
      <c r="C19" s="22">
        <v>0</v>
      </c>
      <c r="D19" s="22">
        <v>0</v>
      </c>
      <c r="E19" s="22">
        <v>0</v>
      </c>
      <c r="F19" s="22">
        <v>0</v>
      </c>
      <c r="G19" s="22">
        <v>0</v>
      </c>
      <c r="H19" s="22">
        <v>0</v>
      </c>
      <c r="I19" s="22">
        <v>0</v>
      </c>
      <c r="J19" s="22">
        <v>0</v>
      </c>
      <c r="K19" s="22">
        <v>0</v>
      </c>
      <c r="L19" s="22">
        <v>0</v>
      </c>
      <c r="M19" s="22">
        <v>0</v>
      </c>
      <c r="N19" s="22">
        <v>0</v>
      </c>
      <c r="O19" s="22">
        <v>0</v>
      </c>
      <c r="P19" s="22">
        <v>0</v>
      </c>
      <c r="Q19" s="22">
        <v>0</v>
      </c>
      <c r="R19" s="22">
        <v>0</v>
      </c>
      <c r="S19" s="22">
        <v>0</v>
      </c>
      <c r="T19" s="22">
        <v>0</v>
      </c>
      <c r="U19" s="22">
        <v>0</v>
      </c>
      <c r="V19" s="22">
        <v>0</v>
      </c>
      <c r="W19" s="22">
        <v>0</v>
      </c>
      <c r="X19" s="22">
        <v>0</v>
      </c>
      <c r="Y19" s="22">
        <v>0</v>
      </c>
      <c r="Z19" s="22">
        <v>0</v>
      </c>
      <c r="AA19" s="22">
        <v>0</v>
      </c>
      <c r="AB19" s="22">
        <v>0</v>
      </c>
      <c r="AC19" s="22">
        <v>0</v>
      </c>
    </row>
    <row r="20" spans="1:29" s="1" customFormat="1" x14ac:dyDescent="0.35">
      <c r="A20" s="4" t="s">
        <v>80</v>
      </c>
      <c r="B20" s="115" t="s">
        <v>83</v>
      </c>
      <c r="C20" s="22">
        <v>0</v>
      </c>
      <c r="D20" s="22">
        <v>0</v>
      </c>
      <c r="E20" s="22">
        <v>0</v>
      </c>
      <c r="F20" s="22">
        <v>0</v>
      </c>
      <c r="G20" s="22">
        <v>0</v>
      </c>
      <c r="H20" s="22">
        <v>0</v>
      </c>
      <c r="I20" s="22">
        <v>0</v>
      </c>
      <c r="J20" s="22">
        <v>0</v>
      </c>
      <c r="K20" s="22">
        <v>0</v>
      </c>
      <c r="L20" s="22">
        <v>0</v>
      </c>
      <c r="M20" s="22">
        <v>0</v>
      </c>
      <c r="N20" s="22">
        <v>0</v>
      </c>
      <c r="O20" s="22">
        <v>0</v>
      </c>
      <c r="P20" s="22">
        <v>0</v>
      </c>
      <c r="Q20" s="22">
        <v>0</v>
      </c>
      <c r="R20" s="22">
        <v>0</v>
      </c>
      <c r="S20" s="22">
        <v>0</v>
      </c>
      <c r="T20" s="22">
        <v>0</v>
      </c>
      <c r="U20" s="22">
        <v>0</v>
      </c>
      <c r="V20" s="22">
        <v>0</v>
      </c>
      <c r="W20" s="22">
        <v>0</v>
      </c>
      <c r="X20" s="22">
        <v>0</v>
      </c>
      <c r="Y20" s="22">
        <v>0</v>
      </c>
      <c r="Z20" s="22">
        <v>0</v>
      </c>
      <c r="AA20" s="22">
        <v>0</v>
      </c>
      <c r="AB20" s="22">
        <v>0</v>
      </c>
      <c r="AC20" s="22">
        <v>0</v>
      </c>
    </row>
    <row r="21" spans="1:29" s="1" customFormat="1" x14ac:dyDescent="0.35">
      <c r="A21" s="4" t="s">
        <v>81</v>
      </c>
      <c r="B21" s="115" t="s">
        <v>84</v>
      </c>
      <c r="C21" s="22">
        <v>0</v>
      </c>
      <c r="D21" s="22">
        <v>0</v>
      </c>
      <c r="E21" s="22">
        <v>0</v>
      </c>
      <c r="F21" s="22">
        <v>0</v>
      </c>
      <c r="G21" s="22">
        <v>0</v>
      </c>
      <c r="H21" s="22">
        <v>0</v>
      </c>
      <c r="I21" s="22">
        <v>0</v>
      </c>
      <c r="J21" s="22">
        <v>0</v>
      </c>
      <c r="K21" s="22">
        <v>0</v>
      </c>
      <c r="L21" s="22">
        <v>0</v>
      </c>
      <c r="M21" s="22">
        <v>0</v>
      </c>
      <c r="N21" s="22">
        <v>0</v>
      </c>
      <c r="O21" s="22">
        <v>0</v>
      </c>
      <c r="P21" s="22">
        <v>0</v>
      </c>
      <c r="Q21" s="22">
        <v>0</v>
      </c>
      <c r="R21" s="22">
        <v>0</v>
      </c>
      <c r="S21" s="22">
        <v>0</v>
      </c>
      <c r="T21" s="22">
        <v>0</v>
      </c>
      <c r="U21" s="22">
        <v>0</v>
      </c>
      <c r="V21" s="22">
        <v>0</v>
      </c>
      <c r="W21" s="22">
        <v>0</v>
      </c>
      <c r="X21" s="22">
        <v>0</v>
      </c>
      <c r="Y21" s="22">
        <v>0</v>
      </c>
      <c r="Z21" s="22">
        <v>0</v>
      </c>
      <c r="AA21" s="22">
        <v>0</v>
      </c>
      <c r="AB21" s="22">
        <v>0</v>
      </c>
      <c r="AC21" s="22">
        <v>0</v>
      </c>
    </row>
    <row r="22" spans="1:29" s="1" customFormat="1" x14ac:dyDescent="0.35">
      <c r="A22" s="4" t="s">
        <v>82</v>
      </c>
      <c r="B22" s="115" t="s">
        <v>204</v>
      </c>
      <c r="C22" s="22">
        <v>0</v>
      </c>
      <c r="D22" s="22">
        <v>0</v>
      </c>
      <c r="E22" s="22">
        <v>0</v>
      </c>
      <c r="F22" s="22">
        <v>0</v>
      </c>
      <c r="G22" s="22">
        <v>0</v>
      </c>
      <c r="H22" s="22">
        <v>0</v>
      </c>
      <c r="I22" s="22">
        <v>0</v>
      </c>
      <c r="J22" s="22">
        <v>0</v>
      </c>
      <c r="K22" s="22">
        <v>0</v>
      </c>
      <c r="L22" s="22">
        <v>0</v>
      </c>
      <c r="M22" s="22">
        <v>0</v>
      </c>
      <c r="N22" s="22">
        <v>0</v>
      </c>
      <c r="O22" s="22">
        <v>0</v>
      </c>
      <c r="P22" s="22">
        <v>0</v>
      </c>
      <c r="Q22" s="22">
        <v>0</v>
      </c>
      <c r="R22" s="22">
        <v>0</v>
      </c>
      <c r="S22" s="22">
        <v>0</v>
      </c>
      <c r="T22" s="22">
        <v>0</v>
      </c>
      <c r="U22" s="22">
        <v>0</v>
      </c>
      <c r="V22" s="22">
        <v>0</v>
      </c>
      <c r="W22" s="22">
        <v>0</v>
      </c>
      <c r="X22" s="22">
        <v>0</v>
      </c>
      <c r="Y22" s="22">
        <v>0</v>
      </c>
      <c r="Z22" s="22">
        <v>0</v>
      </c>
      <c r="AA22" s="22">
        <v>0</v>
      </c>
      <c r="AB22" s="22">
        <v>0</v>
      </c>
      <c r="AC22" s="22">
        <v>0</v>
      </c>
    </row>
    <row r="23" spans="1:29" s="1" customFormat="1" x14ac:dyDescent="0.35">
      <c r="A23" s="112"/>
      <c r="B23" s="116"/>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row>
    <row r="24" spans="1:29" s="1" customFormat="1" x14ac:dyDescent="0.35">
      <c r="A24" s="17" t="s">
        <v>85</v>
      </c>
      <c r="B24" s="12" t="s">
        <v>86</v>
      </c>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row>
    <row r="25" spans="1:29" s="1" customFormat="1" x14ac:dyDescent="0.35">
      <c r="A25" s="5" t="s">
        <v>87</v>
      </c>
      <c r="B25" s="115" t="s">
        <v>205</v>
      </c>
      <c r="C25" s="22">
        <v>0</v>
      </c>
      <c r="D25" s="22">
        <v>0</v>
      </c>
      <c r="E25" s="22">
        <v>0</v>
      </c>
      <c r="F25" s="22">
        <v>0</v>
      </c>
      <c r="G25" s="22">
        <v>0</v>
      </c>
      <c r="H25" s="22">
        <v>0</v>
      </c>
      <c r="I25" s="22">
        <v>0</v>
      </c>
      <c r="J25" s="22">
        <v>0</v>
      </c>
      <c r="K25" s="22">
        <v>0</v>
      </c>
      <c r="L25" s="22">
        <v>0</v>
      </c>
      <c r="M25" s="22">
        <v>0</v>
      </c>
      <c r="N25" s="22">
        <v>0</v>
      </c>
      <c r="O25" s="22">
        <v>0</v>
      </c>
      <c r="P25" s="22">
        <v>0</v>
      </c>
      <c r="Q25" s="22">
        <v>0</v>
      </c>
      <c r="R25" s="22">
        <v>0</v>
      </c>
      <c r="S25" s="22">
        <v>0</v>
      </c>
      <c r="T25" s="22">
        <v>0</v>
      </c>
      <c r="U25" s="22">
        <v>0</v>
      </c>
      <c r="V25" s="22">
        <v>0</v>
      </c>
      <c r="W25" s="22">
        <v>0</v>
      </c>
      <c r="X25" s="22">
        <v>0</v>
      </c>
      <c r="Y25" s="22">
        <v>0</v>
      </c>
      <c r="Z25" s="22">
        <v>0</v>
      </c>
      <c r="AA25" s="22">
        <v>0</v>
      </c>
      <c r="AB25" s="22">
        <v>0</v>
      </c>
      <c r="AC25" s="22">
        <v>0</v>
      </c>
    </row>
    <row r="26" spans="1:29" s="1" customFormat="1" x14ac:dyDescent="0.35">
      <c r="A26" s="5" t="s">
        <v>89</v>
      </c>
      <c r="B26" s="115" t="s">
        <v>88</v>
      </c>
      <c r="C26" s="22">
        <v>0</v>
      </c>
      <c r="D26" s="22">
        <v>0</v>
      </c>
      <c r="E26" s="22">
        <v>0</v>
      </c>
      <c r="F26" s="22">
        <v>0</v>
      </c>
      <c r="G26" s="22">
        <v>0</v>
      </c>
      <c r="H26" s="22">
        <v>0</v>
      </c>
      <c r="I26" s="22">
        <v>0</v>
      </c>
      <c r="J26" s="22">
        <v>0</v>
      </c>
      <c r="K26" s="22">
        <v>0</v>
      </c>
      <c r="L26" s="22">
        <v>0</v>
      </c>
      <c r="M26" s="22">
        <v>0</v>
      </c>
      <c r="N26" s="22">
        <v>0</v>
      </c>
      <c r="O26" s="22">
        <v>0</v>
      </c>
      <c r="P26" s="22">
        <v>0</v>
      </c>
      <c r="Q26" s="22">
        <v>0</v>
      </c>
      <c r="R26" s="22">
        <v>0</v>
      </c>
      <c r="S26" s="22">
        <v>0</v>
      </c>
      <c r="T26" s="22">
        <v>0</v>
      </c>
      <c r="U26" s="22">
        <v>0</v>
      </c>
      <c r="V26" s="22">
        <v>0</v>
      </c>
      <c r="W26" s="22">
        <v>0</v>
      </c>
      <c r="X26" s="22">
        <v>0</v>
      </c>
      <c r="Y26" s="22">
        <v>0</v>
      </c>
      <c r="Z26" s="22">
        <v>0</v>
      </c>
      <c r="AA26" s="22">
        <v>0</v>
      </c>
      <c r="AB26" s="22">
        <v>0</v>
      </c>
      <c r="AC26" s="22">
        <v>0</v>
      </c>
    </row>
    <row r="27" spans="1:29" s="1" customFormat="1" x14ac:dyDescent="0.35">
      <c r="A27" s="5" t="s">
        <v>91</v>
      </c>
      <c r="B27" s="115" t="s">
        <v>90</v>
      </c>
      <c r="C27" s="22">
        <v>0</v>
      </c>
      <c r="D27" s="22">
        <v>0</v>
      </c>
      <c r="E27" s="22">
        <v>0</v>
      </c>
      <c r="F27" s="22">
        <v>0</v>
      </c>
      <c r="G27" s="22">
        <v>0</v>
      </c>
      <c r="H27" s="22">
        <v>0</v>
      </c>
      <c r="I27" s="22">
        <v>0</v>
      </c>
      <c r="J27" s="22">
        <v>0</v>
      </c>
      <c r="K27" s="22">
        <v>0</v>
      </c>
      <c r="L27" s="22">
        <v>0</v>
      </c>
      <c r="M27" s="22">
        <v>0</v>
      </c>
      <c r="N27" s="22">
        <v>0</v>
      </c>
      <c r="O27" s="22">
        <v>0</v>
      </c>
      <c r="P27" s="22">
        <v>0</v>
      </c>
      <c r="Q27" s="22">
        <v>0</v>
      </c>
      <c r="R27" s="22">
        <v>0</v>
      </c>
      <c r="S27" s="22">
        <v>0</v>
      </c>
      <c r="T27" s="22">
        <v>0</v>
      </c>
      <c r="U27" s="22">
        <v>0</v>
      </c>
      <c r="V27" s="22">
        <v>0</v>
      </c>
      <c r="W27" s="22">
        <v>0</v>
      </c>
      <c r="X27" s="22">
        <v>0</v>
      </c>
      <c r="Y27" s="22">
        <v>0</v>
      </c>
      <c r="Z27" s="22">
        <v>0</v>
      </c>
      <c r="AA27" s="22">
        <v>0</v>
      </c>
      <c r="AB27" s="22">
        <v>0</v>
      </c>
      <c r="AC27" s="22">
        <v>0</v>
      </c>
    </row>
    <row r="28" spans="1:29" s="1" customFormat="1" x14ac:dyDescent="0.35">
      <c r="A28" s="5" t="s">
        <v>206</v>
      </c>
      <c r="B28" s="115" t="s">
        <v>92</v>
      </c>
      <c r="C28" s="22">
        <v>0</v>
      </c>
      <c r="D28" s="22">
        <v>0</v>
      </c>
      <c r="E28" s="22">
        <v>0</v>
      </c>
      <c r="F28" s="22">
        <v>0</v>
      </c>
      <c r="G28" s="22">
        <v>0</v>
      </c>
      <c r="H28" s="22">
        <v>0</v>
      </c>
      <c r="I28" s="22">
        <v>0</v>
      </c>
      <c r="J28" s="22">
        <v>0</v>
      </c>
      <c r="K28" s="22">
        <v>0</v>
      </c>
      <c r="L28" s="22">
        <v>0</v>
      </c>
      <c r="M28" s="22">
        <v>0</v>
      </c>
      <c r="N28" s="22">
        <v>0</v>
      </c>
      <c r="O28" s="22">
        <v>0</v>
      </c>
      <c r="P28" s="22">
        <v>0</v>
      </c>
      <c r="Q28" s="22">
        <v>0</v>
      </c>
      <c r="R28" s="22">
        <v>0</v>
      </c>
      <c r="S28" s="22">
        <v>0</v>
      </c>
      <c r="T28" s="22">
        <v>0</v>
      </c>
      <c r="U28" s="22">
        <v>0</v>
      </c>
      <c r="V28" s="22">
        <v>0</v>
      </c>
      <c r="W28" s="22">
        <v>0</v>
      </c>
      <c r="X28" s="22">
        <v>0</v>
      </c>
      <c r="Y28" s="22">
        <v>0</v>
      </c>
      <c r="Z28" s="22">
        <v>0</v>
      </c>
      <c r="AA28" s="22">
        <v>0</v>
      </c>
      <c r="AB28" s="22">
        <v>0</v>
      </c>
      <c r="AC28" s="22">
        <v>0</v>
      </c>
    </row>
    <row r="29" spans="1:29" s="1" customFormat="1" x14ac:dyDescent="0.35">
      <c r="A29" s="5" t="s">
        <v>207</v>
      </c>
      <c r="B29" s="115" t="s">
        <v>208</v>
      </c>
      <c r="C29" s="22">
        <v>0</v>
      </c>
      <c r="D29" s="22">
        <v>0</v>
      </c>
      <c r="E29" s="22">
        <v>0</v>
      </c>
      <c r="F29" s="22">
        <v>0</v>
      </c>
      <c r="G29" s="22">
        <v>0</v>
      </c>
      <c r="H29" s="22">
        <v>0</v>
      </c>
      <c r="I29" s="22">
        <v>0</v>
      </c>
      <c r="J29" s="22">
        <v>0</v>
      </c>
      <c r="K29" s="22">
        <v>0</v>
      </c>
      <c r="L29" s="22">
        <v>0</v>
      </c>
      <c r="M29" s="22">
        <v>0</v>
      </c>
      <c r="N29" s="22">
        <v>0</v>
      </c>
      <c r="O29" s="22">
        <v>0</v>
      </c>
      <c r="P29" s="22">
        <v>0</v>
      </c>
      <c r="Q29" s="22">
        <v>0</v>
      </c>
      <c r="R29" s="22">
        <v>0</v>
      </c>
      <c r="S29" s="22">
        <v>0</v>
      </c>
      <c r="T29" s="22">
        <v>0</v>
      </c>
      <c r="U29" s="22">
        <v>0</v>
      </c>
      <c r="V29" s="22">
        <v>0</v>
      </c>
      <c r="W29" s="22">
        <v>0</v>
      </c>
      <c r="X29" s="22">
        <v>0</v>
      </c>
      <c r="Y29" s="22">
        <v>0</v>
      </c>
      <c r="Z29" s="22">
        <v>0</v>
      </c>
      <c r="AA29" s="22">
        <v>0</v>
      </c>
      <c r="AB29" s="22">
        <v>0</v>
      </c>
      <c r="AC29" s="22">
        <v>0</v>
      </c>
    </row>
    <row r="30" spans="1:29" s="1" customFormat="1" x14ac:dyDescent="0.35">
      <c r="A30" s="112"/>
      <c r="B30" s="116"/>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c r="AA30" s="113"/>
      <c r="AB30" s="113"/>
      <c r="AC30" s="113"/>
    </row>
    <row r="31" spans="1:29" s="1" customFormat="1" x14ac:dyDescent="0.35">
      <c r="A31" s="18" t="s">
        <v>93</v>
      </c>
      <c r="B31" s="13" t="s">
        <v>94</v>
      </c>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row>
    <row r="32" spans="1:29" s="1" customFormat="1" x14ac:dyDescent="0.35">
      <c r="A32" s="6" t="s">
        <v>95</v>
      </c>
      <c r="B32" s="117" t="s">
        <v>209</v>
      </c>
      <c r="C32" s="23">
        <v>0</v>
      </c>
      <c r="D32" s="23">
        <v>0</v>
      </c>
      <c r="E32" s="23">
        <v>0</v>
      </c>
      <c r="F32" s="23">
        <v>0</v>
      </c>
      <c r="G32" s="23">
        <v>0</v>
      </c>
      <c r="H32" s="23">
        <v>0</v>
      </c>
      <c r="I32" s="23">
        <v>0</v>
      </c>
      <c r="J32" s="23">
        <v>0</v>
      </c>
      <c r="K32" s="23">
        <v>0</v>
      </c>
      <c r="L32" s="23">
        <v>0</v>
      </c>
      <c r="M32" s="23">
        <v>0</v>
      </c>
      <c r="N32" s="23">
        <v>0</v>
      </c>
      <c r="O32" s="23">
        <v>0</v>
      </c>
      <c r="P32" s="23">
        <v>0</v>
      </c>
      <c r="Q32" s="23">
        <v>0</v>
      </c>
      <c r="R32" s="23">
        <v>0</v>
      </c>
      <c r="S32" s="23">
        <v>0</v>
      </c>
      <c r="T32" s="23">
        <v>0</v>
      </c>
      <c r="U32" s="23">
        <v>0</v>
      </c>
      <c r="V32" s="23">
        <v>0</v>
      </c>
      <c r="W32" s="23">
        <v>0</v>
      </c>
      <c r="X32" s="23">
        <v>0</v>
      </c>
      <c r="Y32" s="23">
        <v>0</v>
      </c>
      <c r="Z32" s="23">
        <v>0</v>
      </c>
      <c r="AA32" s="23">
        <v>0</v>
      </c>
      <c r="AB32" s="23">
        <v>0</v>
      </c>
      <c r="AC32" s="23">
        <v>0</v>
      </c>
    </row>
    <row r="33" spans="1:29" s="1" customFormat="1" x14ac:dyDescent="0.35">
      <c r="A33" s="6" t="s">
        <v>96</v>
      </c>
      <c r="B33" s="117" t="s">
        <v>210</v>
      </c>
      <c r="C33" s="23">
        <v>0</v>
      </c>
      <c r="D33" s="23">
        <v>0</v>
      </c>
      <c r="E33" s="23">
        <v>0</v>
      </c>
      <c r="F33" s="23">
        <v>0</v>
      </c>
      <c r="G33" s="23">
        <v>0</v>
      </c>
      <c r="H33" s="23">
        <v>0</v>
      </c>
      <c r="I33" s="23">
        <v>0</v>
      </c>
      <c r="J33" s="23">
        <v>0</v>
      </c>
      <c r="K33" s="23">
        <v>0</v>
      </c>
      <c r="L33" s="23">
        <v>0</v>
      </c>
      <c r="M33" s="23">
        <v>0</v>
      </c>
      <c r="N33" s="23">
        <v>0</v>
      </c>
      <c r="O33" s="23">
        <v>0</v>
      </c>
      <c r="P33" s="23">
        <v>0</v>
      </c>
      <c r="Q33" s="23">
        <v>0</v>
      </c>
      <c r="R33" s="23">
        <v>0</v>
      </c>
      <c r="S33" s="23">
        <v>0</v>
      </c>
      <c r="T33" s="23">
        <v>0</v>
      </c>
      <c r="U33" s="23">
        <v>0</v>
      </c>
      <c r="V33" s="23">
        <v>0</v>
      </c>
      <c r="W33" s="23">
        <v>0</v>
      </c>
      <c r="X33" s="23">
        <v>0</v>
      </c>
      <c r="Y33" s="23">
        <v>0</v>
      </c>
      <c r="Z33" s="23">
        <v>0</v>
      </c>
      <c r="AA33" s="23">
        <v>0</v>
      </c>
      <c r="AB33" s="23">
        <v>0</v>
      </c>
      <c r="AC33" s="23">
        <v>0</v>
      </c>
    </row>
    <row r="34" spans="1:29" s="1" customFormat="1" x14ac:dyDescent="0.35">
      <c r="A34" s="6" t="s">
        <v>97</v>
      </c>
      <c r="B34" s="117" t="s">
        <v>211</v>
      </c>
      <c r="C34" s="23">
        <v>0</v>
      </c>
      <c r="D34" s="23">
        <v>0</v>
      </c>
      <c r="E34" s="23">
        <v>0</v>
      </c>
      <c r="F34" s="23">
        <v>0</v>
      </c>
      <c r="G34" s="23">
        <v>0</v>
      </c>
      <c r="H34" s="23">
        <v>0</v>
      </c>
      <c r="I34" s="23">
        <v>0</v>
      </c>
      <c r="J34" s="23">
        <v>0</v>
      </c>
      <c r="K34" s="23">
        <v>0</v>
      </c>
      <c r="L34" s="23">
        <v>0</v>
      </c>
      <c r="M34" s="23">
        <v>0</v>
      </c>
      <c r="N34" s="23">
        <v>0</v>
      </c>
      <c r="O34" s="23">
        <v>0</v>
      </c>
      <c r="P34" s="23">
        <v>0</v>
      </c>
      <c r="Q34" s="23">
        <v>0</v>
      </c>
      <c r="R34" s="23">
        <v>0</v>
      </c>
      <c r="S34" s="23">
        <v>0</v>
      </c>
      <c r="T34" s="23">
        <v>0</v>
      </c>
      <c r="U34" s="23">
        <v>0</v>
      </c>
      <c r="V34" s="23">
        <v>0</v>
      </c>
      <c r="W34" s="23">
        <v>0</v>
      </c>
      <c r="X34" s="23">
        <v>0</v>
      </c>
      <c r="Y34" s="23">
        <v>0</v>
      </c>
      <c r="Z34" s="23">
        <v>0</v>
      </c>
      <c r="AA34" s="23">
        <v>0</v>
      </c>
      <c r="AB34" s="23">
        <v>0</v>
      </c>
      <c r="AC34" s="23">
        <v>0</v>
      </c>
    </row>
    <row r="35" spans="1:29" s="1" customFormat="1" x14ac:dyDescent="0.35">
      <c r="A35" s="6" t="s">
        <v>98</v>
      </c>
      <c r="B35" s="117" t="s">
        <v>99</v>
      </c>
      <c r="C35" s="23">
        <v>0</v>
      </c>
      <c r="D35" s="23">
        <v>0</v>
      </c>
      <c r="E35" s="23">
        <v>0</v>
      </c>
      <c r="F35" s="23">
        <v>0</v>
      </c>
      <c r="G35" s="23">
        <v>0</v>
      </c>
      <c r="H35" s="23">
        <v>0</v>
      </c>
      <c r="I35" s="23">
        <v>0</v>
      </c>
      <c r="J35" s="23">
        <v>0</v>
      </c>
      <c r="K35" s="23">
        <v>0</v>
      </c>
      <c r="L35" s="23">
        <v>0</v>
      </c>
      <c r="M35" s="23">
        <v>0</v>
      </c>
      <c r="N35" s="23">
        <v>0</v>
      </c>
      <c r="O35" s="23">
        <v>0</v>
      </c>
      <c r="P35" s="23">
        <v>0</v>
      </c>
      <c r="Q35" s="23">
        <v>0</v>
      </c>
      <c r="R35" s="23">
        <v>0</v>
      </c>
      <c r="S35" s="23">
        <v>0</v>
      </c>
      <c r="T35" s="23">
        <v>0</v>
      </c>
      <c r="U35" s="23">
        <v>0</v>
      </c>
      <c r="V35" s="23">
        <v>0</v>
      </c>
      <c r="W35" s="23">
        <v>0</v>
      </c>
      <c r="X35" s="23">
        <v>0</v>
      </c>
      <c r="Y35" s="23">
        <v>0</v>
      </c>
      <c r="Z35" s="23">
        <v>0</v>
      </c>
      <c r="AA35" s="23">
        <v>0</v>
      </c>
      <c r="AB35" s="23">
        <v>0</v>
      </c>
      <c r="AC35" s="23">
        <v>0</v>
      </c>
    </row>
    <row r="36" spans="1:29" s="1" customFormat="1" x14ac:dyDescent="0.35">
      <c r="A36" s="6" t="s">
        <v>100</v>
      </c>
      <c r="B36" s="117" t="s">
        <v>101</v>
      </c>
      <c r="C36" s="23">
        <v>0</v>
      </c>
      <c r="D36" s="23">
        <v>0</v>
      </c>
      <c r="E36" s="23">
        <v>0</v>
      </c>
      <c r="F36" s="23">
        <v>0</v>
      </c>
      <c r="G36" s="23">
        <v>0</v>
      </c>
      <c r="H36" s="23">
        <v>0</v>
      </c>
      <c r="I36" s="23">
        <v>0</v>
      </c>
      <c r="J36" s="23">
        <v>0</v>
      </c>
      <c r="K36" s="23">
        <v>0</v>
      </c>
      <c r="L36" s="23">
        <v>0</v>
      </c>
      <c r="M36" s="23">
        <v>0</v>
      </c>
      <c r="N36" s="23">
        <v>0</v>
      </c>
      <c r="O36" s="23">
        <v>0</v>
      </c>
      <c r="P36" s="23">
        <v>0</v>
      </c>
      <c r="Q36" s="23">
        <v>0</v>
      </c>
      <c r="R36" s="23">
        <v>0</v>
      </c>
      <c r="S36" s="23">
        <v>0</v>
      </c>
      <c r="T36" s="23">
        <v>0</v>
      </c>
      <c r="U36" s="23">
        <v>0</v>
      </c>
      <c r="V36" s="23">
        <v>0</v>
      </c>
      <c r="W36" s="23">
        <v>0</v>
      </c>
      <c r="X36" s="23">
        <v>0</v>
      </c>
      <c r="Y36" s="23">
        <v>0</v>
      </c>
      <c r="Z36" s="23">
        <v>0</v>
      </c>
      <c r="AA36" s="23">
        <v>0</v>
      </c>
      <c r="AB36" s="23">
        <v>0</v>
      </c>
      <c r="AC36" s="23">
        <v>0</v>
      </c>
    </row>
    <row r="37" spans="1:29" s="1" customFormat="1" x14ac:dyDescent="0.35">
      <c r="A37" s="6" t="s">
        <v>102</v>
      </c>
      <c r="B37" s="117" t="s">
        <v>103</v>
      </c>
      <c r="C37" s="23">
        <v>0</v>
      </c>
      <c r="D37" s="23">
        <v>0</v>
      </c>
      <c r="E37" s="23">
        <v>0</v>
      </c>
      <c r="F37" s="23">
        <v>0</v>
      </c>
      <c r="G37" s="23">
        <v>0</v>
      </c>
      <c r="H37" s="23">
        <v>0</v>
      </c>
      <c r="I37" s="23">
        <v>0</v>
      </c>
      <c r="J37" s="23">
        <v>0</v>
      </c>
      <c r="K37" s="23">
        <v>0</v>
      </c>
      <c r="L37" s="23">
        <v>0</v>
      </c>
      <c r="M37" s="23">
        <v>0</v>
      </c>
      <c r="N37" s="23">
        <v>0</v>
      </c>
      <c r="O37" s="23">
        <v>0</v>
      </c>
      <c r="P37" s="23">
        <v>0</v>
      </c>
      <c r="Q37" s="23">
        <v>0</v>
      </c>
      <c r="R37" s="23">
        <v>0</v>
      </c>
      <c r="S37" s="23">
        <v>0</v>
      </c>
      <c r="T37" s="23">
        <v>0</v>
      </c>
      <c r="U37" s="23">
        <v>0</v>
      </c>
      <c r="V37" s="23">
        <v>0</v>
      </c>
      <c r="W37" s="23">
        <v>0</v>
      </c>
      <c r="X37" s="23">
        <v>0</v>
      </c>
      <c r="Y37" s="23">
        <v>0</v>
      </c>
      <c r="Z37" s="23">
        <v>0</v>
      </c>
      <c r="AA37" s="23">
        <v>0</v>
      </c>
      <c r="AB37" s="23">
        <v>0</v>
      </c>
      <c r="AC37" s="23">
        <v>0</v>
      </c>
    </row>
    <row r="38" spans="1:29" s="1" customFormat="1" x14ac:dyDescent="0.35">
      <c r="A38" s="112"/>
      <c r="B38" s="116"/>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c r="AA38" s="113"/>
      <c r="AB38" s="113"/>
      <c r="AC38" s="113"/>
    </row>
    <row r="39" spans="1:29" s="1" customFormat="1" x14ac:dyDescent="0.35">
      <c r="A39" s="18" t="s">
        <v>104</v>
      </c>
      <c r="B39" s="13" t="s">
        <v>105</v>
      </c>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row>
    <row r="40" spans="1:29" s="1" customFormat="1" x14ac:dyDescent="0.35">
      <c r="A40" s="6" t="s">
        <v>106</v>
      </c>
      <c r="B40" s="117" t="s">
        <v>210</v>
      </c>
      <c r="C40" s="23">
        <v>0</v>
      </c>
      <c r="D40" s="23">
        <v>0</v>
      </c>
      <c r="E40" s="23">
        <v>0</v>
      </c>
      <c r="F40" s="23">
        <v>0</v>
      </c>
      <c r="G40" s="23">
        <v>0</v>
      </c>
      <c r="H40" s="23">
        <v>0</v>
      </c>
      <c r="I40" s="23">
        <v>0</v>
      </c>
      <c r="J40" s="23">
        <v>0</v>
      </c>
      <c r="K40" s="23">
        <v>0</v>
      </c>
      <c r="L40" s="23">
        <v>0</v>
      </c>
      <c r="M40" s="23">
        <v>0</v>
      </c>
      <c r="N40" s="23">
        <v>0</v>
      </c>
      <c r="O40" s="23">
        <v>0</v>
      </c>
      <c r="P40" s="23">
        <v>0</v>
      </c>
      <c r="Q40" s="23">
        <v>0</v>
      </c>
      <c r="R40" s="23">
        <v>0</v>
      </c>
      <c r="S40" s="23">
        <v>0</v>
      </c>
      <c r="T40" s="23">
        <v>0</v>
      </c>
      <c r="U40" s="23">
        <v>0</v>
      </c>
      <c r="V40" s="23">
        <v>0</v>
      </c>
      <c r="W40" s="23">
        <v>0</v>
      </c>
      <c r="X40" s="23">
        <v>0</v>
      </c>
      <c r="Y40" s="23">
        <v>0</v>
      </c>
      <c r="Z40" s="23">
        <v>0</v>
      </c>
      <c r="AA40" s="23">
        <v>0</v>
      </c>
      <c r="AB40" s="23">
        <v>0</v>
      </c>
      <c r="AC40" s="23">
        <v>0</v>
      </c>
    </row>
    <row r="41" spans="1:29" s="1" customFormat="1" x14ac:dyDescent="0.35">
      <c r="A41" s="6" t="s">
        <v>107</v>
      </c>
      <c r="B41" s="117" t="s">
        <v>108</v>
      </c>
      <c r="C41" s="23">
        <v>0</v>
      </c>
      <c r="D41" s="23">
        <v>0</v>
      </c>
      <c r="E41" s="23">
        <v>0</v>
      </c>
      <c r="F41" s="23">
        <v>0</v>
      </c>
      <c r="G41" s="23">
        <v>0</v>
      </c>
      <c r="H41" s="23">
        <v>0</v>
      </c>
      <c r="I41" s="23">
        <v>0</v>
      </c>
      <c r="J41" s="23">
        <v>0</v>
      </c>
      <c r="K41" s="23">
        <v>0</v>
      </c>
      <c r="L41" s="23">
        <v>0</v>
      </c>
      <c r="M41" s="23">
        <v>0</v>
      </c>
      <c r="N41" s="23">
        <v>0</v>
      </c>
      <c r="O41" s="23">
        <v>0</v>
      </c>
      <c r="P41" s="23">
        <v>0</v>
      </c>
      <c r="Q41" s="23">
        <v>0</v>
      </c>
      <c r="R41" s="23">
        <v>0</v>
      </c>
      <c r="S41" s="23">
        <v>0</v>
      </c>
      <c r="T41" s="23">
        <v>0</v>
      </c>
      <c r="U41" s="23">
        <v>0</v>
      </c>
      <c r="V41" s="23">
        <v>0</v>
      </c>
      <c r="W41" s="23">
        <v>0</v>
      </c>
      <c r="X41" s="23">
        <v>0</v>
      </c>
      <c r="Y41" s="23">
        <v>0</v>
      </c>
      <c r="Z41" s="23">
        <v>0</v>
      </c>
      <c r="AA41" s="23">
        <v>0</v>
      </c>
      <c r="AB41" s="23">
        <v>0</v>
      </c>
      <c r="AC41" s="23">
        <v>0</v>
      </c>
    </row>
    <row r="42" spans="1:29" s="1" customFormat="1" x14ac:dyDescent="0.35">
      <c r="A42" s="6" t="s">
        <v>109</v>
      </c>
      <c r="B42" s="117" t="s">
        <v>110</v>
      </c>
      <c r="C42" s="23">
        <v>0</v>
      </c>
      <c r="D42" s="23">
        <v>0</v>
      </c>
      <c r="E42" s="23">
        <v>0</v>
      </c>
      <c r="F42" s="23">
        <v>0</v>
      </c>
      <c r="G42" s="23">
        <v>0</v>
      </c>
      <c r="H42" s="23">
        <v>0</v>
      </c>
      <c r="I42" s="23">
        <v>0</v>
      </c>
      <c r="J42" s="23">
        <v>0</v>
      </c>
      <c r="K42" s="23">
        <v>0</v>
      </c>
      <c r="L42" s="23">
        <v>0</v>
      </c>
      <c r="M42" s="23">
        <v>0</v>
      </c>
      <c r="N42" s="23">
        <v>0</v>
      </c>
      <c r="O42" s="23">
        <v>0</v>
      </c>
      <c r="P42" s="23">
        <v>0</v>
      </c>
      <c r="Q42" s="23">
        <v>0</v>
      </c>
      <c r="R42" s="23">
        <v>0</v>
      </c>
      <c r="S42" s="23">
        <v>0</v>
      </c>
      <c r="T42" s="23">
        <v>0</v>
      </c>
      <c r="U42" s="23">
        <v>0</v>
      </c>
      <c r="V42" s="23">
        <v>0</v>
      </c>
      <c r="W42" s="23">
        <v>0</v>
      </c>
      <c r="X42" s="23">
        <v>0</v>
      </c>
      <c r="Y42" s="23">
        <v>0</v>
      </c>
      <c r="Z42" s="23">
        <v>0</v>
      </c>
      <c r="AA42" s="23">
        <v>0</v>
      </c>
      <c r="AB42" s="23">
        <v>0</v>
      </c>
      <c r="AC42" s="23">
        <v>0</v>
      </c>
    </row>
    <row r="43" spans="1:29" s="1" customFormat="1" x14ac:dyDescent="0.35">
      <c r="A43" s="6" t="s">
        <v>111</v>
      </c>
      <c r="B43" s="117" t="s">
        <v>112</v>
      </c>
      <c r="C43" s="23">
        <v>0</v>
      </c>
      <c r="D43" s="23">
        <v>0</v>
      </c>
      <c r="E43" s="23">
        <v>0</v>
      </c>
      <c r="F43" s="23">
        <v>0</v>
      </c>
      <c r="G43" s="23">
        <v>0</v>
      </c>
      <c r="H43" s="23">
        <v>0</v>
      </c>
      <c r="I43" s="23">
        <v>0</v>
      </c>
      <c r="J43" s="23">
        <v>0</v>
      </c>
      <c r="K43" s="23">
        <v>0</v>
      </c>
      <c r="L43" s="23">
        <v>0</v>
      </c>
      <c r="M43" s="23">
        <v>0</v>
      </c>
      <c r="N43" s="23">
        <v>0</v>
      </c>
      <c r="O43" s="23">
        <v>0</v>
      </c>
      <c r="P43" s="23">
        <v>0</v>
      </c>
      <c r="Q43" s="23">
        <v>0</v>
      </c>
      <c r="R43" s="23">
        <v>0</v>
      </c>
      <c r="S43" s="23">
        <v>0</v>
      </c>
      <c r="T43" s="23">
        <v>0</v>
      </c>
      <c r="U43" s="23">
        <v>0</v>
      </c>
      <c r="V43" s="23">
        <v>0</v>
      </c>
      <c r="W43" s="23">
        <v>0</v>
      </c>
      <c r="X43" s="23">
        <v>0</v>
      </c>
      <c r="Y43" s="23">
        <v>0</v>
      </c>
      <c r="Z43" s="23">
        <v>0</v>
      </c>
      <c r="AA43" s="23">
        <v>0</v>
      </c>
      <c r="AB43" s="23">
        <v>0</v>
      </c>
      <c r="AC43" s="23">
        <v>0</v>
      </c>
    </row>
    <row r="44" spans="1:29" s="1" customFormat="1" x14ac:dyDescent="0.35">
      <c r="A44" s="6" t="s">
        <v>113</v>
      </c>
      <c r="B44" s="117" t="s">
        <v>114</v>
      </c>
      <c r="C44" s="23">
        <v>0</v>
      </c>
      <c r="D44" s="23">
        <v>0</v>
      </c>
      <c r="E44" s="23">
        <v>0</v>
      </c>
      <c r="F44" s="23">
        <v>0</v>
      </c>
      <c r="G44" s="23">
        <v>0</v>
      </c>
      <c r="H44" s="23">
        <v>0</v>
      </c>
      <c r="I44" s="23">
        <v>0</v>
      </c>
      <c r="J44" s="23">
        <v>0</v>
      </c>
      <c r="K44" s="23">
        <v>0</v>
      </c>
      <c r="L44" s="23">
        <v>0</v>
      </c>
      <c r="M44" s="23">
        <v>0</v>
      </c>
      <c r="N44" s="23">
        <v>0</v>
      </c>
      <c r="O44" s="23">
        <v>0</v>
      </c>
      <c r="P44" s="23">
        <v>0</v>
      </c>
      <c r="Q44" s="23">
        <v>0</v>
      </c>
      <c r="R44" s="23">
        <v>0</v>
      </c>
      <c r="S44" s="23">
        <v>0</v>
      </c>
      <c r="T44" s="23">
        <v>0</v>
      </c>
      <c r="U44" s="23">
        <v>0</v>
      </c>
      <c r="V44" s="23">
        <v>0</v>
      </c>
      <c r="W44" s="23">
        <v>0</v>
      </c>
      <c r="X44" s="23">
        <v>0</v>
      </c>
      <c r="Y44" s="23">
        <v>0</v>
      </c>
      <c r="Z44" s="23">
        <v>0</v>
      </c>
      <c r="AA44" s="23">
        <v>0</v>
      </c>
      <c r="AB44" s="23">
        <v>0</v>
      </c>
      <c r="AC44" s="23">
        <v>0</v>
      </c>
    </row>
    <row r="45" spans="1:29" s="1" customFormat="1" x14ac:dyDescent="0.35">
      <c r="A45" s="112"/>
      <c r="B45" s="116"/>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row>
    <row r="46" spans="1:29" s="1" customFormat="1" x14ac:dyDescent="0.35">
      <c r="A46" s="19" t="s">
        <v>115</v>
      </c>
      <c r="B46" s="14" t="s">
        <v>116</v>
      </c>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spans="1:29" s="1" customFormat="1" x14ac:dyDescent="0.35">
      <c r="A47" s="7" t="s">
        <v>117</v>
      </c>
      <c r="B47" s="118" t="s">
        <v>118</v>
      </c>
      <c r="C47" s="25">
        <v>0</v>
      </c>
      <c r="D47" s="25">
        <v>0</v>
      </c>
      <c r="E47" s="25">
        <v>0</v>
      </c>
      <c r="F47" s="25">
        <v>0</v>
      </c>
      <c r="G47" s="25">
        <v>0</v>
      </c>
      <c r="H47" s="25">
        <v>0</v>
      </c>
      <c r="I47" s="25">
        <v>0</v>
      </c>
      <c r="J47" s="25">
        <v>0</v>
      </c>
      <c r="K47" s="25">
        <v>0</v>
      </c>
      <c r="L47" s="25">
        <v>0</v>
      </c>
      <c r="M47" s="25">
        <v>0</v>
      </c>
      <c r="N47" s="25">
        <v>0</v>
      </c>
      <c r="O47" s="25">
        <v>0</v>
      </c>
      <c r="P47" s="25">
        <v>0</v>
      </c>
      <c r="Q47" s="25">
        <v>0</v>
      </c>
      <c r="R47" s="25">
        <v>0</v>
      </c>
      <c r="S47" s="25">
        <v>0</v>
      </c>
      <c r="T47" s="25">
        <v>0</v>
      </c>
      <c r="U47" s="25">
        <v>0</v>
      </c>
      <c r="V47" s="25">
        <v>0</v>
      </c>
      <c r="W47" s="25">
        <v>0</v>
      </c>
      <c r="X47" s="25">
        <v>0</v>
      </c>
      <c r="Y47" s="25">
        <v>0</v>
      </c>
      <c r="Z47" s="25">
        <v>0</v>
      </c>
      <c r="AA47" s="25">
        <v>0</v>
      </c>
      <c r="AB47" s="25">
        <v>0</v>
      </c>
      <c r="AC47" s="25">
        <v>0</v>
      </c>
    </row>
    <row r="48" spans="1:29" s="1" customFormat="1" x14ac:dyDescent="0.35">
      <c r="A48" s="7" t="s">
        <v>119</v>
      </c>
      <c r="B48" s="118" t="s">
        <v>212</v>
      </c>
      <c r="C48" s="25">
        <v>0</v>
      </c>
      <c r="D48" s="25">
        <v>0</v>
      </c>
      <c r="E48" s="25">
        <v>0</v>
      </c>
      <c r="F48" s="25">
        <v>0</v>
      </c>
      <c r="G48" s="25">
        <v>0</v>
      </c>
      <c r="H48" s="25">
        <v>0</v>
      </c>
      <c r="I48" s="25">
        <v>0</v>
      </c>
      <c r="J48" s="25">
        <v>0</v>
      </c>
      <c r="K48" s="25">
        <v>0</v>
      </c>
      <c r="L48" s="25">
        <v>0</v>
      </c>
      <c r="M48" s="25">
        <v>0</v>
      </c>
      <c r="N48" s="25">
        <v>0</v>
      </c>
      <c r="O48" s="25">
        <v>0</v>
      </c>
      <c r="P48" s="25">
        <v>0</v>
      </c>
      <c r="Q48" s="25">
        <v>0</v>
      </c>
      <c r="R48" s="25">
        <v>0</v>
      </c>
      <c r="S48" s="25">
        <v>0</v>
      </c>
      <c r="T48" s="25">
        <v>0</v>
      </c>
      <c r="U48" s="25">
        <v>0</v>
      </c>
      <c r="V48" s="25">
        <v>0</v>
      </c>
      <c r="W48" s="25">
        <v>0</v>
      </c>
      <c r="X48" s="25">
        <v>0</v>
      </c>
      <c r="Y48" s="25">
        <v>0</v>
      </c>
      <c r="Z48" s="25">
        <v>0</v>
      </c>
      <c r="AA48" s="25">
        <v>0</v>
      </c>
      <c r="AB48" s="25">
        <v>0</v>
      </c>
      <c r="AC48" s="25">
        <v>0</v>
      </c>
    </row>
    <row r="49" spans="1:29" s="1" customFormat="1" x14ac:dyDescent="0.35">
      <c r="A49" s="7" t="s">
        <v>120</v>
      </c>
      <c r="B49" s="118" t="s">
        <v>213</v>
      </c>
      <c r="C49" s="25">
        <v>0</v>
      </c>
      <c r="D49" s="25">
        <v>0</v>
      </c>
      <c r="E49" s="25">
        <v>0</v>
      </c>
      <c r="F49" s="25">
        <v>0</v>
      </c>
      <c r="G49" s="25">
        <v>0</v>
      </c>
      <c r="H49" s="25">
        <v>0</v>
      </c>
      <c r="I49" s="25">
        <v>0</v>
      </c>
      <c r="J49" s="25">
        <v>0</v>
      </c>
      <c r="K49" s="25">
        <v>0</v>
      </c>
      <c r="L49" s="25">
        <v>0</v>
      </c>
      <c r="M49" s="25">
        <v>0</v>
      </c>
      <c r="N49" s="25">
        <v>0</v>
      </c>
      <c r="O49" s="25">
        <v>0</v>
      </c>
      <c r="P49" s="25">
        <v>0</v>
      </c>
      <c r="Q49" s="25">
        <v>0</v>
      </c>
      <c r="R49" s="25">
        <v>0</v>
      </c>
      <c r="S49" s="25">
        <v>0</v>
      </c>
      <c r="T49" s="25">
        <v>0</v>
      </c>
      <c r="U49" s="25">
        <v>0</v>
      </c>
      <c r="V49" s="25">
        <v>0</v>
      </c>
      <c r="W49" s="25">
        <v>0</v>
      </c>
      <c r="X49" s="25">
        <v>0</v>
      </c>
      <c r="Y49" s="25">
        <v>0</v>
      </c>
      <c r="Z49" s="25">
        <v>0</v>
      </c>
      <c r="AA49" s="25">
        <v>0</v>
      </c>
      <c r="AB49" s="25">
        <v>0</v>
      </c>
      <c r="AC49" s="25">
        <v>0</v>
      </c>
    </row>
    <row r="50" spans="1:29" s="1" customFormat="1" x14ac:dyDescent="0.35">
      <c r="A50" s="7" t="s">
        <v>121</v>
      </c>
      <c r="B50" s="118" t="s">
        <v>214</v>
      </c>
      <c r="C50" s="25">
        <v>0</v>
      </c>
      <c r="D50" s="25">
        <v>0</v>
      </c>
      <c r="E50" s="25">
        <v>0</v>
      </c>
      <c r="F50" s="25">
        <v>0</v>
      </c>
      <c r="G50" s="25">
        <v>0</v>
      </c>
      <c r="H50" s="25">
        <v>0</v>
      </c>
      <c r="I50" s="25">
        <v>0</v>
      </c>
      <c r="J50" s="25">
        <v>0</v>
      </c>
      <c r="K50" s="25">
        <v>0</v>
      </c>
      <c r="L50" s="25">
        <v>0</v>
      </c>
      <c r="M50" s="25">
        <v>0</v>
      </c>
      <c r="N50" s="25">
        <v>0</v>
      </c>
      <c r="O50" s="25">
        <v>0</v>
      </c>
      <c r="P50" s="25">
        <v>0</v>
      </c>
      <c r="Q50" s="25">
        <v>0</v>
      </c>
      <c r="R50" s="25">
        <v>0</v>
      </c>
      <c r="S50" s="25">
        <v>0</v>
      </c>
      <c r="T50" s="25">
        <v>0</v>
      </c>
      <c r="U50" s="25">
        <v>0</v>
      </c>
      <c r="V50" s="25">
        <v>0</v>
      </c>
      <c r="W50" s="25">
        <v>0</v>
      </c>
      <c r="X50" s="25">
        <v>0</v>
      </c>
      <c r="Y50" s="25">
        <v>0</v>
      </c>
      <c r="Z50" s="25">
        <v>0</v>
      </c>
      <c r="AA50" s="25">
        <v>0</v>
      </c>
      <c r="AB50" s="25">
        <v>0</v>
      </c>
      <c r="AC50" s="25">
        <v>0</v>
      </c>
    </row>
    <row r="51" spans="1:29" s="1" customFormat="1" x14ac:dyDescent="0.35">
      <c r="A51" s="7" t="s">
        <v>122</v>
      </c>
      <c r="B51" s="118" t="s">
        <v>215</v>
      </c>
      <c r="C51" s="25">
        <v>0</v>
      </c>
      <c r="D51" s="25">
        <v>0</v>
      </c>
      <c r="E51" s="25">
        <v>0</v>
      </c>
      <c r="F51" s="25">
        <v>0</v>
      </c>
      <c r="G51" s="25">
        <v>0</v>
      </c>
      <c r="H51" s="25">
        <v>0</v>
      </c>
      <c r="I51" s="25">
        <v>0</v>
      </c>
      <c r="J51" s="25">
        <v>0</v>
      </c>
      <c r="K51" s="25">
        <v>0</v>
      </c>
      <c r="L51" s="25">
        <v>0</v>
      </c>
      <c r="M51" s="25">
        <v>0</v>
      </c>
      <c r="N51" s="25">
        <v>0</v>
      </c>
      <c r="O51" s="25">
        <v>0</v>
      </c>
      <c r="P51" s="25">
        <v>0</v>
      </c>
      <c r="Q51" s="25">
        <v>0</v>
      </c>
      <c r="R51" s="25">
        <v>0</v>
      </c>
      <c r="S51" s="25">
        <v>0</v>
      </c>
      <c r="T51" s="25">
        <v>0</v>
      </c>
      <c r="U51" s="25">
        <v>0</v>
      </c>
      <c r="V51" s="25">
        <v>0</v>
      </c>
      <c r="W51" s="25">
        <v>0</v>
      </c>
      <c r="X51" s="25">
        <v>0</v>
      </c>
      <c r="Y51" s="25">
        <v>0</v>
      </c>
      <c r="Z51" s="25">
        <v>0</v>
      </c>
      <c r="AA51" s="25">
        <v>0</v>
      </c>
      <c r="AB51" s="25">
        <v>0</v>
      </c>
      <c r="AC51" s="25">
        <v>0</v>
      </c>
    </row>
    <row r="52" spans="1:29" s="1" customFormat="1" x14ac:dyDescent="0.35">
      <c r="A52" s="7" t="s">
        <v>123</v>
      </c>
      <c r="B52" s="118" t="s">
        <v>216</v>
      </c>
      <c r="C52" s="25">
        <v>0</v>
      </c>
      <c r="D52" s="25">
        <v>0</v>
      </c>
      <c r="E52" s="25">
        <v>0</v>
      </c>
      <c r="F52" s="25">
        <v>0</v>
      </c>
      <c r="G52" s="25">
        <v>0</v>
      </c>
      <c r="H52" s="25">
        <v>0</v>
      </c>
      <c r="I52" s="25">
        <v>0</v>
      </c>
      <c r="J52" s="25">
        <v>0</v>
      </c>
      <c r="K52" s="25">
        <v>0</v>
      </c>
      <c r="L52" s="25">
        <v>0</v>
      </c>
      <c r="M52" s="25">
        <v>0</v>
      </c>
      <c r="N52" s="25">
        <v>0</v>
      </c>
      <c r="O52" s="25">
        <v>0</v>
      </c>
      <c r="P52" s="25">
        <v>0</v>
      </c>
      <c r="Q52" s="25">
        <v>0</v>
      </c>
      <c r="R52" s="25">
        <v>0</v>
      </c>
      <c r="S52" s="25">
        <v>0</v>
      </c>
      <c r="T52" s="25">
        <v>0</v>
      </c>
      <c r="U52" s="25">
        <v>0</v>
      </c>
      <c r="V52" s="25">
        <v>0</v>
      </c>
      <c r="W52" s="25">
        <v>0</v>
      </c>
      <c r="X52" s="25">
        <v>0</v>
      </c>
      <c r="Y52" s="25">
        <v>0</v>
      </c>
      <c r="Z52" s="25">
        <v>0</v>
      </c>
      <c r="AA52" s="25">
        <v>0</v>
      </c>
      <c r="AB52" s="25">
        <v>0</v>
      </c>
      <c r="AC52" s="25">
        <v>0</v>
      </c>
    </row>
    <row r="53" spans="1:29" s="1" customFormat="1" x14ac:dyDescent="0.35">
      <c r="A53" s="7" t="s">
        <v>125</v>
      </c>
      <c r="B53" s="118" t="s">
        <v>124</v>
      </c>
      <c r="C53" s="25">
        <v>0</v>
      </c>
      <c r="D53" s="25">
        <v>0</v>
      </c>
      <c r="E53" s="25">
        <v>0</v>
      </c>
      <c r="F53" s="25">
        <v>0</v>
      </c>
      <c r="G53" s="25">
        <v>0</v>
      </c>
      <c r="H53" s="25">
        <v>0</v>
      </c>
      <c r="I53" s="25">
        <v>0</v>
      </c>
      <c r="J53" s="25">
        <v>0</v>
      </c>
      <c r="K53" s="25">
        <v>0</v>
      </c>
      <c r="L53" s="25">
        <v>0</v>
      </c>
      <c r="M53" s="25">
        <v>0</v>
      </c>
      <c r="N53" s="25">
        <v>0</v>
      </c>
      <c r="O53" s="25">
        <v>0</v>
      </c>
      <c r="P53" s="25">
        <v>0</v>
      </c>
      <c r="Q53" s="25">
        <v>0</v>
      </c>
      <c r="R53" s="25">
        <v>0</v>
      </c>
      <c r="S53" s="25">
        <v>0</v>
      </c>
      <c r="T53" s="25">
        <v>0</v>
      </c>
      <c r="U53" s="25">
        <v>0</v>
      </c>
      <c r="V53" s="25">
        <v>0</v>
      </c>
      <c r="W53" s="25">
        <v>0</v>
      </c>
      <c r="X53" s="25">
        <v>0</v>
      </c>
      <c r="Y53" s="25">
        <v>0</v>
      </c>
      <c r="Z53" s="25">
        <v>0</v>
      </c>
      <c r="AA53" s="25">
        <v>0</v>
      </c>
      <c r="AB53" s="25">
        <v>0</v>
      </c>
      <c r="AC53" s="25">
        <v>0</v>
      </c>
    </row>
    <row r="54" spans="1:29" s="1" customFormat="1" x14ac:dyDescent="0.35">
      <c r="A54" s="7" t="s">
        <v>127</v>
      </c>
      <c r="B54" s="118" t="s">
        <v>126</v>
      </c>
      <c r="C54" s="25">
        <v>0</v>
      </c>
      <c r="D54" s="25">
        <v>0</v>
      </c>
      <c r="E54" s="25">
        <v>0</v>
      </c>
      <c r="F54" s="25">
        <v>0</v>
      </c>
      <c r="G54" s="25">
        <v>0</v>
      </c>
      <c r="H54" s="25">
        <v>0</v>
      </c>
      <c r="I54" s="25">
        <v>0</v>
      </c>
      <c r="J54" s="25">
        <v>0</v>
      </c>
      <c r="K54" s="25">
        <v>0</v>
      </c>
      <c r="L54" s="25">
        <v>0</v>
      </c>
      <c r="M54" s="25">
        <v>0</v>
      </c>
      <c r="N54" s="25">
        <v>0</v>
      </c>
      <c r="O54" s="25">
        <v>0</v>
      </c>
      <c r="P54" s="25">
        <v>0</v>
      </c>
      <c r="Q54" s="25">
        <v>0</v>
      </c>
      <c r="R54" s="25">
        <v>0</v>
      </c>
      <c r="S54" s="25">
        <v>0</v>
      </c>
      <c r="T54" s="25">
        <v>0</v>
      </c>
      <c r="U54" s="25">
        <v>0</v>
      </c>
      <c r="V54" s="25">
        <v>0</v>
      </c>
      <c r="W54" s="25">
        <v>0</v>
      </c>
      <c r="X54" s="25">
        <v>0</v>
      </c>
      <c r="Y54" s="25">
        <v>0</v>
      </c>
      <c r="Z54" s="25">
        <v>0</v>
      </c>
      <c r="AA54" s="25">
        <v>0</v>
      </c>
      <c r="AB54" s="25">
        <v>0</v>
      </c>
      <c r="AC54" s="25">
        <v>0</v>
      </c>
    </row>
    <row r="55" spans="1:29" s="1" customFormat="1" x14ac:dyDescent="0.35">
      <c r="A55" s="7" t="s">
        <v>129</v>
      </c>
      <c r="B55" s="118" t="s">
        <v>128</v>
      </c>
      <c r="C55" s="25">
        <v>0</v>
      </c>
      <c r="D55" s="25">
        <v>0</v>
      </c>
      <c r="E55" s="25">
        <v>0</v>
      </c>
      <c r="F55" s="25">
        <v>0</v>
      </c>
      <c r="G55" s="25">
        <v>0</v>
      </c>
      <c r="H55" s="25">
        <v>0</v>
      </c>
      <c r="I55" s="25">
        <v>0</v>
      </c>
      <c r="J55" s="25">
        <v>0</v>
      </c>
      <c r="K55" s="25">
        <v>0</v>
      </c>
      <c r="L55" s="25">
        <v>0</v>
      </c>
      <c r="M55" s="25">
        <v>0</v>
      </c>
      <c r="N55" s="25">
        <v>0</v>
      </c>
      <c r="O55" s="25">
        <v>0</v>
      </c>
      <c r="P55" s="25">
        <v>0</v>
      </c>
      <c r="Q55" s="25">
        <v>0</v>
      </c>
      <c r="R55" s="25">
        <v>0</v>
      </c>
      <c r="S55" s="25">
        <v>0</v>
      </c>
      <c r="T55" s="25">
        <v>0</v>
      </c>
      <c r="U55" s="25">
        <v>0</v>
      </c>
      <c r="V55" s="25">
        <v>0</v>
      </c>
      <c r="W55" s="25">
        <v>0</v>
      </c>
      <c r="X55" s="25">
        <v>0</v>
      </c>
      <c r="Y55" s="25">
        <v>0</v>
      </c>
      <c r="Z55" s="25">
        <v>0</v>
      </c>
      <c r="AA55" s="25">
        <v>0</v>
      </c>
      <c r="AB55" s="25">
        <v>0</v>
      </c>
      <c r="AC55" s="25">
        <v>0</v>
      </c>
    </row>
    <row r="56" spans="1:29" s="1" customFormat="1" x14ac:dyDescent="0.35">
      <c r="A56" s="7" t="s">
        <v>131</v>
      </c>
      <c r="B56" s="118" t="s">
        <v>130</v>
      </c>
      <c r="C56" s="25">
        <v>0</v>
      </c>
      <c r="D56" s="25">
        <v>0</v>
      </c>
      <c r="E56" s="25">
        <v>0</v>
      </c>
      <c r="F56" s="25">
        <v>0</v>
      </c>
      <c r="G56" s="25">
        <v>0</v>
      </c>
      <c r="H56" s="25">
        <v>0</v>
      </c>
      <c r="I56" s="25">
        <v>0</v>
      </c>
      <c r="J56" s="25">
        <v>0</v>
      </c>
      <c r="K56" s="25">
        <v>0</v>
      </c>
      <c r="L56" s="25">
        <v>0</v>
      </c>
      <c r="M56" s="25">
        <v>0</v>
      </c>
      <c r="N56" s="25">
        <v>0</v>
      </c>
      <c r="O56" s="25">
        <v>0</v>
      </c>
      <c r="P56" s="25">
        <v>0</v>
      </c>
      <c r="Q56" s="25">
        <v>0</v>
      </c>
      <c r="R56" s="25">
        <v>0</v>
      </c>
      <c r="S56" s="25">
        <v>0</v>
      </c>
      <c r="T56" s="25">
        <v>0</v>
      </c>
      <c r="U56" s="25">
        <v>0</v>
      </c>
      <c r="V56" s="25">
        <v>0</v>
      </c>
      <c r="W56" s="25">
        <v>0</v>
      </c>
      <c r="X56" s="25">
        <v>0</v>
      </c>
      <c r="Y56" s="25">
        <v>0</v>
      </c>
      <c r="Z56" s="25">
        <v>0</v>
      </c>
      <c r="AA56" s="25">
        <v>0</v>
      </c>
      <c r="AB56" s="25">
        <v>0</v>
      </c>
      <c r="AC56" s="25">
        <v>0</v>
      </c>
    </row>
    <row r="57" spans="1:29" s="1" customFormat="1" x14ac:dyDescent="0.35">
      <c r="A57" s="7" t="s">
        <v>217</v>
      </c>
      <c r="B57" s="118" t="s">
        <v>132</v>
      </c>
      <c r="C57" s="25">
        <v>0</v>
      </c>
      <c r="D57" s="25">
        <v>0</v>
      </c>
      <c r="E57" s="25">
        <v>0</v>
      </c>
      <c r="F57" s="25">
        <v>0</v>
      </c>
      <c r="G57" s="25">
        <v>0</v>
      </c>
      <c r="H57" s="25">
        <v>0</v>
      </c>
      <c r="I57" s="25">
        <v>0</v>
      </c>
      <c r="J57" s="25">
        <v>0</v>
      </c>
      <c r="K57" s="25">
        <v>0</v>
      </c>
      <c r="L57" s="25">
        <v>0</v>
      </c>
      <c r="M57" s="25">
        <v>0</v>
      </c>
      <c r="N57" s="25">
        <v>0</v>
      </c>
      <c r="O57" s="25">
        <v>0</v>
      </c>
      <c r="P57" s="25">
        <v>0</v>
      </c>
      <c r="Q57" s="25">
        <v>0</v>
      </c>
      <c r="R57" s="25">
        <v>0</v>
      </c>
      <c r="S57" s="25">
        <v>0</v>
      </c>
      <c r="T57" s="25">
        <v>0</v>
      </c>
      <c r="U57" s="25">
        <v>0</v>
      </c>
      <c r="V57" s="25">
        <v>0</v>
      </c>
      <c r="W57" s="25">
        <v>0</v>
      </c>
      <c r="X57" s="25">
        <v>0</v>
      </c>
      <c r="Y57" s="25">
        <v>0</v>
      </c>
      <c r="Z57" s="25">
        <v>0</v>
      </c>
      <c r="AA57" s="25">
        <v>0</v>
      </c>
      <c r="AB57" s="25">
        <v>0</v>
      </c>
      <c r="AC57" s="25">
        <v>0</v>
      </c>
    </row>
    <row r="58" spans="1:29" s="1" customFormat="1" x14ac:dyDescent="0.35">
      <c r="A58" s="112"/>
      <c r="B58" s="116"/>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c r="AA58" s="113"/>
      <c r="AB58" s="113"/>
      <c r="AC58" s="113"/>
    </row>
    <row r="59" spans="1:29" s="1" customFormat="1" x14ac:dyDescent="0.35">
      <c r="A59" s="19" t="s">
        <v>133</v>
      </c>
      <c r="B59" s="14" t="s">
        <v>134</v>
      </c>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 customFormat="1" x14ac:dyDescent="0.35">
      <c r="A60" s="7" t="s">
        <v>135</v>
      </c>
      <c r="B60" s="118" t="s">
        <v>136</v>
      </c>
      <c r="C60" s="25">
        <v>0</v>
      </c>
      <c r="D60" s="25">
        <v>0</v>
      </c>
      <c r="E60" s="25">
        <v>0</v>
      </c>
      <c r="F60" s="25">
        <v>0</v>
      </c>
      <c r="G60" s="25">
        <v>0</v>
      </c>
      <c r="H60" s="25">
        <v>0</v>
      </c>
      <c r="I60" s="25">
        <v>0</v>
      </c>
      <c r="J60" s="25">
        <v>0</v>
      </c>
      <c r="K60" s="25">
        <v>0</v>
      </c>
      <c r="L60" s="25">
        <v>0</v>
      </c>
      <c r="M60" s="25">
        <v>0</v>
      </c>
      <c r="N60" s="25">
        <v>0</v>
      </c>
      <c r="O60" s="25">
        <v>0</v>
      </c>
      <c r="P60" s="25">
        <v>0</v>
      </c>
      <c r="Q60" s="25">
        <v>0</v>
      </c>
      <c r="R60" s="25">
        <v>0</v>
      </c>
      <c r="S60" s="25">
        <v>0</v>
      </c>
      <c r="T60" s="25">
        <v>0</v>
      </c>
      <c r="U60" s="25">
        <v>0</v>
      </c>
      <c r="V60" s="25">
        <v>0</v>
      </c>
      <c r="W60" s="25">
        <v>0</v>
      </c>
      <c r="X60" s="25">
        <v>0</v>
      </c>
      <c r="Y60" s="25">
        <v>0</v>
      </c>
      <c r="Z60" s="25">
        <v>0</v>
      </c>
      <c r="AA60" s="25">
        <v>0</v>
      </c>
      <c r="AB60" s="25">
        <v>0</v>
      </c>
      <c r="AC60" s="25">
        <v>0</v>
      </c>
    </row>
    <row r="61" spans="1:29" s="1" customFormat="1" x14ac:dyDescent="0.35">
      <c r="A61" s="7" t="s">
        <v>137</v>
      </c>
      <c r="B61" s="118" t="s">
        <v>138</v>
      </c>
      <c r="C61" s="25">
        <v>0</v>
      </c>
      <c r="D61" s="25">
        <v>0</v>
      </c>
      <c r="E61" s="25">
        <v>0</v>
      </c>
      <c r="F61" s="25">
        <v>0</v>
      </c>
      <c r="G61" s="25">
        <v>0</v>
      </c>
      <c r="H61" s="25">
        <v>0</v>
      </c>
      <c r="I61" s="25">
        <v>0</v>
      </c>
      <c r="J61" s="25">
        <v>0</v>
      </c>
      <c r="K61" s="25">
        <v>0</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25">
        <v>0</v>
      </c>
      <c r="AC61" s="25">
        <v>0</v>
      </c>
    </row>
    <row r="62" spans="1:29" s="1" customFormat="1" x14ac:dyDescent="0.35">
      <c r="A62" s="7" t="s">
        <v>139</v>
      </c>
      <c r="B62" s="118" t="s">
        <v>140</v>
      </c>
      <c r="C62" s="25">
        <v>0</v>
      </c>
      <c r="D62" s="25">
        <v>0</v>
      </c>
      <c r="E62" s="25">
        <v>0</v>
      </c>
      <c r="F62" s="25">
        <v>0</v>
      </c>
      <c r="G62" s="25">
        <v>0</v>
      </c>
      <c r="H62" s="25">
        <v>0</v>
      </c>
      <c r="I62" s="25">
        <v>0</v>
      </c>
      <c r="J62" s="25">
        <v>0</v>
      </c>
      <c r="K62" s="25">
        <v>0</v>
      </c>
      <c r="L62" s="25">
        <v>0</v>
      </c>
      <c r="M62" s="25">
        <v>0</v>
      </c>
      <c r="N62" s="25">
        <v>0</v>
      </c>
      <c r="O62" s="25">
        <v>0</v>
      </c>
      <c r="P62" s="25">
        <v>0</v>
      </c>
      <c r="Q62" s="25">
        <v>0</v>
      </c>
      <c r="R62" s="25">
        <v>0</v>
      </c>
      <c r="S62" s="25">
        <v>0</v>
      </c>
      <c r="T62" s="25">
        <v>0</v>
      </c>
      <c r="U62" s="25">
        <v>0</v>
      </c>
      <c r="V62" s="25">
        <v>0</v>
      </c>
      <c r="W62" s="25">
        <v>0</v>
      </c>
      <c r="X62" s="25">
        <v>0</v>
      </c>
      <c r="Y62" s="25">
        <v>0</v>
      </c>
      <c r="Z62" s="25">
        <v>0</v>
      </c>
      <c r="AA62" s="25">
        <v>0</v>
      </c>
      <c r="AB62" s="25">
        <v>0</v>
      </c>
      <c r="AC62" s="25">
        <v>0</v>
      </c>
    </row>
    <row r="63" spans="1:29" s="1" customFormat="1" x14ac:dyDescent="0.35">
      <c r="A63" s="7" t="s">
        <v>141</v>
      </c>
      <c r="B63" s="118" t="s">
        <v>142</v>
      </c>
      <c r="C63" s="25">
        <v>0</v>
      </c>
      <c r="D63" s="25">
        <v>0</v>
      </c>
      <c r="E63" s="25">
        <v>0</v>
      </c>
      <c r="F63" s="25">
        <v>0</v>
      </c>
      <c r="G63" s="25">
        <v>0</v>
      </c>
      <c r="H63" s="25">
        <v>0</v>
      </c>
      <c r="I63" s="25">
        <v>0</v>
      </c>
      <c r="J63" s="25">
        <v>0</v>
      </c>
      <c r="K63" s="25">
        <v>0</v>
      </c>
      <c r="L63" s="25">
        <v>0</v>
      </c>
      <c r="M63" s="25">
        <v>0</v>
      </c>
      <c r="N63" s="25">
        <v>0</v>
      </c>
      <c r="O63" s="25">
        <v>0</v>
      </c>
      <c r="P63" s="25">
        <v>0</v>
      </c>
      <c r="Q63" s="25">
        <v>0</v>
      </c>
      <c r="R63" s="25">
        <v>0</v>
      </c>
      <c r="S63" s="25">
        <v>0</v>
      </c>
      <c r="T63" s="25">
        <v>0</v>
      </c>
      <c r="U63" s="25">
        <v>0</v>
      </c>
      <c r="V63" s="25">
        <v>0</v>
      </c>
      <c r="W63" s="25">
        <v>0</v>
      </c>
      <c r="X63" s="25">
        <v>0</v>
      </c>
      <c r="Y63" s="25">
        <v>0</v>
      </c>
      <c r="Z63" s="25">
        <v>0</v>
      </c>
      <c r="AA63" s="25">
        <v>0</v>
      </c>
      <c r="AB63" s="25">
        <v>0</v>
      </c>
      <c r="AC63" s="25">
        <v>0</v>
      </c>
    </row>
    <row r="64" spans="1:29" s="1" customFormat="1" x14ac:dyDescent="0.35">
      <c r="A64" s="7" t="s">
        <v>143</v>
      </c>
      <c r="B64" s="118" t="s">
        <v>144</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row>
    <row r="65" spans="1:29" s="1" customFormat="1" x14ac:dyDescent="0.35">
      <c r="A65" s="7" t="s">
        <v>145</v>
      </c>
      <c r="B65" s="118" t="s">
        <v>146</v>
      </c>
      <c r="C65" s="25">
        <v>0</v>
      </c>
      <c r="D65" s="25">
        <v>0</v>
      </c>
      <c r="E65" s="25">
        <v>0</v>
      </c>
      <c r="F65" s="25">
        <v>0</v>
      </c>
      <c r="G65" s="25">
        <v>0</v>
      </c>
      <c r="H65" s="25">
        <v>0</v>
      </c>
      <c r="I65" s="25">
        <v>0</v>
      </c>
      <c r="J65" s="25">
        <v>0</v>
      </c>
      <c r="K65" s="25">
        <v>0</v>
      </c>
      <c r="L65" s="25">
        <v>0</v>
      </c>
      <c r="M65" s="25">
        <v>0</v>
      </c>
      <c r="N65" s="25">
        <v>0</v>
      </c>
      <c r="O65" s="25">
        <v>0</v>
      </c>
      <c r="P65" s="25">
        <v>0</v>
      </c>
      <c r="Q65" s="25">
        <v>0</v>
      </c>
      <c r="R65" s="25">
        <v>0</v>
      </c>
      <c r="S65" s="25">
        <v>0</v>
      </c>
      <c r="T65" s="25">
        <v>0</v>
      </c>
      <c r="U65" s="25">
        <v>0</v>
      </c>
      <c r="V65" s="25">
        <v>0</v>
      </c>
      <c r="W65" s="25">
        <v>0</v>
      </c>
      <c r="X65" s="25">
        <v>0</v>
      </c>
      <c r="Y65" s="25">
        <v>0</v>
      </c>
      <c r="Z65" s="25">
        <v>0</v>
      </c>
      <c r="AA65" s="25">
        <v>0</v>
      </c>
      <c r="AB65" s="25">
        <v>0</v>
      </c>
      <c r="AC65" s="25">
        <v>0</v>
      </c>
    </row>
    <row r="66" spans="1:29" s="1" customFormat="1" x14ac:dyDescent="0.35">
      <c r="A66" s="112"/>
      <c r="B66" s="116"/>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c r="AA66" s="113"/>
      <c r="AB66" s="113"/>
      <c r="AC66" s="113"/>
    </row>
    <row r="67" spans="1:29" s="1" customFormat="1" x14ac:dyDescent="0.35">
      <c r="A67" s="19" t="s">
        <v>147</v>
      </c>
      <c r="B67" s="14" t="s">
        <v>148</v>
      </c>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row>
    <row r="68" spans="1:29" s="1" customFormat="1" x14ac:dyDescent="0.35">
      <c r="A68" s="7" t="s">
        <v>149</v>
      </c>
      <c r="B68" s="118" t="s">
        <v>150</v>
      </c>
      <c r="C68" s="25">
        <v>1</v>
      </c>
      <c r="D68" s="25">
        <v>0</v>
      </c>
      <c r="E68" s="25">
        <v>0</v>
      </c>
      <c r="F68" s="25">
        <v>0</v>
      </c>
      <c r="G68" s="25">
        <v>0</v>
      </c>
      <c r="H68" s="25">
        <v>0</v>
      </c>
      <c r="I68" s="25">
        <v>0</v>
      </c>
      <c r="J68" s="25">
        <v>0</v>
      </c>
      <c r="K68" s="25">
        <v>0</v>
      </c>
      <c r="L68" s="25">
        <v>0</v>
      </c>
      <c r="M68" s="25">
        <v>0</v>
      </c>
      <c r="N68" s="25">
        <v>0</v>
      </c>
      <c r="O68" s="25">
        <v>0</v>
      </c>
      <c r="P68" s="25">
        <v>0</v>
      </c>
      <c r="Q68" s="25">
        <v>0</v>
      </c>
      <c r="R68" s="25">
        <v>0</v>
      </c>
      <c r="S68" s="25">
        <v>0</v>
      </c>
      <c r="T68" s="25">
        <v>0</v>
      </c>
      <c r="U68" s="25">
        <v>0</v>
      </c>
      <c r="V68" s="25">
        <v>0</v>
      </c>
      <c r="W68" s="25">
        <v>0</v>
      </c>
      <c r="X68" s="25">
        <v>0</v>
      </c>
      <c r="Y68" s="25">
        <v>0</v>
      </c>
      <c r="Z68" s="25">
        <v>0</v>
      </c>
      <c r="AA68" s="25">
        <v>0</v>
      </c>
      <c r="AB68" s="25">
        <v>0</v>
      </c>
      <c r="AC68" s="25">
        <v>0</v>
      </c>
    </row>
    <row r="69" spans="1:29" s="1" customFormat="1" x14ac:dyDescent="0.35">
      <c r="A69" s="7" t="s">
        <v>151</v>
      </c>
      <c r="B69" s="118" t="s">
        <v>152</v>
      </c>
      <c r="C69" s="25">
        <v>0</v>
      </c>
      <c r="D69" s="25">
        <v>2</v>
      </c>
      <c r="E69" s="25">
        <v>0</v>
      </c>
      <c r="F69" s="25">
        <v>0</v>
      </c>
      <c r="G69" s="25">
        <v>0</v>
      </c>
      <c r="H69" s="25">
        <v>0</v>
      </c>
      <c r="I69" s="25">
        <v>0</v>
      </c>
      <c r="J69" s="25">
        <v>0</v>
      </c>
      <c r="K69" s="25">
        <v>0</v>
      </c>
      <c r="L69" s="25">
        <v>0</v>
      </c>
      <c r="M69" s="25">
        <v>0</v>
      </c>
      <c r="N69" s="25">
        <v>0</v>
      </c>
      <c r="O69" s="25">
        <v>0</v>
      </c>
      <c r="P69" s="25">
        <v>0</v>
      </c>
      <c r="Q69" s="25">
        <v>0</v>
      </c>
      <c r="R69" s="25">
        <v>0</v>
      </c>
      <c r="S69" s="25">
        <v>0</v>
      </c>
      <c r="T69" s="25">
        <v>0</v>
      </c>
      <c r="U69" s="25">
        <v>0</v>
      </c>
      <c r="V69" s="25">
        <v>0</v>
      </c>
      <c r="W69" s="25">
        <v>0</v>
      </c>
      <c r="X69" s="25">
        <v>0</v>
      </c>
      <c r="Y69" s="25">
        <v>0</v>
      </c>
      <c r="Z69" s="25">
        <v>0</v>
      </c>
      <c r="AA69" s="25">
        <v>0</v>
      </c>
      <c r="AB69" s="25">
        <v>0</v>
      </c>
      <c r="AC69" s="25">
        <v>0</v>
      </c>
    </row>
    <row r="70" spans="1:29" s="1" customFormat="1" x14ac:dyDescent="0.35">
      <c r="A70" s="7" t="s">
        <v>153</v>
      </c>
      <c r="B70" s="118" t="s">
        <v>154</v>
      </c>
      <c r="C70" s="25">
        <v>0</v>
      </c>
      <c r="D70" s="25">
        <v>0</v>
      </c>
      <c r="E70" s="25">
        <v>3</v>
      </c>
      <c r="F70" s="25">
        <v>0</v>
      </c>
      <c r="G70" s="25">
        <v>0</v>
      </c>
      <c r="H70" s="25">
        <v>0</v>
      </c>
      <c r="I70" s="25">
        <v>0</v>
      </c>
      <c r="J70" s="25">
        <v>0</v>
      </c>
      <c r="K70" s="25">
        <v>0</v>
      </c>
      <c r="L70" s="25">
        <v>0</v>
      </c>
      <c r="M70" s="25">
        <v>0</v>
      </c>
      <c r="N70" s="25">
        <v>0</v>
      </c>
      <c r="O70" s="25">
        <v>0</v>
      </c>
      <c r="P70" s="25">
        <v>0</v>
      </c>
      <c r="Q70" s="25">
        <v>0</v>
      </c>
      <c r="R70" s="25">
        <v>0</v>
      </c>
      <c r="S70" s="25">
        <v>0</v>
      </c>
      <c r="T70" s="25">
        <v>0</v>
      </c>
      <c r="U70" s="25">
        <v>0</v>
      </c>
      <c r="V70" s="25">
        <v>0</v>
      </c>
      <c r="W70" s="25">
        <v>0</v>
      </c>
      <c r="X70" s="25">
        <v>0</v>
      </c>
      <c r="Y70" s="25">
        <v>0</v>
      </c>
      <c r="Z70" s="25">
        <v>0</v>
      </c>
      <c r="AA70" s="25">
        <v>0</v>
      </c>
      <c r="AB70" s="25">
        <v>0</v>
      </c>
      <c r="AC70" s="25">
        <v>0</v>
      </c>
    </row>
    <row r="71" spans="1:29" s="1" customFormat="1" x14ac:dyDescent="0.35">
      <c r="A71" s="7" t="s">
        <v>155</v>
      </c>
      <c r="B71" s="118" t="s">
        <v>156</v>
      </c>
      <c r="C71" s="25">
        <v>0</v>
      </c>
      <c r="D71" s="25">
        <v>0</v>
      </c>
      <c r="E71" s="25">
        <v>0</v>
      </c>
      <c r="F71" s="25">
        <v>1</v>
      </c>
      <c r="G71" s="25">
        <v>0</v>
      </c>
      <c r="H71" s="25">
        <v>0</v>
      </c>
      <c r="I71" s="25">
        <v>0</v>
      </c>
      <c r="J71" s="25">
        <v>0</v>
      </c>
      <c r="K71" s="25">
        <v>0</v>
      </c>
      <c r="L71" s="25">
        <v>0</v>
      </c>
      <c r="M71" s="25">
        <v>0</v>
      </c>
      <c r="N71" s="25">
        <v>0</v>
      </c>
      <c r="O71" s="25">
        <v>0</v>
      </c>
      <c r="P71" s="25">
        <v>0</v>
      </c>
      <c r="Q71" s="25">
        <v>0</v>
      </c>
      <c r="R71" s="25">
        <v>0</v>
      </c>
      <c r="S71" s="25">
        <v>0</v>
      </c>
      <c r="T71" s="25">
        <v>0</v>
      </c>
      <c r="U71" s="25">
        <v>0</v>
      </c>
      <c r="V71" s="25">
        <v>0</v>
      </c>
      <c r="W71" s="25">
        <v>0</v>
      </c>
      <c r="X71" s="25">
        <v>0</v>
      </c>
      <c r="Y71" s="25">
        <v>0</v>
      </c>
      <c r="Z71" s="25">
        <v>0</v>
      </c>
      <c r="AA71" s="25">
        <v>0</v>
      </c>
      <c r="AB71" s="25">
        <v>0</v>
      </c>
      <c r="AC71" s="25">
        <v>0</v>
      </c>
    </row>
    <row r="72" spans="1:29" s="1" customFormat="1" x14ac:dyDescent="0.35">
      <c r="A72" s="7" t="s">
        <v>157</v>
      </c>
      <c r="B72" s="118" t="s">
        <v>158</v>
      </c>
      <c r="C72" s="25">
        <v>0</v>
      </c>
      <c r="D72" s="25">
        <v>0</v>
      </c>
      <c r="E72" s="25">
        <v>0</v>
      </c>
      <c r="F72" s="25">
        <v>0</v>
      </c>
      <c r="G72" s="25">
        <v>2</v>
      </c>
      <c r="H72" s="25">
        <v>0</v>
      </c>
      <c r="I72" s="25">
        <v>0</v>
      </c>
      <c r="J72" s="25">
        <v>0</v>
      </c>
      <c r="K72" s="25">
        <v>0</v>
      </c>
      <c r="L72" s="25">
        <v>0</v>
      </c>
      <c r="M72" s="25">
        <v>0</v>
      </c>
      <c r="N72" s="25">
        <v>0</v>
      </c>
      <c r="O72" s="25">
        <v>0</v>
      </c>
      <c r="P72" s="25">
        <v>0</v>
      </c>
      <c r="Q72" s="25">
        <v>0</v>
      </c>
      <c r="R72" s="25">
        <v>0</v>
      </c>
      <c r="S72" s="25">
        <v>0</v>
      </c>
      <c r="T72" s="25">
        <v>0</v>
      </c>
      <c r="U72" s="25">
        <v>0</v>
      </c>
      <c r="V72" s="25">
        <v>0</v>
      </c>
      <c r="W72" s="25">
        <v>0</v>
      </c>
      <c r="X72" s="25">
        <v>0</v>
      </c>
      <c r="Y72" s="25">
        <v>0</v>
      </c>
      <c r="Z72" s="25">
        <v>0</v>
      </c>
      <c r="AA72" s="25">
        <v>0</v>
      </c>
      <c r="AB72" s="25">
        <v>0</v>
      </c>
      <c r="AC72" s="25">
        <v>0</v>
      </c>
    </row>
    <row r="73" spans="1:29" s="1" customFormat="1" x14ac:dyDescent="0.35">
      <c r="A73" s="7" t="s">
        <v>218</v>
      </c>
      <c r="B73" s="118" t="s">
        <v>219</v>
      </c>
      <c r="C73" s="25">
        <v>0</v>
      </c>
      <c r="D73" s="25">
        <v>0</v>
      </c>
      <c r="E73" s="25">
        <v>0</v>
      </c>
      <c r="F73" s="25">
        <v>0</v>
      </c>
      <c r="G73" s="25">
        <v>0</v>
      </c>
      <c r="H73" s="25">
        <v>3</v>
      </c>
      <c r="I73" s="25">
        <v>0</v>
      </c>
      <c r="J73" s="25">
        <v>0</v>
      </c>
      <c r="K73" s="25">
        <v>0</v>
      </c>
      <c r="L73" s="25">
        <v>0</v>
      </c>
      <c r="M73" s="25">
        <v>0</v>
      </c>
      <c r="N73" s="25">
        <v>0</v>
      </c>
      <c r="O73" s="25">
        <v>0</v>
      </c>
      <c r="P73" s="25">
        <v>0</v>
      </c>
      <c r="Q73" s="25">
        <v>0</v>
      </c>
      <c r="R73" s="25">
        <v>0</v>
      </c>
      <c r="S73" s="25">
        <v>0</v>
      </c>
      <c r="T73" s="25">
        <v>0</v>
      </c>
      <c r="U73" s="25">
        <v>0</v>
      </c>
      <c r="V73" s="25">
        <v>0</v>
      </c>
      <c r="W73" s="25">
        <v>0</v>
      </c>
      <c r="X73" s="25">
        <v>0</v>
      </c>
      <c r="Y73" s="25">
        <v>0</v>
      </c>
      <c r="Z73" s="25">
        <v>0</v>
      </c>
      <c r="AA73" s="25">
        <v>0</v>
      </c>
      <c r="AB73" s="25">
        <v>0</v>
      </c>
      <c r="AC73" s="25">
        <v>0</v>
      </c>
    </row>
    <row r="74" spans="1:29" s="1" customFormat="1" x14ac:dyDescent="0.35">
      <c r="A74" s="112"/>
      <c r="B74" s="116"/>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c r="AA74" s="113"/>
      <c r="AB74" s="113"/>
      <c r="AC74" s="113"/>
    </row>
    <row r="75" spans="1:29" s="1" customFormat="1" x14ac:dyDescent="0.35">
      <c r="A75" s="8" t="s">
        <v>159</v>
      </c>
      <c r="B75" s="119" t="s">
        <v>160</v>
      </c>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row>
    <row r="76" spans="1:29" s="1" customFormat="1" x14ac:dyDescent="0.35">
      <c r="A76" s="8" t="s">
        <v>161</v>
      </c>
      <c r="B76" s="119" t="s">
        <v>162</v>
      </c>
      <c r="C76" s="26">
        <v>0</v>
      </c>
      <c r="D76" s="26">
        <v>0</v>
      </c>
      <c r="E76" s="26">
        <v>0</v>
      </c>
      <c r="F76" s="26">
        <v>0</v>
      </c>
      <c r="G76" s="26">
        <v>0</v>
      </c>
      <c r="H76" s="26">
        <v>0</v>
      </c>
      <c r="I76" s="26">
        <v>1</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row>
    <row r="77" spans="1:29" s="1" customFormat="1" x14ac:dyDescent="0.35">
      <c r="A77" s="8" t="s">
        <v>163</v>
      </c>
      <c r="B77" s="119" t="s">
        <v>164</v>
      </c>
      <c r="C77" s="26">
        <v>0</v>
      </c>
      <c r="D77" s="26">
        <v>0</v>
      </c>
      <c r="E77" s="26">
        <v>0</v>
      </c>
      <c r="F77" s="26">
        <v>0</v>
      </c>
      <c r="G77" s="26">
        <v>0</v>
      </c>
      <c r="H77" s="26">
        <v>0</v>
      </c>
      <c r="I77" s="26">
        <v>0</v>
      </c>
      <c r="J77" s="26">
        <v>2</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row>
    <row r="78" spans="1:29" s="1" customFormat="1" x14ac:dyDescent="0.35">
      <c r="A78" s="112"/>
      <c r="B78" s="116"/>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c r="AB78" s="113"/>
      <c r="AC78" s="113"/>
    </row>
    <row r="79" spans="1:29" s="1" customFormat="1" x14ac:dyDescent="0.35">
      <c r="A79" s="20" t="s">
        <v>165</v>
      </c>
      <c r="B79" s="15" t="s">
        <v>220</v>
      </c>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row>
    <row r="80" spans="1:29" s="1" customFormat="1" x14ac:dyDescent="0.35">
      <c r="A80" s="9" t="s">
        <v>166</v>
      </c>
      <c r="B80" s="120" t="s">
        <v>221</v>
      </c>
      <c r="C80" s="27">
        <v>0</v>
      </c>
      <c r="D80" s="27">
        <v>0</v>
      </c>
      <c r="E80" s="27">
        <v>0</v>
      </c>
      <c r="F80" s="27">
        <v>0</v>
      </c>
      <c r="G80" s="27">
        <v>0</v>
      </c>
      <c r="H80" s="27">
        <v>0</v>
      </c>
      <c r="I80" s="27">
        <v>0</v>
      </c>
      <c r="J80" s="27">
        <v>0</v>
      </c>
      <c r="K80" s="27">
        <v>3</v>
      </c>
      <c r="L80" s="27">
        <v>0</v>
      </c>
      <c r="M80" s="27">
        <v>0</v>
      </c>
      <c r="N80" s="27">
        <v>0</v>
      </c>
      <c r="O80" s="27">
        <v>0</v>
      </c>
      <c r="P80" s="27">
        <v>0</v>
      </c>
      <c r="Q80" s="27">
        <v>0</v>
      </c>
      <c r="R80" s="27">
        <v>0</v>
      </c>
      <c r="S80" s="27">
        <v>0</v>
      </c>
      <c r="T80" s="27">
        <v>0</v>
      </c>
      <c r="U80" s="27">
        <v>0</v>
      </c>
      <c r="V80" s="27">
        <v>0</v>
      </c>
      <c r="W80" s="27">
        <v>0</v>
      </c>
      <c r="X80" s="27">
        <v>0</v>
      </c>
      <c r="Y80" s="27">
        <v>0</v>
      </c>
      <c r="Z80" s="27">
        <v>0</v>
      </c>
      <c r="AA80" s="27">
        <v>0</v>
      </c>
      <c r="AB80" s="27">
        <v>0</v>
      </c>
      <c r="AC80" s="27">
        <v>0</v>
      </c>
    </row>
    <row r="81" spans="1:29" s="1" customFormat="1" x14ac:dyDescent="0.35">
      <c r="A81" s="9" t="s">
        <v>168</v>
      </c>
      <c r="B81" s="120" t="s">
        <v>167</v>
      </c>
      <c r="C81" s="27">
        <v>0</v>
      </c>
      <c r="D81" s="27">
        <v>0</v>
      </c>
      <c r="E81" s="27">
        <v>0</v>
      </c>
      <c r="F81" s="27">
        <v>0</v>
      </c>
      <c r="G81" s="27">
        <v>0</v>
      </c>
      <c r="H81" s="27">
        <v>0</v>
      </c>
      <c r="I81" s="27">
        <v>0</v>
      </c>
      <c r="J81" s="27">
        <v>0</v>
      </c>
      <c r="K81" s="27">
        <v>0</v>
      </c>
      <c r="L81" s="27">
        <v>1</v>
      </c>
      <c r="M81" s="27">
        <v>0</v>
      </c>
      <c r="N81" s="27">
        <v>0</v>
      </c>
      <c r="O81" s="27">
        <v>0</v>
      </c>
      <c r="P81" s="27">
        <v>0</v>
      </c>
      <c r="Q81" s="27">
        <v>0</v>
      </c>
      <c r="R81" s="27">
        <v>0</v>
      </c>
      <c r="S81" s="27">
        <v>0</v>
      </c>
      <c r="T81" s="27">
        <v>0</v>
      </c>
      <c r="U81" s="27">
        <v>0</v>
      </c>
      <c r="V81" s="27">
        <v>0</v>
      </c>
      <c r="W81" s="27">
        <v>0</v>
      </c>
      <c r="X81" s="27">
        <v>0</v>
      </c>
      <c r="Y81" s="27">
        <v>0</v>
      </c>
      <c r="Z81" s="27">
        <v>0</v>
      </c>
      <c r="AA81" s="27">
        <v>0</v>
      </c>
      <c r="AB81" s="27">
        <v>0</v>
      </c>
      <c r="AC81" s="27">
        <v>0</v>
      </c>
    </row>
    <row r="82" spans="1:29" s="1" customFormat="1" x14ac:dyDescent="0.35">
      <c r="A82" s="9" t="s">
        <v>170</v>
      </c>
      <c r="B82" s="120" t="s">
        <v>169</v>
      </c>
      <c r="C82" s="27">
        <v>0</v>
      </c>
      <c r="D82" s="27">
        <v>0</v>
      </c>
      <c r="E82" s="27">
        <v>0</v>
      </c>
      <c r="F82" s="27">
        <v>0</v>
      </c>
      <c r="G82" s="27">
        <v>0</v>
      </c>
      <c r="H82" s="27">
        <v>0</v>
      </c>
      <c r="I82" s="27">
        <v>0</v>
      </c>
      <c r="J82" s="27">
        <v>0</v>
      </c>
      <c r="K82" s="27">
        <v>0</v>
      </c>
      <c r="L82" s="27">
        <v>0</v>
      </c>
      <c r="M82" s="27">
        <v>2</v>
      </c>
      <c r="N82" s="27">
        <v>0</v>
      </c>
      <c r="O82" s="27">
        <v>0</v>
      </c>
      <c r="P82" s="27">
        <v>0</v>
      </c>
      <c r="Q82" s="27">
        <v>0</v>
      </c>
      <c r="R82" s="27">
        <v>0</v>
      </c>
      <c r="S82" s="27">
        <v>0</v>
      </c>
      <c r="T82" s="27">
        <v>0</v>
      </c>
      <c r="U82" s="27">
        <v>0</v>
      </c>
      <c r="V82" s="27">
        <v>0</v>
      </c>
      <c r="W82" s="27">
        <v>0</v>
      </c>
      <c r="X82" s="27">
        <v>0</v>
      </c>
      <c r="Y82" s="27">
        <v>0</v>
      </c>
      <c r="Z82" s="27">
        <v>0</v>
      </c>
      <c r="AA82" s="27">
        <v>0</v>
      </c>
      <c r="AB82" s="27">
        <v>0</v>
      </c>
      <c r="AC82" s="27">
        <v>0</v>
      </c>
    </row>
    <row r="83" spans="1:29" s="1" customFormat="1" x14ac:dyDescent="0.35">
      <c r="A83" s="112"/>
      <c r="B83" s="116"/>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c r="AB83" s="113"/>
      <c r="AC83" s="113"/>
    </row>
    <row r="84" spans="1:29" s="1" customFormat="1" x14ac:dyDescent="0.35">
      <c r="A84" s="21" t="s">
        <v>171</v>
      </c>
      <c r="B84" s="16" t="s">
        <v>172</v>
      </c>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row>
    <row r="85" spans="1:29" s="1" customFormat="1" x14ac:dyDescent="0.35">
      <c r="A85" s="10" t="s">
        <v>173</v>
      </c>
      <c r="B85" s="121" t="s">
        <v>174</v>
      </c>
      <c r="C85" s="28">
        <v>0</v>
      </c>
      <c r="D85" s="28">
        <v>0</v>
      </c>
      <c r="E85" s="28">
        <v>0</v>
      </c>
      <c r="F85" s="28">
        <v>0</v>
      </c>
      <c r="G85" s="28">
        <v>0</v>
      </c>
      <c r="H85" s="28">
        <v>0</v>
      </c>
      <c r="I85" s="28">
        <v>0</v>
      </c>
      <c r="J85" s="28">
        <v>0</v>
      </c>
      <c r="K85" s="28">
        <v>0</v>
      </c>
      <c r="L85" s="28">
        <v>0</v>
      </c>
      <c r="M85" s="28">
        <v>0</v>
      </c>
      <c r="N85" s="28">
        <v>3</v>
      </c>
      <c r="O85" s="28">
        <v>0</v>
      </c>
      <c r="P85" s="28">
        <v>0</v>
      </c>
      <c r="Q85" s="28">
        <v>0</v>
      </c>
      <c r="R85" s="28">
        <v>0</v>
      </c>
      <c r="S85" s="28">
        <v>0</v>
      </c>
      <c r="T85" s="28">
        <v>0</v>
      </c>
      <c r="U85" s="28">
        <v>0</v>
      </c>
      <c r="V85" s="28">
        <v>0</v>
      </c>
      <c r="W85" s="28">
        <v>0</v>
      </c>
      <c r="X85" s="28">
        <v>0</v>
      </c>
      <c r="Y85" s="28">
        <v>0</v>
      </c>
      <c r="Z85" s="28">
        <v>0</v>
      </c>
      <c r="AA85" s="28">
        <v>0</v>
      </c>
      <c r="AB85" s="28">
        <v>0</v>
      </c>
      <c r="AC85" s="28">
        <v>0</v>
      </c>
    </row>
    <row r="86" spans="1:29" s="1" customFormat="1" x14ac:dyDescent="0.35">
      <c r="A86" s="10" t="s">
        <v>175</v>
      </c>
      <c r="B86" s="121" t="s">
        <v>176</v>
      </c>
      <c r="C86" s="28">
        <v>0</v>
      </c>
      <c r="D86" s="28">
        <v>0</v>
      </c>
      <c r="E86" s="28">
        <v>0</v>
      </c>
      <c r="F86" s="28">
        <v>0</v>
      </c>
      <c r="G86" s="28">
        <v>0</v>
      </c>
      <c r="H86" s="28">
        <v>0</v>
      </c>
      <c r="I86" s="28">
        <v>0</v>
      </c>
      <c r="J86" s="28">
        <v>0</v>
      </c>
      <c r="K86" s="28">
        <v>0</v>
      </c>
      <c r="L86" s="28">
        <v>0</v>
      </c>
      <c r="M86" s="28">
        <v>0</v>
      </c>
      <c r="N86" s="28">
        <v>0</v>
      </c>
      <c r="O86" s="28">
        <v>1</v>
      </c>
      <c r="P86" s="28">
        <v>0</v>
      </c>
      <c r="Q86" s="28">
        <v>0</v>
      </c>
      <c r="R86" s="28">
        <v>0</v>
      </c>
      <c r="S86" s="28">
        <v>0</v>
      </c>
      <c r="T86" s="28">
        <v>0</v>
      </c>
      <c r="U86" s="28">
        <v>0</v>
      </c>
      <c r="V86" s="28">
        <v>0</v>
      </c>
      <c r="W86" s="28">
        <v>0</v>
      </c>
      <c r="X86" s="28">
        <v>0</v>
      </c>
      <c r="Y86" s="28">
        <v>0</v>
      </c>
      <c r="Z86" s="28">
        <v>0</v>
      </c>
      <c r="AA86" s="28">
        <v>0</v>
      </c>
      <c r="AB86" s="28">
        <v>0</v>
      </c>
      <c r="AC86" s="28">
        <v>0</v>
      </c>
    </row>
    <row r="87" spans="1:29" s="1" customFormat="1" x14ac:dyDescent="0.35">
      <c r="A87" s="10" t="s">
        <v>177</v>
      </c>
      <c r="B87" s="121" t="s">
        <v>178</v>
      </c>
      <c r="C87" s="28">
        <v>0</v>
      </c>
      <c r="D87" s="28">
        <v>0</v>
      </c>
      <c r="E87" s="28">
        <v>0</v>
      </c>
      <c r="F87" s="28">
        <v>0</v>
      </c>
      <c r="G87" s="28">
        <v>0</v>
      </c>
      <c r="H87" s="28">
        <v>0</v>
      </c>
      <c r="I87" s="28">
        <v>0</v>
      </c>
      <c r="J87" s="28">
        <v>0</v>
      </c>
      <c r="K87" s="28">
        <v>0</v>
      </c>
      <c r="L87" s="28">
        <v>0</v>
      </c>
      <c r="M87" s="28">
        <v>0</v>
      </c>
      <c r="N87" s="28">
        <v>0</v>
      </c>
      <c r="O87" s="28">
        <v>0</v>
      </c>
      <c r="P87" s="28">
        <v>2</v>
      </c>
      <c r="Q87" s="28">
        <v>0</v>
      </c>
      <c r="R87" s="28">
        <v>0</v>
      </c>
      <c r="S87" s="28">
        <v>0</v>
      </c>
      <c r="T87" s="28">
        <v>0</v>
      </c>
      <c r="U87" s="28">
        <v>0</v>
      </c>
      <c r="V87" s="28">
        <v>0</v>
      </c>
      <c r="W87" s="28">
        <v>0</v>
      </c>
      <c r="X87" s="28">
        <v>0</v>
      </c>
      <c r="Y87" s="28">
        <v>0</v>
      </c>
      <c r="Z87" s="28">
        <v>0</v>
      </c>
      <c r="AA87" s="28">
        <v>0</v>
      </c>
      <c r="AB87" s="28">
        <v>0</v>
      </c>
      <c r="AC87" s="28">
        <v>0</v>
      </c>
    </row>
    <row r="88" spans="1:29" s="1" customFormat="1" x14ac:dyDescent="0.35">
      <c r="A88" s="10" t="s">
        <v>179</v>
      </c>
      <c r="B88" s="121" t="s">
        <v>172</v>
      </c>
      <c r="C88" s="28">
        <v>0</v>
      </c>
      <c r="D88" s="28">
        <v>0</v>
      </c>
      <c r="E88" s="28">
        <v>0</v>
      </c>
      <c r="F88" s="28">
        <v>0</v>
      </c>
      <c r="G88" s="28">
        <v>0</v>
      </c>
      <c r="H88" s="28">
        <v>0</v>
      </c>
      <c r="I88" s="28">
        <v>0</v>
      </c>
      <c r="J88" s="28">
        <v>0</v>
      </c>
      <c r="K88" s="28">
        <v>0</v>
      </c>
      <c r="L88" s="28">
        <v>0</v>
      </c>
      <c r="M88" s="28">
        <v>0</v>
      </c>
      <c r="N88" s="28">
        <v>0</v>
      </c>
      <c r="O88" s="28">
        <v>0</v>
      </c>
      <c r="P88" s="28">
        <v>0</v>
      </c>
      <c r="Q88" s="28">
        <v>3</v>
      </c>
      <c r="R88" s="28">
        <v>0</v>
      </c>
      <c r="S88" s="28">
        <v>0</v>
      </c>
      <c r="T88" s="28">
        <v>0</v>
      </c>
      <c r="U88" s="28">
        <v>0</v>
      </c>
      <c r="V88" s="28">
        <v>0</v>
      </c>
      <c r="W88" s="28">
        <v>0</v>
      </c>
      <c r="X88" s="28">
        <v>0</v>
      </c>
      <c r="Y88" s="28">
        <v>0</v>
      </c>
      <c r="Z88" s="28">
        <v>0</v>
      </c>
      <c r="AA88" s="28">
        <v>0</v>
      </c>
      <c r="AB88" s="28">
        <v>0</v>
      </c>
      <c r="AC88" s="28">
        <v>0</v>
      </c>
    </row>
    <row r="89" spans="1:29" s="1" customFormat="1" x14ac:dyDescent="0.35">
      <c r="A89" s="10" t="s">
        <v>180</v>
      </c>
      <c r="B89" s="121" t="s">
        <v>181</v>
      </c>
      <c r="C89" s="28">
        <v>0</v>
      </c>
      <c r="D89" s="28">
        <v>0</v>
      </c>
      <c r="E89" s="28">
        <v>0</v>
      </c>
      <c r="F89" s="28">
        <v>0</v>
      </c>
      <c r="G89" s="28">
        <v>0</v>
      </c>
      <c r="H89" s="28">
        <v>0</v>
      </c>
      <c r="I89" s="28">
        <v>0</v>
      </c>
      <c r="J89" s="28">
        <v>0</v>
      </c>
      <c r="K89" s="28">
        <v>0</v>
      </c>
      <c r="L89" s="28">
        <v>0</v>
      </c>
      <c r="M89" s="28">
        <v>0</v>
      </c>
      <c r="N89" s="28">
        <v>0</v>
      </c>
      <c r="O89" s="28">
        <v>0</v>
      </c>
      <c r="P89" s="28">
        <v>0</v>
      </c>
      <c r="Q89" s="28">
        <v>0</v>
      </c>
      <c r="R89" s="28">
        <v>1</v>
      </c>
      <c r="S89" s="28">
        <v>0</v>
      </c>
      <c r="T89" s="28">
        <v>0</v>
      </c>
      <c r="U89" s="28">
        <v>0</v>
      </c>
      <c r="V89" s="28">
        <v>0</v>
      </c>
      <c r="W89" s="28">
        <v>0</v>
      </c>
      <c r="X89" s="28">
        <v>0</v>
      </c>
      <c r="Y89" s="28">
        <v>0</v>
      </c>
      <c r="Z89" s="28">
        <v>0</v>
      </c>
      <c r="AA89" s="28">
        <v>0</v>
      </c>
      <c r="AB89" s="28">
        <v>0</v>
      </c>
      <c r="AC89" s="28">
        <v>0</v>
      </c>
    </row>
    <row r="90" spans="1:29" s="1" customFormat="1" x14ac:dyDescent="0.35">
      <c r="A90" s="112"/>
      <c r="B90" s="116"/>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c r="AB90" s="113"/>
      <c r="AC90" s="113"/>
    </row>
    <row r="91" spans="1:29" s="1" customFormat="1" x14ac:dyDescent="0.35">
      <c r="A91" s="122" t="s">
        <v>182</v>
      </c>
      <c r="B91" s="123" t="s">
        <v>183</v>
      </c>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row>
    <row r="92" spans="1:29" s="1" customFormat="1" x14ac:dyDescent="0.35">
      <c r="A92" s="125" t="s">
        <v>184</v>
      </c>
      <c r="B92" s="126" t="s">
        <v>222</v>
      </c>
      <c r="C92" s="127">
        <v>0</v>
      </c>
      <c r="D92" s="127">
        <v>0</v>
      </c>
      <c r="E92" s="127">
        <v>0</v>
      </c>
      <c r="F92" s="127">
        <v>0</v>
      </c>
      <c r="G92" s="127">
        <v>0</v>
      </c>
      <c r="H92" s="127">
        <v>0</v>
      </c>
      <c r="I92" s="127">
        <v>0</v>
      </c>
      <c r="J92" s="127">
        <v>0</v>
      </c>
      <c r="K92" s="127">
        <v>0</v>
      </c>
      <c r="L92" s="127">
        <v>0</v>
      </c>
      <c r="M92" s="127">
        <v>0</v>
      </c>
      <c r="N92" s="127">
        <v>0</v>
      </c>
      <c r="O92" s="127">
        <v>0</v>
      </c>
      <c r="P92" s="127">
        <v>0</v>
      </c>
      <c r="Q92" s="127">
        <v>0</v>
      </c>
      <c r="R92" s="127">
        <v>0</v>
      </c>
      <c r="S92" s="127">
        <v>2</v>
      </c>
      <c r="T92" s="127">
        <v>0</v>
      </c>
      <c r="U92" s="127">
        <v>0</v>
      </c>
      <c r="V92" s="127">
        <v>0</v>
      </c>
      <c r="W92" s="127">
        <v>0</v>
      </c>
      <c r="X92" s="127">
        <v>0</v>
      </c>
      <c r="Y92" s="127">
        <v>0</v>
      </c>
      <c r="Z92" s="127">
        <v>0</v>
      </c>
      <c r="AA92" s="127">
        <v>0</v>
      </c>
      <c r="AB92" s="127">
        <v>0</v>
      </c>
      <c r="AC92" s="127">
        <v>0</v>
      </c>
    </row>
    <row r="93" spans="1:29" s="1" customFormat="1" x14ac:dyDescent="0.35">
      <c r="A93" s="125" t="s">
        <v>185</v>
      </c>
      <c r="B93" s="126" t="s">
        <v>186</v>
      </c>
      <c r="C93" s="127">
        <v>0</v>
      </c>
      <c r="D93" s="127">
        <v>0</v>
      </c>
      <c r="E93" s="127">
        <v>0</v>
      </c>
      <c r="F93" s="127">
        <v>0</v>
      </c>
      <c r="G93" s="127">
        <v>0</v>
      </c>
      <c r="H93" s="127">
        <v>0</v>
      </c>
      <c r="I93" s="127">
        <v>0</v>
      </c>
      <c r="J93" s="127">
        <v>0</v>
      </c>
      <c r="K93" s="127">
        <v>0</v>
      </c>
      <c r="L93" s="127">
        <v>0</v>
      </c>
      <c r="M93" s="127">
        <v>0</v>
      </c>
      <c r="N93" s="127">
        <v>0</v>
      </c>
      <c r="O93" s="127">
        <v>0</v>
      </c>
      <c r="P93" s="127">
        <v>0</v>
      </c>
      <c r="Q93" s="127">
        <v>0</v>
      </c>
      <c r="R93" s="127">
        <v>0</v>
      </c>
      <c r="S93" s="127">
        <v>0</v>
      </c>
      <c r="T93" s="127">
        <v>3</v>
      </c>
      <c r="U93" s="127">
        <v>0</v>
      </c>
      <c r="V93" s="127">
        <v>0</v>
      </c>
      <c r="W93" s="127">
        <v>0</v>
      </c>
      <c r="X93" s="127">
        <v>0</v>
      </c>
      <c r="Y93" s="127">
        <v>0</v>
      </c>
      <c r="Z93" s="127">
        <v>0</v>
      </c>
      <c r="AA93" s="127">
        <v>0</v>
      </c>
      <c r="AB93" s="127">
        <v>0</v>
      </c>
      <c r="AC93" s="127">
        <v>0</v>
      </c>
    </row>
    <row r="94" spans="1:29" s="1" customFormat="1" x14ac:dyDescent="0.35">
      <c r="A94" s="125" t="s">
        <v>187</v>
      </c>
      <c r="B94" s="126" t="s">
        <v>188</v>
      </c>
      <c r="C94" s="127">
        <v>0</v>
      </c>
      <c r="D94" s="127">
        <v>0</v>
      </c>
      <c r="E94" s="127">
        <v>0</v>
      </c>
      <c r="F94" s="127">
        <v>0</v>
      </c>
      <c r="G94" s="127">
        <v>0</v>
      </c>
      <c r="H94" s="127">
        <v>0</v>
      </c>
      <c r="I94" s="127">
        <v>0</v>
      </c>
      <c r="J94" s="127">
        <v>0</v>
      </c>
      <c r="K94" s="127">
        <v>0</v>
      </c>
      <c r="L94" s="127">
        <v>0</v>
      </c>
      <c r="M94" s="127">
        <v>0</v>
      </c>
      <c r="N94" s="127">
        <v>0</v>
      </c>
      <c r="O94" s="127">
        <v>0</v>
      </c>
      <c r="P94" s="127">
        <v>0</v>
      </c>
      <c r="Q94" s="127">
        <v>0</v>
      </c>
      <c r="R94" s="127">
        <v>0</v>
      </c>
      <c r="S94" s="127">
        <v>0</v>
      </c>
      <c r="T94" s="127">
        <v>0</v>
      </c>
      <c r="U94" s="127">
        <v>1</v>
      </c>
      <c r="V94" s="127">
        <v>0</v>
      </c>
      <c r="W94" s="127">
        <v>0</v>
      </c>
      <c r="X94" s="127">
        <v>0</v>
      </c>
      <c r="Y94" s="127">
        <v>0</v>
      </c>
      <c r="Z94" s="127">
        <v>0</v>
      </c>
      <c r="AA94" s="127">
        <v>0</v>
      </c>
      <c r="AB94" s="127">
        <v>0</v>
      </c>
      <c r="AC94" s="127">
        <v>0</v>
      </c>
    </row>
    <row r="95" spans="1:29" s="1" customFormat="1" x14ac:dyDescent="0.35">
      <c r="A95" s="125" t="s">
        <v>189</v>
      </c>
      <c r="B95" s="126" t="s">
        <v>190</v>
      </c>
      <c r="C95" s="127">
        <v>0</v>
      </c>
      <c r="D95" s="127">
        <v>0</v>
      </c>
      <c r="E95" s="127">
        <v>0</v>
      </c>
      <c r="F95" s="127">
        <v>0</v>
      </c>
      <c r="G95" s="127">
        <v>0</v>
      </c>
      <c r="H95" s="127">
        <v>0</v>
      </c>
      <c r="I95" s="127">
        <v>0</v>
      </c>
      <c r="J95" s="127">
        <v>0</v>
      </c>
      <c r="K95" s="127">
        <v>0</v>
      </c>
      <c r="L95" s="127">
        <v>0</v>
      </c>
      <c r="M95" s="127">
        <v>0</v>
      </c>
      <c r="N95" s="127">
        <v>0</v>
      </c>
      <c r="O95" s="127">
        <v>0</v>
      </c>
      <c r="P95" s="127">
        <v>0</v>
      </c>
      <c r="Q95" s="127">
        <v>0</v>
      </c>
      <c r="R95" s="127">
        <v>0</v>
      </c>
      <c r="S95" s="127">
        <v>0</v>
      </c>
      <c r="T95" s="127">
        <v>0</v>
      </c>
      <c r="U95" s="127">
        <v>0</v>
      </c>
      <c r="V95" s="127">
        <v>2</v>
      </c>
      <c r="W95" s="127">
        <v>0</v>
      </c>
      <c r="X95" s="127">
        <v>0</v>
      </c>
      <c r="Y95" s="127">
        <v>0</v>
      </c>
      <c r="Z95" s="127">
        <v>0</v>
      </c>
      <c r="AA95" s="127">
        <v>0</v>
      </c>
      <c r="AB95" s="127">
        <v>0</v>
      </c>
      <c r="AC95" s="127">
        <v>0</v>
      </c>
    </row>
    <row r="96" spans="1:29" s="1" customFormat="1" x14ac:dyDescent="0.35">
      <c r="A96" s="125" t="s">
        <v>191</v>
      </c>
      <c r="B96" s="126" t="s">
        <v>192</v>
      </c>
      <c r="C96" s="127">
        <v>0</v>
      </c>
      <c r="D96" s="127">
        <v>0</v>
      </c>
      <c r="E96" s="127">
        <v>0</v>
      </c>
      <c r="F96" s="127">
        <v>0</v>
      </c>
      <c r="G96" s="127">
        <v>0</v>
      </c>
      <c r="H96" s="127">
        <v>0</v>
      </c>
      <c r="I96" s="127">
        <v>0</v>
      </c>
      <c r="J96" s="127">
        <v>0</v>
      </c>
      <c r="K96" s="127">
        <v>0</v>
      </c>
      <c r="L96" s="127">
        <v>0</v>
      </c>
      <c r="M96" s="127">
        <v>0</v>
      </c>
      <c r="N96" s="127">
        <v>0</v>
      </c>
      <c r="O96" s="127">
        <v>0</v>
      </c>
      <c r="P96" s="127">
        <v>0</v>
      </c>
      <c r="Q96" s="127">
        <v>0</v>
      </c>
      <c r="R96" s="127">
        <v>0</v>
      </c>
      <c r="S96" s="127">
        <v>0</v>
      </c>
      <c r="T96" s="127">
        <v>0</v>
      </c>
      <c r="U96" s="127">
        <v>0</v>
      </c>
      <c r="V96" s="127">
        <v>0</v>
      </c>
      <c r="W96" s="127">
        <v>3</v>
      </c>
      <c r="X96" s="127">
        <v>0</v>
      </c>
      <c r="Y96" s="127">
        <v>0</v>
      </c>
      <c r="Z96" s="127">
        <v>0</v>
      </c>
      <c r="AA96" s="127">
        <v>0</v>
      </c>
      <c r="AB96" s="127">
        <v>0</v>
      </c>
      <c r="AC96" s="127">
        <v>0</v>
      </c>
    </row>
    <row r="97" spans="1:29" s="1" customFormat="1" x14ac:dyDescent="0.35">
      <c r="A97" s="125" t="s">
        <v>223</v>
      </c>
      <c r="B97" s="126" t="s">
        <v>224</v>
      </c>
      <c r="C97" s="127">
        <v>0</v>
      </c>
      <c r="D97" s="127">
        <v>0</v>
      </c>
      <c r="E97" s="127">
        <v>0</v>
      </c>
      <c r="F97" s="127">
        <v>0</v>
      </c>
      <c r="G97" s="127">
        <v>0</v>
      </c>
      <c r="H97" s="127">
        <v>0</v>
      </c>
      <c r="I97" s="127">
        <v>0</v>
      </c>
      <c r="J97" s="127">
        <v>0</v>
      </c>
      <c r="K97" s="127">
        <v>0</v>
      </c>
      <c r="L97" s="127">
        <v>0</v>
      </c>
      <c r="M97" s="127">
        <v>0</v>
      </c>
      <c r="N97" s="127">
        <v>0</v>
      </c>
      <c r="O97" s="127">
        <v>0</v>
      </c>
      <c r="P97" s="127">
        <v>0</v>
      </c>
      <c r="Q97" s="127">
        <v>0</v>
      </c>
      <c r="R97" s="127">
        <v>0</v>
      </c>
      <c r="S97" s="127">
        <v>0</v>
      </c>
      <c r="T97" s="127">
        <v>0</v>
      </c>
      <c r="U97" s="127">
        <v>0</v>
      </c>
      <c r="V97" s="127">
        <v>0</v>
      </c>
      <c r="W97" s="127">
        <v>0</v>
      </c>
      <c r="X97" s="127">
        <v>1</v>
      </c>
      <c r="Y97" s="127">
        <v>0</v>
      </c>
      <c r="Z97" s="127">
        <v>0</v>
      </c>
      <c r="AA97" s="127">
        <v>0</v>
      </c>
      <c r="AB97" s="127">
        <v>0</v>
      </c>
      <c r="AC97" s="127">
        <v>0</v>
      </c>
    </row>
    <row r="98" spans="1:29" s="1" customFormat="1" x14ac:dyDescent="0.25">
      <c r="A98" s="11"/>
      <c r="B98" s="11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row>
    <row r="99" spans="1:29" s="1" customFormat="1" x14ac:dyDescent="0.25">
      <c r="A99" s="11"/>
      <c r="B99" s="11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row>
    <row r="100" spans="1:29" s="1" customFormat="1" x14ac:dyDescent="0.25">
      <c r="A100" s="11"/>
      <c r="B100" s="11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row>
    <row r="101" spans="1:29" s="1" customFormat="1" x14ac:dyDescent="0.25">
      <c r="A101" s="11"/>
      <c r="B101" s="11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row>
    <row r="102" spans="1:29" s="1" customFormat="1" x14ac:dyDescent="0.25">
      <c r="A102" s="11"/>
      <c r="B102" s="11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row>
    <row r="103" spans="1:29" s="1" customFormat="1" x14ac:dyDescent="0.25">
      <c r="A103" s="11"/>
      <c r="B103" s="11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row>
    <row r="104" spans="1:29" s="1" customFormat="1" x14ac:dyDescent="0.25">
      <c r="A104" s="11"/>
      <c r="B104" s="11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row>
    <row r="105" spans="1:29" s="1" customFormat="1" x14ac:dyDescent="0.25">
      <c r="A105" s="11"/>
      <c r="B105" s="11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row>
    <row r="119" spans="2:29" s="11" customFormat="1" x14ac:dyDescent="0.25">
      <c r="B119" s="114"/>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2:29" s="11" customFormat="1" x14ac:dyDescent="0.25">
      <c r="B120" s="114"/>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2:29" s="11" customFormat="1" x14ac:dyDescent="0.25">
      <c r="B121" s="114"/>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2:29" s="11" customFormat="1" x14ac:dyDescent="0.25">
      <c r="B122" s="114"/>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2:29" s="11" customFormat="1" x14ac:dyDescent="0.25">
      <c r="B123" s="114"/>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2:29" s="11" customFormat="1" x14ac:dyDescent="0.25">
      <c r="B124" s="114"/>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2:29" s="11" customFormat="1" x14ac:dyDescent="0.25">
      <c r="B125" s="114"/>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2:29" s="11" customFormat="1" x14ac:dyDescent="0.25">
      <c r="B126" s="114"/>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sheetData>
  <phoneticPr fontId="4" type="noConversion"/>
  <conditionalFormatting sqref="C5:AC9">
    <cfRule type="cellIs" dxfId="3" priority="3" operator="greaterThan">
      <formula>0</formula>
    </cfRule>
  </conditionalFormatting>
  <conditionalFormatting sqref="C11:AC16">
    <cfRule type="cellIs" dxfId="2" priority="1" operator="greaterThan">
      <formula>0</formula>
    </cfRule>
  </conditionalFormatting>
  <conditionalFormatting sqref="C18:AC23">
    <cfRule type="cellIs" dxfId="1" priority="13" operator="greaterThan">
      <formula>0</formula>
    </cfRule>
  </conditionalFormatting>
  <conditionalFormatting sqref="C25:AC97">
    <cfRule type="cellIs" dxfId="0" priority="4" operator="greaterThan">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50"/>
  <sheetViews>
    <sheetView tabSelected="1" zoomScale="90" zoomScaleNormal="90" workbookViewId="0">
      <pane xSplit="2" ySplit="4" topLeftCell="C21" activePane="bottomRight" state="frozenSplit"/>
      <selection pane="topRight" activeCell="K1" sqref="K1"/>
      <selection pane="bottomLeft" activeCell="A12" sqref="A12"/>
      <selection pane="bottomRight" activeCell="Q9" sqref="Q9"/>
    </sheetView>
  </sheetViews>
  <sheetFormatPr baseColWidth="10" defaultColWidth="10.81640625" defaultRowHeight="12" x14ac:dyDescent="0.3"/>
  <cols>
    <col min="1" max="1" width="14.453125" style="29" bestFit="1" customWidth="1"/>
    <col min="2" max="2" width="3.81640625" style="29" customWidth="1"/>
    <col min="3" max="29" width="4.81640625" style="34" customWidth="1"/>
    <col min="30" max="30" width="34.81640625" style="29" customWidth="1"/>
    <col min="31" max="32" width="10.81640625" style="29"/>
    <col min="33" max="33" width="10.81640625" style="98"/>
    <col min="34" max="34" width="5.81640625" style="29" customWidth="1"/>
    <col min="35" max="36" width="10.81640625" style="29"/>
    <col min="37" max="37" width="10.81640625" style="109"/>
    <col min="38" max="16384" width="10.81640625" style="29"/>
  </cols>
  <sheetData>
    <row r="1" spans="1:38" x14ac:dyDescent="0.3">
      <c r="C1" s="102" t="s">
        <v>0</v>
      </c>
      <c r="D1" s="103" t="s">
        <v>1</v>
      </c>
      <c r="E1" s="103" t="s">
        <v>2</v>
      </c>
      <c r="F1" s="103" t="s">
        <v>3</v>
      </c>
      <c r="G1" s="103" t="s">
        <v>4</v>
      </c>
      <c r="H1" s="103" t="s">
        <v>5</v>
      </c>
      <c r="I1" s="103" t="s">
        <v>6</v>
      </c>
      <c r="J1" s="103" t="s">
        <v>7</v>
      </c>
      <c r="K1" s="103" t="s">
        <v>8</v>
      </c>
      <c r="L1" s="103" t="s">
        <v>12</v>
      </c>
      <c r="M1" s="103" t="s">
        <v>13</v>
      </c>
      <c r="N1" s="103" t="s">
        <v>14</v>
      </c>
      <c r="O1" s="103" t="s">
        <v>15</v>
      </c>
      <c r="P1" s="103" t="s">
        <v>16</v>
      </c>
      <c r="Q1" s="103" t="s">
        <v>17</v>
      </c>
      <c r="R1" s="103" t="s">
        <v>18</v>
      </c>
      <c r="S1" s="103" t="s">
        <v>19</v>
      </c>
      <c r="T1" s="103" t="s">
        <v>20</v>
      </c>
      <c r="U1" s="103" t="s">
        <v>21</v>
      </c>
      <c r="V1" s="103" t="s">
        <v>22</v>
      </c>
      <c r="W1" s="103" t="s">
        <v>23</v>
      </c>
      <c r="X1" s="103" t="s">
        <v>24</v>
      </c>
      <c r="Y1" s="103" t="s">
        <v>25</v>
      </c>
      <c r="Z1" s="103" t="s">
        <v>26</v>
      </c>
      <c r="AA1" s="103" t="s">
        <v>27</v>
      </c>
      <c r="AB1" s="103" t="s">
        <v>28</v>
      </c>
      <c r="AC1" s="104" t="s">
        <v>29</v>
      </c>
      <c r="AD1" s="30" t="str">
        <f>TEXT(COUNTIF(AE5:AE46,0),"00")&amp;"    COPIES RESTANTES"</f>
        <v>00    COPIES RESTANTES</v>
      </c>
    </row>
    <row r="2" spans="1:38" x14ac:dyDescent="0.3">
      <c r="B2" s="29" t="s">
        <v>9</v>
      </c>
      <c r="C2" s="105">
        <v>1</v>
      </c>
      <c r="D2" s="101">
        <v>2</v>
      </c>
      <c r="E2" s="101">
        <v>3</v>
      </c>
      <c r="F2" s="101">
        <v>1</v>
      </c>
      <c r="G2" s="101">
        <v>2</v>
      </c>
      <c r="H2" s="101">
        <v>3</v>
      </c>
      <c r="I2" s="101">
        <v>1</v>
      </c>
      <c r="J2" s="101">
        <v>2</v>
      </c>
      <c r="K2" s="101">
        <v>3</v>
      </c>
      <c r="L2" s="101">
        <v>1</v>
      </c>
      <c r="M2" s="101">
        <v>2</v>
      </c>
      <c r="N2" s="101">
        <v>3</v>
      </c>
      <c r="O2" s="101">
        <v>1</v>
      </c>
      <c r="P2" s="101">
        <v>2</v>
      </c>
      <c r="Q2" s="101">
        <v>3</v>
      </c>
      <c r="R2" s="101">
        <v>1</v>
      </c>
      <c r="S2" s="101">
        <v>2</v>
      </c>
      <c r="T2" s="101">
        <v>3</v>
      </c>
      <c r="U2" s="101">
        <v>1</v>
      </c>
      <c r="V2" s="101">
        <v>2</v>
      </c>
      <c r="W2" s="101">
        <v>3</v>
      </c>
      <c r="X2" s="101">
        <v>1</v>
      </c>
      <c r="Y2" s="101">
        <v>2</v>
      </c>
      <c r="Z2" s="101">
        <v>3</v>
      </c>
      <c r="AA2" s="101">
        <v>1</v>
      </c>
      <c r="AB2" s="101">
        <v>2</v>
      </c>
      <c r="AC2" s="106">
        <v>3</v>
      </c>
      <c r="AD2" s="31" t="str">
        <f>TEXT(COUNT(B5:B46)-COUNTIF(AE5:AE46,0),"00")&amp;"    COPIES FAITES"</f>
        <v>42    COPIES FAITES</v>
      </c>
      <c r="AH2" s="32"/>
      <c r="AI2" s="29">
        <f>AVERAGE(AI5:AI46)</f>
        <v>9.1701481481481526</v>
      </c>
    </row>
    <row r="3" spans="1:38" x14ac:dyDescent="0.3">
      <c r="B3" s="29" t="s">
        <v>10</v>
      </c>
      <c r="C3" s="33">
        <v>5</v>
      </c>
      <c r="D3" s="34">
        <v>5</v>
      </c>
      <c r="E3" s="34">
        <v>5</v>
      </c>
      <c r="F3" s="34">
        <v>5</v>
      </c>
      <c r="G3" s="34">
        <v>5</v>
      </c>
      <c r="H3" s="34">
        <v>5</v>
      </c>
      <c r="I3" s="34">
        <v>5</v>
      </c>
      <c r="J3" s="34">
        <v>5</v>
      </c>
      <c r="K3" s="34">
        <v>5</v>
      </c>
      <c r="L3" s="34">
        <v>5</v>
      </c>
      <c r="M3" s="34">
        <v>5</v>
      </c>
      <c r="N3" s="34">
        <v>5</v>
      </c>
      <c r="O3" s="34">
        <v>5</v>
      </c>
      <c r="P3" s="34">
        <v>5</v>
      </c>
      <c r="Q3" s="34">
        <v>5</v>
      </c>
      <c r="R3" s="34">
        <v>5</v>
      </c>
      <c r="S3" s="34">
        <v>5</v>
      </c>
      <c r="T3" s="34">
        <v>5</v>
      </c>
      <c r="U3" s="34">
        <v>5</v>
      </c>
      <c r="V3" s="34">
        <v>5</v>
      </c>
      <c r="W3" s="34">
        <v>5</v>
      </c>
      <c r="X3" s="34">
        <v>5</v>
      </c>
      <c r="Y3" s="34">
        <v>5</v>
      </c>
      <c r="Z3" s="34">
        <v>5</v>
      </c>
      <c r="AA3" s="34">
        <v>5</v>
      </c>
      <c r="AB3" s="34">
        <v>5</v>
      </c>
      <c r="AC3" s="107">
        <v>5</v>
      </c>
      <c r="AE3" s="29">
        <f>SUMPRODUCT(C2:AC2,C3:AC3)</f>
        <v>270</v>
      </c>
      <c r="AH3" s="32"/>
    </row>
    <row r="4" spans="1:38" ht="12.5" thickBot="1" x14ac:dyDescent="0.35">
      <c r="B4" s="29" t="s">
        <v>11</v>
      </c>
      <c r="C4" s="35">
        <f t="shared" ref="C4:AC4" si="0">C2*C3/$AE$3*20</f>
        <v>0.37037037037037035</v>
      </c>
      <c r="D4" s="36">
        <f t="shared" si="0"/>
        <v>0.7407407407407407</v>
      </c>
      <c r="E4" s="36">
        <f t="shared" si="0"/>
        <v>1.1111111111111112</v>
      </c>
      <c r="F4" s="36">
        <f t="shared" si="0"/>
        <v>0.37037037037037035</v>
      </c>
      <c r="G4" s="36">
        <f t="shared" si="0"/>
        <v>0.7407407407407407</v>
      </c>
      <c r="H4" s="36">
        <f t="shared" si="0"/>
        <v>1.1111111111111112</v>
      </c>
      <c r="I4" s="36">
        <f t="shared" si="0"/>
        <v>0.37037037037037035</v>
      </c>
      <c r="J4" s="36">
        <f t="shared" si="0"/>
        <v>0.7407407407407407</v>
      </c>
      <c r="K4" s="36">
        <f t="shared" si="0"/>
        <v>1.1111111111111112</v>
      </c>
      <c r="L4" s="36">
        <f t="shared" si="0"/>
        <v>0.37037037037037035</v>
      </c>
      <c r="M4" s="36">
        <f t="shared" si="0"/>
        <v>0.7407407407407407</v>
      </c>
      <c r="N4" s="36">
        <f t="shared" si="0"/>
        <v>1.1111111111111112</v>
      </c>
      <c r="O4" s="36">
        <f t="shared" si="0"/>
        <v>0.37037037037037035</v>
      </c>
      <c r="P4" s="36">
        <f t="shared" si="0"/>
        <v>0.7407407407407407</v>
      </c>
      <c r="Q4" s="36">
        <f t="shared" si="0"/>
        <v>1.1111111111111112</v>
      </c>
      <c r="R4" s="36">
        <f t="shared" si="0"/>
        <v>0.37037037037037035</v>
      </c>
      <c r="S4" s="36">
        <f t="shared" si="0"/>
        <v>0.7407407407407407</v>
      </c>
      <c r="T4" s="36">
        <f t="shared" si="0"/>
        <v>1.1111111111111112</v>
      </c>
      <c r="U4" s="36">
        <f t="shared" si="0"/>
        <v>0.37037037037037035</v>
      </c>
      <c r="V4" s="36">
        <f t="shared" si="0"/>
        <v>0.7407407407407407</v>
      </c>
      <c r="W4" s="36">
        <f t="shared" si="0"/>
        <v>1.1111111111111112</v>
      </c>
      <c r="X4" s="36">
        <f t="shared" si="0"/>
        <v>0.37037037037037035</v>
      </c>
      <c r="Y4" s="36">
        <f t="shared" si="0"/>
        <v>0.7407407407407407</v>
      </c>
      <c r="Z4" s="36">
        <f t="shared" si="0"/>
        <v>1.1111111111111112</v>
      </c>
      <c r="AA4" s="36">
        <f t="shared" si="0"/>
        <v>0.37037037037037035</v>
      </c>
      <c r="AB4" s="36">
        <f t="shared" si="0"/>
        <v>0.7407407407407407</v>
      </c>
      <c r="AC4" s="37">
        <f t="shared" si="0"/>
        <v>1.1111111111111112</v>
      </c>
      <c r="AH4" s="32"/>
    </row>
    <row r="5" spans="1:38" x14ac:dyDescent="0.3">
      <c r="A5" s="38" t="s">
        <v>225</v>
      </c>
      <c r="B5" s="39">
        <v>1</v>
      </c>
      <c r="C5" s="99">
        <v>5</v>
      </c>
      <c r="D5" s="100">
        <v>5</v>
      </c>
      <c r="E5" s="100">
        <v>5</v>
      </c>
      <c r="F5" s="100">
        <v>5</v>
      </c>
      <c r="G5" s="100">
        <v>5</v>
      </c>
      <c r="H5" s="100">
        <v>5</v>
      </c>
      <c r="I5" s="100">
        <v>5</v>
      </c>
      <c r="J5" s="100">
        <v>5</v>
      </c>
      <c r="K5" s="100">
        <v>5</v>
      </c>
      <c r="L5" s="100">
        <v>5</v>
      </c>
      <c r="M5" s="100">
        <v>5</v>
      </c>
      <c r="N5" s="100">
        <v>5</v>
      </c>
      <c r="O5" s="100">
        <v>5</v>
      </c>
      <c r="P5" s="100">
        <v>5</v>
      </c>
      <c r="Q5" s="100">
        <v>5</v>
      </c>
      <c r="R5" s="100">
        <v>5</v>
      </c>
      <c r="S5" s="100">
        <v>5</v>
      </c>
      <c r="T5" s="100">
        <v>5</v>
      </c>
      <c r="U5" s="100">
        <v>5</v>
      </c>
      <c r="V5" s="100">
        <v>5</v>
      </c>
      <c r="W5" s="100">
        <v>5</v>
      </c>
      <c r="X5" s="100">
        <v>5</v>
      </c>
      <c r="Y5" s="100">
        <v>5</v>
      </c>
      <c r="Z5" s="100">
        <v>5</v>
      </c>
      <c r="AA5" s="100">
        <v>5</v>
      </c>
      <c r="AB5" s="100">
        <v>5</v>
      </c>
      <c r="AC5" s="100">
        <v>5</v>
      </c>
      <c r="AD5" s="38" t="s">
        <v>60</v>
      </c>
      <c r="AE5" s="42">
        <f t="shared" ref="AE5:AE46" si="1">SUMPRODUCT($C$2:$AC$2,C5:AC5)</f>
        <v>270</v>
      </c>
      <c r="AF5" s="43">
        <f t="shared" ref="AF5:AF46" si="2">AE5*20/$AE$3</f>
        <v>20</v>
      </c>
      <c r="AG5" s="98">
        <f>RANK(AF5,$AF$5:$AF$46)</f>
        <v>1</v>
      </c>
      <c r="AH5" s="32">
        <f>IF(AE5&gt;1,AF5,"nn")</f>
        <v>20</v>
      </c>
      <c r="AI5" s="32">
        <f>AF5*1.4</f>
        <v>28</v>
      </c>
      <c r="AJ5" s="29">
        <v>11.013333333333332</v>
      </c>
      <c r="AK5" s="110">
        <f>AJ5-AI5</f>
        <v>-16.986666666666668</v>
      </c>
      <c r="AL5" s="32">
        <f>MAX(AI5,AJ5)</f>
        <v>28</v>
      </c>
    </row>
    <row r="6" spans="1:38" x14ac:dyDescent="0.3">
      <c r="A6" s="44" t="s">
        <v>226</v>
      </c>
      <c r="B6" s="45">
        <v>2</v>
      </c>
      <c r="C6" s="46">
        <v>1</v>
      </c>
      <c r="D6" s="47">
        <v>1</v>
      </c>
      <c r="E6" s="47">
        <v>1</v>
      </c>
      <c r="F6" s="47">
        <v>1</v>
      </c>
      <c r="G6" s="47">
        <v>1</v>
      </c>
      <c r="H6" s="47">
        <v>1</v>
      </c>
      <c r="I6" s="47">
        <v>1</v>
      </c>
      <c r="J6" s="47">
        <v>1</v>
      </c>
      <c r="K6" s="47">
        <v>1</v>
      </c>
      <c r="L6" s="47">
        <v>1</v>
      </c>
      <c r="M6" s="47">
        <v>1</v>
      </c>
      <c r="N6" s="47">
        <v>1</v>
      </c>
      <c r="O6" s="47">
        <v>1</v>
      </c>
      <c r="P6" s="47">
        <v>1</v>
      </c>
      <c r="Q6" s="47">
        <v>1</v>
      </c>
      <c r="R6" s="47">
        <v>1</v>
      </c>
      <c r="S6" s="47">
        <v>1</v>
      </c>
      <c r="T6" s="47">
        <v>1</v>
      </c>
      <c r="U6" s="47">
        <v>1</v>
      </c>
      <c r="V6" s="47">
        <v>1</v>
      </c>
      <c r="W6" s="47">
        <v>1</v>
      </c>
      <c r="X6" s="47">
        <v>1</v>
      </c>
      <c r="Y6" s="47">
        <v>1</v>
      </c>
      <c r="Z6" s="83">
        <v>1</v>
      </c>
      <c r="AA6" s="47">
        <v>1</v>
      </c>
      <c r="AB6" s="47">
        <v>1</v>
      </c>
      <c r="AC6" s="47">
        <v>1</v>
      </c>
      <c r="AD6" s="44" t="s">
        <v>31</v>
      </c>
      <c r="AE6" s="48">
        <f t="shared" si="1"/>
        <v>54</v>
      </c>
      <c r="AF6" s="49">
        <f t="shared" si="2"/>
        <v>4</v>
      </c>
      <c r="AG6" s="98">
        <f t="shared" ref="AG6:AG47" si="3">RANK(AF6,$AF$5:$AF$46)</f>
        <v>32</v>
      </c>
      <c r="AH6" s="32">
        <f t="shared" ref="AH6:AH46" si="4">IF(AE6&gt;1,AF6,"nn")</f>
        <v>4</v>
      </c>
      <c r="AI6" s="32">
        <f t="shared" ref="AI6:AI46" si="5">AF6*1.4</f>
        <v>5.6</v>
      </c>
      <c r="AJ6" s="29">
        <v>10.08</v>
      </c>
      <c r="AK6" s="110">
        <f t="shared" ref="AK6:AK46" si="6">AJ6-AI6</f>
        <v>4.4800000000000004</v>
      </c>
      <c r="AL6" s="32">
        <f t="shared" ref="AL6:AL46" si="7">MAX(AI6,AJ6)</f>
        <v>10.08</v>
      </c>
    </row>
    <row r="7" spans="1:38" x14ac:dyDescent="0.3">
      <c r="A7" s="44" t="s">
        <v>227</v>
      </c>
      <c r="B7" s="45">
        <v>3</v>
      </c>
      <c r="C7" s="46">
        <v>3</v>
      </c>
      <c r="D7" s="47">
        <v>2.5</v>
      </c>
      <c r="E7" s="47">
        <v>1.5</v>
      </c>
      <c r="F7" s="47">
        <v>2.5</v>
      </c>
      <c r="G7" s="47">
        <v>0</v>
      </c>
      <c r="H7" s="47">
        <v>3</v>
      </c>
      <c r="I7" s="47">
        <v>3</v>
      </c>
      <c r="J7" s="47">
        <v>5</v>
      </c>
      <c r="K7" s="47">
        <v>5</v>
      </c>
      <c r="L7" s="47">
        <v>4</v>
      </c>
      <c r="M7" s="47">
        <v>5</v>
      </c>
      <c r="N7" s="47">
        <v>3</v>
      </c>
      <c r="O7" s="47">
        <v>5</v>
      </c>
      <c r="P7" s="47">
        <v>5</v>
      </c>
      <c r="Q7" s="47">
        <v>5</v>
      </c>
      <c r="R7" s="47">
        <v>5</v>
      </c>
      <c r="S7" s="47">
        <v>4</v>
      </c>
      <c r="T7" s="47">
        <v>3</v>
      </c>
      <c r="U7" s="47">
        <v>0</v>
      </c>
      <c r="V7" s="47">
        <v>5</v>
      </c>
      <c r="W7" s="47">
        <v>5</v>
      </c>
      <c r="X7" s="47">
        <v>3</v>
      </c>
      <c r="Y7" s="47">
        <v>1</v>
      </c>
      <c r="Z7" s="47">
        <v>5</v>
      </c>
      <c r="AA7" s="47">
        <v>1</v>
      </c>
      <c r="AB7" s="47">
        <v>0</v>
      </c>
      <c r="AC7" s="47">
        <v>4</v>
      </c>
      <c r="AD7" s="47" t="s">
        <v>32</v>
      </c>
      <c r="AE7" s="48">
        <f t="shared" si="1"/>
        <v>185</v>
      </c>
      <c r="AF7" s="49">
        <f t="shared" si="2"/>
        <v>13.703703703703704</v>
      </c>
      <c r="AG7" s="98">
        <f t="shared" si="3"/>
        <v>3</v>
      </c>
      <c r="AH7" s="32">
        <f t="shared" si="4"/>
        <v>13.703703703703704</v>
      </c>
      <c r="AI7" s="32">
        <f t="shared" si="5"/>
        <v>19.185185185185183</v>
      </c>
      <c r="AJ7" s="29">
        <v>18.604444444444443</v>
      </c>
      <c r="AK7" s="110">
        <f t="shared" si="6"/>
        <v>-0.58074074074074034</v>
      </c>
      <c r="AL7" s="32">
        <f t="shared" si="7"/>
        <v>19.185185185185183</v>
      </c>
    </row>
    <row r="8" spans="1:38" ht="12" customHeight="1" x14ac:dyDescent="0.3">
      <c r="A8" s="44" t="s">
        <v>228</v>
      </c>
      <c r="B8" s="45">
        <v>4</v>
      </c>
      <c r="C8" s="46">
        <v>3</v>
      </c>
      <c r="D8" s="47">
        <v>2</v>
      </c>
      <c r="E8" s="47">
        <v>1.5</v>
      </c>
      <c r="F8" s="47">
        <v>1</v>
      </c>
      <c r="G8" s="47">
        <v>0</v>
      </c>
      <c r="H8" s="47" t="s">
        <v>30</v>
      </c>
      <c r="I8" s="47" t="s">
        <v>30</v>
      </c>
      <c r="J8" s="47" t="s">
        <v>30</v>
      </c>
      <c r="K8" s="47" t="s">
        <v>30</v>
      </c>
      <c r="L8" s="47">
        <v>3.5</v>
      </c>
      <c r="M8" s="47">
        <v>4.5</v>
      </c>
      <c r="N8" s="47">
        <v>0</v>
      </c>
      <c r="O8" s="47">
        <v>5</v>
      </c>
      <c r="P8" s="47">
        <v>5</v>
      </c>
      <c r="Q8" s="47">
        <v>4</v>
      </c>
      <c r="R8" s="47">
        <v>3.5</v>
      </c>
      <c r="S8" s="47">
        <v>3</v>
      </c>
      <c r="T8" s="47">
        <v>3</v>
      </c>
      <c r="U8" s="47" t="s">
        <v>30</v>
      </c>
      <c r="V8" s="47" t="s">
        <v>30</v>
      </c>
      <c r="W8" s="47" t="s">
        <v>30</v>
      </c>
      <c r="X8" s="47" t="s">
        <v>30</v>
      </c>
      <c r="Y8" s="47" t="s">
        <v>30</v>
      </c>
      <c r="Z8" s="47" t="s">
        <v>30</v>
      </c>
      <c r="AA8" s="47" t="s">
        <v>30</v>
      </c>
      <c r="AB8" s="47" t="s">
        <v>30</v>
      </c>
      <c r="AC8" s="47" t="s">
        <v>30</v>
      </c>
      <c r="AD8" s="50" t="s">
        <v>61</v>
      </c>
      <c r="AE8" s="48">
        <f t="shared" si="1"/>
        <v>70.5</v>
      </c>
      <c r="AF8" s="49">
        <f t="shared" si="2"/>
        <v>5.2222222222222223</v>
      </c>
      <c r="AG8" s="98">
        <f t="shared" si="3"/>
        <v>29</v>
      </c>
      <c r="AH8" s="32">
        <f t="shared" si="4"/>
        <v>5.2222222222222223</v>
      </c>
      <c r="AI8" s="32">
        <f t="shared" si="5"/>
        <v>7.3111111111111109</v>
      </c>
      <c r="AJ8" s="29">
        <v>8.3999999999999986</v>
      </c>
      <c r="AK8" s="110">
        <f t="shared" si="6"/>
        <v>1.0888888888888877</v>
      </c>
      <c r="AL8" s="32">
        <f t="shared" si="7"/>
        <v>8.3999999999999986</v>
      </c>
    </row>
    <row r="9" spans="1:38" ht="12.5" thickBot="1" x14ac:dyDescent="0.35">
      <c r="A9" s="51" t="s">
        <v>229</v>
      </c>
      <c r="B9" s="52">
        <v>5</v>
      </c>
      <c r="C9" s="53">
        <v>3.5</v>
      </c>
      <c r="D9" s="54" t="s">
        <v>30</v>
      </c>
      <c r="E9" s="54">
        <v>0</v>
      </c>
      <c r="F9" s="54">
        <v>2</v>
      </c>
      <c r="G9" s="54">
        <v>0</v>
      </c>
      <c r="H9" s="54">
        <v>0</v>
      </c>
      <c r="I9" s="54">
        <v>3</v>
      </c>
      <c r="J9" s="54">
        <v>2</v>
      </c>
      <c r="K9" s="54">
        <v>5</v>
      </c>
      <c r="L9" s="54">
        <v>4</v>
      </c>
      <c r="M9" s="54" t="s">
        <v>30</v>
      </c>
      <c r="N9" s="54">
        <v>0</v>
      </c>
      <c r="O9" s="54">
        <v>0</v>
      </c>
      <c r="P9" s="54">
        <v>5</v>
      </c>
      <c r="Q9" s="54">
        <v>5</v>
      </c>
      <c r="R9" s="54">
        <v>5</v>
      </c>
      <c r="S9" s="54">
        <v>0</v>
      </c>
      <c r="T9" s="54">
        <v>0</v>
      </c>
      <c r="U9" s="54" t="s">
        <v>30</v>
      </c>
      <c r="V9" s="54" t="s">
        <v>30</v>
      </c>
      <c r="W9" s="54">
        <v>1</v>
      </c>
      <c r="X9" s="54">
        <v>4</v>
      </c>
      <c r="Y9" s="54">
        <v>3</v>
      </c>
      <c r="Z9" s="54">
        <v>1</v>
      </c>
      <c r="AA9" s="54">
        <v>0</v>
      </c>
      <c r="AB9" s="54" t="s">
        <v>30</v>
      </c>
      <c r="AC9" s="54">
        <v>0</v>
      </c>
      <c r="AD9" s="51" t="s">
        <v>33</v>
      </c>
      <c r="AE9" s="55">
        <f t="shared" si="1"/>
        <v>77.5</v>
      </c>
      <c r="AF9" s="56">
        <f t="shared" si="2"/>
        <v>5.7407407407407405</v>
      </c>
      <c r="AG9" s="98">
        <f t="shared" si="3"/>
        <v>28</v>
      </c>
      <c r="AH9" s="32">
        <f t="shared" si="4"/>
        <v>5.7407407407407405</v>
      </c>
      <c r="AI9" s="32">
        <f t="shared" si="5"/>
        <v>8.0370370370370363</v>
      </c>
      <c r="AJ9" s="29">
        <v>8.9599999999999991</v>
      </c>
      <c r="AK9" s="110">
        <f t="shared" si="6"/>
        <v>0.92296296296296276</v>
      </c>
      <c r="AL9" s="32">
        <f t="shared" si="7"/>
        <v>8.9599999999999991</v>
      </c>
    </row>
    <row r="10" spans="1:38" x14ac:dyDescent="0.3">
      <c r="A10" s="57" t="s">
        <v>230</v>
      </c>
      <c r="B10" s="58">
        <v>6</v>
      </c>
      <c r="C10" s="59">
        <v>3.5</v>
      </c>
      <c r="D10" s="60" t="s">
        <v>30</v>
      </c>
      <c r="E10" s="60">
        <v>0.5</v>
      </c>
      <c r="F10" s="60">
        <v>2.5</v>
      </c>
      <c r="G10" s="60">
        <v>0</v>
      </c>
      <c r="H10" s="60">
        <v>0</v>
      </c>
      <c r="I10" s="60" t="s">
        <v>30</v>
      </c>
      <c r="J10" s="60">
        <v>0.66</v>
      </c>
      <c r="K10" s="60">
        <v>4</v>
      </c>
      <c r="L10" s="60">
        <v>4</v>
      </c>
      <c r="M10" s="60">
        <v>5</v>
      </c>
      <c r="N10" s="60">
        <v>2</v>
      </c>
      <c r="O10" s="60">
        <v>5</v>
      </c>
      <c r="P10" s="60">
        <v>2</v>
      </c>
      <c r="Q10" s="60">
        <v>3</v>
      </c>
      <c r="R10" s="60">
        <v>3</v>
      </c>
      <c r="S10" s="60">
        <v>3</v>
      </c>
      <c r="T10" s="60">
        <v>2</v>
      </c>
      <c r="U10" s="60">
        <v>3</v>
      </c>
      <c r="V10" s="60" t="s">
        <v>30</v>
      </c>
      <c r="W10" s="60" t="s">
        <v>30</v>
      </c>
      <c r="X10" s="60">
        <v>3</v>
      </c>
      <c r="Y10" s="60" t="s">
        <v>30</v>
      </c>
      <c r="Z10" s="60" t="s">
        <v>30</v>
      </c>
      <c r="AA10" s="60" t="s">
        <v>30</v>
      </c>
      <c r="AB10" s="60" t="s">
        <v>30</v>
      </c>
      <c r="AC10" s="60">
        <v>5</v>
      </c>
      <c r="AD10" s="63" t="s">
        <v>34</v>
      </c>
      <c r="AE10" s="61">
        <f t="shared" si="1"/>
        <v>94.82</v>
      </c>
      <c r="AF10" s="62">
        <f t="shared" si="2"/>
        <v>7.0237037037037036</v>
      </c>
      <c r="AG10" s="98">
        <f t="shared" si="3"/>
        <v>21</v>
      </c>
      <c r="AH10" s="32">
        <f t="shared" si="4"/>
        <v>7.0237037037037036</v>
      </c>
      <c r="AI10" s="32">
        <f t="shared" si="5"/>
        <v>9.8331851851851848</v>
      </c>
      <c r="AJ10" s="29">
        <v>9.6021333333333327</v>
      </c>
      <c r="AK10" s="110">
        <f t="shared" si="6"/>
        <v>-0.23105185185185206</v>
      </c>
      <c r="AL10" s="32">
        <f t="shared" si="7"/>
        <v>9.8331851851851848</v>
      </c>
    </row>
    <row r="11" spans="1:38" x14ac:dyDescent="0.3">
      <c r="A11" s="63" t="s">
        <v>231</v>
      </c>
      <c r="B11" s="64">
        <v>7</v>
      </c>
      <c r="C11" s="65">
        <v>4</v>
      </c>
      <c r="D11" s="66">
        <v>3</v>
      </c>
      <c r="E11" s="66" t="s">
        <v>30</v>
      </c>
      <c r="F11" s="66">
        <v>3</v>
      </c>
      <c r="G11" s="66">
        <v>0</v>
      </c>
      <c r="H11" s="66">
        <v>0</v>
      </c>
      <c r="I11" s="66" t="s">
        <v>30</v>
      </c>
      <c r="J11" s="66">
        <v>4</v>
      </c>
      <c r="K11" s="66">
        <v>2</v>
      </c>
      <c r="L11" s="66">
        <v>4.5</v>
      </c>
      <c r="M11" s="66">
        <v>3</v>
      </c>
      <c r="N11" s="66">
        <v>2</v>
      </c>
      <c r="O11" s="66">
        <v>5</v>
      </c>
      <c r="P11" s="66">
        <v>5</v>
      </c>
      <c r="Q11" s="66">
        <v>5</v>
      </c>
      <c r="R11" s="66">
        <v>5</v>
      </c>
      <c r="S11" s="66">
        <v>3</v>
      </c>
      <c r="T11" s="66" t="s">
        <v>30</v>
      </c>
      <c r="U11" s="66" t="s">
        <v>30</v>
      </c>
      <c r="V11" s="66" t="s">
        <v>30</v>
      </c>
      <c r="W11" s="66">
        <v>5</v>
      </c>
      <c r="X11" s="66">
        <v>4</v>
      </c>
      <c r="Y11" s="66" t="s">
        <v>30</v>
      </c>
      <c r="Z11" s="66">
        <v>2</v>
      </c>
      <c r="AA11" s="66" t="s">
        <v>30</v>
      </c>
      <c r="AB11" s="66" t="s">
        <v>30</v>
      </c>
      <c r="AC11" s="66" t="s">
        <v>30</v>
      </c>
      <c r="AD11" s="63" t="s">
        <v>35</v>
      </c>
      <c r="AE11" s="67">
        <f t="shared" si="1"/>
        <v>109.5</v>
      </c>
      <c r="AF11" s="68">
        <f t="shared" si="2"/>
        <v>8.1111111111111107</v>
      </c>
      <c r="AG11" s="98">
        <f>RANK(AF11,$AF$5:$AF$46)</f>
        <v>15</v>
      </c>
      <c r="AH11" s="32">
        <f t="shared" si="4"/>
        <v>8.1111111111111107</v>
      </c>
      <c r="AI11" s="32">
        <f t="shared" si="5"/>
        <v>11.355555555555554</v>
      </c>
      <c r="AJ11" s="29">
        <v>12.32</v>
      </c>
      <c r="AK11" s="110">
        <f t="shared" si="6"/>
        <v>0.96444444444444599</v>
      </c>
      <c r="AL11" s="32">
        <f t="shared" si="7"/>
        <v>12.32</v>
      </c>
    </row>
    <row r="12" spans="1:38" x14ac:dyDescent="0.3">
      <c r="A12" s="63" t="s">
        <v>232</v>
      </c>
      <c r="B12" s="64">
        <v>8</v>
      </c>
      <c r="C12" s="65">
        <v>3</v>
      </c>
      <c r="D12" s="66">
        <v>3</v>
      </c>
      <c r="E12" s="66">
        <v>2</v>
      </c>
      <c r="F12" s="66">
        <v>2</v>
      </c>
      <c r="G12" s="66">
        <v>5</v>
      </c>
      <c r="H12" s="66">
        <v>3</v>
      </c>
      <c r="I12" s="66">
        <v>1</v>
      </c>
      <c r="J12" s="66">
        <v>2</v>
      </c>
      <c r="K12" s="66">
        <v>5</v>
      </c>
      <c r="L12" s="66">
        <v>3.5</v>
      </c>
      <c r="M12" s="66">
        <v>0</v>
      </c>
      <c r="N12" s="66">
        <v>5</v>
      </c>
      <c r="O12" s="66">
        <v>5</v>
      </c>
      <c r="P12" s="66">
        <v>5</v>
      </c>
      <c r="Q12" s="66">
        <v>5</v>
      </c>
      <c r="R12" s="66">
        <v>4</v>
      </c>
      <c r="S12" s="66">
        <v>3</v>
      </c>
      <c r="T12" s="66">
        <v>4</v>
      </c>
      <c r="U12" s="66">
        <v>5</v>
      </c>
      <c r="V12" s="66">
        <v>3.5</v>
      </c>
      <c r="W12" s="66">
        <v>4</v>
      </c>
      <c r="X12" s="66">
        <v>4</v>
      </c>
      <c r="Y12" s="66">
        <v>0</v>
      </c>
      <c r="Z12" s="66">
        <v>5</v>
      </c>
      <c r="AA12" s="66">
        <v>3</v>
      </c>
      <c r="AB12" s="66">
        <v>2</v>
      </c>
      <c r="AC12" s="66">
        <v>3</v>
      </c>
      <c r="AD12" s="63" t="s">
        <v>36</v>
      </c>
      <c r="AE12" s="67">
        <f t="shared" si="1"/>
        <v>185.5</v>
      </c>
      <c r="AF12" s="68">
        <f t="shared" si="2"/>
        <v>13.74074074074074</v>
      </c>
      <c r="AG12" s="98">
        <f t="shared" si="3"/>
        <v>2</v>
      </c>
      <c r="AH12" s="32">
        <f t="shared" si="4"/>
        <v>13.74074074074074</v>
      </c>
      <c r="AI12" s="32">
        <f t="shared" si="5"/>
        <v>19.237037037037034</v>
      </c>
      <c r="AJ12" s="29">
        <v>19.164444444444442</v>
      </c>
      <c r="AK12" s="110">
        <f t="shared" si="6"/>
        <v>-7.2592592592592098E-2</v>
      </c>
      <c r="AL12" s="32">
        <f t="shared" si="7"/>
        <v>19.237037037037034</v>
      </c>
    </row>
    <row r="13" spans="1:38" x14ac:dyDescent="0.3">
      <c r="A13" s="63" t="s">
        <v>233</v>
      </c>
      <c r="B13" s="64">
        <v>9</v>
      </c>
      <c r="C13" s="65">
        <v>4.5</v>
      </c>
      <c r="D13" s="66" t="s">
        <v>30</v>
      </c>
      <c r="E13" s="66">
        <v>3</v>
      </c>
      <c r="F13" s="66">
        <v>1.5</v>
      </c>
      <c r="G13" s="66">
        <v>4</v>
      </c>
      <c r="H13" s="66">
        <v>0.5</v>
      </c>
      <c r="I13" s="66">
        <v>2</v>
      </c>
      <c r="J13" s="66">
        <v>3</v>
      </c>
      <c r="K13" s="66" t="s">
        <v>30</v>
      </c>
      <c r="L13" s="66">
        <v>3.5</v>
      </c>
      <c r="M13" s="66">
        <v>4</v>
      </c>
      <c r="N13" s="66">
        <v>2</v>
      </c>
      <c r="O13" s="66">
        <v>5</v>
      </c>
      <c r="P13" s="66">
        <v>3</v>
      </c>
      <c r="Q13" s="66">
        <v>3</v>
      </c>
      <c r="R13" s="66">
        <v>1</v>
      </c>
      <c r="S13" s="66">
        <v>0</v>
      </c>
      <c r="T13" s="66">
        <v>3</v>
      </c>
      <c r="U13" s="66">
        <v>0</v>
      </c>
      <c r="V13" s="66">
        <v>3</v>
      </c>
      <c r="W13" s="66">
        <v>1</v>
      </c>
      <c r="X13" s="66">
        <v>4</v>
      </c>
      <c r="Y13" s="66">
        <v>0</v>
      </c>
      <c r="Z13" s="66">
        <v>1</v>
      </c>
      <c r="AA13" s="66" t="s">
        <v>30</v>
      </c>
      <c r="AB13" s="66" t="s">
        <v>30</v>
      </c>
      <c r="AC13" s="66" t="s">
        <v>30</v>
      </c>
      <c r="AD13" s="63" t="s">
        <v>62</v>
      </c>
      <c r="AE13" s="67">
        <f t="shared" si="1"/>
        <v>96</v>
      </c>
      <c r="AF13" s="68">
        <f t="shared" si="2"/>
        <v>7.1111111111111107</v>
      </c>
      <c r="AG13" s="98">
        <f t="shared" si="3"/>
        <v>20</v>
      </c>
      <c r="AH13" s="32">
        <f t="shared" si="4"/>
        <v>7.1111111111111107</v>
      </c>
      <c r="AI13" s="32">
        <f t="shared" si="5"/>
        <v>9.9555555555555539</v>
      </c>
      <c r="AJ13" s="29">
        <v>11.822222222222221</v>
      </c>
      <c r="AK13" s="110">
        <f t="shared" si="6"/>
        <v>1.8666666666666671</v>
      </c>
      <c r="AL13" s="32">
        <f t="shared" si="7"/>
        <v>11.822222222222221</v>
      </c>
    </row>
    <row r="14" spans="1:38" ht="12.5" thickBot="1" x14ac:dyDescent="0.35">
      <c r="A14" s="69" t="s">
        <v>234</v>
      </c>
      <c r="B14" s="70">
        <v>10</v>
      </c>
      <c r="C14" s="71">
        <v>4</v>
      </c>
      <c r="D14" s="72" t="s">
        <v>30</v>
      </c>
      <c r="E14" s="72">
        <v>3.5</v>
      </c>
      <c r="F14" s="72">
        <v>2</v>
      </c>
      <c r="G14" s="72">
        <v>0</v>
      </c>
      <c r="H14" s="72" t="s">
        <v>30</v>
      </c>
      <c r="I14" s="72" t="s">
        <v>30</v>
      </c>
      <c r="J14" s="72">
        <v>4</v>
      </c>
      <c r="K14" s="72">
        <v>4</v>
      </c>
      <c r="L14" s="72">
        <v>4</v>
      </c>
      <c r="M14" s="72">
        <v>5</v>
      </c>
      <c r="N14" s="72">
        <v>2</v>
      </c>
      <c r="O14" s="72">
        <v>3</v>
      </c>
      <c r="P14" s="72">
        <v>3</v>
      </c>
      <c r="Q14" s="72">
        <v>5</v>
      </c>
      <c r="R14" s="72">
        <v>3</v>
      </c>
      <c r="S14" s="72">
        <v>3</v>
      </c>
      <c r="T14" s="72">
        <v>3</v>
      </c>
      <c r="U14" s="72">
        <v>0</v>
      </c>
      <c r="V14" s="72">
        <v>1</v>
      </c>
      <c r="W14" s="72" t="s">
        <v>30</v>
      </c>
      <c r="X14" s="72" t="s">
        <v>30</v>
      </c>
      <c r="Y14" s="72" t="s">
        <v>30</v>
      </c>
      <c r="Z14" s="72" t="s">
        <v>30</v>
      </c>
      <c r="AA14" s="72" t="s">
        <v>30</v>
      </c>
      <c r="AB14" s="72" t="s">
        <v>30</v>
      </c>
      <c r="AC14" s="72" t="s">
        <v>30</v>
      </c>
      <c r="AD14" s="69" t="s">
        <v>37</v>
      </c>
      <c r="AE14" s="73">
        <f t="shared" si="1"/>
        <v>100.5</v>
      </c>
      <c r="AF14" s="74">
        <f t="shared" si="2"/>
        <v>7.4444444444444446</v>
      </c>
      <c r="AG14" s="98">
        <f t="shared" si="3"/>
        <v>19</v>
      </c>
      <c r="AH14" s="32">
        <f t="shared" si="4"/>
        <v>7.4444444444444446</v>
      </c>
      <c r="AI14" s="32">
        <f t="shared" si="5"/>
        <v>10.422222222222222</v>
      </c>
      <c r="AJ14" s="29">
        <v>10.39111111111111</v>
      </c>
      <c r="AK14" s="110">
        <f t="shared" si="6"/>
        <v>-3.1111111111112422E-2</v>
      </c>
      <c r="AL14" s="32">
        <f t="shared" si="7"/>
        <v>10.422222222222222</v>
      </c>
    </row>
    <row r="15" spans="1:38" x14ac:dyDescent="0.3">
      <c r="A15" s="38" t="s">
        <v>235</v>
      </c>
      <c r="B15" s="39">
        <v>11</v>
      </c>
      <c r="C15" s="40">
        <v>4</v>
      </c>
      <c r="D15" s="41">
        <v>2.5</v>
      </c>
      <c r="E15" s="41">
        <v>6</v>
      </c>
      <c r="F15" s="41">
        <v>4.5</v>
      </c>
      <c r="G15" s="41">
        <v>5</v>
      </c>
      <c r="H15" s="41">
        <v>5</v>
      </c>
      <c r="I15" s="41">
        <v>3</v>
      </c>
      <c r="J15" s="41">
        <v>3.5</v>
      </c>
      <c r="K15" s="41">
        <v>5</v>
      </c>
      <c r="L15" s="41">
        <v>5</v>
      </c>
      <c r="M15" s="41">
        <v>5</v>
      </c>
      <c r="N15" s="41">
        <v>1</v>
      </c>
      <c r="O15" s="41">
        <v>5</v>
      </c>
      <c r="P15" s="41">
        <v>5</v>
      </c>
      <c r="Q15" s="41">
        <v>5</v>
      </c>
      <c r="R15" s="41">
        <v>4</v>
      </c>
      <c r="S15" s="41">
        <v>1</v>
      </c>
      <c r="T15" s="41">
        <v>3</v>
      </c>
      <c r="U15" s="41" t="s">
        <v>30</v>
      </c>
      <c r="V15" s="41" t="s">
        <v>30</v>
      </c>
      <c r="W15" s="41">
        <v>2</v>
      </c>
      <c r="X15" s="41">
        <v>3</v>
      </c>
      <c r="Y15" s="41" t="s">
        <v>30</v>
      </c>
      <c r="Z15" s="41" t="s">
        <v>30</v>
      </c>
      <c r="AA15" s="41">
        <v>1</v>
      </c>
      <c r="AB15" s="41" t="s">
        <v>30</v>
      </c>
      <c r="AC15" s="41" t="s">
        <v>30</v>
      </c>
      <c r="AD15" s="38" t="s">
        <v>38</v>
      </c>
      <c r="AE15" s="42">
        <f t="shared" si="1"/>
        <v>154.5</v>
      </c>
      <c r="AF15" s="43">
        <f t="shared" si="2"/>
        <v>11.444444444444445</v>
      </c>
      <c r="AG15" s="98">
        <f t="shared" si="3"/>
        <v>6</v>
      </c>
      <c r="AH15" s="32">
        <f t="shared" si="4"/>
        <v>11.444444444444445</v>
      </c>
      <c r="AI15" s="32">
        <f t="shared" si="5"/>
        <v>16.022222222222222</v>
      </c>
      <c r="AJ15" s="29">
        <v>17.111111111111107</v>
      </c>
      <c r="AK15" s="110">
        <f t="shared" si="6"/>
        <v>1.088888888888885</v>
      </c>
      <c r="AL15" s="32">
        <f t="shared" si="7"/>
        <v>17.111111111111107</v>
      </c>
    </row>
    <row r="16" spans="1:38" x14ac:dyDescent="0.3">
      <c r="A16" s="44" t="s">
        <v>236</v>
      </c>
      <c r="B16" s="45">
        <v>12</v>
      </c>
      <c r="C16" s="46">
        <v>0.01</v>
      </c>
      <c r="D16" s="47" t="s">
        <v>30</v>
      </c>
      <c r="E16" s="47" t="s">
        <v>30</v>
      </c>
      <c r="F16" s="47" t="s">
        <v>30</v>
      </c>
      <c r="G16" s="47" t="s">
        <v>30</v>
      </c>
      <c r="H16" s="47" t="s">
        <v>30</v>
      </c>
      <c r="I16" s="47" t="s">
        <v>30</v>
      </c>
      <c r="J16" s="47" t="s">
        <v>30</v>
      </c>
      <c r="K16" s="47" t="s">
        <v>30</v>
      </c>
      <c r="L16" s="47" t="s">
        <v>30</v>
      </c>
      <c r="M16" s="47" t="s">
        <v>30</v>
      </c>
      <c r="N16" s="47" t="s">
        <v>30</v>
      </c>
      <c r="O16" s="47" t="s">
        <v>30</v>
      </c>
      <c r="P16" s="47" t="s">
        <v>30</v>
      </c>
      <c r="Q16" s="47" t="s">
        <v>30</v>
      </c>
      <c r="R16" s="47" t="s">
        <v>30</v>
      </c>
      <c r="S16" s="47" t="s">
        <v>30</v>
      </c>
      <c r="T16" s="47" t="s">
        <v>30</v>
      </c>
      <c r="U16" s="47" t="s">
        <v>30</v>
      </c>
      <c r="V16" s="47" t="s">
        <v>30</v>
      </c>
      <c r="W16" s="47" t="s">
        <v>30</v>
      </c>
      <c r="X16" s="47" t="s">
        <v>30</v>
      </c>
      <c r="Y16" s="47" t="s">
        <v>30</v>
      </c>
      <c r="Z16" s="47" t="s">
        <v>30</v>
      </c>
      <c r="AA16" s="47" t="s">
        <v>30</v>
      </c>
      <c r="AB16" s="47" t="s">
        <v>30</v>
      </c>
      <c r="AC16" s="47" t="s">
        <v>30</v>
      </c>
      <c r="AD16" s="44" t="s">
        <v>30</v>
      </c>
      <c r="AE16" s="48">
        <f t="shared" si="1"/>
        <v>0.01</v>
      </c>
      <c r="AF16" s="49">
        <f t="shared" si="2"/>
        <v>7.4074074074074081E-4</v>
      </c>
      <c r="AG16" s="98">
        <f t="shared" si="3"/>
        <v>34</v>
      </c>
      <c r="AH16" s="32" t="str">
        <f t="shared" si="4"/>
        <v>nn</v>
      </c>
      <c r="AI16" s="32">
        <f t="shared" si="5"/>
        <v>1.0370370370370371E-3</v>
      </c>
      <c r="AK16" s="110"/>
      <c r="AL16" s="32"/>
    </row>
    <row r="17" spans="1:38" x14ac:dyDescent="0.3">
      <c r="A17" s="44" t="s">
        <v>237</v>
      </c>
      <c r="B17" s="45">
        <v>13</v>
      </c>
      <c r="C17" s="46">
        <v>3</v>
      </c>
      <c r="D17" s="47">
        <v>2</v>
      </c>
      <c r="E17" s="47">
        <v>1</v>
      </c>
      <c r="F17" s="47">
        <v>4</v>
      </c>
      <c r="G17" s="47" t="s">
        <v>30</v>
      </c>
      <c r="H17" s="83" t="s">
        <v>30</v>
      </c>
      <c r="I17" s="47" t="s">
        <v>30</v>
      </c>
      <c r="J17" s="47">
        <v>1</v>
      </c>
      <c r="K17" s="47" t="s">
        <v>30</v>
      </c>
      <c r="L17" s="47">
        <v>4</v>
      </c>
      <c r="M17" s="47">
        <v>5</v>
      </c>
      <c r="N17" s="47">
        <v>3</v>
      </c>
      <c r="O17" s="47">
        <v>5</v>
      </c>
      <c r="P17" s="47">
        <v>1</v>
      </c>
      <c r="Q17" s="47" t="s">
        <v>30</v>
      </c>
      <c r="R17" s="47" t="s">
        <v>30</v>
      </c>
      <c r="S17" s="47" t="s">
        <v>30</v>
      </c>
      <c r="T17" s="47" t="s">
        <v>30</v>
      </c>
      <c r="U17" s="47" t="s">
        <v>30</v>
      </c>
      <c r="V17" s="47" t="s">
        <v>30</v>
      </c>
      <c r="W17" s="47" t="s">
        <v>30</v>
      </c>
      <c r="X17" s="47" t="s">
        <v>30</v>
      </c>
      <c r="Y17" s="47" t="s">
        <v>30</v>
      </c>
      <c r="Z17" s="47" t="s">
        <v>30</v>
      </c>
      <c r="AA17" s="47" t="s">
        <v>30</v>
      </c>
      <c r="AB17" s="47" t="s">
        <v>30</v>
      </c>
      <c r="AC17" s="47" t="s">
        <v>30</v>
      </c>
      <c r="AD17" s="44" t="s">
        <v>39</v>
      </c>
      <c r="AE17" s="48">
        <f t="shared" si="1"/>
        <v>46</v>
      </c>
      <c r="AF17" s="49">
        <f t="shared" si="2"/>
        <v>3.4074074074074074</v>
      </c>
      <c r="AG17" s="98">
        <f t="shared" si="3"/>
        <v>33</v>
      </c>
      <c r="AH17" s="32">
        <f t="shared" si="4"/>
        <v>3.4074074074074074</v>
      </c>
      <c r="AI17" s="32">
        <f t="shared" si="5"/>
        <v>4.7703703703703697</v>
      </c>
      <c r="AJ17" s="29">
        <v>6.4711111111111101</v>
      </c>
      <c r="AK17" s="110">
        <f t="shared" si="6"/>
        <v>1.7007407407407404</v>
      </c>
      <c r="AL17" s="32">
        <f t="shared" si="7"/>
        <v>6.4711111111111101</v>
      </c>
    </row>
    <row r="18" spans="1:38" x14ac:dyDescent="0.3">
      <c r="A18" s="44" t="s">
        <v>238</v>
      </c>
      <c r="B18" s="45">
        <v>14</v>
      </c>
      <c r="C18" s="46">
        <v>0.01</v>
      </c>
      <c r="D18" s="47" t="s">
        <v>30</v>
      </c>
      <c r="E18" s="47" t="s">
        <v>30</v>
      </c>
      <c r="F18" s="47" t="s">
        <v>30</v>
      </c>
      <c r="G18" s="47" t="s">
        <v>30</v>
      </c>
      <c r="H18" s="47" t="s">
        <v>30</v>
      </c>
      <c r="I18" s="47" t="s">
        <v>30</v>
      </c>
      <c r="J18" s="47" t="s">
        <v>30</v>
      </c>
      <c r="K18" s="47" t="s">
        <v>30</v>
      </c>
      <c r="L18" s="47" t="s">
        <v>30</v>
      </c>
      <c r="M18" s="47" t="s">
        <v>30</v>
      </c>
      <c r="N18" s="47" t="s">
        <v>30</v>
      </c>
      <c r="O18" s="47" t="s">
        <v>30</v>
      </c>
      <c r="P18" s="47" t="s">
        <v>30</v>
      </c>
      <c r="Q18" s="47" t="s">
        <v>30</v>
      </c>
      <c r="R18" s="47" t="s">
        <v>30</v>
      </c>
      <c r="S18" s="47" t="s">
        <v>30</v>
      </c>
      <c r="T18" s="47" t="s">
        <v>30</v>
      </c>
      <c r="U18" s="47" t="s">
        <v>30</v>
      </c>
      <c r="V18" s="47" t="s">
        <v>30</v>
      </c>
      <c r="W18" s="47" t="s">
        <v>30</v>
      </c>
      <c r="X18" s="47" t="s">
        <v>30</v>
      </c>
      <c r="Y18" s="47" t="s">
        <v>30</v>
      </c>
      <c r="Z18" s="47" t="s">
        <v>30</v>
      </c>
      <c r="AA18" s="47" t="s">
        <v>30</v>
      </c>
      <c r="AB18" s="47" t="s">
        <v>30</v>
      </c>
      <c r="AC18" s="47" t="s">
        <v>30</v>
      </c>
      <c r="AD18" s="44" t="s">
        <v>30</v>
      </c>
      <c r="AE18" s="48">
        <f t="shared" si="1"/>
        <v>0.01</v>
      </c>
      <c r="AF18" s="49">
        <f t="shared" si="2"/>
        <v>7.4074074074074081E-4</v>
      </c>
      <c r="AG18" s="98">
        <f t="shared" si="3"/>
        <v>34</v>
      </c>
      <c r="AH18" s="32" t="str">
        <f t="shared" si="4"/>
        <v>nn</v>
      </c>
      <c r="AI18" s="32">
        <f t="shared" si="5"/>
        <v>1.0370370370370371E-3</v>
      </c>
      <c r="AK18" s="110"/>
      <c r="AL18" s="32"/>
    </row>
    <row r="19" spans="1:38" ht="12.5" thickBot="1" x14ac:dyDescent="0.35">
      <c r="A19" s="51" t="s">
        <v>239</v>
      </c>
      <c r="B19" s="52">
        <v>15</v>
      </c>
      <c r="C19" s="53" t="s">
        <v>30</v>
      </c>
      <c r="D19" s="54" t="s">
        <v>30</v>
      </c>
      <c r="E19" s="54" t="s">
        <v>30</v>
      </c>
      <c r="F19" s="54">
        <v>2</v>
      </c>
      <c r="G19" s="54">
        <v>0</v>
      </c>
      <c r="H19" s="54">
        <v>2</v>
      </c>
      <c r="I19" s="54">
        <v>2</v>
      </c>
      <c r="J19" s="54">
        <v>5</v>
      </c>
      <c r="K19" s="54">
        <v>3</v>
      </c>
      <c r="L19" s="54">
        <v>4</v>
      </c>
      <c r="M19" s="54">
        <v>4</v>
      </c>
      <c r="N19" s="54">
        <v>0</v>
      </c>
      <c r="O19" s="54">
        <v>4</v>
      </c>
      <c r="P19" s="54">
        <v>5</v>
      </c>
      <c r="Q19" s="54">
        <v>5</v>
      </c>
      <c r="R19" s="54">
        <v>5</v>
      </c>
      <c r="S19" s="54">
        <v>1</v>
      </c>
      <c r="T19" s="54">
        <v>3.5</v>
      </c>
      <c r="U19" s="54">
        <v>5</v>
      </c>
      <c r="V19" s="54" t="s">
        <v>30</v>
      </c>
      <c r="W19" s="54">
        <v>4</v>
      </c>
      <c r="X19" s="54">
        <v>1</v>
      </c>
      <c r="Y19" s="54">
        <v>3</v>
      </c>
      <c r="Z19" s="54">
        <v>3</v>
      </c>
      <c r="AA19" s="54" t="s">
        <v>30</v>
      </c>
      <c r="AB19" s="54" t="s">
        <v>30</v>
      </c>
      <c r="AC19" s="54" t="s">
        <v>30</v>
      </c>
      <c r="AD19" s="51" t="s">
        <v>40</v>
      </c>
      <c r="AE19" s="55">
        <f t="shared" si="1"/>
        <v>120.5</v>
      </c>
      <c r="AF19" s="56">
        <f t="shared" si="2"/>
        <v>8.9259259259259256</v>
      </c>
      <c r="AG19" s="98">
        <f t="shared" si="3"/>
        <v>10</v>
      </c>
      <c r="AH19" s="32">
        <f t="shared" si="4"/>
        <v>8.9259259259259256</v>
      </c>
      <c r="AI19" s="32">
        <f t="shared" si="5"/>
        <v>12.496296296296295</v>
      </c>
      <c r="AJ19" s="29">
        <v>12.008888888888889</v>
      </c>
      <c r="AK19" s="110">
        <f t="shared" si="6"/>
        <v>-0.48740740740740662</v>
      </c>
      <c r="AL19" s="32">
        <f t="shared" si="7"/>
        <v>12.496296296296295</v>
      </c>
    </row>
    <row r="20" spans="1:38" x14ac:dyDescent="0.3">
      <c r="A20" s="57" t="s">
        <v>240</v>
      </c>
      <c r="B20" s="58">
        <v>16</v>
      </c>
      <c r="C20" s="59">
        <v>0.01</v>
      </c>
      <c r="D20" s="60" t="s">
        <v>30</v>
      </c>
      <c r="E20" s="60" t="s">
        <v>30</v>
      </c>
      <c r="F20" s="60" t="s">
        <v>30</v>
      </c>
      <c r="G20" s="60" t="s">
        <v>30</v>
      </c>
      <c r="H20" s="60" t="s">
        <v>30</v>
      </c>
      <c r="I20" s="60" t="s">
        <v>30</v>
      </c>
      <c r="J20" s="60" t="s">
        <v>30</v>
      </c>
      <c r="K20" s="60" t="s">
        <v>30</v>
      </c>
      <c r="L20" s="60" t="s">
        <v>30</v>
      </c>
      <c r="M20" s="60" t="s">
        <v>30</v>
      </c>
      <c r="N20" s="60" t="s">
        <v>30</v>
      </c>
      <c r="O20" s="75" t="s">
        <v>30</v>
      </c>
      <c r="P20" s="75" t="s">
        <v>30</v>
      </c>
      <c r="Q20" s="75" t="s">
        <v>30</v>
      </c>
      <c r="R20" s="75" t="s">
        <v>30</v>
      </c>
      <c r="S20" s="75" t="s">
        <v>30</v>
      </c>
      <c r="T20" s="75" t="s">
        <v>30</v>
      </c>
      <c r="U20" s="75" t="s">
        <v>30</v>
      </c>
      <c r="V20" s="60" t="s">
        <v>30</v>
      </c>
      <c r="W20" s="60" t="s">
        <v>30</v>
      </c>
      <c r="X20" s="60" t="s">
        <v>30</v>
      </c>
      <c r="Y20" s="60" t="s">
        <v>30</v>
      </c>
      <c r="Z20" s="60" t="s">
        <v>30</v>
      </c>
      <c r="AA20" s="60" t="s">
        <v>30</v>
      </c>
      <c r="AB20" s="60" t="s">
        <v>30</v>
      </c>
      <c r="AC20" s="60" t="s">
        <v>30</v>
      </c>
      <c r="AD20" s="57" t="s">
        <v>30</v>
      </c>
      <c r="AE20" s="61">
        <f t="shared" si="1"/>
        <v>0.01</v>
      </c>
      <c r="AF20" s="62">
        <f t="shared" si="2"/>
        <v>7.4074074074074081E-4</v>
      </c>
      <c r="AG20" s="98">
        <f t="shared" si="3"/>
        <v>34</v>
      </c>
      <c r="AH20" s="32" t="str">
        <f t="shared" si="4"/>
        <v>nn</v>
      </c>
      <c r="AI20" s="32">
        <f t="shared" si="5"/>
        <v>1.0370370370370371E-3</v>
      </c>
      <c r="AK20" s="110"/>
      <c r="AL20" s="32"/>
    </row>
    <row r="21" spans="1:38" x14ac:dyDescent="0.3">
      <c r="A21" s="63" t="s">
        <v>241</v>
      </c>
      <c r="B21" s="64">
        <v>17</v>
      </c>
      <c r="C21" s="65">
        <v>3.5</v>
      </c>
      <c r="D21" s="66">
        <v>2.5</v>
      </c>
      <c r="E21" s="66" t="s">
        <v>30</v>
      </c>
      <c r="F21" s="66">
        <v>3</v>
      </c>
      <c r="G21" s="66">
        <v>0</v>
      </c>
      <c r="H21" s="66">
        <v>2</v>
      </c>
      <c r="I21" s="66">
        <v>3.5</v>
      </c>
      <c r="J21" s="66">
        <v>5</v>
      </c>
      <c r="K21" s="66">
        <v>5</v>
      </c>
      <c r="L21" s="66">
        <v>4.5</v>
      </c>
      <c r="M21" s="66">
        <v>5</v>
      </c>
      <c r="N21" s="66">
        <v>2</v>
      </c>
      <c r="O21" s="66">
        <v>5</v>
      </c>
      <c r="P21" s="66" t="s">
        <v>30</v>
      </c>
      <c r="Q21" s="66">
        <v>0</v>
      </c>
      <c r="R21" s="66">
        <v>3</v>
      </c>
      <c r="S21" s="66">
        <v>5</v>
      </c>
      <c r="T21" s="66">
        <v>3.5</v>
      </c>
      <c r="U21" s="66">
        <v>0</v>
      </c>
      <c r="V21" s="66" t="s">
        <v>30</v>
      </c>
      <c r="W21" s="66">
        <v>5</v>
      </c>
      <c r="X21" s="66">
        <v>3</v>
      </c>
      <c r="Y21" s="66" t="s">
        <v>30</v>
      </c>
      <c r="Z21" s="66" t="s">
        <v>30</v>
      </c>
      <c r="AA21" s="66" t="s">
        <v>30</v>
      </c>
      <c r="AB21" s="66" t="s">
        <v>30</v>
      </c>
      <c r="AC21" s="66" t="s">
        <v>30</v>
      </c>
      <c r="AD21" s="63" t="s">
        <v>41</v>
      </c>
      <c r="AE21" s="67">
        <f t="shared" si="1"/>
        <v>113</v>
      </c>
      <c r="AF21" s="68">
        <f t="shared" si="2"/>
        <v>8.3703703703703702</v>
      </c>
      <c r="AG21" s="98">
        <f t="shared" si="3"/>
        <v>13</v>
      </c>
      <c r="AH21" s="32">
        <f t="shared" si="4"/>
        <v>8.3703703703703702</v>
      </c>
      <c r="AI21" s="32">
        <f t="shared" si="5"/>
        <v>11.718518518518518</v>
      </c>
      <c r="AJ21" s="29">
        <v>12.257777777777779</v>
      </c>
      <c r="AK21" s="110">
        <f t="shared" si="6"/>
        <v>0.53925925925926066</v>
      </c>
      <c r="AL21" s="32">
        <f t="shared" si="7"/>
        <v>12.257777777777779</v>
      </c>
    </row>
    <row r="22" spans="1:38" x14ac:dyDescent="0.3">
      <c r="A22" s="63" t="s">
        <v>242</v>
      </c>
      <c r="B22" s="64">
        <v>18</v>
      </c>
      <c r="C22" s="65">
        <v>4.5</v>
      </c>
      <c r="D22" s="66">
        <v>3</v>
      </c>
      <c r="E22" s="66" t="s">
        <v>30</v>
      </c>
      <c r="F22" s="66">
        <v>3.5</v>
      </c>
      <c r="G22" s="66">
        <v>0</v>
      </c>
      <c r="H22" s="66">
        <v>4</v>
      </c>
      <c r="I22" s="66">
        <v>1</v>
      </c>
      <c r="J22" s="66">
        <v>5</v>
      </c>
      <c r="K22" s="66">
        <v>3.5</v>
      </c>
      <c r="L22" s="66">
        <v>5</v>
      </c>
      <c r="M22" s="66">
        <v>5</v>
      </c>
      <c r="N22" s="66" t="s">
        <v>30</v>
      </c>
      <c r="O22" s="66">
        <v>5</v>
      </c>
      <c r="P22" s="66">
        <v>3</v>
      </c>
      <c r="Q22" s="66">
        <v>3</v>
      </c>
      <c r="R22" s="66">
        <v>3</v>
      </c>
      <c r="S22" s="66" t="s">
        <v>30</v>
      </c>
      <c r="T22" s="66" t="s">
        <v>30</v>
      </c>
      <c r="U22" s="66" t="s">
        <v>30</v>
      </c>
      <c r="V22" s="66" t="s">
        <v>30</v>
      </c>
      <c r="W22" s="66" t="s">
        <v>30</v>
      </c>
      <c r="X22" s="66" t="s">
        <v>30</v>
      </c>
      <c r="Y22" s="66" t="s">
        <v>30</v>
      </c>
      <c r="Z22" s="66" t="s">
        <v>30</v>
      </c>
      <c r="AA22" s="66" t="s">
        <v>30</v>
      </c>
      <c r="AB22" s="66" t="s">
        <v>30</v>
      </c>
      <c r="AC22" s="66" t="s">
        <v>30</v>
      </c>
      <c r="AD22" s="63" t="s">
        <v>42</v>
      </c>
      <c r="AE22" s="67">
        <f t="shared" si="1"/>
        <v>85.5</v>
      </c>
      <c r="AF22" s="68">
        <f t="shared" si="2"/>
        <v>6.333333333333333</v>
      </c>
      <c r="AG22" s="98">
        <f t="shared" si="3"/>
        <v>25</v>
      </c>
      <c r="AH22" s="32">
        <f t="shared" si="4"/>
        <v>6.333333333333333</v>
      </c>
      <c r="AI22" s="32">
        <f t="shared" si="5"/>
        <v>8.8666666666666654</v>
      </c>
      <c r="AJ22" s="29">
        <v>9.3955555555555552</v>
      </c>
      <c r="AK22" s="110">
        <f t="shared" si="6"/>
        <v>0.52888888888888985</v>
      </c>
      <c r="AL22" s="32">
        <f t="shared" si="7"/>
        <v>9.3955555555555552</v>
      </c>
    </row>
    <row r="23" spans="1:38" x14ac:dyDescent="0.3">
      <c r="A23" s="63" t="s">
        <v>243</v>
      </c>
      <c r="B23" s="64">
        <v>19</v>
      </c>
      <c r="C23" s="65">
        <v>0.5</v>
      </c>
      <c r="D23" s="66">
        <v>3</v>
      </c>
      <c r="E23" s="66">
        <v>4</v>
      </c>
      <c r="F23" s="66">
        <v>1</v>
      </c>
      <c r="G23" s="66">
        <v>4</v>
      </c>
      <c r="H23" s="66">
        <v>3</v>
      </c>
      <c r="I23" s="66" t="s">
        <v>30</v>
      </c>
      <c r="J23" s="66">
        <v>2</v>
      </c>
      <c r="K23" s="96">
        <v>4</v>
      </c>
      <c r="L23" s="66">
        <v>5</v>
      </c>
      <c r="M23" s="66">
        <v>5</v>
      </c>
      <c r="N23" s="66">
        <v>4</v>
      </c>
      <c r="O23" s="66">
        <v>5</v>
      </c>
      <c r="P23" s="66">
        <v>3.5</v>
      </c>
      <c r="Q23" s="66">
        <v>5</v>
      </c>
      <c r="R23" s="66">
        <v>3.5</v>
      </c>
      <c r="S23" s="66">
        <v>4</v>
      </c>
      <c r="T23" s="66">
        <v>3</v>
      </c>
      <c r="U23" s="66">
        <v>0</v>
      </c>
      <c r="V23" s="66">
        <v>3</v>
      </c>
      <c r="W23" s="66">
        <v>4</v>
      </c>
      <c r="X23" s="66">
        <v>0</v>
      </c>
      <c r="Y23" s="66">
        <v>0</v>
      </c>
      <c r="Z23" s="66">
        <v>4</v>
      </c>
      <c r="AA23" s="66" t="s">
        <v>30</v>
      </c>
      <c r="AB23" s="66" t="s">
        <v>30</v>
      </c>
      <c r="AC23" s="66" t="s">
        <v>30</v>
      </c>
      <c r="AD23" s="63" t="s">
        <v>43</v>
      </c>
      <c r="AE23" s="67">
        <f t="shared" si="1"/>
        <v>157</v>
      </c>
      <c r="AF23" s="68">
        <f t="shared" si="2"/>
        <v>11.62962962962963</v>
      </c>
      <c r="AG23" s="98">
        <f t="shared" si="3"/>
        <v>5</v>
      </c>
      <c r="AH23" s="32">
        <f t="shared" si="4"/>
        <v>11.62962962962963</v>
      </c>
      <c r="AI23" s="32">
        <f t="shared" si="5"/>
        <v>16.281481481481482</v>
      </c>
      <c r="AJ23" s="29">
        <v>15.306666666666667</v>
      </c>
      <c r="AK23" s="110">
        <f t="shared" si="6"/>
        <v>-0.97481481481481502</v>
      </c>
      <c r="AL23" s="32">
        <f t="shared" si="7"/>
        <v>16.281481481481482</v>
      </c>
    </row>
    <row r="24" spans="1:38" ht="12.5" thickBot="1" x14ac:dyDescent="0.35">
      <c r="A24" s="69" t="s">
        <v>244</v>
      </c>
      <c r="B24" s="70">
        <v>20</v>
      </c>
      <c r="C24" s="76">
        <v>2.5</v>
      </c>
      <c r="D24" s="72">
        <v>0</v>
      </c>
      <c r="E24" s="72">
        <v>0</v>
      </c>
      <c r="F24" s="72">
        <v>1</v>
      </c>
      <c r="G24" s="72">
        <v>3</v>
      </c>
      <c r="H24" s="72" t="s">
        <v>30</v>
      </c>
      <c r="I24" s="77" t="s">
        <v>30</v>
      </c>
      <c r="J24" s="72">
        <v>2</v>
      </c>
      <c r="K24" s="72" t="s">
        <v>30</v>
      </c>
      <c r="L24" s="72">
        <v>3</v>
      </c>
      <c r="M24" s="72" t="s">
        <v>30</v>
      </c>
      <c r="N24" s="72">
        <v>2</v>
      </c>
      <c r="O24" s="72">
        <v>3</v>
      </c>
      <c r="P24" s="72">
        <v>5</v>
      </c>
      <c r="Q24" s="72">
        <v>5</v>
      </c>
      <c r="R24" s="72">
        <v>3</v>
      </c>
      <c r="S24" s="72" t="s">
        <v>30</v>
      </c>
      <c r="T24" s="72">
        <v>1</v>
      </c>
      <c r="U24" s="72">
        <v>1</v>
      </c>
      <c r="V24" s="72" t="s">
        <v>30</v>
      </c>
      <c r="W24" s="72">
        <v>3</v>
      </c>
      <c r="X24" s="72" t="s">
        <v>30</v>
      </c>
      <c r="Y24" s="72" t="s">
        <v>30</v>
      </c>
      <c r="Z24" s="72" t="s">
        <v>30</v>
      </c>
      <c r="AA24" s="72" t="s">
        <v>30</v>
      </c>
      <c r="AB24" s="72" t="s">
        <v>30</v>
      </c>
      <c r="AC24" s="72" t="s">
        <v>30</v>
      </c>
      <c r="AD24" s="69" t="s">
        <v>44</v>
      </c>
      <c r="AE24" s="73">
        <f t="shared" si="1"/>
        <v>66.5</v>
      </c>
      <c r="AF24" s="74">
        <f t="shared" si="2"/>
        <v>4.9259259259259256</v>
      </c>
      <c r="AG24" s="98">
        <f t="shared" si="3"/>
        <v>30</v>
      </c>
      <c r="AH24" s="32">
        <f t="shared" si="4"/>
        <v>4.9259259259259256</v>
      </c>
      <c r="AI24" s="32">
        <f t="shared" si="5"/>
        <v>6.8962962962962955</v>
      </c>
      <c r="AJ24" s="29">
        <v>7.4666666666666659</v>
      </c>
      <c r="AK24" s="110">
        <f t="shared" si="6"/>
        <v>0.57037037037037042</v>
      </c>
      <c r="AL24" s="32">
        <f t="shared" si="7"/>
        <v>7.4666666666666659</v>
      </c>
    </row>
    <row r="25" spans="1:38" x14ac:dyDescent="0.3">
      <c r="A25" s="38" t="s">
        <v>245</v>
      </c>
      <c r="B25" s="39">
        <v>21</v>
      </c>
      <c r="C25" s="78">
        <v>0.01</v>
      </c>
      <c r="D25" s="41" t="s">
        <v>30</v>
      </c>
      <c r="E25" s="41" t="s">
        <v>30</v>
      </c>
      <c r="F25" s="41" t="s">
        <v>30</v>
      </c>
      <c r="G25" s="41" t="s">
        <v>30</v>
      </c>
      <c r="H25" s="41" t="s">
        <v>30</v>
      </c>
      <c r="I25" s="41" t="s">
        <v>30</v>
      </c>
      <c r="J25" s="41" t="s">
        <v>30</v>
      </c>
      <c r="K25" s="41" t="s">
        <v>30</v>
      </c>
      <c r="L25" s="41" t="s">
        <v>30</v>
      </c>
      <c r="M25" s="41" t="s">
        <v>30</v>
      </c>
      <c r="N25" s="41" t="s">
        <v>30</v>
      </c>
      <c r="O25" s="41" t="s">
        <v>30</v>
      </c>
      <c r="P25" s="41" t="s">
        <v>30</v>
      </c>
      <c r="Q25" s="41" t="s">
        <v>30</v>
      </c>
      <c r="R25" s="41" t="s">
        <v>30</v>
      </c>
      <c r="S25" s="41" t="s">
        <v>30</v>
      </c>
      <c r="T25" s="41" t="s">
        <v>30</v>
      </c>
      <c r="U25" s="41" t="s">
        <v>30</v>
      </c>
      <c r="V25" s="41" t="s">
        <v>30</v>
      </c>
      <c r="W25" s="41" t="s">
        <v>30</v>
      </c>
      <c r="X25" s="41" t="s">
        <v>30</v>
      </c>
      <c r="Y25" s="41" t="s">
        <v>30</v>
      </c>
      <c r="Z25" s="41" t="s">
        <v>30</v>
      </c>
      <c r="AA25" s="41" t="s">
        <v>30</v>
      </c>
      <c r="AB25" s="41" t="s">
        <v>30</v>
      </c>
      <c r="AC25" s="41" t="s">
        <v>30</v>
      </c>
      <c r="AD25" s="79" t="s">
        <v>30</v>
      </c>
      <c r="AE25" s="42">
        <f t="shared" si="1"/>
        <v>0.01</v>
      </c>
      <c r="AF25" s="43">
        <f t="shared" si="2"/>
        <v>7.4074074074074081E-4</v>
      </c>
      <c r="AG25" s="98">
        <f t="shared" si="3"/>
        <v>34</v>
      </c>
      <c r="AH25" s="32" t="str">
        <f t="shared" si="4"/>
        <v>nn</v>
      </c>
      <c r="AI25" s="32">
        <f t="shared" si="5"/>
        <v>1.0370370370370371E-3</v>
      </c>
      <c r="AK25" s="110"/>
      <c r="AL25" s="32"/>
    </row>
    <row r="26" spans="1:38" x14ac:dyDescent="0.3">
      <c r="A26" s="44" t="s">
        <v>246</v>
      </c>
      <c r="B26" s="45">
        <v>22</v>
      </c>
      <c r="C26" s="80">
        <v>0.01</v>
      </c>
      <c r="D26" s="47" t="s">
        <v>30</v>
      </c>
      <c r="E26" s="47" t="s">
        <v>30</v>
      </c>
      <c r="F26" s="47" t="s">
        <v>30</v>
      </c>
      <c r="G26" s="47" t="s">
        <v>30</v>
      </c>
      <c r="H26" s="47" t="s">
        <v>30</v>
      </c>
      <c r="I26" s="47" t="s">
        <v>30</v>
      </c>
      <c r="J26" s="47" t="s">
        <v>30</v>
      </c>
      <c r="K26" s="47" t="s">
        <v>30</v>
      </c>
      <c r="L26" s="47" t="s">
        <v>30</v>
      </c>
      <c r="M26" s="47" t="s">
        <v>30</v>
      </c>
      <c r="N26" s="47" t="s">
        <v>30</v>
      </c>
      <c r="O26" s="47" t="s">
        <v>30</v>
      </c>
      <c r="P26" s="47" t="s">
        <v>30</v>
      </c>
      <c r="Q26" s="47" t="s">
        <v>30</v>
      </c>
      <c r="R26" s="47" t="s">
        <v>30</v>
      </c>
      <c r="S26" s="47" t="s">
        <v>30</v>
      </c>
      <c r="T26" s="47" t="s">
        <v>30</v>
      </c>
      <c r="U26" s="47" t="s">
        <v>30</v>
      </c>
      <c r="V26" s="47" t="s">
        <v>30</v>
      </c>
      <c r="W26" s="47" t="s">
        <v>30</v>
      </c>
      <c r="X26" s="47" t="s">
        <v>30</v>
      </c>
      <c r="Y26" s="47" t="s">
        <v>30</v>
      </c>
      <c r="Z26" s="47" t="s">
        <v>30</v>
      </c>
      <c r="AA26" s="47" t="s">
        <v>30</v>
      </c>
      <c r="AB26" s="47" t="s">
        <v>30</v>
      </c>
      <c r="AC26" s="47" t="s">
        <v>30</v>
      </c>
      <c r="AD26" s="44" t="s">
        <v>30</v>
      </c>
      <c r="AE26" s="48">
        <f t="shared" si="1"/>
        <v>0.01</v>
      </c>
      <c r="AF26" s="49">
        <f t="shared" si="2"/>
        <v>7.4074074074074081E-4</v>
      </c>
      <c r="AG26" s="98">
        <f t="shared" si="3"/>
        <v>34</v>
      </c>
      <c r="AH26" s="32" t="str">
        <f t="shared" si="4"/>
        <v>nn</v>
      </c>
      <c r="AI26" s="32">
        <f t="shared" si="5"/>
        <v>1.0370370370370371E-3</v>
      </c>
      <c r="AK26" s="110"/>
      <c r="AL26" s="32"/>
    </row>
    <row r="27" spans="1:38" x14ac:dyDescent="0.3">
      <c r="A27" s="44" t="s">
        <v>247</v>
      </c>
      <c r="B27" s="45">
        <v>23</v>
      </c>
      <c r="C27" s="46">
        <v>4.5</v>
      </c>
      <c r="D27" s="47">
        <v>0</v>
      </c>
      <c r="E27" s="47">
        <v>3</v>
      </c>
      <c r="F27" s="47">
        <v>1</v>
      </c>
      <c r="G27" s="47">
        <v>5</v>
      </c>
      <c r="H27" s="47">
        <v>2</v>
      </c>
      <c r="I27" s="47">
        <v>2</v>
      </c>
      <c r="J27" s="47">
        <v>1</v>
      </c>
      <c r="K27" s="47">
        <v>2.5</v>
      </c>
      <c r="L27" s="47">
        <v>4</v>
      </c>
      <c r="M27" s="47">
        <v>1</v>
      </c>
      <c r="N27" s="47">
        <v>4</v>
      </c>
      <c r="O27" s="47">
        <v>1</v>
      </c>
      <c r="P27" s="47">
        <v>4</v>
      </c>
      <c r="Q27" s="47">
        <v>5</v>
      </c>
      <c r="R27" s="47">
        <v>2</v>
      </c>
      <c r="S27" s="47">
        <v>1</v>
      </c>
      <c r="T27" s="47">
        <v>2</v>
      </c>
      <c r="U27" s="47">
        <v>1</v>
      </c>
      <c r="V27" s="47">
        <v>4</v>
      </c>
      <c r="W27" s="47">
        <v>2</v>
      </c>
      <c r="X27" s="47">
        <v>4</v>
      </c>
      <c r="Y27" s="47">
        <v>0</v>
      </c>
      <c r="Z27" s="47" t="s">
        <v>30</v>
      </c>
      <c r="AA27" s="47" t="s">
        <v>30</v>
      </c>
      <c r="AB27" s="47" t="s">
        <v>30</v>
      </c>
      <c r="AC27" s="47" t="s">
        <v>30</v>
      </c>
      <c r="AD27" s="44" t="s">
        <v>45</v>
      </c>
      <c r="AE27" s="48">
        <f t="shared" si="1"/>
        <v>113</v>
      </c>
      <c r="AF27" s="49">
        <f t="shared" si="2"/>
        <v>8.3703703703703702</v>
      </c>
      <c r="AG27" s="98">
        <f t="shared" si="3"/>
        <v>13</v>
      </c>
      <c r="AH27" s="32">
        <f t="shared" si="4"/>
        <v>8.3703703703703702</v>
      </c>
      <c r="AI27" s="32">
        <f t="shared" si="5"/>
        <v>11.718518518518518</v>
      </c>
      <c r="AJ27" s="29">
        <v>13.128888888888889</v>
      </c>
      <c r="AK27" s="110">
        <f t="shared" si="6"/>
        <v>1.4103703703703712</v>
      </c>
      <c r="AL27" s="32">
        <f t="shared" si="7"/>
        <v>13.128888888888889</v>
      </c>
    </row>
    <row r="28" spans="1:38" x14ac:dyDescent="0.3">
      <c r="A28" s="44" t="s">
        <v>248</v>
      </c>
      <c r="B28" s="45">
        <v>24</v>
      </c>
      <c r="C28" s="46">
        <v>5</v>
      </c>
      <c r="D28" s="47" t="s">
        <v>30</v>
      </c>
      <c r="E28" s="47">
        <v>4</v>
      </c>
      <c r="F28" s="47">
        <v>2</v>
      </c>
      <c r="G28" s="47">
        <v>0</v>
      </c>
      <c r="H28" s="47">
        <v>3</v>
      </c>
      <c r="I28" s="47">
        <v>3</v>
      </c>
      <c r="J28" s="47">
        <v>1</v>
      </c>
      <c r="K28" s="47">
        <v>3</v>
      </c>
      <c r="L28" s="47">
        <v>4</v>
      </c>
      <c r="M28" s="47">
        <v>5</v>
      </c>
      <c r="N28" s="47">
        <v>4</v>
      </c>
      <c r="O28" s="47">
        <v>5</v>
      </c>
      <c r="P28" s="47">
        <v>5</v>
      </c>
      <c r="Q28" s="47">
        <v>5</v>
      </c>
      <c r="R28" s="47">
        <v>5</v>
      </c>
      <c r="S28" s="47">
        <v>2</v>
      </c>
      <c r="T28" s="47">
        <v>8</v>
      </c>
      <c r="U28" s="47">
        <v>0</v>
      </c>
      <c r="V28" s="47" t="s">
        <v>30</v>
      </c>
      <c r="W28" s="47">
        <v>5</v>
      </c>
      <c r="X28" s="47" t="s">
        <v>30</v>
      </c>
      <c r="Y28" s="47" t="s">
        <v>30</v>
      </c>
      <c r="Z28" s="47">
        <v>5</v>
      </c>
      <c r="AA28" s="47" t="s">
        <v>30</v>
      </c>
      <c r="AB28" s="47" t="s">
        <v>30</v>
      </c>
      <c r="AC28" s="47" t="s">
        <v>30</v>
      </c>
      <c r="AD28" s="44" t="s">
        <v>46</v>
      </c>
      <c r="AE28" s="48">
        <f t="shared" si="1"/>
        <v>161</v>
      </c>
      <c r="AF28" s="49">
        <f t="shared" si="2"/>
        <v>11.925925925925926</v>
      </c>
      <c r="AG28" s="98">
        <f t="shared" si="3"/>
        <v>4</v>
      </c>
      <c r="AH28" s="32">
        <f t="shared" si="4"/>
        <v>11.925925925925926</v>
      </c>
      <c r="AI28" s="32">
        <f t="shared" si="5"/>
        <v>16.696296296296296</v>
      </c>
      <c r="AJ28" s="29">
        <v>17.795555555555552</v>
      </c>
      <c r="AK28" s="110">
        <f t="shared" si="6"/>
        <v>1.0992592592592558</v>
      </c>
      <c r="AL28" s="32">
        <f t="shared" si="7"/>
        <v>17.795555555555552</v>
      </c>
    </row>
    <row r="29" spans="1:38" ht="12.5" thickBot="1" x14ac:dyDescent="0.35">
      <c r="A29" s="51" t="s">
        <v>249</v>
      </c>
      <c r="B29" s="52">
        <v>25</v>
      </c>
      <c r="C29" s="53">
        <v>2.5</v>
      </c>
      <c r="D29" s="54">
        <v>2</v>
      </c>
      <c r="E29" s="54">
        <v>4.5</v>
      </c>
      <c r="F29" s="54">
        <v>1</v>
      </c>
      <c r="G29" s="54" t="s">
        <v>30</v>
      </c>
      <c r="H29" s="54" t="s">
        <v>30</v>
      </c>
      <c r="I29" s="54" t="s">
        <v>30</v>
      </c>
      <c r="J29" s="54">
        <v>2.5</v>
      </c>
      <c r="K29" s="54" t="s">
        <v>30</v>
      </c>
      <c r="L29" s="54">
        <v>4</v>
      </c>
      <c r="M29" s="54">
        <v>0</v>
      </c>
      <c r="N29" s="54">
        <v>2</v>
      </c>
      <c r="O29" s="54">
        <v>1</v>
      </c>
      <c r="P29" s="54">
        <v>5</v>
      </c>
      <c r="Q29" s="54">
        <v>1</v>
      </c>
      <c r="R29" s="54">
        <v>1</v>
      </c>
      <c r="S29" s="54" t="s">
        <v>30</v>
      </c>
      <c r="T29" s="54">
        <v>3</v>
      </c>
      <c r="U29" s="54">
        <v>0</v>
      </c>
      <c r="V29" s="54">
        <v>2</v>
      </c>
      <c r="W29" s="54">
        <v>3</v>
      </c>
      <c r="X29" s="54">
        <v>3</v>
      </c>
      <c r="Y29" s="54">
        <v>1</v>
      </c>
      <c r="Z29" s="54">
        <v>2</v>
      </c>
      <c r="AA29" s="54" t="s">
        <v>30</v>
      </c>
      <c r="AB29" s="54" t="s">
        <v>30</v>
      </c>
      <c r="AC29" s="54" t="s">
        <v>30</v>
      </c>
      <c r="AD29" s="51" t="s">
        <v>51</v>
      </c>
      <c r="AE29" s="55">
        <f t="shared" si="1"/>
        <v>84</v>
      </c>
      <c r="AF29" s="56">
        <f t="shared" si="2"/>
        <v>6.2222222222222223</v>
      </c>
      <c r="AG29" s="98">
        <f t="shared" si="3"/>
        <v>26</v>
      </c>
      <c r="AH29" s="32">
        <f t="shared" si="4"/>
        <v>6.2222222222222223</v>
      </c>
      <c r="AI29" s="32">
        <f t="shared" si="5"/>
        <v>8.7111111111111104</v>
      </c>
      <c r="AJ29" s="29">
        <v>11.075555555555555</v>
      </c>
      <c r="AK29" s="110">
        <f t="shared" si="6"/>
        <v>2.3644444444444446</v>
      </c>
      <c r="AL29" s="32">
        <f t="shared" si="7"/>
        <v>11.075555555555555</v>
      </c>
    </row>
    <row r="30" spans="1:38" x14ac:dyDescent="0.3">
      <c r="A30" s="57" t="s">
        <v>250</v>
      </c>
      <c r="B30" s="58">
        <v>26</v>
      </c>
      <c r="C30" s="81">
        <v>2.5</v>
      </c>
      <c r="D30" s="60" t="s">
        <v>30</v>
      </c>
      <c r="E30" s="60" t="s">
        <v>30</v>
      </c>
      <c r="F30" s="60">
        <v>3</v>
      </c>
      <c r="G30" s="60">
        <v>0</v>
      </c>
      <c r="H30" s="60">
        <v>3</v>
      </c>
      <c r="I30" s="60">
        <v>2</v>
      </c>
      <c r="J30" s="60">
        <v>2</v>
      </c>
      <c r="K30" s="60">
        <v>5</v>
      </c>
      <c r="L30" s="60">
        <v>2.5</v>
      </c>
      <c r="M30" s="60">
        <v>3</v>
      </c>
      <c r="N30" s="60">
        <v>3</v>
      </c>
      <c r="O30" s="60">
        <v>1</v>
      </c>
      <c r="P30" s="60">
        <v>5</v>
      </c>
      <c r="Q30" s="60">
        <v>5</v>
      </c>
      <c r="R30" s="60">
        <v>1</v>
      </c>
      <c r="S30" s="60">
        <v>1</v>
      </c>
      <c r="T30" s="60" t="s">
        <v>30</v>
      </c>
      <c r="U30" s="60" t="s">
        <v>30</v>
      </c>
      <c r="V30" s="60" t="s">
        <v>30</v>
      </c>
      <c r="W30" s="60" t="s">
        <v>30</v>
      </c>
      <c r="X30" s="60" t="s">
        <v>30</v>
      </c>
      <c r="Y30" s="60" t="s">
        <v>30</v>
      </c>
      <c r="Z30" s="60" t="s">
        <v>30</v>
      </c>
      <c r="AA30" s="60">
        <v>2</v>
      </c>
      <c r="AB30" s="60" t="s">
        <v>30</v>
      </c>
      <c r="AC30" s="60" t="s">
        <v>30</v>
      </c>
      <c r="AD30" s="57" t="s">
        <v>47</v>
      </c>
      <c r="AE30" s="61">
        <f t="shared" si="1"/>
        <v>84</v>
      </c>
      <c r="AF30" s="62">
        <f t="shared" si="2"/>
        <v>6.2222222222222223</v>
      </c>
      <c r="AG30" s="98">
        <f t="shared" si="3"/>
        <v>26</v>
      </c>
      <c r="AH30" s="32">
        <f t="shared" si="4"/>
        <v>6.2222222222222223</v>
      </c>
      <c r="AI30" s="32">
        <f t="shared" si="5"/>
        <v>8.7111111111111104</v>
      </c>
      <c r="AJ30" s="29">
        <v>8.7111111111111104</v>
      </c>
      <c r="AK30" s="110">
        <f t="shared" si="6"/>
        <v>0</v>
      </c>
      <c r="AL30" s="32">
        <f t="shared" si="7"/>
        <v>8.7111111111111104</v>
      </c>
    </row>
    <row r="31" spans="1:38" x14ac:dyDescent="0.3">
      <c r="A31" s="63" t="s">
        <v>251</v>
      </c>
      <c r="B31" s="64">
        <v>27</v>
      </c>
      <c r="C31" s="65">
        <v>4</v>
      </c>
      <c r="D31" s="66" t="s">
        <v>30</v>
      </c>
      <c r="E31" s="66" t="s">
        <v>30</v>
      </c>
      <c r="F31" s="66">
        <v>0</v>
      </c>
      <c r="G31" s="66" t="s">
        <v>30</v>
      </c>
      <c r="H31" s="66" t="s">
        <v>30</v>
      </c>
      <c r="I31" s="66" t="s">
        <v>30</v>
      </c>
      <c r="J31" s="66">
        <v>1.5</v>
      </c>
      <c r="K31" s="66">
        <v>4.5</v>
      </c>
      <c r="L31" s="66">
        <v>3.5</v>
      </c>
      <c r="M31" s="66">
        <v>0</v>
      </c>
      <c r="N31" s="66">
        <v>1.5</v>
      </c>
      <c r="O31" s="66">
        <v>5</v>
      </c>
      <c r="P31" s="66">
        <v>3</v>
      </c>
      <c r="Q31" s="66">
        <v>3</v>
      </c>
      <c r="R31" s="66">
        <v>1.5</v>
      </c>
      <c r="S31" s="66">
        <v>2</v>
      </c>
      <c r="T31" s="66">
        <v>0.5</v>
      </c>
      <c r="U31" s="66" t="s">
        <v>30</v>
      </c>
      <c r="V31" s="66" t="s">
        <v>30</v>
      </c>
      <c r="W31" s="66" t="s">
        <v>30</v>
      </c>
      <c r="X31" s="66" t="s">
        <v>30</v>
      </c>
      <c r="Y31" s="66">
        <v>3</v>
      </c>
      <c r="Z31" s="66" t="s">
        <v>30</v>
      </c>
      <c r="AA31" s="66" t="s">
        <v>30</v>
      </c>
      <c r="AB31" s="66" t="s">
        <v>30</v>
      </c>
      <c r="AC31" s="66" t="s">
        <v>30</v>
      </c>
      <c r="AD31" s="63" t="s">
        <v>58</v>
      </c>
      <c r="AE31" s="67">
        <f t="shared" si="1"/>
        <v>61.5</v>
      </c>
      <c r="AF31" s="68">
        <f t="shared" si="2"/>
        <v>4.5555555555555554</v>
      </c>
      <c r="AG31" s="98">
        <f t="shared" si="3"/>
        <v>31</v>
      </c>
      <c r="AH31" s="32">
        <f t="shared" si="4"/>
        <v>4.5555555555555554</v>
      </c>
      <c r="AI31" s="32">
        <f t="shared" si="5"/>
        <v>6.3777777777777773</v>
      </c>
      <c r="AJ31" s="29">
        <v>6.2844444444444445</v>
      </c>
      <c r="AK31" s="110">
        <f t="shared" si="6"/>
        <v>-9.3333333333332824E-2</v>
      </c>
      <c r="AL31" s="32">
        <f t="shared" si="7"/>
        <v>6.3777777777777773</v>
      </c>
    </row>
    <row r="32" spans="1:38" x14ac:dyDescent="0.3">
      <c r="A32" s="63" t="s">
        <v>252</v>
      </c>
      <c r="B32" s="64">
        <v>28</v>
      </c>
      <c r="C32" s="65">
        <v>0.01</v>
      </c>
      <c r="D32" s="66" t="s">
        <v>30</v>
      </c>
      <c r="E32" s="66" t="s">
        <v>30</v>
      </c>
      <c r="F32" s="66" t="s">
        <v>30</v>
      </c>
      <c r="G32" s="96" t="s">
        <v>30</v>
      </c>
      <c r="H32" s="66" t="s">
        <v>30</v>
      </c>
      <c r="I32" s="66" t="s">
        <v>30</v>
      </c>
      <c r="J32" s="66" t="s">
        <v>30</v>
      </c>
      <c r="K32" s="66" t="s">
        <v>30</v>
      </c>
      <c r="L32" s="66" t="s">
        <v>30</v>
      </c>
      <c r="M32" s="66" t="s">
        <v>30</v>
      </c>
      <c r="N32" s="66" t="s">
        <v>30</v>
      </c>
      <c r="O32" s="66" t="s">
        <v>30</v>
      </c>
      <c r="P32" s="66" t="s">
        <v>30</v>
      </c>
      <c r="Q32" s="66" t="s">
        <v>30</v>
      </c>
      <c r="R32" s="66" t="s">
        <v>30</v>
      </c>
      <c r="S32" s="66" t="s">
        <v>30</v>
      </c>
      <c r="T32" s="66" t="s">
        <v>30</v>
      </c>
      <c r="U32" s="66" t="s">
        <v>30</v>
      </c>
      <c r="V32" s="66" t="s">
        <v>30</v>
      </c>
      <c r="W32" s="66" t="s">
        <v>30</v>
      </c>
      <c r="X32" s="66" t="s">
        <v>30</v>
      </c>
      <c r="Y32" s="66" t="s">
        <v>30</v>
      </c>
      <c r="Z32" s="66" t="s">
        <v>30</v>
      </c>
      <c r="AA32" s="66" t="s">
        <v>30</v>
      </c>
      <c r="AB32" s="66" t="s">
        <v>30</v>
      </c>
      <c r="AC32" s="66" t="s">
        <v>30</v>
      </c>
      <c r="AD32" s="63" t="s">
        <v>30</v>
      </c>
      <c r="AE32" s="67">
        <f t="shared" si="1"/>
        <v>0.01</v>
      </c>
      <c r="AF32" s="68">
        <f t="shared" si="2"/>
        <v>7.4074074074074081E-4</v>
      </c>
      <c r="AG32" s="98">
        <f t="shared" si="3"/>
        <v>34</v>
      </c>
      <c r="AH32" s="32" t="str">
        <f t="shared" si="4"/>
        <v>nn</v>
      </c>
      <c r="AI32" s="32">
        <f t="shared" si="5"/>
        <v>1.0370370370370371E-3</v>
      </c>
      <c r="AK32" s="110"/>
      <c r="AL32" s="32"/>
    </row>
    <row r="33" spans="1:38" x14ac:dyDescent="0.3">
      <c r="A33" s="63" t="s">
        <v>253</v>
      </c>
      <c r="B33" s="64">
        <v>29</v>
      </c>
      <c r="C33" s="65">
        <v>2</v>
      </c>
      <c r="D33" s="66">
        <v>3</v>
      </c>
      <c r="E33" s="66">
        <v>3</v>
      </c>
      <c r="F33" s="66">
        <v>4.5</v>
      </c>
      <c r="G33" s="66">
        <v>5</v>
      </c>
      <c r="H33" s="66" t="s">
        <v>30</v>
      </c>
      <c r="I33" s="66" t="s">
        <v>30</v>
      </c>
      <c r="J33" s="66">
        <v>5</v>
      </c>
      <c r="K33" s="66">
        <v>3</v>
      </c>
      <c r="L33" s="96">
        <v>5</v>
      </c>
      <c r="M33" s="66">
        <v>5</v>
      </c>
      <c r="N33" s="66" t="s">
        <v>30</v>
      </c>
      <c r="O33" s="66">
        <v>5</v>
      </c>
      <c r="P33" s="66">
        <v>5</v>
      </c>
      <c r="Q33" s="66">
        <v>3</v>
      </c>
      <c r="R33" s="66">
        <v>4</v>
      </c>
      <c r="S33" s="66">
        <v>3</v>
      </c>
      <c r="T33" s="66">
        <v>2.5</v>
      </c>
      <c r="U33" s="66">
        <v>1</v>
      </c>
      <c r="V33" s="66">
        <v>3</v>
      </c>
      <c r="W33" s="66">
        <v>1</v>
      </c>
      <c r="X33" s="66" t="s">
        <v>30</v>
      </c>
      <c r="Y33" s="66" t="s">
        <v>30</v>
      </c>
      <c r="Z33" s="66" t="s">
        <v>30</v>
      </c>
      <c r="AA33" s="66" t="s">
        <v>30</v>
      </c>
      <c r="AB33" s="66" t="s">
        <v>30</v>
      </c>
      <c r="AC33" s="66" t="s">
        <v>30</v>
      </c>
      <c r="AD33" s="63" t="s">
        <v>52</v>
      </c>
      <c r="AE33" s="67">
        <f t="shared" si="1"/>
        <v>117</v>
      </c>
      <c r="AF33" s="68">
        <f t="shared" si="2"/>
        <v>8.6666666666666661</v>
      </c>
      <c r="AG33" s="98">
        <f t="shared" si="3"/>
        <v>11</v>
      </c>
      <c r="AH33" s="32">
        <f t="shared" si="4"/>
        <v>8.6666666666666661</v>
      </c>
      <c r="AI33" s="32">
        <f t="shared" si="5"/>
        <v>12.133333333333331</v>
      </c>
      <c r="AJ33" s="29">
        <v>12.755555555555555</v>
      </c>
      <c r="AK33" s="110">
        <f t="shared" si="6"/>
        <v>0.62222222222222356</v>
      </c>
      <c r="AL33" s="32">
        <f t="shared" si="7"/>
        <v>12.755555555555555</v>
      </c>
    </row>
    <row r="34" spans="1:38" ht="12.5" thickBot="1" x14ac:dyDescent="0.35">
      <c r="A34" s="69" t="s">
        <v>254</v>
      </c>
      <c r="B34" s="70">
        <v>30</v>
      </c>
      <c r="C34" s="71">
        <v>4.5</v>
      </c>
      <c r="D34" s="72">
        <v>3</v>
      </c>
      <c r="E34" s="72">
        <v>2</v>
      </c>
      <c r="F34" s="72">
        <v>1</v>
      </c>
      <c r="G34" s="72">
        <v>5</v>
      </c>
      <c r="H34" s="72" t="s">
        <v>30</v>
      </c>
      <c r="I34" s="72" t="s">
        <v>30</v>
      </c>
      <c r="J34" s="72">
        <v>5</v>
      </c>
      <c r="K34" s="72">
        <v>2</v>
      </c>
      <c r="L34" s="77">
        <v>5</v>
      </c>
      <c r="M34" s="72" t="s">
        <v>30</v>
      </c>
      <c r="N34" s="72">
        <v>3.5</v>
      </c>
      <c r="O34" s="72">
        <v>5</v>
      </c>
      <c r="P34" s="72">
        <v>3</v>
      </c>
      <c r="Q34" s="72">
        <v>1.5</v>
      </c>
      <c r="R34" s="72">
        <v>4</v>
      </c>
      <c r="S34" s="72">
        <v>3</v>
      </c>
      <c r="T34" s="72">
        <v>1</v>
      </c>
      <c r="U34" s="72">
        <v>0</v>
      </c>
      <c r="V34" s="72">
        <v>1.5</v>
      </c>
      <c r="W34" s="72">
        <v>1</v>
      </c>
      <c r="X34" s="72">
        <v>1</v>
      </c>
      <c r="Y34" s="72" t="s">
        <v>30</v>
      </c>
      <c r="Z34" s="72" t="s">
        <v>30</v>
      </c>
      <c r="AA34" s="72" t="s">
        <v>30</v>
      </c>
      <c r="AB34" s="72" t="s">
        <v>30</v>
      </c>
      <c r="AC34" s="72" t="s">
        <v>30</v>
      </c>
      <c r="AD34" s="69" t="s">
        <v>53</v>
      </c>
      <c r="AE34" s="73">
        <f t="shared" si="1"/>
        <v>94.5</v>
      </c>
      <c r="AF34" s="74">
        <f t="shared" si="2"/>
        <v>7</v>
      </c>
      <c r="AG34" s="98">
        <f t="shared" si="3"/>
        <v>22</v>
      </c>
      <c r="AH34" s="32">
        <f t="shared" si="4"/>
        <v>7</v>
      </c>
      <c r="AI34" s="32">
        <f t="shared" si="5"/>
        <v>9.7999999999999989</v>
      </c>
      <c r="AJ34" s="29">
        <v>10.951111111111111</v>
      </c>
      <c r="AK34" s="110">
        <f t="shared" si="6"/>
        <v>1.1511111111111116</v>
      </c>
      <c r="AL34" s="32">
        <f t="shared" si="7"/>
        <v>10.951111111111111</v>
      </c>
    </row>
    <row r="35" spans="1:38" x14ac:dyDescent="0.3">
      <c r="A35" s="38" t="s">
        <v>255</v>
      </c>
      <c r="B35" s="39">
        <v>31</v>
      </c>
      <c r="C35" s="40">
        <v>3</v>
      </c>
      <c r="D35" s="41">
        <v>2.5</v>
      </c>
      <c r="E35" s="41" t="s">
        <v>30</v>
      </c>
      <c r="F35" s="41">
        <v>1.5</v>
      </c>
      <c r="G35" s="41" t="s">
        <v>30</v>
      </c>
      <c r="H35" s="41" t="s">
        <v>30</v>
      </c>
      <c r="I35" s="82" t="s">
        <v>30</v>
      </c>
      <c r="J35" s="41">
        <v>0</v>
      </c>
      <c r="K35" s="41">
        <v>5</v>
      </c>
      <c r="L35" s="41">
        <v>5</v>
      </c>
      <c r="M35" s="41">
        <v>2.5</v>
      </c>
      <c r="N35" s="82">
        <v>0</v>
      </c>
      <c r="O35" s="41">
        <v>0</v>
      </c>
      <c r="P35" s="41">
        <v>5</v>
      </c>
      <c r="Q35" s="41">
        <v>5</v>
      </c>
      <c r="R35" s="41">
        <v>3</v>
      </c>
      <c r="S35" s="41">
        <v>5</v>
      </c>
      <c r="T35" s="41">
        <v>2</v>
      </c>
      <c r="U35" s="41">
        <v>1</v>
      </c>
      <c r="V35" s="41" t="s">
        <v>30</v>
      </c>
      <c r="W35" s="41">
        <v>3</v>
      </c>
      <c r="X35" s="41">
        <v>2</v>
      </c>
      <c r="Y35" s="41" t="s">
        <v>30</v>
      </c>
      <c r="Z35" s="41">
        <v>5</v>
      </c>
      <c r="AA35" s="41" t="s">
        <v>30</v>
      </c>
      <c r="AB35" s="41" t="s">
        <v>30</v>
      </c>
      <c r="AC35" s="41" t="s">
        <v>30</v>
      </c>
      <c r="AD35" s="38" t="s">
        <v>54</v>
      </c>
      <c r="AE35" s="42">
        <f t="shared" si="1"/>
        <v>105.5</v>
      </c>
      <c r="AF35" s="43">
        <f t="shared" si="2"/>
        <v>7.8148148148148149</v>
      </c>
      <c r="AG35" s="98">
        <f t="shared" si="3"/>
        <v>16</v>
      </c>
      <c r="AH35" s="32">
        <f t="shared" si="4"/>
        <v>7.8148148148148149</v>
      </c>
      <c r="AI35" s="32">
        <f t="shared" si="5"/>
        <v>10.94074074074074</v>
      </c>
      <c r="AJ35" s="29">
        <v>10.764444444444445</v>
      </c>
      <c r="AK35" s="110">
        <f t="shared" si="6"/>
        <v>-0.17629629629629484</v>
      </c>
      <c r="AL35" s="32">
        <f t="shared" si="7"/>
        <v>10.94074074074074</v>
      </c>
    </row>
    <row r="36" spans="1:38" x14ac:dyDescent="0.3">
      <c r="A36" s="44" t="s">
        <v>256</v>
      </c>
      <c r="B36" s="45">
        <v>32</v>
      </c>
      <c r="C36" s="46">
        <v>7</v>
      </c>
      <c r="D36" s="47" t="s">
        <v>30</v>
      </c>
      <c r="E36" s="47">
        <v>4</v>
      </c>
      <c r="F36" s="47">
        <v>2</v>
      </c>
      <c r="G36" s="47">
        <v>2</v>
      </c>
      <c r="H36" s="47">
        <v>3</v>
      </c>
      <c r="I36" s="47" t="s">
        <v>30</v>
      </c>
      <c r="J36" s="47">
        <v>1.5</v>
      </c>
      <c r="K36" s="47">
        <v>1</v>
      </c>
      <c r="L36" s="47">
        <v>5</v>
      </c>
      <c r="M36" s="47">
        <v>3</v>
      </c>
      <c r="N36" s="47">
        <v>2.5</v>
      </c>
      <c r="O36" s="47">
        <v>5</v>
      </c>
      <c r="P36" s="47">
        <v>5</v>
      </c>
      <c r="Q36" s="47">
        <v>2</v>
      </c>
      <c r="R36" s="47">
        <v>1</v>
      </c>
      <c r="S36" s="47">
        <v>1</v>
      </c>
      <c r="T36" s="47">
        <v>3</v>
      </c>
      <c r="U36" s="47">
        <v>3.5</v>
      </c>
      <c r="V36" s="47">
        <v>5</v>
      </c>
      <c r="W36" s="47" t="s">
        <v>30</v>
      </c>
      <c r="X36" s="47" t="s">
        <v>30</v>
      </c>
      <c r="Y36" s="47" t="s">
        <v>30</v>
      </c>
      <c r="Z36" s="47" t="s">
        <v>30</v>
      </c>
      <c r="AA36" s="47" t="s">
        <v>30</v>
      </c>
      <c r="AB36" s="47" t="s">
        <v>30</v>
      </c>
      <c r="AC36" s="47" t="s">
        <v>30</v>
      </c>
      <c r="AD36" s="44" t="s">
        <v>48</v>
      </c>
      <c r="AE36" s="48">
        <f t="shared" si="1"/>
        <v>105</v>
      </c>
      <c r="AF36" s="49">
        <f t="shared" si="2"/>
        <v>7.7777777777777777</v>
      </c>
      <c r="AG36" s="98">
        <f t="shared" si="3"/>
        <v>17</v>
      </c>
      <c r="AH36" s="32">
        <f t="shared" si="4"/>
        <v>7.7777777777777777</v>
      </c>
      <c r="AI36" s="32">
        <f t="shared" si="5"/>
        <v>10.888888888888888</v>
      </c>
      <c r="AJ36" s="29">
        <v>13.377777777777776</v>
      </c>
      <c r="AK36" s="110">
        <f t="shared" si="6"/>
        <v>2.4888888888888889</v>
      </c>
      <c r="AL36" s="32">
        <f t="shared" si="7"/>
        <v>13.377777777777776</v>
      </c>
    </row>
    <row r="37" spans="1:38" x14ac:dyDescent="0.3">
      <c r="A37" s="44" t="s">
        <v>257</v>
      </c>
      <c r="B37" s="45">
        <v>33</v>
      </c>
      <c r="C37" s="80">
        <v>0</v>
      </c>
      <c r="D37" s="47">
        <v>0</v>
      </c>
      <c r="E37" s="47" t="s">
        <v>30</v>
      </c>
      <c r="F37" s="47">
        <v>3</v>
      </c>
      <c r="G37" s="47">
        <v>0</v>
      </c>
      <c r="H37" s="47" t="s">
        <v>30</v>
      </c>
      <c r="I37" s="47" t="s">
        <v>30</v>
      </c>
      <c r="J37" s="47">
        <v>4</v>
      </c>
      <c r="K37" s="47">
        <v>1</v>
      </c>
      <c r="L37" s="47">
        <v>3</v>
      </c>
      <c r="M37" s="47">
        <v>5</v>
      </c>
      <c r="N37" s="47">
        <v>2</v>
      </c>
      <c r="O37" s="47">
        <v>5</v>
      </c>
      <c r="P37" s="47">
        <v>5</v>
      </c>
      <c r="Q37" s="47">
        <v>3</v>
      </c>
      <c r="R37" s="47">
        <v>3</v>
      </c>
      <c r="S37" s="47">
        <v>3</v>
      </c>
      <c r="T37" s="47" t="s">
        <v>30</v>
      </c>
      <c r="U37" s="47" t="s">
        <v>30</v>
      </c>
      <c r="V37" s="47" t="s">
        <v>30</v>
      </c>
      <c r="W37" s="47">
        <v>5</v>
      </c>
      <c r="X37" s="47">
        <v>5</v>
      </c>
      <c r="Y37" s="47" t="s">
        <v>30</v>
      </c>
      <c r="Z37" s="47" t="s">
        <v>30</v>
      </c>
      <c r="AA37" s="47" t="s">
        <v>30</v>
      </c>
      <c r="AB37" s="47" t="s">
        <v>30</v>
      </c>
      <c r="AC37" s="47" t="s">
        <v>30</v>
      </c>
      <c r="AD37" s="44" t="s">
        <v>49</v>
      </c>
      <c r="AE37" s="48">
        <f t="shared" si="1"/>
        <v>86</v>
      </c>
      <c r="AF37" s="49">
        <f t="shared" si="2"/>
        <v>6.3703703703703702</v>
      </c>
      <c r="AG37" s="98">
        <f t="shared" si="3"/>
        <v>24</v>
      </c>
      <c r="AH37" s="32">
        <f t="shared" si="4"/>
        <v>6.3703703703703702</v>
      </c>
      <c r="AI37" s="32">
        <f t="shared" si="5"/>
        <v>8.9185185185185176</v>
      </c>
      <c r="AJ37" s="29">
        <v>9.5822222222222209</v>
      </c>
      <c r="AK37" s="110">
        <f t="shared" si="6"/>
        <v>0.66370370370370324</v>
      </c>
      <c r="AL37" s="32">
        <f t="shared" si="7"/>
        <v>9.5822222222222209</v>
      </c>
    </row>
    <row r="38" spans="1:38" x14ac:dyDescent="0.3">
      <c r="A38" s="44" t="s">
        <v>258</v>
      </c>
      <c r="B38" s="45">
        <v>34</v>
      </c>
      <c r="C38" s="46">
        <v>0.01</v>
      </c>
      <c r="D38" s="47" t="s">
        <v>30</v>
      </c>
      <c r="E38" s="47" t="s">
        <v>30</v>
      </c>
      <c r="F38" s="47" t="s">
        <v>30</v>
      </c>
      <c r="G38" s="47" t="s">
        <v>30</v>
      </c>
      <c r="H38" s="83" t="s">
        <v>30</v>
      </c>
      <c r="I38" s="47" t="s">
        <v>30</v>
      </c>
      <c r="J38" s="47" t="s">
        <v>30</v>
      </c>
      <c r="K38" s="47" t="s">
        <v>30</v>
      </c>
      <c r="L38" s="47" t="s">
        <v>30</v>
      </c>
      <c r="M38" s="47" t="s">
        <v>30</v>
      </c>
      <c r="N38" s="47" t="s">
        <v>30</v>
      </c>
      <c r="O38" s="47" t="s">
        <v>30</v>
      </c>
      <c r="P38" s="47" t="s">
        <v>30</v>
      </c>
      <c r="Q38" s="47" t="s">
        <v>30</v>
      </c>
      <c r="R38" s="47" t="s">
        <v>30</v>
      </c>
      <c r="S38" s="47" t="s">
        <v>30</v>
      </c>
      <c r="T38" s="47" t="s">
        <v>30</v>
      </c>
      <c r="U38" s="47" t="s">
        <v>30</v>
      </c>
      <c r="V38" s="47" t="s">
        <v>30</v>
      </c>
      <c r="W38" s="47" t="s">
        <v>30</v>
      </c>
      <c r="X38" s="47" t="s">
        <v>30</v>
      </c>
      <c r="Y38" s="47" t="s">
        <v>30</v>
      </c>
      <c r="Z38" s="47" t="s">
        <v>30</v>
      </c>
      <c r="AA38" s="47" t="s">
        <v>30</v>
      </c>
      <c r="AB38" s="47" t="s">
        <v>30</v>
      </c>
      <c r="AC38" s="47" t="s">
        <v>30</v>
      </c>
      <c r="AD38" s="44" t="s">
        <v>30</v>
      </c>
      <c r="AE38" s="48">
        <f t="shared" si="1"/>
        <v>0.01</v>
      </c>
      <c r="AF38" s="49">
        <f t="shared" si="2"/>
        <v>7.4074074074074081E-4</v>
      </c>
      <c r="AG38" s="98">
        <f t="shared" si="3"/>
        <v>34</v>
      </c>
      <c r="AH38" s="32" t="str">
        <f t="shared" si="4"/>
        <v>nn</v>
      </c>
      <c r="AI38" s="32">
        <f t="shared" si="5"/>
        <v>1.0370370370370371E-3</v>
      </c>
      <c r="AK38" s="110">
        <f t="shared" si="6"/>
        <v>-1.0370370370370371E-3</v>
      </c>
      <c r="AL38" s="32"/>
    </row>
    <row r="39" spans="1:38" ht="12.5" thickBot="1" x14ac:dyDescent="0.35">
      <c r="A39" s="51" t="s">
        <v>259</v>
      </c>
      <c r="B39" s="52">
        <v>35</v>
      </c>
      <c r="C39" s="53">
        <v>5</v>
      </c>
      <c r="D39" s="54">
        <v>0</v>
      </c>
      <c r="E39" s="54">
        <v>0</v>
      </c>
      <c r="F39" s="54">
        <v>1.5</v>
      </c>
      <c r="G39" s="54">
        <v>3</v>
      </c>
      <c r="H39" s="54" t="s">
        <v>30</v>
      </c>
      <c r="I39" s="54" t="s">
        <v>30</v>
      </c>
      <c r="J39" s="54">
        <v>3.5</v>
      </c>
      <c r="K39" s="54">
        <v>3</v>
      </c>
      <c r="L39" s="54">
        <v>5</v>
      </c>
      <c r="M39" s="54">
        <v>3</v>
      </c>
      <c r="N39" s="54">
        <v>4</v>
      </c>
      <c r="O39" s="54">
        <v>5</v>
      </c>
      <c r="P39" s="54">
        <v>5</v>
      </c>
      <c r="Q39" s="54">
        <v>5</v>
      </c>
      <c r="R39" s="54">
        <v>5</v>
      </c>
      <c r="S39" s="54">
        <v>2</v>
      </c>
      <c r="T39" s="54">
        <v>3.5</v>
      </c>
      <c r="U39" s="54">
        <v>1</v>
      </c>
      <c r="V39" s="54">
        <v>3</v>
      </c>
      <c r="W39" s="54">
        <v>4</v>
      </c>
      <c r="X39" s="54">
        <v>1</v>
      </c>
      <c r="Y39" s="54" t="s">
        <v>30</v>
      </c>
      <c r="Z39" s="54">
        <v>1</v>
      </c>
      <c r="AA39" s="54" t="s">
        <v>30</v>
      </c>
      <c r="AB39" s="54" t="s">
        <v>30</v>
      </c>
      <c r="AC39" s="54" t="s">
        <v>30</v>
      </c>
      <c r="AD39" s="51" t="s">
        <v>50</v>
      </c>
      <c r="AE39" s="55">
        <f t="shared" si="1"/>
        <v>124</v>
      </c>
      <c r="AF39" s="56">
        <f t="shared" si="2"/>
        <v>9.1851851851851851</v>
      </c>
      <c r="AG39" s="98">
        <f t="shared" si="3"/>
        <v>9</v>
      </c>
      <c r="AH39" s="32">
        <f t="shared" si="4"/>
        <v>9.1851851851851851</v>
      </c>
      <c r="AI39" s="32">
        <f t="shared" si="5"/>
        <v>12.859259259259259</v>
      </c>
      <c r="AJ39" s="29">
        <v>13.564444444444442</v>
      </c>
      <c r="AK39" s="110">
        <f t="shared" si="6"/>
        <v>0.70518518518518292</v>
      </c>
      <c r="AL39" s="32">
        <f t="shared" si="7"/>
        <v>13.564444444444442</v>
      </c>
    </row>
    <row r="40" spans="1:38" x14ac:dyDescent="0.3">
      <c r="A40" s="57" t="s">
        <v>260</v>
      </c>
      <c r="B40" s="58">
        <v>36</v>
      </c>
      <c r="C40" s="59">
        <v>0.01</v>
      </c>
      <c r="D40" s="75" t="s">
        <v>30</v>
      </c>
      <c r="E40" s="60" t="s">
        <v>30</v>
      </c>
      <c r="F40" s="60" t="s">
        <v>30</v>
      </c>
      <c r="G40" s="60" t="s">
        <v>30</v>
      </c>
      <c r="H40" s="60" t="s">
        <v>30</v>
      </c>
      <c r="I40" s="60" t="s">
        <v>30</v>
      </c>
      <c r="J40" s="60" t="s">
        <v>30</v>
      </c>
      <c r="K40" s="60" t="s">
        <v>30</v>
      </c>
      <c r="L40" s="60" t="s">
        <v>30</v>
      </c>
      <c r="M40" s="60" t="s">
        <v>30</v>
      </c>
      <c r="N40" s="60" t="s">
        <v>30</v>
      </c>
      <c r="O40" s="60" t="s">
        <v>30</v>
      </c>
      <c r="P40" s="60" t="s">
        <v>30</v>
      </c>
      <c r="Q40" s="60" t="s">
        <v>30</v>
      </c>
      <c r="R40" s="60" t="s">
        <v>30</v>
      </c>
      <c r="S40" s="60" t="s">
        <v>30</v>
      </c>
      <c r="T40" s="60" t="s">
        <v>30</v>
      </c>
      <c r="U40" s="60" t="s">
        <v>30</v>
      </c>
      <c r="V40" s="60" t="s">
        <v>30</v>
      </c>
      <c r="W40" s="75" t="s">
        <v>30</v>
      </c>
      <c r="X40" s="60" t="s">
        <v>30</v>
      </c>
      <c r="Y40" s="60" t="s">
        <v>30</v>
      </c>
      <c r="Z40" s="60" t="s">
        <v>30</v>
      </c>
      <c r="AA40" s="60" t="s">
        <v>30</v>
      </c>
      <c r="AB40" s="60" t="s">
        <v>30</v>
      </c>
      <c r="AC40" s="60" t="s">
        <v>30</v>
      </c>
      <c r="AD40" s="57" t="s">
        <v>30</v>
      </c>
      <c r="AE40" s="61">
        <f t="shared" si="1"/>
        <v>0.01</v>
      </c>
      <c r="AF40" s="62">
        <f t="shared" ref="AF40" si="8">AE40*20/$AE$3</f>
        <v>7.4074074074074081E-4</v>
      </c>
      <c r="AG40" s="98">
        <f t="shared" si="3"/>
        <v>34</v>
      </c>
      <c r="AH40" s="32" t="str">
        <f t="shared" si="4"/>
        <v>nn</v>
      </c>
      <c r="AI40" s="32">
        <f t="shared" si="5"/>
        <v>1.0370370370370371E-3</v>
      </c>
      <c r="AK40" s="110">
        <f t="shared" si="6"/>
        <v>-1.0370370370370371E-3</v>
      </c>
      <c r="AL40" s="32"/>
    </row>
    <row r="41" spans="1:38" x14ac:dyDescent="0.3">
      <c r="A41" s="63" t="s">
        <v>261</v>
      </c>
      <c r="B41" s="64">
        <v>37</v>
      </c>
      <c r="C41" s="84">
        <v>0</v>
      </c>
      <c r="D41" s="66">
        <v>5</v>
      </c>
      <c r="E41" s="66" t="s">
        <v>30</v>
      </c>
      <c r="F41" s="66">
        <v>3</v>
      </c>
      <c r="G41" s="66">
        <v>5</v>
      </c>
      <c r="H41" s="66" t="s">
        <v>30</v>
      </c>
      <c r="I41" s="66" t="s">
        <v>30</v>
      </c>
      <c r="J41" s="66" t="s">
        <v>30</v>
      </c>
      <c r="K41" s="66">
        <v>3</v>
      </c>
      <c r="L41" s="66">
        <v>5</v>
      </c>
      <c r="M41" s="66">
        <v>5</v>
      </c>
      <c r="N41" s="66">
        <v>3.5</v>
      </c>
      <c r="O41" s="66">
        <v>4</v>
      </c>
      <c r="P41" s="66">
        <v>4</v>
      </c>
      <c r="Q41" s="66">
        <v>4</v>
      </c>
      <c r="R41" s="66">
        <v>3</v>
      </c>
      <c r="S41" s="66">
        <v>1</v>
      </c>
      <c r="T41" s="66">
        <v>3.5</v>
      </c>
      <c r="U41" s="66">
        <v>1</v>
      </c>
      <c r="V41" s="66">
        <v>3.5</v>
      </c>
      <c r="W41" s="66">
        <v>4</v>
      </c>
      <c r="X41" s="66">
        <v>0</v>
      </c>
      <c r="Y41" s="66">
        <v>0</v>
      </c>
      <c r="Z41" s="66" t="s">
        <v>30</v>
      </c>
      <c r="AA41" s="66" t="s">
        <v>30</v>
      </c>
      <c r="AB41" s="66" t="s">
        <v>30</v>
      </c>
      <c r="AC41" s="66" t="s">
        <v>30</v>
      </c>
      <c r="AD41" s="63" t="s">
        <v>59</v>
      </c>
      <c r="AE41" s="67">
        <f t="shared" si="1"/>
        <v>117</v>
      </c>
      <c r="AF41" s="68">
        <f t="shared" si="2"/>
        <v>8.6666666666666661</v>
      </c>
      <c r="AG41" s="98">
        <f t="shared" si="3"/>
        <v>11</v>
      </c>
      <c r="AH41" s="32">
        <f t="shared" si="4"/>
        <v>8.6666666666666661</v>
      </c>
      <c r="AI41" s="32">
        <f t="shared" si="5"/>
        <v>12.133333333333331</v>
      </c>
      <c r="AJ41" s="29">
        <v>12.444444444444445</v>
      </c>
      <c r="AK41" s="110">
        <f t="shared" si="6"/>
        <v>0.31111111111111356</v>
      </c>
      <c r="AL41" s="32">
        <f t="shared" si="7"/>
        <v>12.444444444444445</v>
      </c>
    </row>
    <row r="42" spans="1:38" x14ac:dyDescent="0.3">
      <c r="A42" s="63" t="s">
        <v>262</v>
      </c>
      <c r="B42" s="64">
        <v>38</v>
      </c>
      <c r="C42" s="65">
        <v>5</v>
      </c>
      <c r="D42" s="66">
        <v>2</v>
      </c>
      <c r="E42" s="66">
        <v>2.5</v>
      </c>
      <c r="F42" s="66">
        <v>0.5</v>
      </c>
      <c r="G42" s="66">
        <v>0</v>
      </c>
      <c r="H42" s="66" t="s">
        <v>30</v>
      </c>
      <c r="I42" s="66" t="s">
        <v>30</v>
      </c>
      <c r="J42" s="66">
        <v>0</v>
      </c>
      <c r="K42" s="66" t="s">
        <v>30</v>
      </c>
      <c r="L42" s="66">
        <v>4</v>
      </c>
      <c r="M42" s="66">
        <v>5</v>
      </c>
      <c r="N42" s="96">
        <v>3</v>
      </c>
      <c r="O42" s="66">
        <v>5</v>
      </c>
      <c r="P42" s="66">
        <v>4</v>
      </c>
      <c r="Q42" s="66">
        <v>4</v>
      </c>
      <c r="R42" s="66">
        <v>2</v>
      </c>
      <c r="S42" s="66">
        <v>5</v>
      </c>
      <c r="T42" s="66">
        <v>1</v>
      </c>
      <c r="U42" s="66">
        <v>0.5</v>
      </c>
      <c r="V42" s="66">
        <v>0</v>
      </c>
      <c r="W42" s="66">
        <v>3</v>
      </c>
      <c r="X42" s="66">
        <v>2</v>
      </c>
      <c r="Y42" s="66">
        <v>0</v>
      </c>
      <c r="Z42" s="66">
        <v>4</v>
      </c>
      <c r="AA42" s="66" t="s">
        <v>30</v>
      </c>
      <c r="AB42" s="66" t="s">
        <v>30</v>
      </c>
      <c r="AC42" s="66" t="s">
        <v>30</v>
      </c>
      <c r="AD42" s="63" t="s">
        <v>56</v>
      </c>
      <c r="AE42" s="67">
        <f t="shared" si="1"/>
        <v>103.5</v>
      </c>
      <c r="AF42" s="68">
        <f t="shared" si="2"/>
        <v>7.666666666666667</v>
      </c>
      <c r="AG42" s="98">
        <f t="shared" si="3"/>
        <v>18</v>
      </c>
      <c r="AH42" s="32">
        <f t="shared" si="4"/>
        <v>7.666666666666667</v>
      </c>
      <c r="AI42" s="32">
        <f t="shared" si="5"/>
        <v>10.733333333333333</v>
      </c>
      <c r="AJ42" s="29">
        <v>11.697777777777778</v>
      </c>
      <c r="AK42" s="110">
        <f t="shared" si="6"/>
        <v>0.96444444444444599</v>
      </c>
      <c r="AL42" s="32">
        <f t="shared" si="7"/>
        <v>11.697777777777778</v>
      </c>
    </row>
    <row r="43" spans="1:38" x14ac:dyDescent="0.3">
      <c r="A43" s="63" t="s">
        <v>263</v>
      </c>
      <c r="B43" s="64">
        <v>39</v>
      </c>
      <c r="C43" s="65">
        <v>5</v>
      </c>
      <c r="D43" s="66">
        <v>1</v>
      </c>
      <c r="E43" s="66" t="s">
        <v>30</v>
      </c>
      <c r="F43" s="66">
        <v>3.5</v>
      </c>
      <c r="G43" s="66" t="s">
        <v>30</v>
      </c>
      <c r="H43" s="66">
        <v>3</v>
      </c>
      <c r="I43" s="66" t="s">
        <v>30</v>
      </c>
      <c r="J43" s="66">
        <v>4</v>
      </c>
      <c r="K43" s="66">
        <v>2</v>
      </c>
      <c r="L43" s="66">
        <v>4</v>
      </c>
      <c r="M43" s="66">
        <v>4</v>
      </c>
      <c r="N43" s="66">
        <v>5</v>
      </c>
      <c r="O43" s="66">
        <v>4</v>
      </c>
      <c r="P43" s="66">
        <v>5</v>
      </c>
      <c r="Q43" s="66">
        <v>5</v>
      </c>
      <c r="R43" s="66">
        <v>2</v>
      </c>
      <c r="S43" s="66">
        <v>5</v>
      </c>
      <c r="T43" s="66">
        <v>4</v>
      </c>
      <c r="U43" s="66">
        <v>0</v>
      </c>
      <c r="V43" s="66">
        <v>5</v>
      </c>
      <c r="W43" s="66">
        <v>5</v>
      </c>
      <c r="X43" s="66">
        <v>2</v>
      </c>
      <c r="Y43" s="66" t="s">
        <v>30</v>
      </c>
      <c r="Z43" s="66" t="s">
        <v>30</v>
      </c>
      <c r="AA43" s="66" t="s">
        <v>30</v>
      </c>
      <c r="AB43" s="66" t="s">
        <v>30</v>
      </c>
      <c r="AC43" s="66" t="s">
        <v>30</v>
      </c>
      <c r="AD43" s="63" t="s">
        <v>55</v>
      </c>
      <c r="AE43" s="67">
        <f t="shared" si="1"/>
        <v>140.5</v>
      </c>
      <c r="AF43" s="68">
        <f t="shared" si="2"/>
        <v>10.407407407407407</v>
      </c>
      <c r="AG43" s="98">
        <f t="shared" si="3"/>
        <v>7</v>
      </c>
      <c r="AH43" s="32">
        <f t="shared" si="4"/>
        <v>10.407407407407407</v>
      </c>
      <c r="AI43" s="32">
        <f t="shared" si="5"/>
        <v>14.570370370370368</v>
      </c>
      <c r="AJ43" s="29">
        <v>15.555555555555554</v>
      </c>
      <c r="AK43" s="110">
        <f t="shared" si="6"/>
        <v>0.98518518518518583</v>
      </c>
      <c r="AL43" s="32">
        <f t="shared" si="7"/>
        <v>15.555555555555554</v>
      </c>
    </row>
    <row r="44" spans="1:38" ht="12.5" thickBot="1" x14ac:dyDescent="0.35">
      <c r="A44" s="85" t="s">
        <v>264</v>
      </c>
      <c r="B44" s="86">
        <v>40</v>
      </c>
      <c r="C44" s="87">
        <v>3</v>
      </c>
      <c r="D44" s="88">
        <v>5</v>
      </c>
      <c r="E44" s="88">
        <v>5</v>
      </c>
      <c r="F44" s="88">
        <v>0.5</v>
      </c>
      <c r="G44" s="88">
        <v>0</v>
      </c>
      <c r="H44" s="88">
        <v>0.5</v>
      </c>
      <c r="I44" s="88">
        <v>3</v>
      </c>
      <c r="J44" s="88">
        <v>3</v>
      </c>
      <c r="K44" s="88">
        <v>3</v>
      </c>
      <c r="L44" s="89">
        <v>4</v>
      </c>
      <c r="M44" s="88">
        <v>0</v>
      </c>
      <c r="N44" s="88">
        <v>1</v>
      </c>
      <c r="O44" s="88">
        <v>5</v>
      </c>
      <c r="P44" s="88">
        <v>3</v>
      </c>
      <c r="Q44" s="88">
        <v>4</v>
      </c>
      <c r="R44" s="88">
        <v>3</v>
      </c>
      <c r="S44" s="88">
        <v>5</v>
      </c>
      <c r="T44" s="88" t="s">
        <v>30</v>
      </c>
      <c r="U44" s="88" t="s">
        <v>30</v>
      </c>
      <c r="V44" s="88" t="s">
        <v>30</v>
      </c>
      <c r="W44" s="88" t="s">
        <v>30</v>
      </c>
      <c r="X44" s="88" t="s">
        <v>30</v>
      </c>
      <c r="Y44" s="88" t="s">
        <v>30</v>
      </c>
      <c r="Z44" s="88" t="s">
        <v>30</v>
      </c>
      <c r="AA44" s="88" t="s">
        <v>30</v>
      </c>
      <c r="AB44" s="88" t="s">
        <v>30</v>
      </c>
      <c r="AC44" s="88" t="s">
        <v>30</v>
      </c>
      <c r="AD44" s="85" t="s">
        <v>57</v>
      </c>
      <c r="AE44" s="90">
        <f t="shared" si="1"/>
        <v>91</v>
      </c>
      <c r="AF44" s="91">
        <f t="shared" si="2"/>
        <v>6.7407407407407405</v>
      </c>
      <c r="AG44" s="98">
        <f t="shared" si="3"/>
        <v>23</v>
      </c>
      <c r="AH44" s="32">
        <f t="shared" si="4"/>
        <v>6.7407407407407405</v>
      </c>
      <c r="AI44" s="32">
        <f t="shared" si="5"/>
        <v>9.4370370370370367</v>
      </c>
      <c r="AJ44" s="29">
        <v>10.204444444444444</v>
      </c>
      <c r="AK44" s="110">
        <f t="shared" si="6"/>
        <v>0.76740740740740776</v>
      </c>
      <c r="AL44" s="32">
        <f t="shared" si="7"/>
        <v>10.204444444444444</v>
      </c>
    </row>
    <row r="45" spans="1:38" x14ac:dyDescent="0.3">
      <c r="A45" s="38" t="s">
        <v>265</v>
      </c>
      <c r="B45" s="39">
        <v>41</v>
      </c>
      <c r="C45" s="40">
        <v>0.01</v>
      </c>
      <c r="D45" s="41" t="s">
        <v>30</v>
      </c>
      <c r="E45" s="41" t="s">
        <v>30</v>
      </c>
      <c r="F45" s="41" t="s">
        <v>30</v>
      </c>
      <c r="G45" s="41" t="s">
        <v>30</v>
      </c>
      <c r="H45" s="41" t="s">
        <v>30</v>
      </c>
      <c r="I45" s="41" t="s">
        <v>30</v>
      </c>
      <c r="J45" s="41" t="s">
        <v>30</v>
      </c>
      <c r="K45" s="41" t="s">
        <v>30</v>
      </c>
      <c r="L45" s="41" t="s">
        <v>30</v>
      </c>
      <c r="M45" s="41" t="s">
        <v>30</v>
      </c>
      <c r="N45" s="82" t="s">
        <v>30</v>
      </c>
      <c r="O45" s="41" t="s">
        <v>30</v>
      </c>
      <c r="P45" s="41" t="s">
        <v>30</v>
      </c>
      <c r="Q45" s="41" t="s">
        <v>30</v>
      </c>
      <c r="R45" s="41" t="s">
        <v>30</v>
      </c>
      <c r="S45" s="41" t="s">
        <v>30</v>
      </c>
      <c r="T45" s="41" t="s">
        <v>30</v>
      </c>
      <c r="U45" s="41" t="s">
        <v>30</v>
      </c>
      <c r="V45" s="41" t="s">
        <v>30</v>
      </c>
      <c r="W45" s="41" t="s">
        <v>30</v>
      </c>
      <c r="X45" s="41" t="s">
        <v>30</v>
      </c>
      <c r="Y45" s="41" t="s">
        <v>30</v>
      </c>
      <c r="Z45" s="41" t="s">
        <v>30</v>
      </c>
      <c r="AA45" s="41" t="s">
        <v>30</v>
      </c>
      <c r="AB45" s="92" t="s">
        <v>30</v>
      </c>
      <c r="AC45" s="92" t="s">
        <v>30</v>
      </c>
      <c r="AD45" s="38" t="s">
        <v>30</v>
      </c>
      <c r="AE45" s="42">
        <f t="shared" si="1"/>
        <v>0.01</v>
      </c>
      <c r="AF45" s="43">
        <f t="shared" si="2"/>
        <v>7.4074074074074081E-4</v>
      </c>
      <c r="AG45" s="98">
        <f t="shared" si="3"/>
        <v>34</v>
      </c>
      <c r="AH45" s="32" t="str">
        <f t="shared" si="4"/>
        <v>nn</v>
      </c>
      <c r="AI45" s="32">
        <f t="shared" si="5"/>
        <v>1.0370370370370371E-3</v>
      </c>
      <c r="AK45" s="110">
        <f t="shared" si="6"/>
        <v>-1.0370370370370371E-3</v>
      </c>
      <c r="AL45" s="32"/>
    </row>
    <row r="46" spans="1:38" ht="12.5" thickBot="1" x14ac:dyDescent="0.35">
      <c r="A46" s="51" t="s">
        <v>266</v>
      </c>
      <c r="B46" s="52">
        <v>42</v>
      </c>
      <c r="C46" s="53">
        <v>5</v>
      </c>
      <c r="D46" s="54">
        <v>3.5</v>
      </c>
      <c r="E46" s="54" t="s">
        <v>30</v>
      </c>
      <c r="F46" s="54">
        <v>2</v>
      </c>
      <c r="G46" s="54">
        <v>5</v>
      </c>
      <c r="H46" s="54">
        <v>1.5</v>
      </c>
      <c r="I46" s="54" t="s">
        <v>30</v>
      </c>
      <c r="J46" s="54">
        <v>5</v>
      </c>
      <c r="K46" s="54">
        <v>5</v>
      </c>
      <c r="L46" s="54">
        <v>5</v>
      </c>
      <c r="M46" s="54">
        <v>5</v>
      </c>
      <c r="N46" s="93">
        <v>1</v>
      </c>
      <c r="O46" s="54">
        <v>5</v>
      </c>
      <c r="P46" s="54">
        <v>4</v>
      </c>
      <c r="Q46" s="54">
        <v>4</v>
      </c>
      <c r="R46" s="54">
        <v>3</v>
      </c>
      <c r="S46" s="54">
        <v>3</v>
      </c>
      <c r="T46" s="54">
        <v>1.5</v>
      </c>
      <c r="U46" s="54">
        <v>1</v>
      </c>
      <c r="V46" s="54">
        <v>4</v>
      </c>
      <c r="W46" s="54">
        <v>3</v>
      </c>
      <c r="X46" s="54">
        <v>4</v>
      </c>
      <c r="Y46" s="54">
        <v>4</v>
      </c>
      <c r="Z46" s="54" t="s">
        <v>30</v>
      </c>
      <c r="AA46" s="54" t="s">
        <v>30</v>
      </c>
      <c r="AB46" s="94" t="s">
        <v>30</v>
      </c>
      <c r="AC46" s="94" t="s">
        <v>30</v>
      </c>
      <c r="AD46" s="51" t="s">
        <v>55</v>
      </c>
      <c r="AE46" s="55">
        <f t="shared" si="1"/>
        <v>140</v>
      </c>
      <c r="AF46" s="56">
        <f t="shared" si="2"/>
        <v>10.37037037037037</v>
      </c>
      <c r="AG46" s="98">
        <f t="shared" si="3"/>
        <v>8</v>
      </c>
      <c r="AH46" s="32">
        <f t="shared" si="4"/>
        <v>10.37037037037037</v>
      </c>
      <c r="AI46" s="32">
        <f t="shared" si="5"/>
        <v>14.518518518518517</v>
      </c>
      <c r="AJ46" s="29">
        <v>14.373333333333333</v>
      </c>
      <c r="AK46" s="110">
        <f t="shared" si="6"/>
        <v>-0.1451851851851842</v>
      </c>
      <c r="AL46" s="32">
        <f t="shared" si="7"/>
        <v>14.518518518518517</v>
      </c>
    </row>
    <row r="47" spans="1:38" s="97" customFormat="1" ht="18" customHeight="1" x14ac:dyDescent="0.3">
      <c r="AG47" s="98" t="e">
        <f t="shared" si="3"/>
        <v>#N/A</v>
      </c>
      <c r="AH47" s="32">
        <f>AVERAGE(AH5:AH46)</f>
        <v>8.3362962962962968</v>
      </c>
      <c r="AI47" s="97">
        <f>AH47*1.4</f>
        <v>11.670814814814815</v>
      </c>
      <c r="AJ47" s="97">
        <f>AVERAGE(AJ5:AJ46)</f>
        <v>11.898246464646466</v>
      </c>
      <c r="AK47" s="111"/>
      <c r="AL47" s="108">
        <f>AVERAGE(AL5:AL46)</f>
        <v>12.497616161616163</v>
      </c>
    </row>
    <row r="48" spans="1:38" x14ac:dyDescent="0.3">
      <c r="C48" s="29"/>
      <c r="D48" s="29"/>
      <c r="E48" s="29"/>
      <c r="F48" s="29"/>
      <c r="G48" s="29"/>
      <c r="H48" s="29"/>
      <c r="I48" s="29"/>
      <c r="J48" s="29"/>
      <c r="K48" s="29"/>
      <c r="L48" s="29"/>
      <c r="M48" s="29"/>
      <c r="N48" s="29"/>
      <c r="O48" s="29"/>
      <c r="P48" s="29"/>
      <c r="Q48" s="29"/>
      <c r="R48" s="29"/>
      <c r="S48" s="29"/>
      <c r="T48" s="29"/>
      <c r="U48" s="29"/>
      <c r="V48" s="29"/>
      <c r="W48" s="29"/>
      <c r="X48" s="29"/>
      <c r="Y48" s="29"/>
      <c r="Z48" s="29"/>
      <c r="AD48" s="95"/>
    </row>
    <row r="49" spans="3:29" x14ac:dyDescent="0.3">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row>
    <row r="50" spans="3:29" x14ac:dyDescent="0.3">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row>
  </sheetData>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Bareme</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Xavier Pessoles</cp:lastModifiedBy>
  <dcterms:created xsi:type="dcterms:W3CDTF">2021-12-15T20:58:41Z</dcterms:created>
  <dcterms:modified xsi:type="dcterms:W3CDTF">2024-07-21T08:25:30Z</dcterms:modified>
</cp:coreProperties>
</file>