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iliendurif/Dropbox/cpge/ipt_mpsi_ds/PSI/"/>
    </mc:Choice>
  </mc:AlternateContent>
  <bookViews>
    <workbookView xWindow="-30100" yWindow="0" windowWidth="23160" windowHeight="14920" activeTab="1"/>
  </bookViews>
  <sheets>
    <sheet name="Bareme" sheetId="3" r:id="rId1"/>
    <sheet name="DS5" sheetId="1" r:id="rId2"/>
    <sheet name="BILAN" sheetId="4" r:id="rId3"/>
    <sheet name="export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3" l="1"/>
  <c r="AC2" i="3"/>
  <c r="AD2" i="3"/>
  <c r="AE2" i="3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10" i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2" i="4"/>
  <c r="F40" i="4"/>
  <c r="J2" i="3"/>
  <c r="D40" i="4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B40" i="4"/>
  <c r="I2" i="3"/>
  <c r="H2" i="3"/>
  <c r="G2" i="3"/>
  <c r="F2" i="3"/>
  <c r="E2" i="3"/>
  <c r="D2" i="3"/>
  <c r="AF39" i="1"/>
  <c r="AF24" i="1"/>
  <c r="AF35" i="1"/>
  <c r="AF32" i="1"/>
  <c r="AF28" i="1"/>
  <c r="AF15" i="1"/>
  <c r="AF14" i="1"/>
  <c r="AF27" i="1"/>
  <c r="AF30" i="1"/>
  <c r="AF6" i="1"/>
  <c r="AF16" i="1"/>
  <c r="AF7" i="1"/>
  <c r="AF23" i="1"/>
  <c r="AF8" i="1"/>
  <c r="AF17" i="1"/>
  <c r="AF20" i="1"/>
  <c r="AF21" i="1"/>
  <c r="AF34" i="1"/>
  <c r="AF36" i="1"/>
  <c r="AF33" i="1"/>
  <c r="AF26" i="1"/>
  <c r="AF41" i="1"/>
  <c r="AF18" i="1"/>
  <c r="AF19" i="1"/>
  <c r="AF37" i="1"/>
  <c r="AF29" i="1"/>
  <c r="AF12" i="1"/>
  <c r="AF38" i="1"/>
  <c r="AF9" i="1"/>
  <c r="AF22" i="1"/>
  <c r="AF31" i="1"/>
  <c r="AF11" i="1"/>
  <c r="AF13" i="1"/>
  <c r="AF5" i="1"/>
  <c r="AF25" i="1"/>
  <c r="AF40" i="1"/>
  <c r="AF3" i="1"/>
  <c r="Z4" i="1"/>
  <c r="AA4" i="1"/>
  <c r="AB4" i="1"/>
  <c r="AC4" i="1"/>
  <c r="AD4" i="1"/>
  <c r="Y4" i="1"/>
  <c r="N4" i="1"/>
  <c r="AG58" i="1"/>
  <c r="AG77" i="1"/>
  <c r="AG54" i="1"/>
  <c r="AG45" i="1"/>
  <c r="AG64" i="1"/>
  <c r="AG75" i="1"/>
  <c r="AG42" i="1"/>
  <c r="AG62" i="1"/>
  <c r="AG66" i="1"/>
  <c r="AG43" i="1"/>
  <c r="AG70" i="1"/>
  <c r="AG55" i="1"/>
  <c r="AG80" i="1"/>
  <c r="AG52" i="1"/>
  <c r="AG71" i="1"/>
  <c r="AG60" i="1"/>
  <c r="AG79" i="1"/>
  <c r="AG51" i="1"/>
  <c r="AG67" i="1"/>
  <c r="AG78" i="1"/>
  <c r="AG63" i="1"/>
  <c r="AG49" i="1"/>
  <c r="AG50" i="1"/>
  <c r="AG57" i="1"/>
  <c r="AG68" i="1"/>
  <c r="AG72" i="1"/>
  <c r="AG44" i="1"/>
  <c r="AG74" i="1"/>
  <c r="AG65" i="1"/>
  <c r="AG47" i="1"/>
  <c r="AG61" i="1"/>
  <c r="AG53" i="1"/>
  <c r="AG59" i="1"/>
  <c r="AG48" i="1"/>
  <c r="AG73" i="1"/>
  <c r="AG69" i="1"/>
  <c r="AG46" i="1"/>
  <c r="AG76" i="1"/>
  <c r="AG56" i="1"/>
  <c r="AG81" i="1"/>
  <c r="H34" i="4"/>
  <c r="H18" i="4"/>
  <c r="H33" i="4"/>
  <c r="H25" i="4"/>
  <c r="H17" i="4"/>
  <c r="H9" i="4"/>
  <c r="H26" i="4"/>
  <c r="H10" i="4"/>
  <c r="H32" i="4"/>
  <c r="H24" i="4"/>
  <c r="H16" i="4"/>
  <c r="H8" i="4"/>
  <c r="H38" i="4"/>
  <c r="H30" i="4"/>
  <c r="H22" i="4"/>
  <c r="H14" i="4"/>
  <c r="H6" i="4"/>
  <c r="H37" i="4"/>
  <c r="H29" i="4"/>
  <c r="H21" i="4"/>
  <c r="H13" i="4"/>
  <c r="I40" i="4"/>
  <c r="H36" i="4"/>
  <c r="H28" i="4"/>
  <c r="H20" i="4"/>
  <c r="H12" i="4"/>
  <c r="H4" i="4"/>
  <c r="H35" i="4"/>
  <c r="H27" i="4"/>
  <c r="H19" i="4"/>
  <c r="H11" i="4"/>
  <c r="H3" i="4"/>
  <c r="AG5" i="1"/>
  <c r="AI5" i="1"/>
  <c r="AG25" i="1"/>
  <c r="AI25" i="1"/>
  <c r="AG16" i="1"/>
  <c r="AI16" i="1"/>
  <c r="AG35" i="1"/>
  <c r="AI35" i="1"/>
  <c r="AG40" i="1"/>
  <c r="AI40" i="1"/>
  <c r="AG38" i="1"/>
  <c r="AI38" i="1"/>
  <c r="AG34" i="1"/>
  <c r="AI34" i="1"/>
  <c r="AG13" i="1"/>
  <c r="AI13" i="1"/>
  <c r="AG17" i="1"/>
  <c r="AI17" i="1"/>
  <c r="AG29" i="1"/>
  <c r="AI29" i="1"/>
  <c r="E4" i="1"/>
  <c r="O4" i="1"/>
  <c r="AG22" i="1"/>
  <c r="AI22" i="1"/>
  <c r="AG33" i="1"/>
  <c r="AI33" i="1"/>
  <c r="AG28" i="1"/>
  <c r="AI28" i="1"/>
  <c r="AG21" i="1"/>
  <c r="AI21" i="1"/>
  <c r="AG24" i="1"/>
  <c r="AI24" i="1"/>
  <c r="I4" i="1"/>
  <c r="AG9" i="1"/>
  <c r="AI9" i="1"/>
  <c r="AG26" i="1"/>
  <c r="AI26" i="1"/>
  <c r="AG8" i="1"/>
  <c r="AI8" i="1"/>
  <c r="AG15" i="1"/>
  <c r="AI15" i="1"/>
  <c r="H2" i="4"/>
  <c r="AG27" i="1"/>
  <c r="AG6" i="1"/>
  <c r="AG32" i="1"/>
  <c r="AG3" i="1"/>
  <c r="AG31" i="1"/>
  <c r="T4" i="1"/>
  <c r="S4" i="1"/>
  <c r="X4" i="1"/>
  <c r="AG37" i="1"/>
  <c r="AG23" i="1"/>
  <c r="AG14" i="1"/>
  <c r="H4" i="1"/>
  <c r="AG10" i="1"/>
  <c r="AG18" i="1"/>
  <c r="K4" i="1"/>
  <c r="Q4" i="1"/>
  <c r="W4" i="1"/>
  <c r="H7" i="4"/>
  <c r="H23" i="4"/>
  <c r="AG19" i="1"/>
  <c r="AG7" i="1"/>
  <c r="R4" i="1"/>
  <c r="P4" i="1"/>
  <c r="D4" i="1"/>
  <c r="AG36" i="1"/>
  <c r="AG41" i="1"/>
  <c r="AG39" i="1"/>
  <c r="J4" i="1"/>
  <c r="G4" i="1"/>
  <c r="U4" i="1"/>
  <c r="H5" i="4"/>
  <c r="H15" i="4"/>
  <c r="C4" i="1"/>
  <c r="F4" i="1"/>
  <c r="AG11" i="1"/>
  <c r="V4" i="1"/>
  <c r="M4" i="1"/>
  <c r="H31" i="4"/>
  <c r="AG20" i="1"/>
  <c r="AG12" i="1"/>
  <c r="AG30" i="1"/>
  <c r="L4" i="1"/>
  <c r="AI76" i="1"/>
  <c r="AH76" i="1"/>
  <c r="AI47" i="1"/>
  <c r="AH47" i="1"/>
  <c r="AI49" i="1"/>
  <c r="AH49" i="1"/>
  <c r="AI52" i="1"/>
  <c r="AH52" i="1"/>
  <c r="AI75" i="1"/>
  <c r="AH75" i="1"/>
  <c r="AI50" i="1"/>
  <c r="AH50" i="1"/>
  <c r="AI46" i="1"/>
  <c r="AH46" i="1"/>
  <c r="AI65" i="1"/>
  <c r="AH65" i="1"/>
  <c r="AI63" i="1"/>
  <c r="AH63" i="1"/>
  <c r="AI80" i="1"/>
  <c r="AH80" i="1"/>
  <c r="AI64" i="1"/>
  <c r="AH64" i="1"/>
  <c r="AI71" i="1"/>
  <c r="AH71" i="1"/>
  <c r="AI69" i="1"/>
  <c r="AH69" i="1"/>
  <c r="AI74" i="1"/>
  <c r="AH74" i="1"/>
  <c r="AI78" i="1"/>
  <c r="AH78" i="1"/>
  <c r="AH55" i="1"/>
  <c r="AI55" i="1"/>
  <c r="AH45" i="1"/>
  <c r="AI45" i="1"/>
  <c r="AI42" i="1"/>
  <c r="AH42" i="1"/>
  <c r="AI73" i="1"/>
  <c r="AH73" i="1"/>
  <c r="AH44" i="1"/>
  <c r="AI44" i="1"/>
  <c r="AI67" i="1"/>
  <c r="AH67" i="1"/>
  <c r="AH70" i="1"/>
  <c r="AI70" i="1"/>
  <c r="AI54" i="1"/>
  <c r="AH54" i="1"/>
  <c r="AI56" i="1"/>
  <c r="AH56" i="1"/>
  <c r="AH48" i="1"/>
  <c r="AI48" i="1"/>
  <c r="AI72" i="1"/>
  <c r="AH72" i="1"/>
  <c r="AI51" i="1"/>
  <c r="AH51" i="1"/>
  <c r="AI43" i="1"/>
  <c r="AH43" i="1"/>
  <c r="AI77" i="1"/>
  <c r="AH77" i="1"/>
  <c r="AI61" i="1"/>
  <c r="AH61" i="1"/>
  <c r="AI59" i="1"/>
  <c r="AH59" i="1"/>
  <c r="AI68" i="1"/>
  <c r="AH68" i="1"/>
  <c r="AI79" i="1"/>
  <c r="AH79" i="1"/>
  <c r="AI66" i="1"/>
  <c r="AH66" i="1"/>
  <c r="AI58" i="1"/>
  <c r="AH58" i="1"/>
  <c r="AI81" i="1"/>
  <c r="AH81" i="1"/>
  <c r="AI53" i="1"/>
  <c r="AH53" i="1"/>
  <c r="AI57" i="1"/>
  <c r="AH57" i="1"/>
  <c r="AI60" i="1"/>
  <c r="AH60" i="1"/>
  <c r="AI62" i="1"/>
  <c r="AH62" i="1"/>
  <c r="AH13" i="1"/>
  <c r="AH5" i="1"/>
  <c r="AH22" i="1"/>
  <c r="AH17" i="1"/>
  <c r="AH8" i="1"/>
  <c r="AH12" i="1"/>
  <c r="AI12" i="1"/>
  <c r="AH20" i="1"/>
  <c r="AI20" i="1"/>
  <c r="AH28" i="1"/>
  <c r="AH21" i="1"/>
  <c r="AH38" i="1"/>
  <c r="AG1" i="1"/>
  <c r="AH1" i="1"/>
  <c r="AH33" i="1"/>
  <c r="AG4" i="1"/>
  <c r="AH29" i="1"/>
  <c r="AI41" i="1"/>
  <c r="AH41" i="1"/>
  <c r="AH24" i="1"/>
  <c r="AI23" i="1"/>
  <c r="AH23" i="1"/>
  <c r="AI32" i="1"/>
  <c r="AH32" i="1"/>
  <c r="AH9" i="1"/>
  <c r="AH35" i="1"/>
  <c r="AH36" i="1"/>
  <c r="AI36" i="1"/>
  <c r="AI31" i="1"/>
  <c r="AH31" i="1"/>
  <c r="AH14" i="1"/>
  <c r="AI14" i="1"/>
  <c r="AI7" i="1"/>
  <c r="AH7" i="1"/>
  <c r="AH37" i="1"/>
  <c r="AI37" i="1"/>
  <c r="AI6" i="1"/>
  <c r="AH6" i="1"/>
  <c r="AH4" i="1"/>
  <c r="AH16" i="1"/>
  <c r="AI30" i="1"/>
  <c r="AH30" i="1"/>
  <c r="AH26" i="1"/>
  <c r="AH18" i="1"/>
  <c r="AI18" i="1"/>
  <c r="AH11" i="1"/>
  <c r="AI11" i="1"/>
  <c r="AH39" i="1"/>
  <c r="AI39" i="1"/>
  <c r="AI19" i="1"/>
  <c r="AH19" i="1"/>
  <c r="AI10" i="1"/>
  <c r="AH10" i="1"/>
  <c r="AH25" i="1"/>
  <c r="AI27" i="1"/>
  <c r="AH27" i="1"/>
  <c r="AH15" i="1"/>
  <c r="AH40" i="1"/>
  <c r="AH34" i="1"/>
</calcChain>
</file>

<file path=xl/sharedStrings.xml><?xml version="1.0" encoding="utf-8"?>
<sst xmlns="http://schemas.openxmlformats.org/spreadsheetml/2006/main" count="619" uniqueCount="397">
  <si>
    <t>Note /20</t>
  </si>
  <si>
    <t>Note/20</t>
  </si>
  <si>
    <t>Note brute</t>
  </si>
  <si>
    <t>Poids</t>
  </si>
  <si>
    <t>COPIES</t>
  </si>
  <si>
    <t>Q23</t>
  </si>
  <si>
    <t>Q22</t>
  </si>
  <si>
    <t>Q21</t>
  </si>
  <si>
    <t>Q18</t>
  </si>
  <si>
    <t>Q17</t>
  </si>
  <si>
    <t>Q16</t>
  </si>
  <si>
    <t>Q15</t>
  </si>
  <si>
    <t>Q14</t>
  </si>
  <si>
    <t>Q13</t>
  </si>
  <si>
    <t>Q12</t>
  </si>
  <si>
    <t>Q11</t>
  </si>
  <si>
    <t>Q10</t>
  </si>
  <si>
    <t>Q8</t>
  </si>
  <si>
    <t>Q7</t>
  </si>
  <si>
    <t>Q4</t>
  </si>
  <si>
    <t>Q3</t>
  </si>
  <si>
    <t>Q2</t>
  </si>
  <si>
    <t>Q1</t>
  </si>
  <si>
    <t>Benyahia</t>
  </si>
  <si>
    <t>Année</t>
  </si>
  <si>
    <t>Id</t>
  </si>
  <si>
    <t>Long</t>
  </si>
  <si>
    <t>Q5</t>
  </si>
  <si>
    <t>Q6</t>
  </si>
  <si>
    <t>Q9</t>
  </si>
  <si>
    <t>Q19</t>
  </si>
  <si>
    <t>Q20</t>
  </si>
  <si>
    <t>PCSI</t>
  </si>
  <si>
    <t>An1.C1</t>
  </si>
  <si>
    <t>Analyser le cahier des charges (diagramme des exigences, diagramme des cas d’utilisation)</t>
  </si>
  <si>
    <t>An1.C2</t>
  </si>
  <si>
    <t>Analyser l'impact environnemental</t>
  </si>
  <si>
    <t>An2.C3</t>
  </si>
  <si>
    <t>An2.C4</t>
  </si>
  <si>
    <t>Analyser le milieu extérieur</t>
  </si>
  <si>
    <t>An2.C5</t>
  </si>
  <si>
    <t>Analyser les flux échangés</t>
  </si>
  <si>
    <t>An3.C1</t>
  </si>
  <si>
    <t>Analyser l'architecture fonctionnelle et structurelle</t>
  </si>
  <si>
    <t>An3.C2</t>
  </si>
  <si>
    <t>Analyser le diagramme de définition de blocs</t>
  </si>
  <si>
    <t>An3.C3</t>
  </si>
  <si>
    <t>Analyser la chaîne directe</t>
  </si>
  <si>
    <t>An3.C4</t>
  </si>
  <si>
    <t>Analyser le système asservi</t>
  </si>
  <si>
    <t>An3.C5</t>
  </si>
  <si>
    <t>Analyser la commande</t>
  </si>
  <si>
    <t>An3.C6</t>
  </si>
  <si>
    <t>Analyser la chaîne d’information et d'énergie</t>
  </si>
  <si>
    <t>An3.C7</t>
  </si>
  <si>
    <t>Analyser le diagramme de blocs internes</t>
  </si>
  <si>
    <t>An3.C8</t>
  </si>
  <si>
    <t>Analyser le diagramme paramétrique</t>
  </si>
  <si>
    <t>An3.C9</t>
  </si>
  <si>
    <t>Analyser le système à événements discrets</t>
  </si>
  <si>
    <t>An3.C10</t>
  </si>
  <si>
    <t>Analyser le diagramme de séquences</t>
  </si>
  <si>
    <t>An3.C11</t>
  </si>
  <si>
    <t>Analyser le diagramme d’états</t>
  </si>
  <si>
    <t>PSI</t>
  </si>
  <si>
    <t>An3.C12</t>
  </si>
  <si>
    <t>Analyser la réversibilité d’un constituant dans une chaîne d’énergie</t>
  </si>
  <si>
    <t>An3.C13</t>
  </si>
  <si>
    <t>Analyser la source</t>
  </si>
  <si>
    <t>An3.C14</t>
  </si>
  <si>
    <t>Analyser le modulateur</t>
  </si>
  <si>
    <t>An3.C15</t>
  </si>
  <si>
    <t>Analyser l'actionneur</t>
  </si>
  <si>
    <t>An3.C16</t>
  </si>
  <si>
    <t>Analyser la chaîne de transmission</t>
  </si>
  <si>
    <t>An4.C1</t>
  </si>
  <si>
    <t>Identifier des écarts</t>
  </si>
  <si>
    <t>An4.C2</t>
  </si>
  <si>
    <t>Quantifier des écarts</t>
  </si>
  <si>
    <t>An4.C3</t>
  </si>
  <si>
    <t>Interpréter des écarts obtenus</t>
  </si>
  <si>
    <t>An5.C1</t>
  </si>
  <si>
    <t>Analyser les grandeurs utilisées (unités du système international, homogénéité des grandeurs)</t>
  </si>
  <si>
    <t>An5.C2</t>
  </si>
  <si>
    <t>Analyser les ordres de grandeur</t>
  </si>
  <si>
    <t>Com1.C1</t>
  </si>
  <si>
    <t>Informations techniques</t>
  </si>
  <si>
    <t>Com1.C2</t>
  </si>
  <si>
    <t>Schémas cinématique, électrique, hydraulique et pneumatique</t>
  </si>
  <si>
    <t>Com1.C3</t>
  </si>
  <si>
    <t>Langage SysML</t>
  </si>
  <si>
    <t>Com2.C1</t>
  </si>
  <si>
    <t>Outils de communication</t>
  </si>
  <si>
    <t>Com2.C2</t>
  </si>
  <si>
    <t>Communiquer en utilisant un langage technique</t>
  </si>
  <si>
    <t>Com2.C3</t>
  </si>
  <si>
    <t>Schémas cinématique, électrique</t>
  </si>
  <si>
    <t>Con.C1</t>
  </si>
  <si>
    <t>Concevoir l'architecture fonctionnelle et structurelle</t>
  </si>
  <si>
    <t>Con.C2</t>
  </si>
  <si>
    <t>Concevoir la correction d’un système asservi</t>
  </si>
  <si>
    <t>Con.C3</t>
  </si>
  <si>
    <t>Concevoir la commande d'un système logique</t>
  </si>
  <si>
    <t>Con.C4</t>
  </si>
  <si>
    <t>Concevoir la commande d'un système à événements discrets</t>
  </si>
  <si>
    <t>Con.C5</t>
  </si>
  <si>
    <t>Concevoir en utilisant une structure algorithmique</t>
  </si>
  <si>
    <t>Exp1.C1</t>
  </si>
  <si>
    <t>Repérer les constituants de la chaîne d’énergie</t>
  </si>
  <si>
    <t>Exp1.C2</t>
  </si>
  <si>
    <t>Repérer les constituants de la chaîne d’information</t>
  </si>
  <si>
    <t>Exp1.C3</t>
  </si>
  <si>
    <t>Exp2.C1</t>
  </si>
  <si>
    <t>Exp2.C2</t>
  </si>
  <si>
    <t>Définir et mettre en œuvre un protocole expérimental</t>
  </si>
  <si>
    <t>Exp2.C3</t>
  </si>
  <si>
    <t>Mettre en œuvre la chaîne d’acquisition</t>
  </si>
  <si>
    <t>Exp2.C4</t>
  </si>
  <si>
    <t>Filtrage</t>
  </si>
  <si>
    <t>Exp2.C5</t>
  </si>
  <si>
    <t>Échantillonnage</t>
  </si>
  <si>
    <t>Exp2.C6</t>
  </si>
  <si>
    <t>Quantification</t>
  </si>
  <si>
    <t>Exp3.C1</t>
  </si>
  <si>
    <t>Règles de sécurité élémentaires</t>
  </si>
  <si>
    <t>Exp3.C2</t>
  </si>
  <si>
    <t>Justifier la chaîne d'acquisition</t>
  </si>
  <si>
    <t>Exp3.C3</t>
  </si>
  <si>
    <t>Fréquence d’échantillonnage</t>
  </si>
  <si>
    <t>Exp3.C4</t>
  </si>
  <si>
    <t>Paramètres de configuration du système</t>
  </si>
  <si>
    <t>Exp3.C5</t>
  </si>
  <si>
    <t>Réversibilité de la chaîne d’énergie</t>
  </si>
  <si>
    <t>Exp3.C6</t>
  </si>
  <si>
    <t>Source, modulateur, actionneur, chaîne de transmission</t>
  </si>
  <si>
    <t>Exp3.C7</t>
  </si>
  <si>
    <t xml:space="preserve">Routines, procédures </t>
  </si>
  <si>
    <t>Exp3.C8</t>
  </si>
  <si>
    <t>Systèmes logiques à événements discrets</t>
  </si>
  <si>
    <t>Exp3.C9</t>
  </si>
  <si>
    <t>Modèles de comportement</t>
  </si>
  <si>
    <t>Exp3.C10</t>
  </si>
  <si>
    <t>Réaliser l'identification temporelle d’un modèle de comportement</t>
  </si>
  <si>
    <t>Exp3.C11</t>
  </si>
  <si>
    <t>Réaliser l'identification fréquentielle d’un modèle de comportement</t>
  </si>
  <si>
    <t>Mod1.C1</t>
  </si>
  <si>
    <t>Caractéristiques des grandeurs physiques (nature physique, caractéristiques fréquentielles, caractéristiques temporelles)</t>
  </si>
  <si>
    <t>Mod1.C2</t>
  </si>
  <si>
    <t>Flux de matière</t>
  </si>
  <si>
    <t>Mod1.C3</t>
  </si>
  <si>
    <t>Flux d’information</t>
  </si>
  <si>
    <t>Mod1.C4</t>
  </si>
  <si>
    <t>Énergie</t>
  </si>
  <si>
    <t>Mod1.C5</t>
  </si>
  <si>
    <t>Puissance</t>
  </si>
  <si>
    <t>Mod1.C6</t>
  </si>
  <si>
    <t>Rendement</t>
  </si>
  <si>
    <t>Mod2.C1</t>
  </si>
  <si>
    <t>Chaîne d’énergie et d'information</t>
  </si>
  <si>
    <t>Mod2.C2</t>
  </si>
  <si>
    <t>Systèmes linéaires continus et invariants - Modélisation par équations différentielles</t>
  </si>
  <si>
    <t>Mod2.C3</t>
  </si>
  <si>
    <t>Systèmes linéaires continus et invariants - Calcul symbolique</t>
  </si>
  <si>
    <t>Mod2.C4</t>
  </si>
  <si>
    <t>Systèmes linéaires continus et invariants - Fonction de transfert, gain, ordre, classe, pôles et zéros</t>
  </si>
  <si>
    <t>Mod2.C6</t>
  </si>
  <si>
    <t>Signaux canoniques d’entrée (impulsion, échelon, rampe, signaux sinusoïdaux)</t>
  </si>
  <si>
    <t>Mod2.C7</t>
  </si>
  <si>
    <t>Schéma-bloc (fonction de transfert en chaîne directe, fonction de transfert en boucle ouverte et en boucle fermée)</t>
  </si>
  <si>
    <t>Mod2.C8</t>
  </si>
  <si>
    <t>Linéarisation des systèmes non linéaires</t>
  </si>
  <si>
    <t>Mod2.C9</t>
  </si>
  <si>
    <t>Mod2.C10</t>
  </si>
  <si>
    <t>Mod2.C11</t>
  </si>
  <si>
    <t>Modélisation plane</t>
  </si>
  <si>
    <t>Mod2.C12</t>
  </si>
  <si>
    <t>Torseur cinématique</t>
  </si>
  <si>
    <t>Mod2.C13</t>
  </si>
  <si>
    <t>Centre d'inertie</t>
  </si>
  <si>
    <t>Mod2.C14</t>
  </si>
  <si>
    <t>Opérateur d'inertie</t>
  </si>
  <si>
    <t>Mod2.C15</t>
  </si>
  <si>
    <t>Matrice d'inertie</t>
  </si>
  <si>
    <t>Mod2.C16</t>
  </si>
  <si>
    <t>Torseur cinétique</t>
  </si>
  <si>
    <t>Mod2.C17</t>
  </si>
  <si>
    <t>Torseur dynamique</t>
  </si>
  <si>
    <t>Mod2.C18</t>
  </si>
  <si>
    <t>Énergie cinétique</t>
  </si>
  <si>
    <t>Mod2.C19</t>
  </si>
  <si>
    <t>Actions mécaniques</t>
  </si>
  <si>
    <t>Mod2.C20</t>
  </si>
  <si>
    <t>Modélisation locale, actions à distance et de contact</t>
  </si>
  <si>
    <t>Mod2.C21</t>
  </si>
  <si>
    <t>Modélisation globale, torseur associé</t>
  </si>
  <si>
    <t>Mod2.C22</t>
  </si>
  <si>
    <t>Lois de Coulomb</t>
  </si>
  <si>
    <t>Mod2.C23</t>
  </si>
  <si>
    <t>Adhérence et glissement</t>
  </si>
  <si>
    <t>Mod2.C24</t>
  </si>
  <si>
    <t>Résistance au roulement et au pivotement</t>
  </si>
  <si>
    <t>Mod2.C25</t>
  </si>
  <si>
    <t>Liaisons</t>
  </si>
  <si>
    <t>Mod2.C26</t>
  </si>
  <si>
    <t>Géométrie des contacts entre deux solides</t>
  </si>
  <si>
    <t>Mod2.C27</t>
  </si>
  <si>
    <t>Définition du contact ponctuel entre deux solides : roulement, pivotement, glissement, condition cinématique de maintien du contact</t>
  </si>
  <si>
    <t>Mod2.C28</t>
  </si>
  <si>
    <t>Définition d’une liaison</t>
  </si>
  <si>
    <t>Mod2.C29</t>
  </si>
  <si>
    <t>Liaisons normalisées entre solides, caractéristiques géométriques et repères d’expression privilégiés</t>
  </si>
  <si>
    <t>Mod2.C30</t>
  </si>
  <si>
    <t>Torseur cinématique des liaisons normalisées</t>
  </si>
  <si>
    <t>Mod2.C31</t>
  </si>
  <si>
    <t>Torseur des actions mécaniques transmissibles dans les liaisons normalisées</t>
  </si>
  <si>
    <t>Mod2.C32</t>
  </si>
  <si>
    <t>Associations de liaisons en série et en parallèle</t>
  </si>
  <si>
    <t>Mod2.C33</t>
  </si>
  <si>
    <t>Liaisons cinématiquement équivalentes</t>
  </si>
  <si>
    <t>Mod2.C34</t>
  </si>
  <si>
    <t>Chaînes de solides</t>
  </si>
  <si>
    <t>Mod2.C35</t>
  </si>
  <si>
    <t>Degré de mobilité du modèle</t>
  </si>
  <si>
    <t>Mod2.C36</t>
  </si>
  <si>
    <t>Degré d’hyperstatisme du modèle</t>
  </si>
  <si>
    <t>Mod2.C37</t>
  </si>
  <si>
    <t>Systèmes logiques</t>
  </si>
  <si>
    <t>Mod2.C38</t>
  </si>
  <si>
    <t>Codage de l’information</t>
  </si>
  <si>
    <t>Mod2.C39</t>
  </si>
  <si>
    <t>Binaire naturel, binaire réfléchi</t>
  </si>
  <si>
    <t>Mod2.C40</t>
  </si>
  <si>
    <t>Représentation hexadécimale</t>
  </si>
  <si>
    <t>Mod2.C41</t>
  </si>
  <si>
    <t>Table de vérité</t>
  </si>
  <si>
    <t>Mod2.C42</t>
  </si>
  <si>
    <t>Opérateurs logiques fondamentaux (ET, OU, NON)</t>
  </si>
  <si>
    <t>Mod2.C43</t>
  </si>
  <si>
    <t>Systèmes à événements discrets</t>
  </si>
  <si>
    <t>Mod2.C44</t>
  </si>
  <si>
    <t>Chronogramme</t>
  </si>
  <si>
    <t>Mod2.C45</t>
  </si>
  <si>
    <t>Structures algorithmiques : variables, boucles, conditions, transitions conditionnelles</t>
  </si>
  <si>
    <t>Mod3.C1</t>
  </si>
  <si>
    <t>Point de fonctionnement et non-linéarités (hystérésis, saturation, seuil)</t>
  </si>
  <si>
    <t>Mod3.C2</t>
  </si>
  <si>
    <t>Pôles dominants et réduction de l’ordre du modèle : principe,  justification</t>
  </si>
  <si>
    <t>Mod3.C3</t>
  </si>
  <si>
    <t>Grandeurs influentes d’un modèle</t>
  </si>
  <si>
    <t>Mod3.C4</t>
  </si>
  <si>
    <t>Res1.C1</t>
  </si>
  <si>
    <t>Res1.C2</t>
  </si>
  <si>
    <t>Principe fondamental de la dynamique</t>
  </si>
  <si>
    <t>Res1.C3</t>
  </si>
  <si>
    <t>Théorème de l’énergie cinétique</t>
  </si>
  <si>
    <t>Res1.C4</t>
  </si>
  <si>
    <t>Correction</t>
  </si>
  <si>
    <t>Res2.C1</t>
  </si>
  <si>
    <t>Réponses temporelle et fréquentielle</t>
  </si>
  <si>
    <t>Res2.C2</t>
  </si>
  <si>
    <t>Systèmes du 1er et du 2e ordre</t>
  </si>
  <si>
    <t>Res2.C3</t>
  </si>
  <si>
    <t>Intégrateur</t>
  </si>
  <si>
    <t>Res2.C4</t>
  </si>
  <si>
    <t>Stabilité des SLCI : définition entrée bornée - sortie bornée (EB-SB)</t>
  </si>
  <si>
    <t>Res2.C5</t>
  </si>
  <si>
    <t>Stabilité des SLCI :équation caractéristique</t>
  </si>
  <si>
    <t>Res2.C6</t>
  </si>
  <si>
    <t>Stabilité des SLCI : position des pôles dans le plan complexe</t>
  </si>
  <si>
    <t>Res2.C7</t>
  </si>
  <si>
    <t>Stabilité des SLCI : marges de stabilité (de gain et de phase)</t>
  </si>
  <si>
    <t>Res2.C8</t>
  </si>
  <si>
    <t>Rapidité des SLCI : Temps de réponse à 5 %</t>
  </si>
  <si>
    <t>Res2.C9</t>
  </si>
  <si>
    <t>Rapidité des SLCI : Bande passante</t>
  </si>
  <si>
    <t>Res2.C10</t>
  </si>
  <si>
    <t>Précision des SLCI : erreur en régime permanent</t>
  </si>
  <si>
    <t>Res2.C11</t>
  </si>
  <si>
    <t>Précision des SLCI : influence de la classe de la fonction de transfert en boucle ouverte</t>
  </si>
  <si>
    <t>Res2.C12</t>
  </si>
  <si>
    <t>Loi entrée – sortie géométrique</t>
  </si>
  <si>
    <t>Res2.C13</t>
  </si>
  <si>
    <t>Dérivée temporelle d’un vecteur par rapport à un référentiel</t>
  </si>
  <si>
    <t>Res2.C14</t>
  </si>
  <si>
    <t>Relation entre les dérivées temporelles d’un vecteur par rapport à deux référentiels distincts</t>
  </si>
  <si>
    <t>Res2.C15</t>
  </si>
  <si>
    <t>Loi entrée – sortie cinématique</t>
  </si>
  <si>
    <t>Res2.C16</t>
  </si>
  <si>
    <t>Composition des vitesses angulaires</t>
  </si>
  <si>
    <t>Res2.C17</t>
  </si>
  <si>
    <t>Composition des vitesses</t>
  </si>
  <si>
    <t>Res2.C18</t>
  </si>
  <si>
    <t>Principe fondamental de la statique</t>
  </si>
  <si>
    <t>Res2.C19</t>
  </si>
  <si>
    <t>Équilibre d’un solide, d’un ensemble de solides</t>
  </si>
  <si>
    <t>Res2.C20</t>
  </si>
  <si>
    <t>Théorème des actions réciproques</t>
  </si>
  <si>
    <t>Res2.C21</t>
  </si>
  <si>
    <t>Modèles avec frottement : arcboutement</t>
  </si>
  <si>
    <t>Res2.C22</t>
  </si>
  <si>
    <t>Res2.C23</t>
  </si>
  <si>
    <t>Conditions d’équilibrage statique et dynamique</t>
  </si>
  <si>
    <t>Res2.C24</t>
  </si>
  <si>
    <t>Inertie équivalente</t>
  </si>
  <si>
    <t>Res2.C25</t>
  </si>
  <si>
    <t>Théorème de l’énergie cinétique ou théorème de l’énergie/puissance</t>
  </si>
  <si>
    <t>Res3.C1</t>
  </si>
  <si>
    <t>Paramètres de résolution numérique : durée de calcul, pas de calcul</t>
  </si>
  <si>
    <t>Res3.C2</t>
  </si>
  <si>
    <t>Grandeurs simulées</t>
  </si>
  <si>
    <t>Res3.C3</t>
  </si>
  <si>
    <t>Variabilité des paramètres du modèle de simulation</t>
  </si>
  <si>
    <t>Analyser les frontières de l’étude</t>
  </si>
  <si>
    <t>Repérer et modifier les paramètres influents</t>
  </si>
  <si>
    <t>Prévoir le comportement d’un système</t>
  </si>
  <si>
    <t>Solide indéformable (définition, référentiel, repère équivalence solide/référentiel degrés de liberté, vecteur- vitesse angulaire de deux référentiels en mouvement l’un par rapport à l’autre)</t>
  </si>
  <si>
    <t>Barème</t>
  </si>
  <si>
    <t>Q24</t>
  </si>
  <si>
    <t>Abdelnour</t>
  </si>
  <si>
    <t>Alonso-Virissel</t>
  </si>
  <si>
    <t>Baeumlin</t>
  </si>
  <si>
    <t>Beuchet</t>
  </si>
  <si>
    <t>Bourdin White</t>
  </si>
  <si>
    <t>Breton</t>
  </si>
  <si>
    <t>Corset</t>
  </si>
  <si>
    <t>Cosson</t>
  </si>
  <si>
    <t>Danis</t>
  </si>
  <si>
    <t>Debourg</t>
  </si>
  <si>
    <t>Delucenay</t>
  </si>
  <si>
    <t>Denogent Hetherington</t>
  </si>
  <si>
    <t>Dietlin</t>
  </si>
  <si>
    <t>Goffette</t>
  </si>
  <si>
    <t>Gras</t>
  </si>
  <si>
    <t>Kuc</t>
  </si>
  <si>
    <t>Lasaygues</t>
  </si>
  <si>
    <t>Léonet</t>
  </si>
  <si>
    <t>Mabilais</t>
  </si>
  <si>
    <t>Marchal</t>
  </si>
  <si>
    <t>Mas</t>
  </si>
  <si>
    <t>Moschetto</t>
  </si>
  <si>
    <t>Noiry</t>
  </si>
  <si>
    <t>Normand</t>
  </si>
  <si>
    <t>Orenga</t>
  </si>
  <si>
    <t>Ouzoulias</t>
  </si>
  <si>
    <t>Patarin</t>
  </si>
  <si>
    <t>Paviot</t>
  </si>
  <si>
    <t>Piard</t>
  </si>
  <si>
    <t>Pigamo</t>
  </si>
  <si>
    <t>Rashid</t>
  </si>
  <si>
    <t>Rigal</t>
  </si>
  <si>
    <t>Rosso</t>
  </si>
  <si>
    <t>Tournier</t>
  </si>
  <si>
    <t>Venet</t>
  </si>
  <si>
    <t>Villard</t>
  </si>
  <si>
    <t>Bon travail.</t>
  </si>
  <si>
    <t>Assez bon travail.</t>
  </si>
  <si>
    <t>MOYENNE</t>
  </si>
  <si>
    <t>DS 1</t>
  </si>
  <si>
    <t>DS 2</t>
  </si>
  <si>
    <t>Cl 1</t>
  </si>
  <si>
    <t>Cl 2</t>
  </si>
  <si>
    <t>Bon travail ! Revoir les schémas cinématiques et la mise en place de schéma blocs complexes.</t>
  </si>
  <si>
    <t xml:space="preserve">De bonnes choses, mais tu confonds vitesse et précipitation ! Les calculs doivent être menés en faisant moins d'erreur. Les méthodes doivent être appliquées de façon plus rigoureuse (pour le PFS ou pour le calcul de vecteurs vitesse). </t>
  </si>
  <si>
    <t xml:space="preserve">Que s'est il passé ? Beaucoup de questions laissées sans réponse !! Il faut à tout prix mettre des unités dans les applications numériques. Tu y perds trop de points. En cinématique, il semblerait que les projections et les calculs soient à revoir. </t>
  </si>
  <si>
    <t>Les questions sont trop traitées de façon trop superficielle. Il faut être plus précis !</t>
  </si>
  <si>
    <t>Bon travail !</t>
  </si>
  <si>
    <t xml:space="preserve">Il faut encore approfondir les réponses ! (en asservissement notamment). </t>
  </si>
  <si>
    <t>Certains points supplémentaires à prendre sur le correcteur à avance de phase et sur la vérification des performances.</t>
  </si>
  <si>
    <t>Quel dommage que le premier exercice ne soit pas achevé. Bien en cinématique.</t>
  </si>
  <si>
    <t xml:space="preserve">Beaucoup de points accessibles ne sont pas pris (validation de cahier des charges, tracés de bode…). </t>
  </si>
  <si>
    <t>Des étourderies mais le cours et les méthodes sont connues. Il faut persévérer ainsi !</t>
  </si>
  <si>
    <t>L'identification des blocs et les schémas blocs sont encore à approfondir.</t>
  </si>
  <si>
    <t>De bonnes choses. Il faut persévérer.</t>
  </si>
  <si>
    <t>De bonnes choses ! Il faut être persévérant …</t>
  </si>
  <si>
    <t>PFS et cinématique à approfondir. Correcteur à avance de phase à maitriser.</t>
  </si>
  <si>
    <t>Certaines questions du premier exercice auraient pu être traitées (correcteurs).</t>
  </si>
  <si>
    <t>Assez bon travail. Quelques questions d'asservissement à mieux maîtriser.</t>
  </si>
  <si>
    <t>ABS</t>
  </si>
  <si>
    <t>Bon travail</t>
  </si>
  <si>
    <t xml:space="preserve">Il faut faire attention à traiter l'intégralité d'une même question. Il faut encore approfondir le travail pour traiter davantage de questions et aller plus vite. </t>
  </si>
  <si>
    <t>Les questions "de base" ne sont pas suffisamment maitrisées (chaîne fonctionnelle, identification de blocs, utilisation des diagrammes de Bode). Il faut mettre l'accent sur les bases.</t>
  </si>
  <si>
    <t>Assez bion travail. La lecture directe est peut être à éviter…</t>
  </si>
  <si>
    <t>L'étude des asservissements est à approfondir (précision, correction).</t>
  </si>
  <si>
    <t xml:space="preserve">Les asservissements manquent encore de maitrise. Il faut persévérer. </t>
  </si>
  <si>
    <t>Il faut encore gagner en maîtrise en asservissement !</t>
  </si>
  <si>
    <t>AB.</t>
  </si>
  <si>
    <t>DS 3</t>
  </si>
  <si>
    <t>Cl3</t>
  </si>
  <si>
    <t xml:space="preserve">Malheureusement des questions accessibles ne sont pas traitées (chaine fonctionnelle, cahier des charges). Il faut traiter les questions de façon plus approfondies. </t>
  </si>
  <si>
    <t xml:space="preserve">De bonnes choses, mais des questions commencées ne sont pas terminées. Il faut être plus persévérante ! (Calcul de FTBF et identification des coefficients, tracé des Bode de l'avance de phase, calculs en cinématique). </t>
  </si>
  <si>
    <t>Bon travail (à part la lecture directe et l'avance de phase ;))</t>
  </si>
  <si>
    <t>Des questions à approfondir pour la première partie. Certains calculs (FTBF) ne sont pas réalisés alors que ce sont des points accessibles. Le TMS est à savoir appliquer et utiliser. Même la méthode donne des points.</t>
  </si>
  <si>
    <t>Ensemble superficiel. Certaines questions accessibles ne sont pas traitées. Il faut fournir un travail plus approfondi.</t>
  </si>
  <si>
    <t>Q25</t>
  </si>
  <si>
    <t>Q26</t>
  </si>
  <si>
    <t>Q27</t>
  </si>
  <si>
    <t>Q28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</si>
</sst>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2" borderId="1" xfId="0" quotePrefix="1" applyFill="1" applyBorder="1" applyAlignment="1">
      <alignment horizontal="center" vertical="center"/>
    </xf>
    <xf numFmtId="2" fontId="1" fillId="0" borderId="0" xfId="0" applyNumberFormat="1" applyFont="1"/>
    <xf numFmtId="0" fontId="0" fillId="2" borderId="4" xfId="0" quotePrefix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2" borderId="17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2" borderId="2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25" xfId="0" applyBorder="1"/>
    <xf numFmtId="0" fontId="0" fillId="2" borderId="13" xfId="0" applyFill="1" applyBorder="1"/>
    <xf numFmtId="0" fontId="0" fillId="2" borderId="14" xfId="0" applyFill="1" applyBorder="1"/>
    <xf numFmtId="0" fontId="0" fillId="2" borderId="25" xfId="0" applyFill="1" applyBorder="1"/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2" fontId="0" fillId="0" borderId="0" xfId="0" applyNumberFormat="1"/>
    <xf numFmtId="164" fontId="3" fillId="0" borderId="0" xfId="0" applyNumberFormat="1" applyFont="1" applyFill="1" applyBorder="1" applyAlignment="1">
      <alignment horizontal="center" vertical="center"/>
    </xf>
    <xf numFmtId="0" fontId="0" fillId="2" borderId="2" xfId="0" quotePrefix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6"/>
  <sheetViews>
    <sheetView view="pageBreakPreview" zoomScale="70" zoomScaleNormal="130" zoomScaleSheetLayoutView="70" zoomScalePageLayoutView="130" workbookViewId="0">
      <pane xSplit="3" ySplit="3" topLeftCell="D4" activePane="bottomRight" state="frozenSplit"/>
      <selection activeCell="A54" sqref="A54"/>
      <selection pane="topRight" activeCell="F54" sqref="F54"/>
      <selection pane="bottomLeft" activeCell="A70" sqref="A70"/>
      <selection pane="bottomRight" activeCell="AE2" sqref="D2:AE2"/>
    </sheetView>
  </sheetViews>
  <sheetFormatPr baseColWidth="10" defaultRowHeight="15" x14ac:dyDescent="0.2"/>
  <cols>
    <col min="3" max="3" width="60.83203125" customWidth="1"/>
    <col min="4" max="34" width="4.83203125" customWidth="1"/>
  </cols>
  <sheetData>
    <row r="1" spans="1:31" x14ac:dyDescent="0.2">
      <c r="A1" t="s">
        <v>24</v>
      </c>
      <c r="B1" t="s">
        <v>25</v>
      </c>
      <c r="C1" t="s">
        <v>26</v>
      </c>
      <c r="D1" t="s">
        <v>22</v>
      </c>
      <c r="E1" t="s">
        <v>21</v>
      </c>
      <c r="F1" t="s">
        <v>20</v>
      </c>
      <c r="G1" t="s">
        <v>19</v>
      </c>
      <c r="H1" t="s">
        <v>27</v>
      </c>
      <c r="I1" t="s">
        <v>28</v>
      </c>
      <c r="J1" t="s">
        <v>18</v>
      </c>
      <c r="K1" t="s">
        <v>17</v>
      </c>
      <c r="L1" t="s">
        <v>29</v>
      </c>
      <c r="M1" t="s">
        <v>16</v>
      </c>
      <c r="N1" t="s">
        <v>15</v>
      </c>
      <c r="O1" t="s">
        <v>14</v>
      </c>
      <c r="P1" t="s">
        <v>13</v>
      </c>
      <c r="Q1" t="s">
        <v>12</v>
      </c>
      <c r="R1" t="s">
        <v>11</v>
      </c>
      <c r="S1" t="s">
        <v>10</v>
      </c>
      <c r="T1" t="s">
        <v>9</v>
      </c>
      <c r="U1" t="s">
        <v>8</v>
      </c>
      <c r="V1" t="s">
        <v>30</v>
      </c>
      <c r="W1" t="s">
        <v>31</v>
      </c>
      <c r="X1" t="s">
        <v>7</v>
      </c>
      <c r="Y1" t="s">
        <v>6</v>
      </c>
      <c r="Z1" t="s">
        <v>5</v>
      </c>
      <c r="AA1" t="s">
        <v>317</v>
      </c>
      <c r="AB1" t="s">
        <v>393</v>
      </c>
      <c r="AC1" t="s">
        <v>394</v>
      </c>
      <c r="AD1" t="s">
        <v>395</v>
      </c>
      <c r="AE1" t="s">
        <v>396</v>
      </c>
    </row>
    <row r="2" spans="1:31" x14ac:dyDescent="0.2">
      <c r="A2" t="s">
        <v>24</v>
      </c>
      <c r="B2" t="s">
        <v>25</v>
      </c>
      <c r="C2" t="s">
        <v>26</v>
      </c>
      <c r="D2">
        <f>SUM(D4:D146)</f>
        <v>2</v>
      </c>
      <c r="E2">
        <f>SUM(E4:E146)</f>
        <v>1</v>
      </c>
      <c r="F2">
        <f>SUM(F4:F146)</f>
        <v>3</v>
      </c>
      <c r="G2">
        <f>SUM(G4:G146)</f>
        <v>2</v>
      </c>
      <c r="H2">
        <f>SUM(H4:H146)</f>
        <v>1.5</v>
      </c>
      <c r="I2">
        <f t="shared" ref="I2:AE2" si="0">SUM(I4:I146)</f>
        <v>1</v>
      </c>
      <c r="J2">
        <f t="shared" si="0"/>
        <v>4</v>
      </c>
      <c r="K2">
        <f t="shared" si="0"/>
        <v>1</v>
      </c>
      <c r="L2">
        <f t="shared" si="0"/>
        <v>3</v>
      </c>
      <c r="M2">
        <f t="shared" si="0"/>
        <v>4</v>
      </c>
      <c r="N2">
        <f t="shared" si="0"/>
        <v>2</v>
      </c>
      <c r="O2">
        <f t="shared" si="0"/>
        <v>2</v>
      </c>
      <c r="P2">
        <f t="shared" si="0"/>
        <v>3</v>
      </c>
      <c r="Q2">
        <f t="shared" si="0"/>
        <v>2</v>
      </c>
      <c r="R2">
        <f t="shared" si="0"/>
        <v>2</v>
      </c>
      <c r="S2">
        <f t="shared" si="0"/>
        <v>3</v>
      </c>
      <c r="T2">
        <f t="shared" si="0"/>
        <v>1</v>
      </c>
      <c r="U2">
        <f t="shared" si="0"/>
        <v>2</v>
      </c>
      <c r="V2">
        <f t="shared" si="0"/>
        <v>3</v>
      </c>
      <c r="W2">
        <f t="shared" si="0"/>
        <v>3</v>
      </c>
      <c r="X2">
        <f t="shared" si="0"/>
        <v>2.5</v>
      </c>
      <c r="Y2">
        <f t="shared" si="0"/>
        <v>1.5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3</v>
      </c>
      <c r="AE2">
        <f t="shared" si="0"/>
        <v>2</v>
      </c>
    </row>
    <row r="3" spans="1:31" x14ac:dyDescent="0.2">
      <c r="A3" t="s">
        <v>24</v>
      </c>
      <c r="B3" t="s">
        <v>25</v>
      </c>
      <c r="C3" t="s">
        <v>26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</row>
    <row r="4" spans="1:31" x14ac:dyDescent="0.2">
      <c r="A4" t="s">
        <v>32</v>
      </c>
      <c r="B4" t="s">
        <v>33</v>
      </c>
      <c r="C4" t="s">
        <v>34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32</v>
      </c>
      <c r="B5" t="s">
        <v>35</v>
      </c>
      <c r="C5" t="s">
        <v>36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32</v>
      </c>
      <c r="B6" t="s">
        <v>37</v>
      </c>
      <c r="C6" t="s">
        <v>312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32</v>
      </c>
      <c r="B7" t="s">
        <v>38</v>
      </c>
      <c r="C7" t="s">
        <v>39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32</v>
      </c>
      <c r="B8" t="s">
        <v>40</v>
      </c>
      <c r="C8" t="s">
        <v>41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 t="s">
        <v>32</v>
      </c>
      <c r="B9" t="s">
        <v>42</v>
      </c>
      <c r="C9" t="s">
        <v>43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t="s">
        <v>32</v>
      </c>
      <c r="B10" t="s">
        <v>44</v>
      </c>
      <c r="C10" t="s">
        <v>45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t="s">
        <v>32</v>
      </c>
      <c r="B11" t="s">
        <v>46</v>
      </c>
      <c r="C11" t="s">
        <v>47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 t="s">
        <v>32</v>
      </c>
      <c r="B12" t="s">
        <v>48</v>
      </c>
      <c r="C12" t="s">
        <v>49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 t="s">
        <v>32</v>
      </c>
      <c r="B13" t="s">
        <v>50</v>
      </c>
      <c r="C13" t="s">
        <v>51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 t="s">
        <v>32</v>
      </c>
      <c r="B14" t="s">
        <v>52</v>
      </c>
      <c r="C14" t="s">
        <v>53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t="s">
        <v>32</v>
      </c>
      <c r="B15" t="s">
        <v>54</v>
      </c>
      <c r="C15" t="s">
        <v>55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 t="s">
        <v>32</v>
      </c>
      <c r="B16" t="s">
        <v>56</v>
      </c>
      <c r="C16" t="s">
        <v>57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 t="s">
        <v>32</v>
      </c>
      <c r="B17" t="s">
        <v>58</v>
      </c>
      <c r="C17" t="s">
        <v>59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 t="s">
        <v>32</v>
      </c>
      <c r="B18" t="s">
        <v>60</v>
      </c>
      <c r="C18" t="s">
        <v>61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 t="s">
        <v>32</v>
      </c>
      <c r="B19" t="s">
        <v>62</v>
      </c>
      <c r="C19" t="s">
        <v>63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 t="s">
        <v>64</v>
      </c>
      <c r="B20" t="s">
        <v>65</v>
      </c>
      <c r="C20" t="s">
        <v>66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t="s">
        <v>64</v>
      </c>
      <c r="B21" t="s">
        <v>67</v>
      </c>
      <c r="C21" t="s">
        <v>68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 t="s">
        <v>64</v>
      </c>
      <c r="B22" t="s">
        <v>69</v>
      </c>
      <c r="C22" t="s">
        <v>70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t="s">
        <v>64</v>
      </c>
      <c r="B23" t="s">
        <v>71</v>
      </c>
      <c r="C23" t="s">
        <v>72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 t="s">
        <v>64</v>
      </c>
      <c r="B24" t="s">
        <v>73</v>
      </c>
      <c r="C24" t="s">
        <v>74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 t="s">
        <v>64</v>
      </c>
      <c r="B25" t="s">
        <v>75</v>
      </c>
      <c r="C25" t="s">
        <v>76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</row>
    <row r="26" spans="1:31" x14ac:dyDescent="0.2">
      <c r="A26" t="s">
        <v>64</v>
      </c>
      <c r="B26" t="s">
        <v>77</v>
      </c>
      <c r="C26" t="s">
        <v>78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</row>
    <row r="27" spans="1:31" x14ac:dyDescent="0.2">
      <c r="A27" t="s">
        <v>64</v>
      </c>
      <c r="B27" t="s">
        <v>79</v>
      </c>
      <c r="C27" t="s">
        <v>80</v>
      </c>
      <c r="D27">
        <v>0</v>
      </c>
      <c r="E27">
        <v>0</v>
      </c>
      <c r="F27">
        <v>0</v>
      </c>
      <c r="G27">
        <v>0</v>
      </c>
      <c r="H27">
        <v>0.5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</row>
    <row r="28" spans="1:31" x14ac:dyDescent="0.2">
      <c r="A28" t="s">
        <v>32</v>
      </c>
      <c r="B28" t="s">
        <v>81</v>
      </c>
      <c r="C28" t="s">
        <v>82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 t="s">
        <v>64</v>
      </c>
      <c r="B29" t="s">
        <v>83</v>
      </c>
      <c r="C29" t="s">
        <v>84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">
      <c r="A30" t="s">
        <v>32</v>
      </c>
      <c r="B30" t="s">
        <v>85</v>
      </c>
      <c r="C30" t="s">
        <v>86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 t="s">
        <v>64</v>
      </c>
      <c r="B31" t="s">
        <v>87</v>
      </c>
      <c r="C31" t="s">
        <v>88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">
      <c r="A32" t="s">
        <v>32</v>
      </c>
      <c r="B32" t="s">
        <v>89</v>
      </c>
      <c r="C32" t="s">
        <v>90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 t="s">
        <v>32</v>
      </c>
      <c r="B33" t="s">
        <v>91</v>
      </c>
      <c r="C33" t="s">
        <v>92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">
      <c r="A34" t="s">
        <v>64</v>
      </c>
      <c r="B34" t="s">
        <v>93</v>
      </c>
      <c r="C34" t="s">
        <v>94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 t="s">
        <v>32</v>
      </c>
      <c r="B35" t="s">
        <v>95</v>
      </c>
      <c r="C35" t="s">
        <v>96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">
      <c r="A36" t="s">
        <v>64</v>
      </c>
      <c r="B36" t="s">
        <v>97</v>
      </c>
      <c r="C36" t="s">
        <v>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 t="s">
        <v>64</v>
      </c>
      <c r="B37" t="s">
        <v>99</v>
      </c>
      <c r="C37" t="s">
        <v>100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v>2</v>
      </c>
      <c r="AD37">
        <v>0</v>
      </c>
      <c r="AE37">
        <v>0</v>
      </c>
    </row>
    <row r="38" spans="1:31" x14ac:dyDescent="0.2">
      <c r="A38" t="s">
        <v>32</v>
      </c>
      <c r="B38" t="s">
        <v>101</v>
      </c>
      <c r="C38" t="s">
        <v>102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 t="s">
        <v>32</v>
      </c>
      <c r="B39" t="s">
        <v>103</v>
      </c>
      <c r="C39" t="s">
        <v>104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">
      <c r="A40" t="s">
        <v>32</v>
      </c>
      <c r="B40" t="s">
        <v>105</v>
      </c>
      <c r="C40" t="s">
        <v>106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 t="s">
        <v>64</v>
      </c>
      <c r="B41" t="s">
        <v>107</v>
      </c>
      <c r="C41" t="s">
        <v>108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">
      <c r="A42" t="s">
        <v>32</v>
      </c>
      <c r="B42" t="s">
        <v>109</v>
      </c>
      <c r="C42" t="s">
        <v>110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 t="s">
        <v>32</v>
      </c>
      <c r="B43" t="s">
        <v>111</v>
      </c>
      <c r="C43" t="s">
        <v>313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">
      <c r="A44" t="s">
        <v>32</v>
      </c>
      <c r="B44" t="s">
        <v>112</v>
      </c>
      <c r="C44" t="s">
        <v>314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 t="s">
        <v>64</v>
      </c>
      <c r="B45" t="s">
        <v>113</v>
      </c>
      <c r="C45" t="s">
        <v>114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">
      <c r="A46" t="s">
        <v>64</v>
      </c>
      <c r="B46" t="s">
        <v>115</v>
      </c>
      <c r="C46" t="s">
        <v>116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 t="s">
        <v>64</v>
      </c>
      <c r="B47" t="s">
        <v>117</v>
      </c>
      <c r="C47" t="s">
        <v>118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">
      <c r="A48" t="s">
        <v>64</v>
      </c>
      <c r="B48" t="s">
        <v>119</v>
      </c>
      <c r="C48" t="s">
        <v>120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 t="s">
        <v>64</v>
      </c>
      <c r="B49" t="s">
        <v>121</v>
      </c>
      <c r="C49" t="s">
        <v>122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">
      <c r="A50" t="s">
        <v>64</v>
      </c>
      <c r="B50" t="s">
        <v>123</v>
      </c>
      <c r="C50" t="s">
        <v>124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 t="s">
        <v>64</v>
      </c>
      <c r="B51" t="s">
        <v>125</v>
      </c>
      <c r="C51" t="s">
        <v>126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">
      <c r="A52" t="s">
        <v>64</v>
      </c>
      <c r="B52" t="s">
        <v>127</v>
      </c>
      <c r="C52" t="s">
        <v>128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 t="s">
        <v>64</v>
      </c>
      <c r="B53" t="s">
        <v>129</v>
      </c>
      <c r="C53" t="s">
        <v>130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t="s">
        <v>64</v>
      </c>
      <c r="B54" t="s">
        <v>131</v>
      </c>
      <c r="C54" t="s">
        <v>132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 t="s">
        <v>64</v>
      </c>
      <c r="B55" t="s">
        <v>133</v>
      </c>
      <c r="C55" t="s">
        <v>134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">
      <c r="A56" t="s">
        <v>64</v>
      </c>
      <c r="B56" t="s">
        <v>135</v>
      </c>
      <c r="C56" t="s">
        <v>136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 t="s">
        <v>64</v>
      </c>
      <c r="B57" t="s">
        <v>137</v>
      </c>
      <c r="C57" t="s">
        <v>138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">
      <c r="A58" t="s">
        <v>32</v>
      </c>
      <c r="B58" t="s">
        <v>139</v>
      </c>
      <c r="C58" t="s">
        <v>140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 t="s">
        <v>32</v>
      </c>
      <c r="B59" t="s">
        <v>141</v>
      </c>
      <c r="C59" t="s">
        <v>142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">
      <c r="A60" t="s">
        <v>32</v>
      </c>
      <c r="B60" t="s">
        <v>143</v>
      </c>
      <c r="C60" t="s">
        <v>144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1.5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 t="s">
        <v>32</v>
      </c>
      <c r="B61" t="s">
        <v>145</v>
      </c>
      <c r="C61" t="s">
        <v>146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">
      <c r="A62" t="s">
        <v>32</v>
      </c>
      <c r="B62" t="s">
        <v>147</v>
      </c>
      <c r="C62" t="s">
        <v>148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 t="s">
        <v>32</v>
      </c>
      <c r="B63" t="s">
        <v>149</v>
      </c>
      <c r="C63" t="s">
        <v>150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">
      <c r="A64" t="s">
        <v>64</v>
      </c>
      <c r="B64" t="s">
        <v>151</v>
      </c>
      <c r="C64" t="s">
        <v>152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 t="s">
        <v>64</v>
      </c>
      <c r="B65" t="s">
        <v>153</v>
      </c>
      <c r="C65" t="s">
        <v>154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">
      <c r="A66" t="s">
        <v>64</v>
      </c>
      <c r="B66" t="s">
        <v>155</v>
      </c>
      <c r="C66" t="s">
        <v>156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 t="s">
        <v>64</v>
      </c>
      <c r="B67" t="s">
        <v>157</v>
      </c>
      <c r="C67" t="s">
        <v>158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">
      <c r="A68" t="s">
        <v>32</v>
      </c>
      <c r="B68" t="s">
        <v>159</v>
      </c>
      <c r="C68" t="s">
        <v>160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 t="s">
        <v>32</v>
      </c>
      <c r="B69" t="s">
        <v>161</v>
      </c>
      <c r="C69" t="s">
        <v>162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1.5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">
      <c r="A70" t="s">
        <v>32</v>
      </c>
      <c r="B70" t="s">
        <v>163</v>
      </c>
      <c r="C70" t="s">
        <v>164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0</v>
      </c>
      <c r="W70">
        <v>3</v>
      </c>
      <c r="X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 t="s">
        <v>32</v>
      </c>
      <c r="B71" t="s">
        <v>165</v>
      </c>
      <c r="C71" t="s">
        <v>166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">
      <c r="A72" t="s">
        <v>32</v>
      </c>
      <c r="B72" t="s">
        <v>167</v>
      </c>
      <c r="C72" t="s">
        <v>168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 t="s">
        <v>64</v>
      </c>
      <c r="B73" t="s">
        <v>169</v>
      </c>
      <c r="C73" t="s">
        <v>170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">
      <c r="A74" t="s">
        <v>32</v>
      </c>
      <c r="B74" t="s">
        <v>171</v>
      </c>
      <c r="C74" t="s">
        <v>140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 t="s">
        <v>32</v>
      </c>
      <c r="B75" t="s">
        <v>172</v>
      </c>
      <c r="C75" t="s">
        <v>315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">
      <c r="A76" t="s">
        <v>32</v>
      </c>
      <c r="B76" t="s">
        <v>173</v>
      </c>
      <c r="C76" t="s">
        <v>174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 t="s">
        <v>32</v>
      </c>
      <c r="B77" t="s">
        <v>175</v>
      </c>
      <c r="C77" t="s">
        <v>176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">
      <c r="A78" t="s">
        <v>64</v>
      </c>
      <c r="B78" t="s">
        <v>177</v>
      </c>
      <c r="C78" t="s">
        <v>178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 t="s">
        <v>64</v>
      </c>
      <c r="B79" t="s">
        <v>179</v>
      </c>
      <c r="C79" t="s">
        <v>180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">
      <c r="A80" t="s">
        <v>64</v>
      </c>
      <c r="B80" t="s">
        <v>181</v>
      </c>
      <c r="C80" t="s">
        <v>182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 t="s">
        <v>64</v>
      </c>
      <c r="B81" t="s">
        <v>183</v>
      </c>
      <c r="C81" t="s">
        <v>184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">
      <c r="A82" t="s">
        <v>64</v>
      </c>
      <c r="B82" t="s">
        <v>185</v>
      </c>
      <c r="C82" t="s">
        <v>186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 t="s">
        <v>64</v>
      </c>
      <c r="B83" t="s">
        <v>187</v>
      </c>
      <c r="C83" t="s">
        <v>188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">
      <c r="A84" t="s">
        <v>32</v>
      </c>
      <c r="B84" t="s">
        <v>189</v>
      </c>
      <c r="C84" t="s">
        <v>190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 t="s">
        <v>32</v>
      </c>
      <c r="B85" t="s">
        <v>191</v>
      </c>
      <c r="C85" t="s">
        <v>192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">
      <c r="A86" t="s">
        <v>32</v>
      </c>
      <c r="B86" t="s">
        <v>193</v>
      </c>
      <c r="C86" t="s">
        <v>194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">
      <c r="A87" t="s">
        <v>32</v>
      </c>
      <c r="B87" t="s">
        <v>195</v>
      </c>
      <c r="C87" t="s">
        <v>196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">
      <c r="A88" t="s">
        <v>32</v>
      </c>
      <c r="B88" t="s">
        <v>197</v>
      </c>
      <c r="C88" t="s">
        <v>198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">
      <c r="A89" t="s">
        <v>32</v>
      </c>
      <c r="B89" t="s">
        <v>199</v>
      </c>
      <c r="C89" t="s">
        <v>200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">
      <c r="A90" t="s">
        <v>32</v>
      </c>
      <c r="B90" t="s">
        <v>201</v>
      </c>
      <c r="C90" t="s">
        <v>202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">
      <c r="A91" t="s">
        <v>32</v>
      </c>
      <c r="B91" t="s">
        <v>203</v>
      </c>
      <c r="C91" t="s">
        <v>204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">
      <c r="A92" t="s">
        <v>32</v>
      </c>
      <c r="B92" t="s">
        <v>205</v>
      </c>
      <c r="C92" t="s">
        <v>206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">
      <c r="A93" t="s">
        <v>32</v>
      </c>
      <c r="B93" t="s">
        <v>207</v>
      </c>
      <c r="C93" t="s">
        <v>208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">
      <c r="A94" t="s">
        <v>32</v>
      </c>
      <c r="B94" t="s">
        <v>209</v>
      </c>
      <c r="C94" t="s">
        <v>210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">
      <c r="A95" t="s">
        <v>32</v>
      </c>
      <c r="B95" t="s">
        <v>211</v>
      </c>
      <c r="C95" t="s">
        <v>212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">
      <c r="A96" t="s">
        <v>32</v>
      </c>
      <c r="B96" t="s">
        <v>213</v>
      </c>
      <c r="C96" t="s">
        <v>214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">
      <c r="A97" t="s">
        <v>32</v>
      </c>
      <c r="B97" t="s">
        <v>215</v>
      </c>
      <c r="C97" t="s">
        <v>216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">
      <c r="A98" t="s">
        <v>32</v>
      </c>
      <c r="B98" t="s">
        <v>217</v>
      </c>
      <c r="C98" t="s">
        <v>218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">
      <c r="A99" t="s">
        <v>64</v>
      </c>
      <c r="B99" t="s">
        <v>219</v>
      </c>
      <c r="C99" t="s">
        <v>220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">
      <c r="A100" t="s">
        <v>64</v>
      </c>
      <c r="B100" t="s">
        <v>221</v>
      </c>
      <c r="C100" t="s">
        <v>222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">
      <c r="A101" t="s">
        <v>64</v>
      </c>
      <c r="B101" t="s">
        <v>223</v>
      </c>
      <c r="C101" t="s">
        <v>224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">
      <c r="A102" t="s">
        <v>32</v>
      </c>
      <c r="B102" t="s">
        <v>225</v>
      </c>
      <c r="C102" t="s">
        <v>226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">
      <c r="A103" t="s">
        <v>32</v>
      </c>
      <c r="B103" t="s">
        <v>227</v>
      </c>
      <c r="C103" t="s">
        <v>228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">
      <c r="A104" t="s">
        <v>32</v>
      </c>
      <c r="B104" t="s">
        <v>229</v>
      </c>
      <c r="C104" t="s">
        <v>230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">
      <c r="A105" t="s">
        <v>32</v>
      </c>
      <c r="B105" t="s">
        <v>231</v>
      </c>
      <c r="C105" t="s">
        <v>232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">
      <c r="A106" t="s">
        <v>32</v>
      </c>
      <c r="B106" t="s">
        <v>233</v>
      </c>
      <c r="C106" t="s">
        <v>234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">
      <c r="A107" t="s">
        <v>32</v>
      </c>
      <c r="B107" t="s">
        <v>235</v>
      </c>
      <c r="C107" t="s">
        <v>236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">
      <c r="A108" t="s">
        <v>32</v>
      </c>
      <c r="B108" t="s">
        <v>237</v>
      </c>
      <c r="C108" t="s">
        <v>238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">
      <c r="A109" t="s">
        <v>32</v>
      </c>
      <c r="B109" t="s">
        <v>239</v>
      </c>
      <c r="C109" t="s">
        <v>240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">
      <c r="A110" t="s">
        <v>32</v>
      </c>
      <c r="B110" t="s">
        <v>241</v>
      </c>
      <c r="C110" t="s">
        <v>242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">
      <c r="A111" t="s">
        <v>64</v>
      </c>
      <c r="B111" t="s">
        <v>243</v>
      </c>
      <c r="C111" t="s">
        <v>244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">
      <c r="A112" t="s">
        <v>64</v>
      </c>
      <c r="B112" t="s">
        <v>245</v>
      </c>
      <c r="C112" t="s">
        <v>246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2">
      <c r="A113" t="s">
        <v>64</v>
      </c>
      <c r="B113" t="s">
        <v>247</v>
      </c>
      <c r="C113" t="s">
        <v>248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">
      <c r="A114" t="s">
        <v>64</v>
      </c>
      <c r="B114" t="s">
        <v>249</v>
      </c>
      <c r="C114" t="s">
        <v>248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">
      <c r="A115" t="s">
        <v>64</v>
      </c>
      <c r="B115" t="s">
        <v>250</v>
      </c>
      <c r="C115" t="s">
        <v>220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">
      <c r="A116" t="s">
        <v>64</v>
      </c>
      <c r="B116" t="s">
        <v>251</v>
      </c>
      <c r="C116" t="s">
        <v>252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">
      <c r="A117" t="s">
        <v>64</v>
      </c>
      <c r="B117" t="s">
        <v>253</v>
      </c>
      <c r="C117" t="s">
        <v>254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2">
      <c r="A118" t="s">
        <v>64</v>
      </c>
      <c r="B118" t="s">
        <v>255</v>
      </c>
      <c r="C118" t="s">
        <v>256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2">
      <c r="A119" t="s">
        <v>32</v>
      </c>
      <c r="B119" t="s">
        <v>257</v>
      </c>
      <c r="C119" t="s">
        <v>258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</row>
    <row r="120" spans="1:31" x14ac:dyDescent="0.2">
      <c r="A120" t="s">
        <v>32</v>
      </c>
      <c r="B120" t="s">
        <v>259</v>
      </c>
      <c r="C120" t="s">
        <v>260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2">
      <c r="A121" t="s">
        <v>32</v>
      </c>
      <c r="B121" t="s">
        <v>261</v>
      </c>
      <c r="C121" t="s">
        <v>262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2">
      <c r="A122" t="s">
        <v>64</v>
      </c>
      <c r="B122" t="s">
        <v>263</v>
      </c>
      <c r="C122" t="s">
        <v>264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2">
      <c r="A123" t="s">
        <v>64</v>
      </c>
      <c r="B123" t="s">
        <v>265</v>
      </c>
      <c r="C123" t="s">
        <v>266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2">
      <c r="A124" t="s">
        <v>64</v>
      </c>
      <c r="B124" t="s">
        <v>267</v>
      </c>
      <c r="C124" t="s">
        <v>268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">
      <c r="A125" t="s">
        <v>64</v>
      </c>
      <c r="B125" t="s">
        <v>269</v>
      </c>
      <c r="C125" t="s">
        <v>270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2</v>
      </c>
      <c r="AB125">
        <v>0</v>
      </c>
      <c r="AC125">
        <v>0</v>
      </c>
      <c r="AD125">
        <v>0</v>
      </c>
      <c r="AE125">
        <v>0</v>
      </c>
    </row>
    <row r="126" spans="1:31" x14ac:dyDescent="0.2">
      <c r="A126" t="s">
        <v>32</v>
      </c>
      <c r="B126" t="s">
        <v>271</v>
      </c>
      <c r="C126" t="s">
        <v>272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">
      <c r="A127" t="s">
        <v>32</v>
      </c>
      <c r="B127" t="s">
        <v>273</v>
      </c>
      <c r="C127" t="s">
        <v>274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">
      <c r="A128" t="s">
        <v>64</v>
      </c>
      <c r="B128" t="s">
        <v>275</v>
      </c>
      <c r="C128" t="s">
        <v>276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">
      <c r="A129" t="s">
        <v>64</v>
      </c>
      <c r="B129" t="s">
        <v>277</v>
      </c>
      <c r="C129" t="s">
        <v>278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">
      <c r="A130" t="s">
        <v>32</v>
      </c>
      <c r="B130" t="s">
        <v>279</v>
      </c>
      <c r="C130" t="s">
        <v>280</v>
      </c>
      <c r="D130">
        <v>0</v>
      </c>
      <c r="E130">
        <v>0</v>
      </c>
      <c r="F130">
        <v>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">
      <c r="A131" t="s">
        <v>32</v>
      </c>
      <c r="B131" t="s">
        <v>281</v>
      </c>
      <c r="C131" t="s">
        <v>282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">
      <c r="A132" t="s">
        <v>32</v>
      </c>
      <c r="B132" t="s">
        <v>283</v>
      </c>
      <c r="C132" t="s">
        <v>284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">
      <c r="A133" t="s">
        <v>32</v>
      </c>
      <c r="B133" t="s">
        <v>285</v>
      </c>
      <c r="C133" t="s">
        <v>286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">
      <c r="A134" t="s">
        <v>32</v>
      </c>
      <c r="B134" t="s">
        <v>287</v>
      </c>
      <c r="C134" t="s">
        <v>288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">
      <c r="A135" t="s">
        <v>32</v>
      </c>
      <c r="B135" t="s">
        <v>289</v>
      </c>
      <c r="C135" t="s">
        <v>290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">
      <c r="A136" t="s">
        <v>32</v>
      </c>
      <c r="B136" t="s">
        <v>291</v>
      </c>
      <c r="C136" t="s">
        <v>292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4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">
      <c r="A137" t="s">
        <v>32</v>
      </c>
      <c r="B137" t="s">
        <v>293</v>
      </c>
      <c r="C137" t="s">
        <v>294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">
      <c r="A138" t="s">
        <v>32</v>
      </c>
      <c r="B138" t="s">
        <v>295</v>
      </c>
      <c r="C138" t="s">
        <v>296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">
      <c r="A139" t="s">
        <v>32</v>
      </c>
      <c r="B139" t="s">
        <v>297</v>
      </c>
      <c r="C139" t="s">
        <v>298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">
      <c r="A140" t="s">
        <v>64</v>
      </c>
      <c r="B140" t="s">
        <v>299</v>
      </c>
      <c r="C140" t="s">
        <v>252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">
      <c r="A141" t="s">
        <v>64</v>
      </c>
      <c r="B141" t="s">
        <v>300</v>
      </c>
      <c r="C141" t="s">
        <v>301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">
      <c r="A142" t="s">
        <v>64</v>
      </c>
      <c r="B142" t="s">
        <v>302</v>
      </c>
      <c r="C142" t="s">
        <v>303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">
      <c r="A143" t="s">
        <v>64</v>
      </c>
      <c r="B143" t="s">
        <v>304</v>
      </c>
      <c r="C143" t="s">
        <v>305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">
      <c r="A144" t="s">
        <v>32</v>
      </c>
      <c r="B144" t="s">
        <v>306</v>
      </c>
      <c r="C144" t="s">
        <v>307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2">
      <c r="A145" t="s">
        <v>32</v>
      </c>
      <c r="B145" t="s">
        <v>308</v>
      </c>
      <c r="C145" t="s">
        <v>309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2">
      <c r="A146" t="s">
        <v>64</v>
      </c>
      <c r="B146" t="s">
        <v>310</v>
      </c>
      <c r="C146" t="s">
        <v>311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</sheetData>
  <phoneticPr fontId="2" type="noConversion"/>
  <conditionalFormatting sqref="D4:AH146">
    <cfRule type="cellIs" dxfId="0" priority="8" operator="greater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2"/>
  <sheetViews>
    <sheetView tabSelected="1" zoomScale="85" zoomScaleNormal="85" zoomScalePageLayoutView="85" workbookViewId="0">
      <pane xSplit="2" ySplit="3" topLeftCell="C4" activePane="bottomRight" state="frozenSplit"/>
      <selection pane="topRight" activeCell="K1" sqref="K1"/>
      <selection pane="bottomLeft" activeCell="A3" sqref="A3"/>
      <selection pane="bottomRight" activeCell="C6" sqref="C6"/>
    </sheetView>
  </sheetViews>
  <sheetFormatPr baseColWidth="10" defaultColWidth="11.5" defaultRowHeight="15" x14ac:dyDescent="0.2"/>
  <cols>
    <col min="1" max="1" width="13" style="4" customWidth="1"/>
    <col min="2" max="2" width="8.5" style="4" bestFit="1" customWidth="1"/>
    <col min="3" max="30" width="4.5" style="2" customWidth="1"/>
    <col min="31" max="31" width="43.5" style="93" customWidth="1"/>
    <col min="32" max="32" width="8.5" style="3" customWidth="1"/>
    <col min="33" max="33" width="8.6640625" style="2" customWidth="1"/>
    <col min="34" max="34" width="6.5" style="2" customWidth="1"/>
    <col min="35" max="16384" width="11.5" style="1"/>
  </cols>
  <sheetData>
    <row r="1" spans="1:38" ht="16" thickBot="1" x14ac:dyDescent="0.25">
      <c r="A1" s="22"/>
      <c r="B1" s="38"/>
      <c r="C1" s="52" t="s">
        <v>22</v>
      </c>
      <c r="D1" s="53" t="s">
        <v>21</v>
      </c>
      <c r="E1" s="53" t="s">
        <v>20</v>
      </c>
      <c r="F1" s="53" t="s">
        <v>19</v>
      </c>
      <c r="G1" s="53" t="s">
        <v>27</v>
      </c>
      <c r="H1" s="53" t="s">
        <v>28</v>
      </c>
      <c r="I1" s="53" t="s">
        <v>18</v>
      </c>
      <c r="J1" s="53" t="s">
        <v>17</v>
      </c>
      <c r="K1" s="53" t="s">
        <v>29</v>
      </c>
      <c r="L1" s="53" t="s">
        <v>16</v>
      </c>
      <c r="M1" s="53" t="s">
        <v>15</v>
      </c>
      <c r="N1" s="53" t="s">
        <v>14</v>
      </c>
      <c r="O1" s="53" t="s">
        <v>13</v>
      </c>
      <c r="P1" s="53" t="s">
        <v>12</v>
      </c>
      <c r="Q1" s="72" t="s">
        <v>11</v>
      </c>
      <c r="R1" s="53" t="s">
        <v>10</v>
      </c>
      <c r="S1" s="53" t="s">
        <v>9</v>
      </c>
      <c r="T1" s="53" t="s">
        <v>8</v>
      </c>
      <c r="U1" s="53" t="s">
        <v>30</v>
      </c>
      <c r="V1" s="53" t="s">
        <v>31</v>
      </c>
      <c r="W1" s="53" t="s">
        <v>7</v>
      </c>
      <c r="X1" s="53" t="s">
        <v>6</v>
      </c>
      <c r="Y1" s="53" t="s">
        <v>5</v>
      </c>
      <c r="Z1" s="53" t="s">
        <v>317</v>
      </c>
      <c r="AA1" s="53" t="s">
        <v>393</v>
      </c>
      <c r="AB1" s="53" t="s">
        <v>394</v>
      </c>
      <c r="AC1" s="53" t="s">
        <v>395</v>
      </c>
      <c r="AD1" s="53" t="s">
        <v>396</v>
      </c>
      <c r="AE1" s="92"/>
      <c r="AF1" s="3" t="s">
        <v>4</v>
      </c>
      <c r="AG1" s="20">
        <f>COUNTIF(AG5:AG41,0)</f>
        <v>37</v>
      </c>
      <c r="AH1" s="19">
        <f>37-AG1</f>
        <v>0</v>
      </c>
    </row>
    <row r="2" spans="1:38" x14ac:dyDescent="0.2">
      <c r="A2" s="23"/>
      <c r="B2" s="39" t="s">
        <v>316</v>
      </c>
      <c r="C2" s="101">
        <v>2</v>
      </c>
      <c r="D2" s="69">
        <v>1</v>
      </c>
      <c r="E2" s="69">
        <v>3</v>
      </c>
      <c r="F2" s="69">
        <v>2</v>
      </c>
      <c r="G2" s="69">
        <v>1.5</v>
      </c>
      <c r="H2" s="69">
        <v>1</v>
      </c>
      <c r="I2" s="69">
        <v>4</v>
      </c>
      <c r="J2" s="69">
        <v>1</v>
      </c>
      <c r="K2" s="69">
        <v>3</v>
      </c>
      <c r="L2" s="69">
        <v>4</v>
      </c>
      <c r="M2" s="69">
        <v>2</v>
      </c>
      <c r="N2" s="69">
        <v>2</v>
      </c>
      <c r="O2" s="69">
        <v>3</v>
      </c>
      <c r="P2" s="69">
        <v>2</v>
      </c>
      <c r="Q2" s="69">
        <v>2</v>
      </c>
      <c r="R2" s="69">
        <v>3</v>
      </c>
      <c r="S2" s="69">
        <v>1</v>
      </c>
      <c r="T2" s="69">
        <v>2</v>
      </c>
      <c r="U2" s="69">
        <v>3</v>
      </c>
      <c r="V2" s="69">
        <v>3</v>
      </c>
      <c r="W2" s="69">
        <v>2.5</v>
      </c>
      <c r="X2" s="69">
        <v>1.5</v>
      </c>
      <c r="Y2" s="69">
        <v>2</v>
      </c>
      <c r="Z2" s="69">
        <v>2</v>
      </c>
      <c r="AA2" s="69">
        <v>2</v>
      </c>
      <c r="AB2" s="69">
        <v>2</v>
      </c>
      <c r="AC2" s="69">
        <v>3</v>
      </c>
      <c r="AD2" s="69">
        <v>2</v>
      </c>
      <c r="AF2" s="18" t="s">
        <v>2</v>
      </c>
      <c r="AG2" s="17" t="s">
        <v>1</v>
      </c>
    </row>
    <row r="3" spans="1:38" x14ac:dyDescent="0.2">
      <c r="A3" s="24"/>
      <c r="B3" s="40" t="s">
        <v>3</v>
      </c>
      <c r="C3" s="45">
        <v>5</v>
      </c>
      <c r="D3" s="44">
        <v>5</v>
      </c>
      <c r="E3" s="44">
        <v>5</v>
      </c>
      <c r="F3" s="44">
        <v>5</v>
      </c>
      <c r="G3" s="44">
        <v>5</v>
      </c>
      <c r="H3" s="44">
        <v>5</v>
      </c>
      <c r="I3" s="44">
        <v>5</v>
      </c>
      <c r="J3" s="44">
        <v>5</v>
      </c>
      <c r="K3" s="44">
        <v>5</v>
      </c>
      <c r="L3" s="44">
        <v>5</v>
      </c>
      <c r="M3" s="44">
        <v>5</v>
      </c>
      <c r="N3" s="44">
        <v>5</v>
      </c>
      <c r="O3" s="44">
        <v>5</v>
      </c>
      <c r="P3" s="44">
        <v>5</v>
      </c>
      <c r="Q3" s="44">
        <v>5</v>
      </c>
      <c r="R3" s="44">
        <v>5</v>
      </c>
      <c r="S3" s="44">
        <v>5</v>
      </c>
      <c r="T3" s="44">
        <v>5</v>
      </c>
      <c r="U3" s="44">
        <v>5</v>
      </c>
      <c r="V3" s="44">
        <v>5</v>
      </c>
      <c r="W3" s="44">
        <v>5</v>
      </c>
      <c r="X3" s="44">
        <v>5</v>
      </c>
      <c r="Y3" s="44">
        <v>5</v>
      </c>
      <c r="Z3" s="44">
        <v>5</v>
      </c>
      <c r="AA3" s="44">
        <v>5</v>
      </c>
      <c r="AB3" s="44">
        <v>5</v>
      </c>
      <c r="AC3" s="44">
        <v>5</v>
      </c>
      <c r="AD3" s="44">
        <v>5</v>
      </c>
      <c r="AF3" s="3">
        <f>SUMPRODUCT(C2:AD2,C3:AD3)</f>
        <v>312.5</v>
      </c>
      <c r="AG3" s="2">
        <f>AF3*20/$AF$3</f>
        <v>20</v>
      </c>
    </row>
    <row r="4" spans="1:38" ht="16" thickBot="1" x14ac:dyDescent="0.25">
      <c r="A4" s="25"/>
      <c r="B4" s="41" t="s">
        <v>0</v>
      </c>
      <c r="C4" s="46">
        <f t="shared" ref="C4:Y4" si="0">C2*C3/$AF$3*20</f>
        <v>0.64</v>
      </c>
      <c r="D4" s="47">
        <f t="shared" si="0"/>
        <v>0.32</v>
      </c>
      <c r="E4" s="47">
        <f t="shared" si="0"/>
        <v>0.96</v>
      </c>
      <c r="F4" s="47">
        <f t="shared" si="0"/>
        <v>0.64</v>
      </c>
      <c r="G4" s="47">
        <f t="shared" si="0"/>
        <v>0.48</v>
      </c>
      <c r="H4" s="47">
        <f t="shared" si="0"/>
        <v>0.32</v>
      </c>
      <c r="I4" s="47">
        <f t="shared" si="0"/>
        <v>1.28</v>
      </c>
      <c r="J4" s="47">
        <f t="shared" si="0"/>
        <v>0.32</v>
      </c>
      <c r="K4" s="47">
        <f t="shared" si="0"/>
        <v>0.96</v>
      </c>
      <c r="L4" s="47">
        <f t="shared" si="0"/>
        <v>1.28</v>
      </c>
      <c r="M4" s="47">
        <f t="shared" si="0"/>
        <v>0.64</v>
      </c>
      <c r="N4" s="47">
        <f t="shared" si="0"/>
        <v>0.64</v>
      </c>
      <c r="O4" s="47">
        <f t="shared" si="0"/>
        <v>0.96</v>
      </c>
      <c r="P4" s="47">
        <f t="shared" si="0"/>
        <v>0.64</v>
      </c>
      <c r="Q4" s="47">
        <f t="shared" si="0"/>
        <v>0.64</v>
      </c>
      <c r="R4" s="47">
        <f t="shared" si="0"/>
        <v>0.96</v>
      </c>
      <c r="S4" s="47">
        <f t="shared" si="0"/>
        <v>0.32</v>
      </c>
      <c r="T4" s="47">
        <f t="shared" si="0"/>
        <v>0.64</v>
      </c>
      <c r="U4" s="47">
        <f t="shared" si="0"/>
        <v>0.96</v>
      </c>
      <c r="V4" s="47">
        <f t="shared" si="0"/>
        <v>0.96</v>
      </c>
      <c r="W4" s="47">
        <f t="shared" si="0"/>
        <v>0.8</v>
      </c>
      <c r="X4" s="47">
        <f t="shared" si="0"/>
        <v>0.48</v>
      </c>
      <c r="Y4" s="47">
        <f t="shared" si="0"/>
        <v>0.64</v>
      </c>
      <c r="Z4" s="47">
        <f t="shared" ref="Z4:AD4" si="1">Z2*Z3/$AF$3*20</f>
        <v>0.64</v>
      </c>
      <c r="AA4" s="47">
        <f t="shared" si="1"/>
        <v>0.64</v>
      </c>
      <c r="AB4" s="47">
        <f t="shared" si="1"/>
        <v>0.64</v>
      </c>
      <c r="AC4" s="47">
        <f t="shared" si="1"/>
        <v>0.96</v>
      </c>
      <c r="AD4" s="47">
        <f t="shared" si="1"/>
        <v>0.64</v>
      </c>
      <c r="AE4" s="94"/>
      <c r="AG4" s="2">
        <f>AVERAGE(AG5:AG41)</f>
        <v>0</v>
      </c>
      <c r="AH4" s="2">
        <f>_xlfn.STDEV.S(AG5:AG41)</f>
        <v>0</v>
      </c>
      <c r="AL4"/>
    </row>
    <row r="5" spans="1:38" x14ac:dyDescent="0.2">
      <c r="A5" s="26" t="s">
        <v>318</v>
      </c>
      <c r="B5" s="26">
        <v>1</v>
      </c>
      <c r="C5" s="54"/>
      <c r="D5" s="42"/>
      <c r="E5" s="42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95"/>
      <c r="AF5" s="3">
        <f t="shared" ref="AF5:AF36" si="2">SUMPRODUCT($C$2:$AD$2,C5:AD5)</f>
        <v>0</v>
      </c>
      <c r="AG5" s="2">
        <f t="shared" ref="AG5:AG41" si="3">AF5*20/$AF$3</f>
        <v>0</v>
      </c>
      <c r="AH5" s="2">
        <f t="shared" ref="AH5:AH41" si="4">RANK(AG5,$AG$5:$AG$41)</f>
        <v>1</v>
      </c>
      <c r="AI5" s="36">
        <f>AG5*1.1</f>
        <v>0</v>
      </c>
      <c r="AL5"/>
    </row>
    <row r="6" spans="1:38" x14ac:dyDescent="0.2">
      <c r="A6" s="27" t="s">
        <v>319</v>
      </c>
      <c r="B6" s="27">
        <v>2</v>
      </c>
      <c r="C6" s="55"/>
      <c r="D6" s="7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95"/>
      <c r="AF6" s="3">
        <f t="shared" si="2"/>
        <v>0</v>
      </c>
      <c r="AG6" s="2">
        <f t="shared" si="3"/>
        <v>0</v>
      </c>
      <c r="AH6" s="2">
        <f t="shared" si="4"/>
        <v>1</v>
      </c>
      <c r="AI6" s="36">
        <f t="shared" ref="AI6:AI41" si="5">AG6*1.1</f>
        <v>0</v>
      </c>
      <c r="AL6"/>
    </row>
    <row r="7" spans="1:38" x14ac:dyDescent="0.2">
      <c r="A7" s="27" t="s">
        <v>320</v>
      </c>
      <c r="B7" s="27">
        <v>3</v>
      </c>
      <c r="C7" s="5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95"/>
      <c r="AF7" s="3">
        <f t="shared" si="2"/>
        <v>0</v>
      </c>
      <c r="AG7" s="2">
        <f t="shared" si="3"/>
        <v>0</v>
      </c>
      <c r="AH7" s="2">
        <f t="shared" si="4"/>
        <v>1</v>
      </c>
      <c r="AI7" s="36">
        <f t="shared" si="5"/>
        <v>0</v>
      </c>
      <c r="AL7"/>
    </row>
    <row r="8" spans="1:38" x14ac:dyDescent="0.2">
      <c r="A8" s="27" t="s">
        <v>23</v>
      </c>
      <c r="B8" s="27">
        <v>4</v>
      </c>
      <c r="C8" s="57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95"/>
      <c r="AF8" s="3">
        <f t="shared" si="2"/>
        <v>0</v>
      </c>
      <c r="AG8" s="2">
        <f t="shared" si="3"/>
        <v>0</v>
      </c>
      <c r="AH8" s="2">
        <f t="shared" si="4"/>
        <v>1</v>
      </c>
      <c r="AI8" s="36">
        <f t="shared" si="5"/>
        <v>0</v>
      </c>
      <c r="AL8"/>
    </row>
    <row r="9" spans="1:38" ht="16" thickBot="1" x14ac:dyDescent="0.25">
      <c r="A9" s="28" t="s">
        <v>321</v>
      </c>
      <c r="B9" s="28">
        <v>5</v>
      </c>
      <c r="C9" s="58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95"/>
      <c r="AF9" s="3">
        <f t="shared" si="2"/>
        <v>0</v>
      </c>
      <c r="AG9" s="2">
        <f t="shared" si="3"/>
        <v>0</v>
      </c>
      <c r="AH9" s="2">
        <f t="shared" si="4"/>
        <v>1</v>
      </c>
      <c r="AI9" s="36">
        <f t="shared" si="5"/>
        <v>0</v>
      </c>
      <c r="AL9"/>
    </row>
    <row r="10" spans="1:38" x14ac:dyDescent="0.2">
      <c r="A10" s="29" t="s">
        <v>322</v>
      </c>
      <c r="B10" s="29">
        <v>6</v>
      </c>
      <c r="C10" s="59"/>
      <c r="D10" s="16"/>
      <c r="E10" s="16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48"/>
      <c r="AF10" s="3">
        <f t="shared" si="2"/>
        <v>0</v>
      </c>
      <c r="AG10" s="2">
        <f t="shared" si="3"/>
        <v>0</v>
      </c>
      <c r="AH10" s="2">
        <f t="shared" si="4"/>
        <v>1</v>
      </c>
      <c r="AI10" s="36">
        <f t="shared" si="5"/>
        <v>0</v>
      </c>
      <c r="AL10"/>
    </row>
    <row r="11" spans="1:38" x14ac:dyDescent="0.2">
      <c r="A11" s="30" t="s">
        <v>323</v>
      </c>
      <c r="B11" s="30">
        <v>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50"/>
      <c r="U11" s="50"/>
      <c r="V11" s="13"/>
      <c r="W11" s="13"/>
      <c r="X11" s="13"/>
      <c r="Y11" s="13"/>
      <c r="Z11" s="13"/>
      <c r="AA11" s="13"/>
      <c r="AB11" s="13"/>
      <c r="AC11" s="13"/>
      <c r="AD11" s="13"/>
      <c r="AE11" s="48"/>
      <c r="AF11" s="3">
        <f t="shared" si="2"/>
        <v>0</v>
      </c>
      <c r="AG11" s="2">
        <f t="shared" si="3"/>
        <v>0</v>
      </c>
      <c r="AH11" s="2">
        <f t="shared" si="4"/>
        <v>1</v>
      </c>
      <c r="AI11" s="36">
        <f t="shared" si="5"/>
        <v>0</v>
      </c>
      <c r="AL11"/>
    </row>
    <row r="12" spans="1:38" x14ac:dyDescent="0.2">
      <c r="A12" s="30" t="s">
        <v>324</v>
      </c>
      <c r="B12" s="30">
        <v>8</v>
      </c>
      <c r="C12" s="61"/>
      <c r="D12" s="14"/>
      <c r="E12" s="13"/>
      <c r="F12" s="13"/>
      <c r="G12" s="13"/>
      <c r="H12" s="13"/>
      <c r="I12" s="13"/>
      <c r="J12" s="13"/>
      <c r="K12" s="13"/>
      <c r="L12" s="50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48"/>
      <c r="AF12" s="3">
        <f t="shared" si="2"/>
        <v>0</v>
      </c>
      <c r="AG12" s="2">
        <f t="shared" si="3"/>
        <v>0</v>
      </c>
      <c r="AH12" s="2">
        <f t="shared" si="4"/>
        <v>1</v>
      </c>
      <c r="AI12" s="36">
        <f t="shared" si="5"/>
        <v>0</v>
      </c>
      <c r="AL12"/>
    </row>
    <row r="13" spans="1:38" ht="15" customHeight="1" x14ac:dyDescent="0.2">
      <c r="A13" s="30" t="s">
        <v>325</v>
      </c>
      <c r="B13" s="30">
        <v>9</v>
      </c>
      <c r="C13" s="61"/>
      <c r="D13" s="14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96"/>
      <c r="AF13" s="3">
        <f t="shared" si="2"/>
        <v>0</v>
      </c>
      <c r="AG13" s="2">
        <f t="shared" si="3"/>
        <v>0</v>
      </c>
      <c r="AH13" s="2">
        <f t="shared" si="4"/>
        <v>1</v>
      </c>
      <c r="AI13" s="36">
        <f t="shared" si="5"/>
        <v>0</v>
      </c>
      <c r="AL13"/>
    </row>
    <row r="14" spans="1:38" ht="15" customHeight="1" thickBot="1" x14ac:dyDescent="0.25">
      <c r="A14" s="31" t="s">
        <v>326</v>
      </c>
      <c r="B14" s="31">
        <v>10</v>
      </c>
      <c r="C14" s="62"/>
      <c r="D14" s="12"/>
      <c r="E14" s="1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7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48"/>
      <c r="AF14" s="3">
        <f t="shared" si="2"/>
        <v>0</v>
      </c>
      <c r="AG14" s="2">
        <f t="shared" si="3"/>
        <v>0</v>
      </c>
      <c r="AH14" s="2">
        <f t="shared" si="4"/>
        <v>1</v>
      </c>
      <c r="AI14" s="36">
        <f t="shared" si="5"/>
        <v>0</v>
      </c>
      <c r="AL14"/>
    </row>
    <row r="15" spans="1:38" ht="15" customHeight="1" x14ac:dyDescent="0.2">
      <c r="A15" s="32" t="s">
        <v>327</v>
      </c>
      <c r="B15" s="32">
        <v>11</v>
      </c>
      <c r="C15" s="63"/>
      <c r="D15" s="67"/>
      <c r="E15" s="9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97"/>
      <c r="AF15" s="3">
        <f t="shared" si="2"/>
        <v>0</v>
      </c>
      <c r="AG15" s="2">
        <f t="shared" si="3"/>
        <v>0</v>
      </c>
      <c r="AH15" s="2">
        <f t="shared" si="4"/>
        <v>1</v>
      </c>
      <c r="AI15" s="36">
        <f t="shared" si="5"/>
        <v>0</v>
      </c>
      <c r="AL15"/>
    </row>
    <row r="16" spans="1:38" ht="15" customHeight="1" x14ac:dyDescent="0.2">
      <c r="A16" s="27" t="s">
        <v>328</v>
      </c>
      <c r="B16" s="27">
        <v>12</v>
      </c>
      <c r="C16" s="57"/>
      <c r="D16" s="8"/>
      <c r="E16" s="8"/>
      <c r="F16" s="10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95"/>
      <c r="AF16" s="3">
        <f t="shared" si="2"/>
        <v>0</v>
      </c>
      <c r="AG16" s="2">
        <f t="shared" si="3"/>
        <v>0</v>
      </c>
      <c r="AH16" s="2">
        <f t="shared" si="4"/>
        <v>1</v>
      </c>
      <c r="AI16" s="36">
        <f t="shared" si="5"/>
        <v>0</v>
      </c>
      <c r="AL16"/>
    </row>
    <row r="17" spans="1:38" ht="15" customHeight="1" x14ac:dyDescent="0.2">
      <c r="A17" s="27" t="s">
        <v>329</v>
      </c>
      <c r="B17" s="27">
        <v>13</v>
      </c>
      <c r="C17" s="56"/>
      <c r="D17" s="8"/>
      <c r="E17" s="8"/>
      <c r="F17" s="49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49"/>
      <c r="V17" s="7"/>
      <c r="W17" s="7"/>
      <c r="X17" s="7"/>
      <c r="Y17" s="7"/>
      <c r="Z17" s="7"/>
      <c r="AA17" s="7"/>
      <c r="AB17" s="7"/>
      <c r="AC17" s="7"/>
      <c r="AD17" s="7"/>
      <c r="AE17" s="95"/>
      <c r="AF17" s="3">
        <f t="shared" si="2"/>
        <v>0</v>
      </c>
      <c r="AG17" s="2">
        <f t="shared" si="3"/>
        <v>0</v>
      </c>
      <c r="AH17" s="2">
        <f t="shared" si="4"/>
        <v>1</v>
      </c>
      <c r="AI17" s="36">
        <f t="shared" si="5"/>
        <v>0</v>
      </c>
      <c r="AL17"/>
    </row>
    <row r="18" spans="1:38" ht="15" customHeight="1" x14ac:dyDescent="0.2">
      <c r="A18" s="27" t="s">
        <v>330</v>
      </c>
      <c r="B18" s="27">
        <v>14</v>
      </c>
      <c r="C18" s="57"/>
      <c r="D18" s="8"/>
      <c r="E18" s="8"/>
      <c r="F18" s="7"/>
      <c r="G18" s="7"/>
      <c r="H18" s="7"/>
      <c r="I18" s="7"/>
      <c r="J18" s="7"/>
      <c r="K18" s="49"/>
      <c r="L18" s="7"/>
      <c r="M18" s="7"/>
      <c r="N18" s="7"/>
      <c r="O18" s="7"/>
      <c r="P18" s="7"/>
      <c r="Q18" s="49"/>
      <c r="R18" s="49"/>
      <c r="S18" s="49"/>
      <c r="T18" s="49"/>
      <c r="U18" s="7"/>
      <c r="V18" s="7"/>
      <c r="W18" s="7"/>
      <c r="X18" s="7"/>
      <c r="Y18" s="7"/>
      <c r="Z18" s="7"/>
      <c r="AA18" s="7"/>
      <c r="AB18" s="7"/>
      <c r="AC18" s="7"/>
      <c r="AD18" s="7"/>
      <c r="AE18" s="95"/>
      <c r="AF18" s="3">
        <f t="shared" si="2"/>
        <v>0</v>
      </c>
      <c r="AG18" s="2">
        <f t="shared" si="3"/>
        <v>0</v>
      </c>
      <c r="AH18" s="2">
        <f t="shared" si="4"/>
        <v>1</v>
      </c>
      <c r="AI18" s="36">
        <f t="shared" si="5"/>
        <v>0</v>
      </c>
      <c r="AL18"/>
    </row>
    <row r="19" spans="1:38" ht="15" customHeight="1" thickBot="1" x14ac:dyDescent="0.25">
      <c r="A19" s="28" t="s">
        <v>331</v>
      </c>
      <c r="B19" s="28">
        <v>15</v>
      </c>
      <c r="C19" s="5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95"/>
      <c r="AF19" s="3">
        <f t="shared" si="2"/>
        <v>0</v>
      </c>
      <c r="AG19" s="2">
        <f t="shared" si="3"/>
        <v>0</v>
      </c>
      <c r="AH19" s="2">
        <f t="shared" si="4"/>
        <v>1</v>
      </c>
      <c r="AI19" s="36">
        <f t="shared" si="5"/>
        <v>0</v>
      </c>
      <c r="AL19"/>
    </row>
    <row r="20" spans="1:38" ht="15" customHeight="1" x14ac:dyDescent="0.2">
      <c r="A20" s="29" t="s">
        <v>332</v>
      </c>
      <c r="B20" s="29">
        <v>16</v>
      </c>
      <c r="C20" s="59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48"/>
      <c r="AF20" s="3">
        <f t="shared" si="2"/>
        <v>0</v>
      </c>
      <c r="AG20" s="2">
        <f t="shared" si="3"/>
        <v>0</v>
      </c>
      <c r="AH20" s="2">
        <f t="shared" si="4"/>
        <v>1</v>
      </c>
      <c r="AI20" s="36">
        <f t="shared" si="5"/>
        <v>0</v>
      </c>
      <c r="AL20"/>
    </row>
    <row r="21" spans="1:38" ht="15" customHeight="1" x14ac:dyDescent="0.2">
      <c r="A21" s="30" t="s">
        <v>333</v>
      </c>
      <c r="B21" s="30">
        <v>17</v>
      </c>
      <c r="C21" s="60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48"/>
      <c r="AF21" s="3">
        <f t="shared" si="2"/>
        <v>0</v>
      </c>
      <c r="AG21" s="3">
        <f t="shared" si="3"/>
        <v>0</v>
      </c>
      <c r="AH21" s="2">
        <f t="shared" si="4"/>
        <v>1</v>
      </c>
      <c r="AI21" s="36">
        <f t="shared" si="5"/>
        <v>0</v>
      </c>
      <c r="AL21"/>
    </row>
    <row r="22" spans="1:38" ht="15" customHeight="1" x14ac:dyDescent="0.2">
      <c r="A22" s="30" t="s">
        <v>334</v>
      </c>
      <c r="B22" s="30">
        <v>18</v>
      </c>
      <c r="C22" s="61"/>
      <c r="D22" s="14"/>
      <c r="E22" s="14"/>
      <c r="F22" s="13"/>
      <c r="G22" s="13"/>
      <c r="H22" s="50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48"/>
      <c r="AF22" s="3">
        <f t="shared" si="2"/>
        <v>0</v>
      </c>
      <c r="AG22" s="3">
        <f t="shared" si="3"/>
        <v>0</v>
      </c>
      <c r="AH22" s="2">
        <f t="shared" si="4"/>
        <v>1</v>
      </c>
      <c r="AI22" s="36">
        <f t="shared" si="5"/>
        <v>0</v>
      </c>
      <c r="AL22"/>
    </row>
    <row r="23" spans="1:38" ht="15" customHeight="1" x14ac:dyDescent="0.2">
      <c r="A23" s="23" t="s">
        <v>335</v>
      </c>
      <c r="B23" s="30">
        <v>19</v>
      </c>
      <c r="C23" s="61"/>
      <c r="D23" s="13"/>
      <c r="E23" s="13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96"/>
      <c r="AF23" s="3">
        <f t="shared" si="2"/>
        <v>0</v>
      </c>
      <c r="AG23" s="3">
        <f t="shared" si="3"/>
        <v>0</v>
      </c>
      <c r="AH23" s="2">
        <f t="shared" si="4"/>
        <v>1</v>
      </c>
      <c r="AI23" s="36">
        <f t="shared" si="5"/>
        <v>0</v>
      </c>
      <c r="AL23"/>
    </row>
    <row r="24" spans="1:38" ht="15" customHeight="1" thickBot="1" x14ac:dyDescent="0.25">
      <c r="A24" s="31" t="s">
        <v>336</v>
      </c>
      <c r="B24" s="31">
        <v>20</v>
      </c>
      <c r="C24" s="64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48"/>
      <c r="AF24" s="3">
        <f t="shared" si="2"/>
        <v>0</v>
      </c>
      <c r="AG24" s="3">
        <f t="shared" si="3"/>
        <v>0</v>
      </c>
      <c r="AH24" s="2">
        <f t="shared" si="4"/>
        <v>1</v>
      </c>
      <c r="AI24" s="36">
        <f t="shared" si="5"/>
        <v>0</v>
      </c>
      <c r="AL24"/>
    </row>
    <row r="25" spans="1:38" ht="15" customHeight="1" x14ac:dyDescent="0.2">
      <c r="A25" s="26" t="s">
        <v>337</v>
      </c>
      <c r="B25" s="32">
        <v>21</v>
      </c>
      <c r="C25" s="63"/>
      <c r="D25" s="10"/>
      <c r="E25" s="37"/>
      <c r="F25" s="9"/>
      <c r="G25" s="9"/>
      <c r="H25" s="9"/>
      <c r="I25" s="9"/>
      <c r="J25" s="9"/>
      <c r="K25" s="9"/>
      <c r="L25" s="9"/>
      <c r="M25" s="9"/>
      <c r="N25" s="67"/>
      <c r="O25" s="67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5"/>
      <c r="AF25" s="3">
        <f t="shared" si="2"/>
        <v>0</v>
      </c>
      <c r="AG25" s="3">
        <f t="shared" si="3"/>
        <v>0</v>
      </c>
      <c r="AH25" s="2">
        <f t="shared" si="4"/>
        <v>1</v>
      </c>
      <c r="AI25" s="36">
        <f t="shared" si="5"/>
        <v>0</v>
      </c>
      <c r="AL25"/>
    </row>
    <row r="26" spans="1:38" ht="15" customHeight="1" x14ac:dyDescent="0.2">
      <c r="A26" s="33" t="s">
        <v>338</v>
      </c>
      <c r="B26" s="27">
        <v>22</v>
      </c>
      <c r="C26" s="56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95"/>
      <c r="AF26" s="3">
        <f t="shared" si="2"/>
        <v>0</v>
      </c>
      <c r="AG26" s="3">
        <f t="shared" si="3"/>
        <v>0</v>
      </c>
      <c r="AH26" s="2">
        <f t="shared" si="4"/>
        <v>1</v>
      </c>
      <c r="AI26" s="36">
        <f t="shared" si="5"/>
        <v>0</v>
      </c>
      <c r="AL26"/>
    </row>
    <row r="27" spans="1:38" ht="15" customHeight="1" x14ac:dyDescent="0.2">
      <c r="A27" s="27" t="s">
        <v>339</v>
      </c>
      <c r="B27" s="27">
        <v>23</v>
      </c>
      <c r="C27" s="5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95"/>
      <c r="AF27" s="3">
        <f t="shared" si="2"/>
        <v>0</v>
      </c>
      <c r="AG27" s="3">
        <f t="shared" si="3"/>
        <v>0</v>
      </c>
      <c r="AH27" s="2">
        <f t="shared" si="4"/>
        <v>1</v>
      </c>
      <c r="AI27" s="36">
        <f t="shared" si="5"/>
        <v>0</v>
      </c>
      <c r="AL27"/>
    </row>
    <row r="28" spans="1:38" ht="15" customHeight="1" x14ac:dyDescent="0.2">
      <c r="A28" s="33" t="s">
        <v>340</v>
      </c>
      <c r="B28" s="27">
        <v>24</v>
      </c>
      <c r="C28" s="5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95"/>
      <c r="AF28" s="3">
        <f t="shared" si="2"/>
        <v>0</v>
      </c>
      <c r="AG28" s="3">
        <f t="shared" si="3"/>
        <v>0</v>
      </c>
      <c r="AH28" s="2">
        <f t="shared" si="4"/>
        <v>1</v>
      </c>
      <c r="AI28" s="36">
        <f t="shared" si="5"/>
        <v>0</v>
      </c>
      <c r="AL28"/>
    </row>
    <row r="29" spans="1:38" ht="15" customHeight="1" thickBot="1" x14ac:dyDescent="0.25">
      <c r="A29" s="28" t="s">
        <v>341</v>
      </c>
      <c r="B29" s="28">
        <v>25</v>
      </c>
      <c r="C29" s="58"/>
      <c r="D29" s="35"/>
      <c r="E29" s="3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95"/>
      <c r="AF29" s="3">
        <f t="shared" si="2"/>
        <v>0</v>
      </c>
      <c r="AG29" s="3">
        <f t="shared" si="3"/>
        <v>0</v>
      </c>
      <c r="AH29" s="2">
        <f t="shared" si="4"/>
        <v>1</v>
      </c>
      <c r="AI29" s="36">
        <f t="shared" si="5"/>
        <v>0</v>
      </c>
      <c r="AL29"/>
    </row>
    <row r="30" spans="1:38" ht="15" customHeight="1" x14ac:dyDescent="0.2">
      <c r="A30" s="29" t="s">
        <v>342</v>
      </c>
      <c r="B30" s="29">
        <v>26</v>
      </c>
      <c r="C30" s="65"/>
      <c r="D30" s="51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48"/>
      <c r="AF30" s="3">
        <f t="shared" si="2"/>
        <v>0</v>
      </c>
      <c r="AG30" s="3">
        <f t="shared" si="3"/>
        <v>0</v>
      </c>
      <c r="AH30" s="2">
        <f t="shared" si="4"/>
        <v>1</v>
      </c>
      <c r="AI30" s="36">
        <f t="shared" si="5"/>
        <v>0</v>
      </c>
      <c r="AL30"/>
    </row>
    <row r="31" spans="1:38" ht="15" customHeight="1" x14ac:dyDescent="0.2">
      <c r="A31" s="23" t="s">
        <v>343</v>
      </c>
      <c r="B31" s="30">
        <v>27</v>
      </c>
      <c r="C31" s="66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48"/>
      <c r="AF31" s="3">
        <f t="shared" si="2"/>
        <v>0</v>
      </c>
      <c r="AG31" s="3">
        <f t="shared" si="3"/>
        <v>0</v>
      </c>
      <c r="AH31" s="2">
        <f t="shared" si="4"/>
        <v>1</v>
      </c>
      <c r="AI31" s="36">
        <f t="shared" si="5"/>
        <v>0</v>
      </c>
      <c r="AL31"/>
    </row>
    <row r="32" spans="1:38" ht="15" customHeight="1" x14ac:dyDescent="0.2">
      <c r="A32" s="23" t="s">
        <v>344</v>
      </c>
      <c r="B32" s="30">
        <v>28</v>
      </c>
      <c r="C32" s="61"/>
      <c r="D32" s="50"/>
      <c r="E32" s="50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48"/>
      <c r="AF32" s="3">
        <f t="shared" si="2"/>
        <v>0</v>
      </c>
      <c r="AG32" s="3">
        <f t="shared" si="3"/>
        <v>0</v>
      </c>
      <c r="AH32" s="2">
        <f t="shared" si="4"/>
        <v>1</v>
      </c>
      <c r="AI32" s="36">
        <f>AG32*1.1</f>
        <v>0</v>
      </c>
      <c r="AL32"/>
    </row>
    <row r="33" spans="1:38" ht="15" customHeight="1" x14ac:dyDescent="0.2">
      <c r="A33" s="30" t="s">
        <v>345</v>
      </c>
      <c r="B33" s="30">
        <v>29</v>
      </c>
      <c r="C33" s="61"/>
      <c r="D33" s="14"/>
      <c r="E33" s="14"/>
      <c r="F33" s="13"/>
      <c r="G33" s="13"/>
      <c r="H33" s="13"/>
      <c r="I33" s="5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48"/>
      <c r="AF33" s="3">
        <f t="shared" si="2"/>
        <v>0</v>
      </c>
      <c r="AG33" s="3">
        <f t="shared" si="3"/>
        <v>0</v>
      </c>
      <c r="AH33" s="2">
        <f t="shared" si="4"/>
        <v>1</v>
      </c>
      <c r="AI33" s="36">
        <f t="shared" si="5"/>
        <v>0</v>
      </c>
      <c r="AL33"/>
    </row>
    <row r="34" spans="1:38" ht="15" customHeight="1" thickBot="1" x14ac:dyDescent="0.25">
      <c r="A34" s="34" t="s">
        <v>346</v>
      </c>
      <c r="B34" s="31">
        <v>30</v>
      </c>
      <c r="C34" s="62"/>
      <c r="D34" s="12"/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48"/>
      <c r="AF34" s="3">
        <f t="shared" si="2"/>
        <v>0</v>
      </c>
      <c r="AG34" s="3">
        <f t="shared" si="3"/>
        <v>0</v>
      </c>
      <c r="AH34" s="2">
        <f t="shared" si="4"/>
        <v>1</v>
      </c>
      <c r="AI34" s="36">
        <f t="shared" si="5"/>
        <v>0</v>
      </c>
      <c r="AL34"/>
    </row>
    <row r="35" spans="1:38" ht="15" customHeight="1" x14ac:dyDescent="0.2">
      <c r="A35" s="32" t="s">
        <v>347</v>
      </c>
      <c r="B35" s="32">
        <v>31</v>
      </c>
      <c r="C35" s="63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5"/>
      <c r="AF35" s="3">
        <f t="shared" si="2"/>
        <v>0</v>
      </c>
      <c r="AG35" s="3">
        <f t="shared" si="3"/>
        <v>0</v>
      </c>
      <c r="AH35" s="2">
        <f t="shared" si="4"/>
        <v>1</v>
      </c>
      <c r="AI35" s="36">
        <f t="shared" si="5"/>
        <v>0</v>
      </c>
      <c r="AL35"/>
    </row>
    <row r="36" spans="1:38" x14ac:dyDescent="0.2">
      <c r="A36" s="27" t="s">
        <v>348</v>
      </c>
      <c r="B36" s="27">
        <v>32</v>
      </c>
      <c r="C36" s="68"/>
      <c r="D36" s="49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49"/>
      <c r="Q36" s="7"/>
      <c r="R36" s="7"/>
      <c r="S36" s="7"/>
      <c r="T36" s="7"/>
      <c r="U36" s="7"/>
      <c r="V36" s="7"/>
      <c r="W36" s="7"/>
      <c r="X36" s="49"/>
      <c r="Y36" s="7"/>
      <c r="Z36" s="7"/>
      <c r="AA36" s="7"/>
      <c r="AB36" s="7"/>
      <c r="AC36" s="7"/>
      <c r="AD36" s="7"/>
      <c r="AE36" s="95"/>
      <c r="AF36" s="3">
        <f t="shared" si="2"/>
        <v>0</v>
      </c>
      <c r="AG36" s="3">
        <f t="shared" si="3"/>
        <v>0</v>
      </c>
      <c r="AH36" s="2">
        <f t="shared" si="4"/>
        <v>1</v>
      </c>
      <c r="AI36" s="36">
        <f t="shared" si="5"/>
        <v>0</v>
      </c>
      <c r="AL36"/>
    </row>
    <row r="37" spans="1:38" x14ac:dyDescent="0.2">
      <c r="A37" s="27" t="s">
        <v>349</v>
      </c>
      <c r="B37" s="27">
        <v>33</v>
      </c>
      <c r="C37" s="57"/>
      <c r="D37" s="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95"/>
      <c r="AF37" s="3">
        <f t="shared" ref="AF37:AF68" si="6">SUMPRODUCT($C$2:$AD$2,C37:AD37)</f>
        <v>0</v>
      </c>
      <c r="AG37" s="3">
        <f t="shared" si="3"/>
        <v>0</v>
      </c>
      <c r="AH37" s="2">
        <f t="shared" si="4"/>
        <v>1</v>
      </c>
      <c r="AI37" s="36">
        <f t="shared" si="5"/>
        <v>0</v>
      </c>
      <c r="AL37"/>
    </row>
    <row r="38" spans="1:38" x14ac:dyDescent="0.2">
      <c r="A38" s="33" t="s">
        <v>350</v>
      </c>
      <c r="B38" s="27">
        <v>34</v>
      </c>
      <c r="C38" s="5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95"/>
      <c r="AF38" s="3">
        <f t="shared" si="6"/>
        <v>0</v>
      </c>
      <c r="AG38" s="3">
        <f t="shared" si="3"/>
        <v>0</v>
      </c>
      <c r="AH38" s="2">
        <f t="shared" si="4"/>
        <v>1</v>
      </c>
      <c r="AI38" s="36">
        <f t="shared" si="5"/>
        <v>0</v>
      </c>
      <c r="AL38"/>
    </row>
    <row r="39" spans="1:38" ht="16" thickBot="1" x14ac:dyDescent="0.25">
      <c r="A39" s="28" t="s">
        <v>351</v>
      </c>
      <c r="B39" s="28">
        <v>35</v>
      </c>
      <c r="C39" s="58"/>
      <c r="D39" s="6"/>
      <c r="E39" s="5"/>
      <c r="F39" s="5"/>
      <c r="G39" s="5"/>
      <c r="H39" s="5"/>
      <c r="I39" s="7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95"/>
      <c r="AF39" s="3">
        <f t="shared" si="6"/>
        <v>0</v>
      </c>
      <c r="AG39" s="3">
        <f t="shared" si="3"/>
        <v>0</v>
      </c>
      <c r="AH39" s="2">
        <f t="shared" si="4"/>
        <v>1</v>
      </c>
      <c r="AI39" s="36">
        <f t="shared" si="5"/>
        <v>0</v>
      </c>
      <c r="AL39"/>
    </row>
    <row r="40" spans="1:38" x14ac:dyDescent="0.2">
      <c r="A40" s="29" t="s">
        <v>352</v>
      </c>
      <c r="B40" s="29">
        <v>36</v>
      </c>
      <c r="C40" s="6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48"/>
      <c r="AF40" s="3">
        <f t="shared" si="6"/>
        <v>0</v>
      </c>
      <c r="AG40" s="3">
        <f t="shared" si="3"/>
        <v>0</v>
      </c>
      <c r="AH40" s="2">
        <f t="shared" si="4"/>
        <v>1</v>
      </c>
      <c r="AI40" s="36">
        <f t="shared" si="5"/>
        <v>0</v>
      </c>
      <c r="AL40"/>
    </row>
    <row r="41" spans="1:38" ht="16" thickBot="1" x14ac:dyDescent="0.25">
      <c r="A41" s="31" t="s">
        <v>353</v>
      </c>
      <c r="B41" s="31">
        <v>37</v>
      </c>
      <c r="C41" s="64"/>
      <c r="D41" s="12"/>
      <c r="E41" s="12"/>
      <c r="F41" s="11"/>
      <c r="G41" s="11"/>
      <c r="H41" s="7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71"/>
      <c r="Y41" s="71"/>
      <c r="Z41" s="71"/>
      <c r="AA41" s="71"/>
      <c r="AB41" s="71"/>
      <c r="AC41" s="71"/>
      <c r="AD41" s="71"/>
      <c r="AE41" s="48"/>
      <c r="AF41" s="3">
        <f t="shared" si="6"/>
        <v>0</v>
      </c>
      <c r="AG41" s="3">
        <f t="shared" si="3"/>
        <v>0</v>
      </c>
      <c r="AH41" s="2">
        <f t="shared" si="4"/>
        <v>1</v>
      </c>
      <c r="AI41" s="36">
        <f t="shared" si="5"/>
        <v>0</v>
      </c>
      <c r="AL41"/>
    </row>
    <row r="42" spans="1:38" ht="15" customHeight="1" x14ac:dyDescent="0.2">
      <c r="A42" s="32"/>
      <c r="B42" s="32"/>
      <c r="C42" s="63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5"/>
      <c r="AF42" s="3">
        <f t="shared" si="6"/>
        <v>0</v>
      </c>
      <c r="AG42" s="3">
        <f t="shared" ref="AG42:AG51" si="7">AF42*20/$AF$3</f>
        <v>0</v>
      </c>
      <c r="AH42" s="2">
        <f t="shared" ref="AH42:AH51" si="8">RANK(AG42,$AG$5:$AG$41)</f>
        <v>1</v>
      </c>
      <c r="AI42" s="36">
        <f t="shared" ref="AI42:AI48" si="9">AG42*1.1</f>
        <v>0</v>
      </c>
      <c r="AL42"/>
    </row>
    <row r="43" spans="1:38" x14ac:dyDescent="0.2">
      <c r="A43" s="27"/>
      <c r="B43" s="27"/>
      <c r="C43" s="68"/>
      <c r="D43" s="49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49"/>
      <c r="Q43" s="7"/>
      <c r="R43" s="7"/>
      <c r="S43" s="7"/>
      <c r="T43" s="7"/>
      <c r="U43" s="7"/>
      <c r="V43" s="7"/>
      <c r="W43" s="7"/>
      <c r="X43" s="49"/>
      <c r="Y43" s="7"/>
      <c r="Z43" s="7"/>
      <c r="AA43" s="7"/>
      <c r="AB43" s="7"/>
      <c r="AC43" s="7"/>
      <c r="AD43" s="7"/>
      <c r="AE43" s="95"/>
      <c r="AF43" s="3">
        <f t="shared" si="6"/>
        <v>0</v>
      </c>
      <c r="AG43" s="3">
        <f t="shared" si="7"/>
        <v>0</v>
      </c>
      <c r="AH43" s="2">
        <f t="shared" si="8"/>
        <v>1</v>
      </c>
      <c r="AI43" s="36">
        <f t="shared" si="9"/>
        <v>0</v>
      </c>
      <c r="AL43"/>
    </row>
    <row r="44" spans="1:38" x14ac:dyDescent="0.2">
      <c r="A44" s="27"/>
      <c r="B44" s="27"/>
      <c r="C44" s="57"/>
      <c r="D44" s="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95"/>
      <c r="AF44" s="3">
        <f t="shared" si="6"/>
        <v>0</v>
      </c>
      <c r="AG44" s="3">
        <f t="shared" si="7"/>
        <v>0</v>
      </c>
      <c r="AH44" s="2">
        <f t="shared" si="8"/>
        <v>1</v>
      </c>
      <c r="AI44" s="36">
        <f t="shared" si="9"/>
        <v>0</v>
      </c>
      <c r="AL44"/>
    </row>
    <row r="45" spans="1:38" x14ac:dyDescent="0.2">
      <c r="A45" s="33"/>
      <c r="B45" s="27"/>
      <c r="C45" s="5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95"/>
      <c r="AF45" s="3">
        <f t="shared" si="6"/>
        <v>0</v>
      </c>
      <c r="AG45" s="3">
        <f t="shared" si="7"/>
        <v>0</v>
      </c>
      <c r="AH45" s="2">
        <f t="shared" si="8"/>
        <v>1</v>
      </c>
      <c r="AI45" s="36">
        <f t="shared" si="9"/>
        <v>0</v>
      </c>
      <c r="AL45"/>
    </row>
    <row r="46" spans="1:38" ht="16" thickBot="1" x14ac:dyDescent="0.25">
      <c r="A46" s="28"/>
      <c r="B46" s="28"/>
      <c r="C46" s="58"/>
      <c r="D46" s="6"/>
      <c r="E46" s="5"/>
      <c r="F46" s="5"/>
      <c r="G46" s="5"/>
      <c r="H46" s="5"/>
      <c r="I46" s="7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95"/>
      <c r="AF46" s="3">
        <f t="shared" si="6"/>
        <v>0</v>
      </c>
      <c r="AG46" s="3">
        <f t="shared" si="7"/>
        <v>0</v>
      </c>
      <c r="AH46" s="2">
        <f t="shared" si="8"/>
        <v>1</v>
      </c>
      <c r="AI46" s="36">
        <f t="shared" si="9"/>
        <v>0</v>
      </c>
      <c r="AL46"/>
    </row>
    <row r="47" spans="1:38" ht="15" customHeight="1" x14ac:dyDescent="0.2">
      <c r="A47" s="29"/>
      <c r="B47" s="29"/>
      <c r="C47" s="65"/>
      <c r="D47" s="51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48"/>
      <c r="AF47" s="3">
        <f t="shared" si="6"/>
        <v>0</v>
      </c>
      <c r="AG47" s="3">
        <f t="shared" si="7"/>
        <v>0</v>
      </c>
      <c r="AH47" s="2">
        <f t="shared" si="8"/>
        <v>1</v>
      </c>
      <c r="AI47" s="36">
        <f t="shared" si="9"/>
        <v>0</v>
      </c>
      <c r="AL47"/>
    </row>
    <row r="48" spans="1:38" ht="15" customHeight="1" x14ac:dyDescent="0.2">
      <c r="A48" s="23"/>
      <c r="B48" s="30"/>
      <c r="C48" s="6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48"/>
      <c r="AF48" s="3">
        <f t="shared" si="6"/>
        <v>0</v>
      </c>
      <c r="AG48" s="3">
        <f t="shared" si="7"/>
        <v>0</v>
      </c>
      <c r="AH48" s="2">
        <f t="shared" si="8"/>
        <v>1</v>
      </c>
      <c r="AI48" s="36">
        <f t="shared" si="9"/>
        <v>0</v>
      </c>
      <c r="AL48"/>
    </row>
    <row r="49" spans="1:38" ht="15" customHeight="1" x14ac:dyDescent="0.2">
      <c r="A49" s="23"/>
      <c r="B49" s="30"/>
      <c r="C49" s="61"/>
      <c r="D49" s="50"/>
      <c r="E49" s="50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48"/>
      <c r="AF49" s="3">
        <f t="shared" si="6"/>
        <v>0</v>
      </c>
      <c r="AG49" s="3">
        <f t="shared" si="7"/>
        <v>0</v>
      </c>
      <c r="AH49" s="2">
        <f t="shared" si="8"/>
        <v>1</v>
      </c>
      <c r="AI49" s="36">
        <f>AG49*1.1</f>
        <v>0</v>
      </c>
      <c r="AL49"/>
    </row>
    <row r="50" spans="1:38" ht="15" customHeight="1" x14ac:dyDescent="0.2">
      <c r="A50" s="30"/>
      <c r="B50" s="30"/>
      <c r="C50" s="61"/>
      <c r="D50" s="14"/>
      <c r="E50" s="14"/>
      <c r="F50" s="13"/>
      <c r="G50" s="13"/>
      <c r="H50" s="13"/>
      <c r="I50" s="50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48"/>
      <c r="AF50" s="3">
        <f t="shared" si="6"/>
        <v>0</v>
      </c>
      <c r="AG50" s="3">
        <f t="shared" si="7"/>
        <v>0</v>
      </c>
      <c r="AH50" s="2">
        <f t="shared" si="8"/>
        <v>1</v>
      </c>
      <c r="AI50" s="36">
        <f t="shared" ref="AI50:AI58" si="10">AG50*1.1</f>
        <v>0</v>
      </c>
      <c r="AL50"/>
    </row>
    <row r="51" spans="1:38" ht="15" customHeight="1" thickBot="1" x14ac:dyDescent="0.25">
      <c r="A51" s="34"/>
      <c r="B51" s="31"/>
      <c r="C51" s="62"/>
      <c r="D51" s="12"/>
      <c r="E51" s="12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48"/>
      <c r="AF51" s="3">
        <f t="shared" si="6"/>
        <v>0</v>
      </c>
      <c r="AG51" s="3">
        <f t="shared" si="7"/>
        <v>0</v>
      </c>
      <c r="AH51" s="2">
        <f t="shared" si="8"/>
        <v>1</v>
      </c>
      <c r="AI51" s="36">
        <f t="shared" si="10"/>
        <v>0</v>
      </c>
      <c r="AL51"/>
    </row>
    <row r="52" spans="1:38" ht="15" customHeight="1" x14ac:dyDescent="0.2">
      <c r="A52" s="32"/>
      <c r="B52" s="32"/>
      <c r="C52" s="63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5"/>
      <c r="AF52" s="3">
        <f t="shared" si="6"/>
        <v>0</v>
      </c>
      <c r="AG52" s="3">
        <f t="shared" ref="AG52:AG71" si="11">AF52*20/$AF$3</f>
        <v>0</v>
      </c>
      <c r="AH52" s="2">
        <f t="shared" ref="AH52:AH71" si="12">RANK(AG52,$AG$5:$AG$41)</f>
        <v>1</v>
      </c>
      <c r="AI52" s="36">
        <f t="shared" si="10"/>
        <v>0</v>
      </c>
      <c r="AL52"/>
    </row>
    <row r="53" spans="1:38" x14ac:dyDescent="0.2">
      <c r="A53" s="27"/>
      <c r="B53" s="27"/>
      <c r="C53" s="68"/>
      <c r="D53" s="49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49"/>
      <c r="Q53" s="7"/>
      <c r="R53" s="7"/>
      <c r="S53" s="7"/>
      <c r="T53" s="7"/>
      <c r="U53" s="7"/>
      <c r="V53" s="7"/>
      <c r="W53" s="7"/>
      <c r="X53" s="49"/>
      <c r="Y53" s="7"/>
      <c r="Z53" s="7"/>
      <c r="AA53" s="7"/>
      <c r="AB53" s="7"/>
      <c r="AC53" s="7"/>
      <c r="AD53" s="7"/>
      <c r="AE53" s="95"/>
      <c r="AF53" s="3">
        <f t="shared" si="6"/>
        <v>0</v>
      </c>
      <c r="AG53" s="3">
        <f t="shared" si="11"/>
        <v>0</v>
      </c>
      <c r="AH53" s="2">
        <f t="shared" si="12"/>
        <v>1</v>
      </c>
      <c r="AI53" s="36">
        <f t="shared" si="10"/>
        <v>0</v>
      </c>
      <c r="AL53"/>
    </row>
    <row r="54" spans="1:38" x14ac:dyDescent="0.2">
      <c r="A54" s="27"/>
      <c r="B54" s="27"/>
      <c r="C54" s="57"/>
      <c r="D54" s="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95"/>
      <c r="AF54" s="3">
        <f t="shared" si="6"/>
        <v>0</v>
      </c>
      <c r="AG54" s="3">
        <f t="shared" si="11"/>
        <v>0</v>
      </c>
      <c r="AH54" s="2">
        <f t="shared" si="12"/>
        <v>1</v>
      </c>
      <c r="AI54" s="36">
        <f t="shared" si="10"/>
        <v>0</v>
      </c>
      <c r="AL54"/>
    </row>
    <row r="55" spans="1:38" x14ac:dyDescent="0.2">
      <c r="A55" s="33"/>
      <c r="B55" s="27"/>
      <c r="C55" s="5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95"/>
      <c r="AF55" s="3">
        <f t="shared" si="6"/>
        <v>0</v>
      </c>
      <c r="AG55" s="3">
        <f t="shared" si="11"/>
        <v>0</v>
      </c>
      <c r="AH55" s="2">
        <f t="shared" si="12"/>
        <v>1</v>
      </c>
      <c r="AI55" s="36">
        <f t="shared" si="10"/>
        <v>0</v>
      </c>
      <c r="AL55"/>
    </row>
    <row r="56" spans="1:38" ht="16" thickBot="1" x14ac:dyDescent="0.25">
      <c r="A56" s="28"/>
      <c r="B56" s="28"/>
      <c r="C56" s="58"/>
      <c r="D56" s="6"/>
      <c r="E56" s="5"/>
      <c r="F56" s="5"/>
      <c r="G56" s="5"/>
      <c r="H56" s="5"/>
      <c r="I56" s="7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95"/>
      <c r="AF56" s="3">
        <f t="shared" si="6"/>
        <v>0</v>
      </c>
      <c r="AG56" s="3">
        <f t="shared" si="11"/>
        <v>0</v>
      </c>
      <c r="AH56" s="2">
        <f t="shared" si="12"/>
        <v>1</v>
      </c>
      <c r="AI56" s="36">
        <f t="shared" si="10"/>
        <v>0</v>
      </c>
      <c r="AL56"/>
    </row>
    <row r="57" spans="1:38" ht="15" customHeight="1" x14ac:dyDescent="0.2">
      <c r="A57" s="29"/>
      <c r="B57" s="29"/>
      <c r="C57" s="65"/>
      <c r="D57" s="51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48"/>
      <c r="AF57" s="3">
        <f t="shared" si="6"/>
        <v>0</v>
      </c>
      <c r="AG57" s="3">
        <f t="shared" si="11"/>
        <v>0</v>
      </c>
      <c r="AH57" s="2">
        <f t="shared" si="12"/>
        <v>1</v>
      </c>
      <c r="AI57" s="36">
        <f t="shared" si="10"/>
        <v>0</v>
      </c>
      <c r="AL57"/>
    </row>
    <row r="58" spans="1:38" ht="15" customHeight="1" x14ac:dyDescent="0.2">
      <c r="A58" s="23"/>
      <c r="B58" s="30"/>
      <c r="C58" s="66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48"/>
      <c r="AF58" s="3">
        <f t="shared" si="6"/>
        <v>0</v>
      </c>
      <c r="AG58" s="3">
        <f t="shared" si="11"/>
        <v>0</v>
      </c>
      <c r="AH58" s="2">
        <f t="shared" si="12"/>
        <v>1</v>
      </c>
      <c r="AI58" s="36">
        <f t="shared" si="10"/>
        <v>0</v>
      </c>
      <c r="AL58"/>
    </row>
    <row r="59" spans="1:38" ht="15" customHeight="1" x14ac:dyDescent="0.2">
      <c r="A59" s="23"/>
      <c r="B59" s="30"/>
      <c r="C59" s="61"/>
      <c r="D59" s="50"/>
      <c r="E59" s="50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48"/>
      <c r="AF59" s="3">
        <f t="shared" si="6"/>
        <v>0</v>
      </c>
      <c r="AG59" s="3">
        <f t="shared" si="11"/>
        <v>0</v>
      </c>
      <c r="AH59" s="2">
        <f t="shared" si="12"/>
        <v>1</v>
      </c>
      <c r="AI59" s="36">
        <f>AG59*1.1</f>
        <v>0</v>
      </c>
      <c r="AL59"/>
    </row>
    <row r="60" spans="1:38" ht="15" customHeight="1" x14ac:dyDescent="0.2">
      <c r="A60" s="30"/>
      <c r="B60" s="30"/>
      <c r="C60" s="61"/>
      <c r="D60" s="14"/>
      <c r="E60" s="14"/>
      <c r="F60" s="13"/>
      <c r="G60" s="13"/>
      <c r="H60" s="13"/>
      <c r="I60" s="5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48"/>
      <c r="AF60" s="3">
        <f t="shared" si="6"/>
        <v>0</v>
      </c>
      <c r="AG60" s="3">
        <f t="shared" si="11"/>
        <v>0</v>
      </c>
      <c r="AH60" s="2">
        <f t="shared" si="12"/>
        <v>1</v>
      </c>
      <c r="AI60" s="36">
        <f t="shared" ref="AI60:AI68" si="13">AG60*1.1</f>
        <v>0</v>
      </c>
      <c r="AL60"/>
    </row>
    <row r="61" spans="1:38" ht="15" customHeight="1" thickBot="1" x14ac:dyDescent="0.25">
      <c r="A61" s="34"/>
      <c r="B61" s="31"/>
      <c r="C61" s="62"/>
      <c r="D61" s="12"/>
      <c r="E61" s="12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48"/>
      <c r="AF61" s="3">
        <f t="shared" si="6"/>
        <v>0</v>
      </c>
      <c r="AG61" s="3">
        <f t="shared" si="11"/>
        <v>0</v>
      </c>
      <c r="AH61" s="2">
        <f t="shared" si="12"/>
        <v>1</v>
      </c>
      <c r="AI61" s="36">
        <f t="shared" si="13"/>
        <v>0</v>
      </c>
      <c r="AL61"/>
    </row>
    <row r="62" spans="1:38" ht="15" customHeight="1" x14ac:dyDescent="0.2">
      <c r="A62" s="32"/>
      <c r="B62" s="32"/>
      <c r="C62" s="63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5"/>
      <c r="AF62" s="3">
        <f t="shared" si="6"/>
        <v>0</v>
      </c>
      <c r="AG62" s="3">
        <f t="shared" si="11"/>
        <v>0</v>
      </c>
      <c r="AH62" s="2">
        <f t="shared" si="12"/>
        <v>1</v>
      </c>
      <c r="AI62" s="36">
        <f t="shared" si="13"/>
        <v>0</v>
      </c>
      <c r="AL62"/>
    </row>
    <row r="63" spans="1:38" x14ac:dyDescent="0.2">
      <c r="A63" s="27"/>
      <c r="B63" s="27"/>
      <c r="C63" s="68"/>
      <c r="D63" s="49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49"/>
      <c r="Q63" s="7"/>
      <c r="R63" s="7"/>
      <c r="S63" s="7"/>
      <c r="T63" s="7"/>
      <c r="U63" s="7"/>
      <c r="V63" s="7"/>
      <c r="W63" s="7"/>
      <c r="X63" s="49"/>
      <c r="Y63" s="7"/>
      <c r="Z63" s="7"/>
      <c r="AA63" s="7"/>
      <c r="AB63" s="7"/>
      <c r="AC63" s="7"/>
      <c r="AD63" s="7"/>
      <c r="AE63" s="95"/>
      <c r="AF63" s="3">
        <f t="shared" si="6"/>
        <v>0</v>
      </c>
      <c r="AG63" s="3">
        <f t="shared" si="11"/>
        <v>0</v>
      </c>
      <c r="AH63" s="2">
        <f t="shared" si="12"/>
        <v>1</v>
      </c>
      <c r="AI63" s="36">
        <f t="shared" si="13"/>
        <v>0</v>
      </c>
      <c r="AL63"/>
    </row>
    <row r="64" spans="1:38" x14ac:dyDescent="0.2">
      <c r="A64" s="27"/>
      <c r="B64" s="27"/>
      <c r="C64" s="57"/>
      <c r="D64" s="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95"/>
      <c r="AF64" s="3">
        <f t="shared" si="6"/>
        <v>0</v>
      </c>
      <c r="AG64" s="3">
        <f t="shared" si="11"/>
        <v>0</v>
      </c>
      <c r="AH64" s="2">
        <f t="shared" si="12"/>
        <v>1</v>
      </c>
      <c r="AI64" s="36">
        <f t="shared" si="13"/>
        <v>0</v>
      </c>
      <c r="AL64"/>
    </row>
    <row r="65" spans="1:38" x14ac:dyDescent="0.2">
      <c r="A65" s="33"/>
      <c r="B65" s="27"/>
      <c r="C65" s="5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95"/>
      <c r="AF65" s="3">
        <f t="shared" si="6"/>
        <v>0</v>
      </c>
      <c r="AG65" s="3">
        <f t="shared" si="11"/>
        <v>0</v>
      </c>
      <c r="AH65" s="2">
        <f t="shared" si="12"/>
        <v>1</v>
      </c>
      <c r="AI65" s="36">
        <f t="shared" si="13"/>
        <v>0</v>
      </c>
      <c r="AL65"/>
    </row>
    <row r="66" spans="1:38" ht="16" thickBot="1" x14ac:dyDescent="0.25">
      <c r="A66" s="28"/>
      <c r="B66" s="28"/>
      <c r="C66" s="58"/>
      <c r="D66" s="6"/>
      <c r="E66" s="5"/>
      <c r="F66" s="5"/>
      <c r="G66" s="5"/>
      <c r="H66" s="5"/>
      <c r="I66" s="70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95"/>
      <c r="AF66" s="3">
        <f t="shared" si="6"/>
        <v>0</v>
      </c>
      <c r="AG66" s="3">
        <f t="shared" si="11"/>
        <v>0</v>
      </c>
      <c r="AH66" s="2">
        <f t="shared" si="12"/>
        <v>1</v>
      </c>
      <c r="AI66" s="36">
        <f t="shared" si="13"/>
        <v>0</v>
      </c>
      <c r="AL66"/>
    </row>
    <row r="67" spans="1:38" ht="15" customHeight="1" x14ac:dyDescent="0.2">
      <c r="A67" s="29"/>
      <c r="B67" s="29"/>
      <c r="C67" s="65"/>
      <c r="D67" s="51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48"/>
      <c r="AF67" s="3">
        <f t="shared" si="6"/>
        <v>0</v>
      </c>
      <c r="AG67" s="3">
        <f t="shared" si="11"/>
        <v>0</v>
      </c>
      <c r="AH67" s="2">
        <f t="shared" si="12"/>
        <v>1</v>
      </c>
      <c r="AI67" s="36">
        <f t="shared" si="13"/>
        <v>0</v>
      </c>
      <c r="AL67"/>
    </row>
    <row r="68" spans="1:38" ht="15" customHeight="1" x14ac:dyDescent="0.2">
      <c r="A68" s="23"/>
      <c r="B68" s="30"/>
      <c r="C68" s="66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48"/>
      <c r="AF68" s="3">
        <f t="shared" si="6"/>
        <v>0</v>
      </c>
      <c r="AG68" s="3">
        <f t="shared" si="11"/>
        <v>0</v>
      </c>
      <c r="AH68" s="2">
        <f t="shared" si="12"/>
        <v>1</v>
      </c>
      <c r="AI68" s="36">
        <f t="shared" si="13"/>
        <v>0</v>
      </c>
      <c r="AL68"/>
    </row>
    <row r="69" spans="1:38" ht="15" customHeight="1" x14ac:dyDescent="0.2">
      <c r="A69" s="23"/>
      <c r="B69" s="30"/>
      <c r="C69" s="61"/>
      <c r="D69" s="50"/>
      <c r="E69" s="50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48"/>
      <c r="AF69" s="3">
        <f t="shared" ref="AF69:AF81" si="14">SUMPRODUCT($C$2:$AD$2,C69:AD69)</f>
        <v>0</v>
      </c>
      <c r="AG69" s="3">
        <f t="shared" si="11"/>
        <v>0</v>
      </c>
      <c r="AH69" s="2">
        <f t="shared" si="12"/>
        <v>1</v>
      </c>
      <c r="AI69" s="36">
        <f>AG69*1.1</f>
        <v>0</v>
      </c>
      <c r="AL69"/>
    </row>
    <row r="70" spans="1:38" ht="15" customHeight="1" x14ac:dyDescent="0.2">
      <c r="A70" s="30"/>
      <c r="B70" s="30"/>
      <c r="C70" s="61"/>
      <c r="D70" s="14"/>
      <c r="E70" s="14"/>
      <c r="F70" s="13"/>
      <c r="G70" s="13"/>
      <c r="H70" s="13"/>
      <c r="I70" s="50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48"/>
      <c r="AF70" s="3">
        <f t="shared" si="14"/>
        <v>0</v>
      </c>
      <c r="AG70" s="3">
        <f t="shared" si="11"/>
        <v>0</v>
      </c>
      <c r="AH70" s="2">
        <f t="shared" si="12"/>
        <v>1</v>
      </c>
      <c r="AI70" s="36">
        <f t="shared" ref="AI70:AI78" si="15">AG70*1.1</f>
        <v>0</v>
      </c>
      <c r="AL70"/>
    </row>
    <row r="71" spans="1:38" ht="15" customHeight="1" thickBot="1" x14ac:dyDescent="0.25">
      <c r="A71" s="34"/>
      <c r="B71" s="31"/>
      <c r="C71" s="62"/>
      <c r="D71" s="12"/>
      <c r="E71" s="12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48"/>
      <c r="AF71" s="3">
        <f t="shared" si="14"/>
        <v>0</v>
      </c>
      <c r="AG71" s="3">
        <f t="shared" si="11"/>
        <v>0</v>
      </c>
      <c r="AH71" s="2">
        <f t="shared" si="12"/>
        <v>1</v>
      </c>
      <c r="AI71" s="36">
        <f t="shared" si="15"/>
        <v>0</v>
      </c>
      <c r="AL71"/>
    </row>
    <row r="72" spans="1:38" ht="15" customHeight="1" x14ac:dyDescent="0.2">
      <c r="A72" s="32"/>
      <c r="B72" s="32"/>
      <c r="C72" s="63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5"/>
      <c r="AF72" s="3">
        <f t="shared" si="14"/>
        <v>0</v>
      </c>
      <c r="AG72" s="3">
        <f t="shared" ref="AG72:AG81" si="16">AF72*20/$AF$3</f>
        <v>0</v>
      </c>
      <c r="AH72" s="2">
        <f t="shared" ref="AH72:AH81" si="17">RANK(AG72,$AG$5:$AG$41)</f>
        <v>1</v>
      </c>
      <c r="AI72" s="36">
        <f t="shared" si="15"/>
        <v>0</v>
      </c>
      <c r="AL72"/>
    </row>
    <row r="73" spans="1:38" x14ac:dyDescent="0.2">
      <c r="A73" s="27"/>
      <c r="B73" s="27"/>
      <c r="C73" s="68"/>
      <c r="D73" s="49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49"/>
      <c r="Q73" s="7"/>
      <c r="R73" s="7"/>
      <c r="S73" s="7"/>
      <c r="T73" s="7"/>
      <c r="U73" s="7"/>
      <c r="V73" s="7"/>
      <c r="W73" s="7"/>
      <c r="X73" s="49"/>
      <c r="Y73" s="7"/>
      <c r="Z73" s="7"/>
      <c r="AA73" s="7"/>
      <c r="AB73" s="7"/>
      <c r="AC73" s="7"/>
      <c r="AD73" s="7"/>
      <c r="AE73" s="95"/>
      <c r="AF73" s="3">
        <f t="shared" si="14"/>
        <v>0</v>
      </c>
      <c r="AG73" s="3">
        <f t="shared" si="16"/>
        <v>0</v>
      </c>
      <c r="AH73" s="2">
        <f t="shared" si="17"/>
        <v>1</v>
      </c>
      <c r="AI73" s="36">
        <f t="shared" si="15"/>
        <v>0</v>
      </c>
      <c r="AL73"/>
    </row>
    <row r="74" spans="1:38" x14ac:dyDescent="0.2">
      <c r="A74" s="27"/>
      <c r="B74" s="27"/>
      <c r="C74" s="57"/>
      <c r="D74" s="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95"/>
      <c r="AF74" s="3">
        <f t="shared" si="14"/>
        <v>0</v>
      </c>
      <c r="AG74" s="3">
        <f t="shared" si="16"/>
        <v>0</v>
      </c>
      <c r="AH74" s="2">
        <f t="shared" si="17"/>
        <v>1</v>
      </c>
      <c r="AI74" s="36">
        <f t="shared" si="15"/>
        <v>0</v>
      </c>
      <c r="AL74"/>
    </row>
    <row r="75" spans="1:38" x14ac:dyDescent="0.2">
      <c r="A75" s="33"/>
      <c r="B75" s="27"/>
      <c r="C75" s="5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95"/>
      <c r="AF75" s="3">
        <f t="shared" si="14"/>
        <v>0</v>
      </c>
      <c r="AG75" s="3">
        <f t="shared" si="16"/>
        <v>0</v>
      </c>
      <c r="AH75" s="2">
        <f t="shared" si="17"/>
        <v>1</v>
      </c>
      <c r="AI75" s="36">
        <f t="shared" si="15"/>
        <v>0</v>
      </c>
      <c r="AL75"/>
    </row>
    <row r="76" spans="1:38" ht="16" thickBot="1" x14ac:dyDescent="0.25">
      <c r="A76" s="28"/>
      <c r="B76" s="28"/>
      <c r="C76" s="58"/>
      <c r="D76" s="6"/>
      <c r="E76" s="5"/>
      <c r="F76" s="5"/>
      <c r="G76" s="5"/>
      <c r="H76" s="5"/>
      <c r="I76" s="70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95"/>
      <c r="AF76" s="3">
        <f t="shared" si="14"/>
        <v>0</v>
      </c>
      <c r="AG76" s="3">
        <f t="shared" si="16"/>
        <v>0</v>
      </c>
      <c r="AH76" s="2">
        <f t="shared" si="17"/>
        <v>1</v>
      </c>
      <c r="AI76" s="36">
        <f t="shared" si="15"/>
        <v>0</v>
      </c>
      <c r="AL76"/>
    </row>
    <row r="77" spans="1:38" ht="15" customHeight="1" x14ac:dyDescent="0.2">
      <c r="A77" s="29"/>
      <c r="B77" s="29"/>
      <c r="C77" s="65"/>
      <c r="D77" s="51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48"/>
      <c r="AF77" s="3">
        <f t="shared" si="14"/>
        <v>0</v>
      </c>
      <c r="AG77" s="3">
        <f t="shared" si="16"/>
        <v>0</v>
      </c>
      <c r="AH77" s="2">
        <f t="shared" si="17"/>
        <v>1</v>
      </c>
      <c r="AI77" s="36">
        <f t="shared" si="15"/>
        <v>0</v>
      </c>
      <c r="AL77"/>
    </row>
    <row r="78" spans="1:38" ht="15" customHeight="1" x14ac:dyDescent="0.2">
      <c r="A78" s="23"/>
      <c r="B78" s="30"/>
      <c r="C78" s="66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48"/>
      <c r="AF78" s="3">
        <f t="shared" si="14"/>
        <v>0</v>
      </c>
      <c r="AG78" s="3">
        <f t="shared" si="16"/>
        <v>0</v>
      </c>
      <c r="AH78" s="2">
        <f t="shared" si="17"/>
        <v>1</v>
      </c>
      <c r="AI78" s="36">
        <f t="shared" si="15"/>
        <v>0</v>
      </c>
      <c r="AL78"/>
    </row>
    <row r="79" spans="1:38" ht="15" customHeight="1" x14ac:dyDescent="0.2">
      <c r="A79" s="23"/>
      <c r="B79" s="30"/>
      <c r="C79" s="61"/>
      <c r="D79" s="50"/>
      <c r="E79" s="50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48"/>
      <c r="AF79" s="3">
        <f t="shared" si="14"/>
        <v>0</v>
      </c>
      <c r="AG79" s="3">
        <f t="shared" si="16"/>
        <v>0</v>
      </c>
      <c r="AH79" s="2">
        <f t="shared" si="17"/>
        <v>1</v>
      </c>
      <c r="AI79" s="36">
        <f>AG79*1.1</f>
        <v>0</v>
      </c>
      <c r="AL79"/>
    </row>
    <row r="80" spans="1:38" ht="15" customHeight="1" x14ac:dyDescent="0.2">
      <c r="A80" s="30"/>
      <c r="B80" s="30"/>
      <c r="C80" s="61"/>
      <c r="D80" s="14"/>
      <c r="E80" s="14"/>
      <c r="F80" s="13"/>
      <c r="G80" s="13"/>
      <c r="H80" s="13"/>
      <c r="I80" s="50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48"/>
      <c r="AF80" s="3">
        <f t="shared" si="14"/>
        <v>0</v>
      </c>
      <c r="AG80" s="3">
        <f t="shared" si="16"/>
        <v>0</v>
      </c>
      <c r="AH80" s="2">
        <f t="shared" si="17"/>
        <v>1</v>
      </c>
      <c r="AI80" s="36">
        <f t="shared" ref="AI80:AI81" si="18">AG80*1.1</f>
        <v>0</v>
      </c>
      <c r="AL80"/>
    </row>
    <row r="81" spans="1:38" ht="15" customHeight="1" thickBot="1" x14ac:dyDescent="0.25">
      <c r="A81" s="34"/>
      <c r="B81" s="31"/>
      <c r="C81" s="62"/>
      <c r="D81" s="12"/>
      <c r="E81" s="12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48"/>
      <c r="AF81" s="3">
        <f t="shared" si="14"/>
        <v>0</v>
      </c>
      <c r="AG81" s="3">
        <f t="shared" si="16"/>
        <v>0</v>
      </c>
      <c r="AH81" s="2">
        <f t="shared" si="17"/>
        <v>1</v>
      </c>
      <c r="AI81" s="36">
        <f t="shared" si="18"/>
        <v>0</v>
      </c>
      <c r="AL81"/>
    </row>
    <row r="82" spans="1:38" x14ac:dyDescent="0.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F82" s="1"/>
      <c r="AH82" s="1"/>
    </row>
    <row r="83" spans="1:38" x14ac:dyDescent="0.2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F83" s="1"/>
      <c r="AH83" s="1"/>
    </row>
    <row r="84" spans="1:38" x14ac:dyDescent="0.2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F84" s="1"/>
      <c r="AH84" s="1"/>
    </row>
    <row r="85" spans="1:38" x14ac:dyDescent="0.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F85" s="1"/>
      <c r="AH85" s="1"/>
    </row>
    <row r="86" spans="1:38" x14ac:dyDescent="0.2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F86" s="1"/>
      <c r="AH86" s="1"/>
    </row>
    <row r="87" spans="1:38" x14ac:dyDescent="0.2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F87" s="1"/>
      <c r="AH87" s="1"/>
    </row>
    <row r="88" spans="1:38" x14ac:dyDescent="0.2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F88" s="1"/>
      <c r="AH88" s="1"/>
    </row>
    <row r="89" spans="1:38" x14ac:dyDescent="0.2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F89" s="1"/>
      <c r="AH89" s="1"/>
    </row>
    <row r="90" spans="1:38" x14ac:dyDescent="0.2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F90" s="1"/>
      <c r="AH90" s="1"/>
    </row>
    <row r="91" spans="1:38" x14ac:dyDescent="0.2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F91" s="1"/>
      <c r="AH91" s="1"/>
    </row>
    <row r="92" spans="1:38" x14ac:dyDescent="0.2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F92" s="1"/>
      <c r="AH92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1"/>
  <sheetViews>
    <sheetView workbookViewId="0">
      <selection activeCell="F20" sqref="F20"/>
    </sheetView>
  </sheetViews>
  <sheetFormatPr baseColWidth="10" defaultRowHeight="15" x14ac:dyDescent="0.2"/>
  <cols>
    <col min="1" max="1" width="20.5" bestFit="1" customWidth="1"/>
    <col min="2" max="2" width="6" style="79" customWidth="1"/>
    <col min="3" max="7" width="6" style="21" customWidth="1"/>
  </cols>
  <sheetData>
    <row r="1" spans="1:9" ht="16" thickBot="1" x14ac:dyDescent="0.25">
      <c r="B1" s="79" t="s">
        <v>357</v>
      </c>
      <c r="C1" s="21" t="s">
        <v>359</v>
      </c>
      <c r="D1" s="21" t="s">
        <v>358</v>
      </c>
      <c r="E1" s="21" t="s">
        <v>360</v>
      </c>
      <c r="F1" s="21" t="s">
        <v>386</v>
      </c>
      <c r="G1" s="21" t="s">
        <v>387</v>
      </c>
    </row>
    <row r="2" spans="1:9" x14ac:dyDescent="0.2">
      <c r="A2" s="73" t="s">
        <v>318</v>
      </c>
      <c r="B2" s="80">
        <v>7.612903225806452</v>
      </c>
      <c r="C2" s="81">
        <v>25</v>
      </c>
      <c r="D2" s="80">
        <v>12.623376623376624</v>
      </c>
      <c r="E2" s="81">
        <v>12</v>
      </c>
      <c r="F2" s="80">
        <v>10</v>
      </c>
      <c r="G2" s="81">
        <v>14</v>
      </c>
      <c r="H2">
        <f>RANK(I2,$I$2:$I$38)</f>
        <v>15</v>
      </c>
      <c r="I2" s="98">
        <f>AVERAGE(B2,D2,F2)</f>
        <v>10.078759949727692</v>
      </c>
    </row>
    <row r="3" spans="1:9" x14ac:dyDescent="0.2">
      <c r="A3" s="74" t="s">
        <v>319</v>
      </c>
      <c r="B3" s="82">
        <v>6.193548387096774</v>
      </c>
      <c r="C3" s="83">
        <v>33</v>
      </c>
      <c r="D3" s="82">
        <v>13.194805194805195</v>
      </c>
      <c r="E3" s="83">
        <v>10</v>
      </c>
      <c r="F3" s="82">
        <v>9.375</v>
      </c>
      <c r="G3" s="83">
        <v>19</v>
      </c>
      <c r="H3">
        <f t="shared" ref="H3:H38" si="0">RANK(I3,$I$2:$I$38)</f>
        <v>20</v>
      </c>
      <c r="I3" s="98">
        <f t="shared" ref="I3:I38" si="1">AVERAGE(B3,D3,F3)</f>
        <v>9.5877845273006557</v>
      </c>
    </row>
    <row r="4" spans="1:9" x14ac:dyDescent="0.2">
      <c r="A4" s="74" t="s">
        <v>320</v>
      </c>
      <c r="B4" s="82">
        <v>7.870967741935484</v>
      </c>
      <c r="C4" s="83">
        <v>24</v>
      </c>
      <c r="D4" s="82">
        <v>9.4025974025974026</v>
      </c>
      <c r="E4" s="83">
        <v>27</v>
      </c>
      <c r="F4" s="82">
        <v>9.3125</v>
      </c>
      <c r="G4" s="83">
        <v>20</v>
      </c>
      <c r="H4">
        <f t="shared" si="0"/>
        <v>24</v>
      </c>
      <c r="I4" s="98">
        <f t="shared" si="1"/>
        <v>8.8620217148442961</v>
      </c>
    </row>
    <row r="5" spans="1:9" ht="16" thickBot="1" x14ac:dyDescent="0.25">
      <c r="A5" s="75" t="s">
        <v>23</v>
      </c>
      <c r="B5" s="84">
        <v>10.612903225806452</v>
      </c>
      <c r="C5" s="85">
        <v>7</v>
      </c>
      <c r="D5" s="84">
        <v>14.337662337662337</v>
      </c>
      <c r="E5" s="85">
        <v>8</v>
      </c>
      <c r="F5" s="84" t="s">
        <v>377</v>
      </c>
      <c r="G5" s="85"/>
      <c r="H5">
        <f t="shared" si="0"/>
        <v>6</v>
      </c>
      <c r="I5" s="98">
        <f t="shared" si="1"/>
        <v>12.475282781734395</v>
      </c>
    </row>
    <row r="6" spans="1:9" x14ac:dyDescent="0.2">
      <c r="A6" s="76" t="s">
        <v>321</v>
      </c>
      <c r="B6" s="86">
        <v>6.4516129032258061</v>
      </c>
      <c r="C6" s="87">
        <v>30</v>
      </c>
      <c r="D6" s="86">
        <v>10.545454545454545</v>
      </c>
      <c r="E6" s="87">
        <v>20</v>
      </c>
      <c r="F6" s="86">
        <v>11.375</v>
      </c>
      <c r="G6" s="87">
        <v>8</v>
      </c>
      <c r="H6">
        <f t="shared" si="0"/>
        <v>21</v>
      </c>
      <c r="I6" s="98">
        <f t="shared" si="1"/>
        <v>9.4573558162267837</v>
      </c>
    </row>
    <row r="7" spans="1:9" x14ac:dyDescent="0.2">
      <c r="A7" s="77" t="s">
        <v>322</v>
      </c>
      <c r="B7" s="88">
        <v>8.32258064516129</v>
      </c>
      <c r="C7" s="89">
        <v>21</v>
      </c>
      <c r="D7" s="88">
        <v>7.4805194805194803</v>
      </c>
      <c r="E7" s="89">
        <v>33</v>
      </c>
      <c r="F7" s="88">
        <v>8.34375</v>
      </c>
      <c r="G7" s="89">
        <v>30</v>
      </c>
      <c r="H7">
        <f t="shared" si="0"/>
        <v>31</v>
      </c>
      <c r="I7" s="98">
        <f t="shared" si="1"/>
        <v>8.0489500418935904</v>
      </c>
    </row>
    <row r="8" spans="1:9" x14ac:dyDescent="0.2">
      <c r="A8" s="77" t="s">
        <v>323</v>
      </c>
      <c r="B8" s="88">
        <v>4.064516129032258</v>
      </c>
      <c r="C8" s="89">
        <v>37</v>
      </c>
      <c r="D8" s="88">
        <v>8.5194805194805188</v>
      </c>
      <c r="E8" s="89">
        <v>30</v>
      </c>
      <c r="F8" s="88">
        <v>8.03125</v>
      </c>
      <c r="G8" s="89">
        <v>32</v>
      </c>
      <c r="H8">
        <f t="shared" si="0"/>
        <v>36</v>
      </c>
      <c r="I8" s="98">
        <f t="shared" si="1"/>
        <v>6.8717488828375926</v>
      </c>
    </row>
    <row r="9" spans="1:9" ht="16" thickBot="1" x14ac:dyDescent="0.25">
      <c r="A9" s="78" t="s">
        <v>324</v>
      </c>
      <c r="B9" s="90">
        <v>6.4516129032258061</v>
      </c>
      <c r="C9" s="91">
        <v>30</v>
      </c>
      <c r="D9" s="90">
        <v>10.597402597402597</v>
      </c>
      <c r="E9" s="91">
        <v>19</v>
      </c>
      <c r="F9" s="90">
        <v>13.25</v>
      </c>
      <c r="G9" s="91">
        <v>3</v>
      </c>
      <c r="H9">
        <f t="shared" si="0"/>
        <v>14</v>
      </c>
      <c r="I9" s="98">
        <f t="shared" si="1"/>
        <v>10.099671833542802</v>
      </c>
    </row>
    <row r="10" spans="1:9" x14ac:dyDescent="0.2">
      <c r="A10" s="73" t="s">
        <v>325</v>
      </c>
      <c r="B10" s="80">
        <v>10.580645161290322</v>
      </c>
      <c r="C10" s="81">
        <v>8</v>
      </c>
      <c r="D10" s="80">
        <v>15.844155844155845</v>
      </c>
      <c r="E10" s="81">
        <v>4</v>
      </c>
      <c r="F10" s="80">
        <v>8.5625</v>
      </c>
      <c r="G10" s="81">
        <v>27</v>
      </c>
      <c r="H10">
        <f t="shared" si="0"/>
        <v>7</v>
      </c>
      <c r="I10" s="98">
        <f t="shared" si="1"/>
        <v>11.662433668482057</v>
      </c>
    </row>
    <row r="11" spans="1:9" x14ac:dyDescent="0.2">
      <c r="A11" s="74" t="s">
        <v>326</v>
      </c>
      <c r="B11" s="82">
        <v>10.096774193548388</v>
      </c>
      <c r="C11" s="83">
        <v>10</v>
      </c>
      <c r="D11" s="82">
        <v>10.38961038961039</v>
      </c>
      <c r="E11" s="83">
        <v>23</v>
      </c>
      <c r="F11" s="82">
        <v>9.40625</v>
      </c>
      <c r="G11" s="83">
        <v>17</v>
      </c>
      <c r="H11">
        <f t="shared" si="0"/>
        <v>16</v>
      </c>
      <c r="I11" s="98">
        <f t="shared" si="1"/>
        <v>9.9642115277195931</v>
      </c>
    </row>
    <row r="12" spans="1:9" x14ac:dyDescent="0.2">
      <c r="A12" s="74" t="s">
        <v>327</v>
      </c>
      <c r="B12" s="82">
        <v>5.935483870967742</v>
      </c>
      <c r="C12" s="83">
        <v>34</v>
      </c>
      <c r="D12" s="82">
        <v>6.5454545454545459</v>
      </c>
      <c r="E12" s="83">
        <v>37</v>
      </c>
      <c r="F12" s="82">
        <v>9.09375</v>
      </c>
      <c r="G12" s="83">
        <v>21</v>
      </c>
      <c r="H12">
        <f t="shared" si="0"/>
        <v>35</v>
      </c>
      <c r="I12" s="98">
        <f t="shared" si="1"/>
        <v>7.1915628054740957</v>
      </c>
    </row>
    <row r="13" spans="1:9" ht="16" thickBot="1" x14ac:dyDescent="0.25">
      <c r="A13" s="75" t="s">
        <v>328</v>
      </c>
      <c r="B13" s="84">
        <v>9.741935483870968</v>
      </c>
      <c r="C13" s="85">
        <v>12</v>
      </c>
      <c r="D13" s="84">
        <v>12.25974025974026</v>
      </c>
      <c r="E13" s="85">
        <v>14</v>
      </c>
      <c r="F13" s="84">
        <v>10.03125</v>
      </c>
      <c r="G13" s="85">
        <v>13</v>
      </c>
      <c r="H13">
        <f t="shared" si="0"/>
        <v>11</v>
      </c>
      <c r="I13" s="98">
        <f t="shared" si="1"/>
        <v>10.677641914537077</v>
      </c>
    </row>
    <row r="14" spans="1:9" x14ac:dyDescent="0.2">
      <c r="A14" s="76" t="s">
        <v>329</v>
      </c>
      <c r="B14" s="86">
        <v>6.5161290322580649</v>
      </c>
      <c r="C14" s="87">
        <v>28</v>
      </c>
      <c r="D14" s="86">
        <v>10.441558441558442</v>
      </c>
      <c r="E14" s="87">
        <v>22</v>
      </c>
      <c r="F14" s="86">
        <v>9</v>
      </c>
      <c r="G14" s="87">
        <v>22</v>
      </c>
      <c r="H14">
        <f t="shared" si="0"/>
        <v>27</v>
      </c>
      <c r="I14" s="98">
        <f t="shared" si="1"/>
        <v>8.6525624912721693</v>
      </c>
    </row>
    <row r="15" spans="1:9" x14ac:dyDescent="0.2">
      <c r="A15" s="77" t="s">
        <v>330</v>
      </c>
      <c r="B15" s="88">
        <v>8.8387096774193541</v>
      </c>
      <c r="C15" s="89">
        <v>18</v>
      </c>
      <c r="D15" s="88">
        <v>13.246753246753247</v>
      </c>
      <c r="E15" s="89">
        <v>9</v>
      </c>
      <c r="F15" s="88">
        <v>8.375</v>
      </c>
      <c r="G15" s="89">
        <v>29</v>
      </c>
      <c r="H15">
        <f t="shared" si="0"/>
        <v>13</v>
      </c>
      <c r="I15" s="98">
        <f t="shared" si="1"/>
        <v>10.153487641390868</v>
      </c>
    </row>
    <row r="16" spans="1:9" x14ac:dyDescent="0.2">
      <c r="A16" s="77" t="s">
        <v>331</v>
      </c>
      <c r="B16" s="88">
        <v>9.0322580645161299</v>
      </c>
      <c r="C16" s="89">
        <v>14</v>
      </c>
      <c r="D16" s="88">
        <v>6.6493506493506498</v>
      </c>
      <c r="E16" s="89">
        <v>36</v>
      </c>
      <c r="F16" s="88">
        <v>8.625</v>
      </c>
      <c r="G16" s="89">
        <v>25</v>
      </c>
      <c r="H16">
        <f t="shared" si="0"/>
        <v>30</v>
      </c>
      <c r="I16" s="98">
        <f t="shared" si="1"/>
        <v>8.1022029046222599</v>
      </c>
    </row>
    <row r="17" spans="1:9" ht="16" thickBot="1" x14ac:dyDescent="0.25">
      <c r="A17" s="78" t="s">
        <v>332</v>
      </c>
      <c r="B17" s="90">
        <v>12.129032258064516</v>
      </c>
      <c r="C17" s="91">
        <v>4</v>
      </c>
      <c r="D17" s="90">
        <v>15.532467532467532</v>
      </c>
      <c r="E17" s="91">
        <v>5</v>
      </c>
      <c r="F17" s="90">
        <v>12.9375</v>
      </c>
      <c r="G17" s="91">
        <v>4</v>
      </c>
      <c r="H17">
        <f t="shared" si="0"/>
        <v>3</v>
      </c>
      <c r="I17" s="98">
        <f t="shared" si="1"/>
        <v>13.532999930177349</v>
      </c>
    </row>
    <row r="18" spans="1:9" x14ac:dyDescent="0.2">
      <c r="A18" s="73" t="s">
        <v>333</v>
      </c>
      <c r="B18" s="80">
        <v>8.9677419354838701</v>
      </c>
      <c r="C18" s="81">
        <v>15</v>
      </c>
      <c r="D18" s="80">
        <v>9.6103896103896105</v>
      </c>
      <c r="E18" s="81">
        <v>26</v>
      </c>
      <c r="F18" s="80">
        <v>9.71875</v>
      </c>
      <c r="G18" s="81">
        <v>15</v>
      </c>
      <c r="H18">
        <f t="shared" si="0"/>
        <v>22</v>
      </c>
      <c r="I18" s="98">
        <f t="shared" si="1"/>
        <v>9.4322938486244947</v>
      </c>
    </row>
    <row r="19" spans="1:9" x14ac:dyDescent="0.2">
      <c r="A19" s="74" t="s">
        <v>334</v>
      </c>
      <c r="B19" s="82">
        <v>12.451612903225806</v>
      </c>
      <c r="C19" s="83">
        <v>3</v>
      </c>
      <c r="D19" s="82">
        <v>16.103896103896105</v>
      </c>
      <c r="E19" s="83">
        <v>2</v>
      </c>
      <c r="F19" s="82">
        <v>13.4375</v>
      </c>
      <c r="G19" s="83">
        <v>1</v>
      </c>
      <c r="H19">
        <f t="shared" si="0"/>
        <v>2</v>
      </c>
      <c r="I19" s="98">
        <f t="shared" si="1"/>
        <v>13.997669669040638</v>
      </c>
    </row>
    <row r="20" spans="1:9" x14ac:dyDescent="0.2">
      <c r="A20" s="74" t="s">
        <v>335</v>
      </c>
      <c r="B20" s="82">
        <v>4.32258064516129</v>
      </c>
      <c r="C20" s="83">
        <v>36</v>
      </c>
      <c r="D20" s="82">
        <v>7.6883116883116882</v>
      </c>
      <c r="E20" s="83">
        <v>31</v>
      </c>
      <c r="F20" s="82">
        <v>5.1875</v>
      </c>
      <c r="G20" s="83">
        <v>36</v>
      </c>
      <c r="H20">
        <f t="shared" si="0"/>
        <v>37</v>
      </c>
      <c r="I20" s="98">
        <f t="shared" si="1"/>
        <v>5.7327974444909922</v>
      </c>
    </row>
    <row r="21" spans="1:9" ht="16" thickBot="1" x14ac:dyDescent="0.25">
      <c r="A21" s="75" t="s">
        <v>336</v>
      </c>
      <c r="B21" s="84">
        <v>10.64516129032258</v>
      </c>
      <c r="C21" s="85">
        <v>6</v>
      </c>
      <c r="D21" s="84">
        <v>11.012987012987013</v>
      </c>
      <c r="E21" s="85">
        <v>17</v>
      </c>
      <c r="F21" s="84">
        <v>11.5</v>
      </c>
      <c r="G21" s="85">
        <v>7</v>
      </c>
      <c r="H21">
        <f t="shared" si="0"/>
        <v>9</v>
      </c>
      <c r="I21" s="98">
        <f t="shared" si="1"/>
        <v>11.052716101103199</v>
      </c>
    </row>
    <row r="22" spans="1:9" x14ac:dyDescent="0.2">
      <c r="A22" s="76" t="s">
        <v>337</v>
      </c>
      <c r="B22" s="86">
        <v>4.645161290322581</v>
      </c>
      <c r="C22" s="87">
        <v>35</v>
      </c>
      <c r="D22" s="86">
        <v>10.7012987012987</v>
      </c>
      <c r="E22" s="87">
        <v>18</v>
      </c>
      <c r="F22" s="86">
        <v>8.4375</v>
      </c>
      <c r="G22" s="87">
        <v>28</v>
      </c>
      <c r="H22">
        <f t="shared" si="0"/>
        <v>32</v>
      </c>
      <c r="I22" s="98">
        <f t="shared" si="1"/>
        <v>7.9279866638737602</v>
      </c>
    </row>
    <row r="23" spans="1:9" x14ac:dyDescent="0.2">
      <c r="A23" s="77" t="s">
        <v>338</v>
      </c>
      <c r="B23" s="88">
        <v>7.225806451612903</v>
      </c>
      <c r="C23" s="89">
        <v>26</v>
      </c>
      <c r="D23" s="88">
        <v>9.8181818181818183</v>
      </c>
      <c r="E23" s="89">
        <v>25</v>
      </c>
      <c r="F23" s="88">
        <v>9.53125</v>
      </c>
      <c r="G23" s="89">
        <v>16</v>
      </c>
      <c r="H23">
        <f t="shared" si="0"/>
        <v>25</v>
      </c>
      <c r="I23" s="98">
        <f t="shared" si="1"/>
        <v>8.8584127565982396</v>
      </c>
    </row>
    <row r="24" spans="1:9" x14ac:dyDescent="0.2">
      <c r="A24" s="77" t="s">
        <v>339</v>
      </c>
      <c r="B24" s="88">
        <v>9.806451612903226</v>
      </c>
      <c r="C24" s="89">
        <v>11</v>
      </c>
      <c r="D24" s="88">
        <v>7.5324675324675328</v>
      </c>
      <c r="E24" s="89">
        <v>32</v>
      </c>
      <c r="F24" s="88">
        <v>7.125</v>
      </c>
      <c r="G24" s="89">
        <v>35</v>
      </c>
      <c r="H24">
        <f t="shared" si="0"/>
        <v>29</v>
      </c>
      <c r="I24" s="98">
        <f t="shared" si="1"/>
        <v>8.1546397151235865</v>
      </c>
    </row>
    <row r="25" spans="1:9" ht="16" thickBot="1" x14ac:dyDescent="0.25">
      <c r="A25" s="78" t="s">
        <v>340</v>
      </c>
      <c r="B25" s="90">
        <v>9.4193548387096779</v>
      </c>
      <c r="C25" s="91">
        <v>13</v>
      </c>
      <c r="D25" s="90">
        <v>11.324675324675324</v>
      </c>
      <c r="E25" s="91">
        <v>16</v>
      </c>
      <c r="F25" s="90">
        <v>10.0625</v>
      </c>
      <c r="G25" s="91">
        <v>12</v>
      </c>
      <c r="H25">
        <f t="shared" si="0"/>
        <v>12</v>
      </c>
      <c r="I25" s="98">
        <f t="shared" si="1"/>
        <v>10.268843387795</v>
      </c>
    </row>
    <row r="26" spans="1:9" x14ac:dyDescent="0.2">
      <c r="A26" s="73" t="s">
        <v>341</v>
      </c>
      <c r="B26" s="80">
        <v>6.4838709677419351</v>
      </c>
      <c r="C26" s="81">
        <v>29</v>
      </c>
      <c r="D26" s="80">
        <v>12.311688311688311</v>
      </c>
      <c r="E26" s="81">
        <v>13</v>
      </c>
      <c r="F26" s="80">
        <v>9.40625</v>
      </c>
      <c r="G26" s="81">
        <v>17</v>
      </c>
      <c r="H26">
        <f t="shared" si="0"/>
        <v>23</v>
      </c>
      <c r="I26" s="98">
        <f t="shared" si="1"/>
        <v>9.400603093143415</v>
      </c>
    </row>
    <row r="27" spans="1:9" x14ac:dyDescent="0.2">
      <c r="A27" s="74" t="s">
        <v>342</v>
      </c>
      <c r="B27" s="82">
        <v>8.5806451612903221</v>
      </c>
      <c r="C27" s="83">
        <v>19</v>
      </c>
      <c r="D27" s="82">
        <v>12.675324675324676</v>
      </c>
      <c r="E27" s="83">
        <v>11</v>
      </c>
      <c r="F27" s="82">
        <v>8.3125</v>
      </c>
      <c r="G27" s="83">
        <v>31</v>
      </c>
      <c r="H27">
        <f t="shared" si="0"/>
        <v>17</v>
      </c>
      <c r="I27" s="98">
        <f t="shared" si="1"/>
        <v>9.8561566122049999</v>
      </c>
    </row>
    <row r="28" spans="1:9" x14ac:dyDescent="0.2">
      <c r="A28" s="74" t="s">
        <v>343</v>
      </c>
      <c r="B28" s="82">
        <v>8.9032258064516121</v>
      </c>
      <c r="C28" s="83">
        <v>16</v>
      </c>
      <c r="D28" s="82">
        <v>11.948051948051948</v>
      </c>
      <c r="E28" s="83">
        <v>15</v>
      </c>
      <c r="F28" s="82">
        <v>7.96875</v>
      </c>
      <c r="G28" s="83">
        <v>34</v>
      </c>
      <c r="H28">
        <f t="shared" si="0"/>
        <v>19</v>
      </c>
      <c r="I28" s="98">
        <f t="shared" si="1"/>
        <v>9.6066759181678538</v>
      </c>
    </row>
    <row r="29" spans="1:9" ht="16" thickBot="1" x14ac:dyDescent="0.25">
      <c r="A29" s="75" t="s">
        <v>344</v>
      </c>
      <c r="B29" s="84">
        <v>14.387096774193548</v>
      </c>
      <c r="C29" s="85">
        <v>1</v>
      </c>
      <c r="D29" s="84">
        <v>14.961038961038961</v>
      </c>
      <c r="E29" s="85">
        <v>6</v>
      </c>
      <c r="F29" s="84">
        <v>10.21875</v>
      </c>
      <c r="G29" s="85">
        <v>11</v>
      </c>
      <c r="H29">
        <f t="shared" si="0"/>
        <v>4</v>
      </c>
      <c r="I29" s="98">
        <f t="shared" si="1"/>
        <v>13.188961911744171</v>
      </c>
    </row>
    <row r="30" spans="1:9" x14ac:dyDescent="0.2">
      <c r="A30" s="76" t="s">
        <v>345</v>
      </c>
      <c r="B30" s="86">
        <v>8.193548387096774</v>
      </c>
      <c r="C30" s="87">
        <v>23</v>
      </c>
      <c r="D30" s="86">
        <v>8.675324675324676</v>
      </c>
      <c r="E30" s="87">
        <v>29</v>
      </c>
      <c r="F30" s="86">
        <v>8.90625</v>
      </c>
      <c r="G30" s="87">
        <v>24</v>
      </c>
      <c r="H30">
        <f t="shared" si="0"/>
        <v>28</v>
      </c>
      <c r="I30" s="98">
        <f t="shared" si="1"/>
        <v>8.5917076874738161</v>
      </c>
    </row>
    <row r="31" spans="1:9" x14ac:dyDescent="0.2">
      <c r="A31" s="77" t="s">
        <v>346</v>
      </c>
      <c r="B31" s="88">
        <v>11.03225806451613</v>
      </c>
      <c r="C31" s="89">
        <v>5</v>
      </c>
      <c r="D31" s="88">
        <v>10.493506493506494</v>
      </c>
      <c r="E31" s="89">
        <v>21</v>
      </c>
      <c r="F31" s="88">
        <v>10.6875</v>
      </c>
      <c r="G31" s="89">
        <v>9</v>
      </c>
      <c r="H31">
        <f t="shared" si="0"/>
        <v>10</v>
      </c>
      <c r="I31" s="98">
        <f t="shared" si="1"/>
        <v>10.737754852674207</v>
      </c>
    </row>
    <row r="32" spans="1:9" x14ac:dyDescent="0.2">
      <c r="A32" s="77" t="s">
        <v>347</v>
      </c>
      <c r="B32" s="88">
        <v>10.516129032258064</v>
      </c>
      <c r="C32" s="89">
        <v>9</v>
      </c>
      <c r="D32" s="88">
        <v>16.363636363636363</v>
      </c>
      <c r="E32" s="89">
        <v>1</v>
      </c>
      <c r="F32" s="88">
        <v>12.28125</v>
      </c>
      <c r="G32" s="89">
        <v>5</v>
      </c>
      <c r="H32">
        <f t="shared" si="0"/>
        <v>5</v>
      </c>
      <c r="I32" s="98">
        <f t="shared" si="1"/>
        <v>13.053671798631475</v>
      </c>
    </row>
    <row r="33" spans="1:9" ht="16" thickBot="1" x14ac:dyDescent="0.25">
      <c r="A33" s="78" t="s">
        <v>348</v>
      </c>
      <c r="B33" s="90">
        <v>6.32258064516129</v>
      </c>
      <c r="C33" s="91">
        <v>32</v>
      </c>
      <c r="D33" s="90">
        <v>6.9090909090909092</v>
      </c>
      <c r="E33" s="91">
        <v>34</v>
      </c>
      <c r="F33" s="90">
        <v>8.625</v>
      </c>
      <c r="G33" s="91">
        <v>25</v>
      </c>
      <c r="H33">
        <f t="shared" si="0"/>
        <v>34</v>
      </c>
      <c r="I33" s="98">
        <f t="shared" si="1"/>
        <v>7.2855571847507328</v>
      </c>
    </row>
    <row r="34" spans="1:9" x14ac:dyDescent="0.2">
      <c r="A34" s="73" t="s">
        <v>349</v>
      </c>
      <c r="B34" s="80">
        <v>12.580645161290322</v>
      </c>
      <c r="C34" s="81">
        <v>2</v>
      </c>
      <c r="D34" s="80">
        <v>16.103896103896105</v>
      </c>
      <c r="E34" s="81">
        <v>2</v>
      </c>
      <c r="F34" s="80">
        <v>13.375</v>
      </c>
      <c r="G34" s="81">
        <v>2</v>
      </c>
      <c r="H34">
        <f t="shared" si="0"/>
        <v>1</v>
      </c>
      <c r="I34" s="98">
        <f t="shared" si="1"/>
        <v>14.019847088395474</v>
      </c>
    </row>
    <row r="35" spans="1:9" x14ac:dyDescent="0.2">
      <c r="A35" s="74" t="s">
        <v>350</v>
      </c>
      <c r="B35" s="82">
        <v>7.225806451612903</v>
      </c>
      <c r="C35" s="83">
        <v>26</v>
      </c>
      <c r="D35" s="82">
        <v>6.9090909090909092</v>
      </c>
      <c r="E35" s="83">
        <v>34</v>
      </c>
      <c r="F35" s="82">
        <v>8</v>
      </c>
      <c r="G35" s="83">
        <v>33</v>
      </c>
      <c r="H35">
        <f t="shared" si="0"/>
        <v>33</v>
      </c>
      <c r="I35" s="98">
        <f t="shared" si="1"/>
        <v>7.3782991202346038</v>
      </c>
    </row>
    <row r="36" spans="1:9" x14ac:dyDescent="0.2">
      <c r="A36" s="74" t="s">
        <v>351</v>
      </c>
      <c r="B36" s="82">
        <v>8.32258064516129</v>
      </c>
      <c r="C36" s="83">
        <v>21</v>
      </c>
      <c r="D36" s="82">
        <v>8.7272727272727266</v>
      </c>
      <c r="E36" s="83">
        <v>28</v>
      </c>
      <c r="F36" s="82">
        <v>8.9375</v>
      </c>
      <c r="G36" s="83">
        <v>23</v>
      </c>
      <c r="H36">
        <f t="shared" si="0"/>
        <v>26</v>
      </c>
      <c r="I36" s="98">
        <f t="shared" si="1"/>
        <v>8.6624511241446722</v>
      </c>
    </row>
    <row r="37" spans="1:9" ht="16" thickBot="1" x14ac:dyDescent="0.25">
      <c r="A37" s="75" t="s">
        <v>352</v>
      </c>
      <c r="B37" s="84">
        <v>8.9032258064516121</v>
      </c>
      <c r="C37" s="85">
        <v>16</v>
      </c>
      <c r="D37" s="84">
        <v>10.285714285714286</v>
      </c>
      <c r="E37" s="85">
        <v>24</v>
      </c>
      <c r="F37" s="84">
        <v>10.25</v>
      </c>
      <c r="G37" s="85">
        <v>10</v>
      </c>
      <c r="H37">
        <f t="shared" si="0"/>
        <v>18</v>
      </c>
      <c r="I37" s="98">
        <f t="shared" si="1"/>
        <v>9.8129800307219668</v>
      </c>
    </row>
    <row r="38" spans="1:9" x14ac:dyDescent="0.2">
      <c r="A38" s="76" t="s">
        <v>353</v>
      </c>
      <c r="B38" s="86">
        <v>8.5806451612903221</v>
      </c>
      <c r="C38" s="87">
        <v>19</v>
      </c>
      <c r="D38" s="86">
        <v>14.441558441558442</v>
      </c>
      <c r="E38" s="87">
        <v>7</v>
      </c>
      <c r="F38" s="86">
        <v>11.78125</v>
      </c>
      <c r="G38" s="87">
        <v>6</v>
      </c>
      <c r="H38">
        <f t="shared" si="0"/>
        <v>8</v>
      </c>
      <c r="I38" s="98">
        <f t="shared" si="1"/>
        <v>11.601151200949587</v>
      </c>
    </row>
    <row r="39" spans="1:9" x14ac:dyDescent="0.2">
      <c r="A39" s="77"/>
      <c r="B39" s="88"/>
      <c r="C39" s="89"/>
      <c r="D39" s="88"/>
      <c r="E39" s="89"/>
      <c r="F39" s="88"/>
      <c r="G39" s="89"/>
    </row>
    <row r="40" spans="1:9" x14ac:dyDescent="0.2">
      <c r="A40" s="77" t="s">
        <v>356</v>
      </c>
      <c r="B40" s="88">
        <f>AVERAGE(B2:B38)</f>
        <v>8.5937227550130757</v>
      </c>
      <c r="C40" s="89"/>
      <c r="D40" s="88">
        <f>AVERAGE(D2:D38)</f>
        <v>11.140751140751146</v>
      </c>
      <c r="E40" s="89"/>
      <c r="F40" s="88">
        <f>AVERAGE(F2:F38)</f>
        <v>9.7074652777777786</v>
      </c>
      <c r="G40" s="89"/>
      <c r="I40" s="99">
        <f>AVERAGE(I2:I38)</f>
        <v>9.8389150173424351</v>
      </c>
    </row>
    <row r="41" spans="1:9" ht="16" thickBot="1" x14ac:dyDescent="0.25">
      <c r="A41" s="78"/>
      <c r="B41" s="90"/>
      <c r="C41" s="91"/>
      <c r="D41" s="90"/>
      <c r="E41" s="91"/>
      <c r="F41" s="90"/>
      <c r="G41" s="91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zoomScale="55" zoomScaleNormal="55" zoomScalePageLayoutView="55" workbookViewId="0">
      <selection activeCell="X19" sqref="X19"/>
    </sheetView>
  </sheetViews>
  <sheetFormatPr baseColWidth="10" defaultRowHeight="15" x14ac:dyDescent="0.2"/>
  <cols>
    <col min="1" max="1" width="3.1640625" bestFit="1" customWidth="1"/>
    <col min="2" max="2" width="7" bestFit="1" customWidth="1"/>
    <col min="3" max="12" width="4.1640625" bestFit="1" customWidth="1"/>
    <col min="13" max="14" width="2.1640625" bestFit="1" customWidth="1"/>
    <col min="15" max="15" width="4.1640625" bestFit="1" customWidth="1"/>
    <col min="16" max="16" width="2.1640625" bestFit="1" customWidth="1"/>
    <col min="17" max="19" width="4.1640625" bestFit="1" customWidth="1"/>
    <col min="20" max="22" width="2.1640625" bestFit="1" customWidth="1"/>
    <col min="23" max="23" width="4.1640625" bestFit="1" customWidth="1"/>
    <col min="24" max="28" width="2.1640625" bestFit="1" customWidth="1"/>
    <col min="29" max="29" width="229.83203125" bestFit="1" customWidth="1"/>
  </cols>
  <sheetData>
    <row r="1" spans="1:29" x14ac:dyDescent="0.2">
      <c r="A1">
        <v>1</v>
      </c>
      <c r="B1">
        <v>4</v>
      </c>
      <c r="C1">
        <v>4</v>
      </c>
      <c r="D1">
        <v>4</v>
      </c>
      <c r="E1">
        <v>4</v>
      </c>
      <c r="F1">
        <v>1</v>
      </c>
      <c r="G1">
        <v>1</v>
      </c>
      <c r="H1">
        <v>2</v>
      </c>
      <c r="I1">
        <v>4</v>
      </c>
      <c r="J1">
        <v>5</v>
      </c>
      <c r="K1">
        <v>5</v>
      </c>
      <c r="L1">
        <v>5</v>
      </c>
      <c r="M1">
        <v>4</v>
      </c>
      <c r="N1">
        <v>5</v>
      </c>
      <c r="O1">
        <v>1</v>
      </c>
      <c r="P1">
        <v>5</v>
      </c>
      <c r="Q1">
        <v>5</v>
      </c>
      <c r="R1">
        <v>0</v>
      </c>
      <c r="S1">
        <v>0</v>
      </c>
      <c r="T1">
        <v>0</v>
      </c>
      <c r="U1">
        <v>0</v>
      </c>
      <c r="V1">
        <v>3</v>
      </c>
      <c r="W1">
        <v>1</v>
      </c>
      <c r="X1">
        <v>0</v>
      </c>
      <c r="Y1">
        <v>0</v>
      </c>
      <c r="Z1">
        <v>0</v>
      </c>
      <c r="AA1">
        <v>0</v>
      </c>
      <c r="AB1">
        <v>0</v>
      </c>
      <c r="AC1" t="s">
        <v>367</v>
      </c>
    </row>
    <row r="2" spans="1:29" x14ac:dyDescent="0.2">
      <c r="A2">
        <v>2</v>
      </c>
      <c r="B2">
        <v>5</v>
      </c>
      <c r="C2">
        <v>5</v>
      </c>
      <c r="D2">
        <v>5</v>
      </c>
      <c r="E2">
        <v>5</v>
      </c>
      <c r="F2">
        <v>1</v>
      </c>
      <c r="G2">
        <v>1</v>
      </c>
      <c r="H2">
        <v>1</v>
      </c>
      <c r="I2">
        <v>1</v>
      </c>
      <c r="J2">
        <v>0</v>
      </c>
      <c r="K2">
        <v>5</v>
      </c>
      <c r="L2">
        <v>0</v>
      </c>
      <c r="M2">
        <v>2</v>
      </c>
      <c r="N2">
        <v>0</v>
      </c>
      <c r="O2">
        <v>1</v>
      </c>
      <c r="P2">
        <v>4</v>
      </c>
      <c r="Q2">
        <v>5</v>
      </c>
      <c r="R2">
        <v>4</v>
      </c>
      <c r="S2">
        <v>3</v>
      </c>
      <c r="T2">
        <v>5</v>
      </c>
      <c r="U2">
        <v>2</v>
      </c>
      <c r="V2">
        <v>2</v>
      </c>
      <c r="W2">
        <v>1</v>
      </c>
      <c r="X2">
        <v>0</v>
      </c>
      <c r="Y2">
        <v>1</v>
      </c>
      <c r="Z2">
        <v>0</v>
      </c>
      <c r="AA2">
        <v>0</v>
      </c>
      <c r="AB2">
        <v>0</v>
      </c>
      <c r="AC2" t="s">
        <v>385</v>
      </c>
    </row>
    <row r="3" spans="1:29" x14ac:dyDescent="0.2">
      <c r="A3">
        <v>3</v>
      </c>
      <c r="B3">
        <v>2</v>
      </c>
      <c r="C3">
        <v>4.5</v>
      </c>
      <c r="D3">
        <v>5</v>
      </c>
      <c r="E3">
        <v>4</v>
      </c>
      <c r="F3">
        <v>4</v>
      </c>
      <c r="G3">
        <v>2</v>
      </c>
      <c r="H3">
        <v>1</v>
      </c>
      <c r="I3">
        <v>0.5</v>
      </c>
      <c r="J3">
        <v>0</v>
      </c>
      <c r="K3">
        <v>5</v>
      </c>
      <c r="L3">
        <v>0</v>
      </c>
      <c r="M3">
        <v>2</v>
      </c>
      <c r="N3">
        <v>0</v>
      </c>
      <c r="O3">
        <v>1</v>
      </c>
      <c r="P3">
        <v>4</v>
      </c>
      <c r="Q3">
        <v>3</v>
      </c>
      <c r="R3">
        <v>1</v>
      </c>
      <c r="S3">
        <v>3.5</v>
      </c>
      <c r="T3">
        <v>4</v>
      </c>
      <c r="U3">
        <v>5</v>
      </c>
      <c r="V3">
        <v>3</v>
      </c>
      <c r="W3">
        <v>3</v>
      </c>
      <c r="X3">
        <v>4</v>
      </c>
      <c r="Y3">
        <v>4</v>
      </c>
      <c r="Z3">
        <v>0</v>
      </c>
      <c r="AA3">
        <v>0</v>
      </c>
      <c r="AB3">
        <v>0</v>
      </c>
      <c r="AC3" t="s">
        <v>391</v>
      </c>
    </row>
    <row r="4" spans="1:29" x14ac:dyDescent="0.2">
      <c r="A4">
        <v>4</v>
      </c>
      <c r="B4">
        <v>1E-4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t="s">
        <v>377</v>
      </c>
    </row>
    <row r="5" spans="1:29" x14ac:dyDescent="0.2">
      <c r="A5">
        <v>5</v>
      </c>
      <c r="B5">
        <v>3</v>
      </c>
      <c r="C5">
        <v>5</v>
      </c>
      <c r="D5">
        <v>5</v>
      </c>
      <c r="E5">
        <v>5</v>
      </c>
      <c r="F5">
        <v>2</v>
      </c>
      <c r="G5">
        <v>1</v>
      </c>
      <c r="H5">
        <v>1</v>
      </c>
      <c r="I5">
        <v>3</v>
      </c>
      <c r="J5">
        <v>4</v>
      </c>
      <c r="K5">
        <v>4</v>
      </c>
      <c r="L5">
        <v>2</v>
      </c>
      <c r="M5">
        <v>3</v>
      </c>
      <c r="N5">
        <v>0</v>
      </c>
      <c r="O5">
        <v>1</v>
      </c>
      <c r="P5">
        <v>5</v>
      </c>
      <c r="Q5">
        <v>5</v>
      </c>
      <c r="R5">
        <v>3</v>
      </c>
      <c r="S5">
        <v>4</v>
      </c>
      <c r="T5">
        <v>5</v>
      </c>
      <c r="U5">
        <v>5</v>
      </c>
      <c r="V5">
        <v>5</v>
      </c>
      <c r="W5">
        <v>5</v>
      </c>
      <c r="X5">
        <v>0</v>
      </c>
      <c r="Y5">
        <v>0</v>
      </c>
      <c r="Z5">
        <v>0</v>
      </c>
      <c r="AA5">
        <v>0</v>
      </c>
      <c r="AB5">
        <v>0</v>
      </c>
      <c r="AC5" t="s">
        <v>378</v>
      </c>
    </row>
    <row r="6" spans="1:29" x14ac:dyDescent="0.2">
      <c r="A6">
        <v>6</v>
      </c>
      <c r="B6">
        <v>3</v>
      </c>
      <c r="C6">
        <v>4</v>
      </c>
      <c r="D6">
        <v>4</v>
      </c>
      <c r="E6">
        <v>3.5</v>
      </c>
      <c r="F6">
        <v>4</v>
      </c>
      <c r="G6">
        <v>1</v>
      </c>
      <c r="H6">
        <v>2</v>
      </c>
      <c r="I6">
        <v>1</v>
      </c>
      <c r="J6">
        <v>0</v>
      </c>
      <c r="K6">
        <v>4</v>
      </c>
      <c r="L6">
        <v>5</v>
      </c>
      <c r="M6">
        <v>0</v>
      </c>
      <c r="N6">
        <v>0</v>
      </c>
      <c r="O6">
        <v>0</v>
      </c>
      <c r="P6">
        <v>0</v>
      </c>
      <c r="Q6">
        <v>4</v>
      </c>
      <c r="R6">
        <v>3</v>
      </c>
      <c r="S6">
        <v>3</v>
      </c>
      <c r="T6">
        <v>0</v>
      </c>
      <c r="U6">
        <v>2</v>
      </c>
      <c r="V6">
        <v>3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 t="s">
        <v>373</v>
      </c>
    </row>
    <row r="7" spans="1:29" x14ac:dyDescent="0.2">
      <c r="A7">
        <v>7</v>
      </c>
      <c r="B7">
        <v>2</v>
      </c>
      <c r="C7">
        <v>5</v>
      </c>
      <c r="D7">
        <v>2</v>
      </c>
      <c r="E7">
        <v>3.5</v>
      </c>
      <c r="F7">
        <v>1</v>
      </c>
      <c r="G7">
        <v>1</v>
      </c>
      <c r="H7">
        <v>2</v>
      </c>
      <c r="I7">
        <v>0</v>
      </c>
      <c r="J7">
        <v>2</v>
      </c>
      <c r="K7">
        <v>5</v>
      </c>
      <c r="L7">
        <v>0</v>
      </c>
      <c r="M7">
        <v>3</v>
      </c>
      <c r="N7">
        <v>0</v>
      </c>
      <c r="O7">
        <v>5</v>
      </c>
      <c r="P7">
        <v>5</v>
      </c>
      <c r="Q7">
        <v>3</v>
      </c>
      <c r="R7">
        <v>5</v>
      </c>
      <c r="S7">
        <v>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t="s">
        <v>392</v>
      </c>
    </row>
    <row r="8" spans="1:29" x14ac:dyDescent="0.2">
      <c r="A8">
        <v>8</v>
      </c>
      <c r="B8">
        <v>5</v>
      </c>
      <c r="C8">
        <v>5</v>
      </c>
      <c r="D8">
        <v>5</v>
      </c>
      <c r="E8">
        <v>4.5</v>
      </c>
      <c r="F8">
        <v>4</v>
      </c>
      <c r="G8">
        <v>3</v>
      </c>
      <c r="H8">
        <v>2.5</v>
      </c>
      <c r="I8">
        <v>5</v>
      </c>
      <c r="J8">
        <v>3.5</v>
      </c>
      <c r="K8">
        <v>5</v>
      </c>
      <c r="L8">
        <v>4</v>
      </c>
      <c r="M8">
        <v>4</v>
      </c>
      <c r="N8">
        <v>3</v>
      </c>
      <c r="O8">
        <v>3</v>
      </c>
      <c r="P8">
        <v>5</v>
      </c>
      <c r="Q8">
        <v>3.5</v>
      </c>
      <c r="R8">
        <v>4</v>
      </c>
      <c r="S8">
        <v>4</v>
      </c>
      <c r="T8">
        <v>1</v>
      </c>
      <c r="U8">
        <v>0</v>
      </c>
      <c r="V8">
        <v>1</v>
      </c>
      <c r="W8">
        <v>1</v>
      </c>
      <c r="X8">
        <v>0</v>
      </c>
      <c r="Y8">
        <v>2</v>
      </c>
      <c r="Z8">
        <v>0</v>
      </c>
      <c r="AA8">
        <v>0</v>
      </c>
      <c r="AB8">
        <v>0</v>
      </c>
      <c r="AC8" t="s">
        <v>365</v>
      </c>
    </row>
    <row r="9" spans="1:29" x14ac:dyDescent="0.2">
      <c r="A9">
        <v>9</v>
      </c>
      <c r="B9">
        <v>3</v>
      </c>
      <c r="C9">
        <v>2.5</v>
      </c>
      <c r="D9">
        <v>3</v>
      </c>
      <c r="E9">
        <v>5</v>
      </c>
      <c r="F9">
        <v>3</v>
      </c>
      <c r="G9">
        <v>1</v>
      </c>
      <c r="H9">
        <v>2</v>
      </c>
      <c r="I9">
        <v>5</v>
      </c>
      <c r="J9">
        <v>3</v>
      </c>
      <c r="K9">
        <v>1</v>
      </c>
      <c r="L9">
        <v>0</v>
      </c>
      <c r="M9">
        <v>0</v>
      </c>
      <c r="N9">
        <v>0</v>
      </c>
      <c r="O9">
        <v>5</v>
      </c>
      <c r="P9">
        <v>2</v>
      </c>
      <c r="Q9">
        <v>0</v>
      </c>
      <c r="R9">
        <v>0</v>
      </c>
      <c r="S9">
        <v>4</v>
      </c>
      <c r="T9">
        <v>0</v>
      </c>
      <c r="U9">
        <v>5</v>
      </c>
      <c r="V9">
        <v>3</v>
      </c>
      <c r="W9">
        <v>2.5</v>
      </c>
      <c r="X9">
        <v>2</v>
      </c>
      <c r="Y9">
        <v>1</v>
      </c>
      <c r="Z9">
        <v>0</v>
      </c>
      <c r="AA9">
        <v>0</v>
      </c>
      <c r="AB9">
        <v>0</v>
      </c>
      <c r="AC9" t="s">
        <v>382</v>
      </c>
    </row>
    <row r="10" spans="1:29" x14ac:dyDescent="0.2">
      <c r="A10">
        <v>10</v>
      </c>
      <c r="B10">
        <v>2</v>
      </c>
      <c r="C10">
        <v>5</v>
      </c>
      <c r="D10">
        <v>2</v>
      </c>
      <c r="E10">
        <v>4.5</v>
      </c>
      <c r="F10">
        <v>4</v>
      </c>
      <c r="G10">
        <v>1</v>
      </c>
      <c r="H10">
        <v>2</v>
      </c>
      <c r="I10">
        <v>1</v>
      </c>
      <c r="J10">
        <v>0</v>
      </c>
      <c r="K10">
        <v>4</v>
      </c>
      <c r="L10">
        <v>0</v>
      </c>
      <c r="M10">
        <v>3</v>
      </c>
      <c r="N10">
        <v>0</v>
      </c>
      <c r="O10">
        <v>0</v>
      </c>
      <c r="P10">
        <v>5</v>
      </c>
      <c r="Q10">
        <v>5</v>
      </c>
      <c r="R10">
        <v>4</v>
      </c>
      <c r="S10">
        <v>0</v>
      </c>
      <c r="T10">
        <v>0</v>
      </c>
      <c r="U10">
        <v>5</v>
      </c>
      <c r="V10">
        <v>5</v>
      </c>
      <c r="W10">
        <v>5</v>
      </c>
      <c r="X10">
        <v>4</v>
      </c>
      <c r="Y10">
        <v>0</v>
      </c>
      <c r="Z10">
        <v>1</v>
      </c>
      <c r="AA10">
        <v>0</v>
      </c>
      <c r="AB10">
        <v>0</v>
      </c>
      <c r="AC10" t="s">
        <v>383</v>
      </c>
    </row>
    <row r="11" spans="1:29" x14ac:dyDescent="0.2">
      <c r="A11">
        <v>11</v>
      </c>
      <c r="B11">
        <v>3</v>
      </c>
      <c r="C11">
        <v>3</v>
      </c>
      <c r="D11">
        <v>3</v>
      </c>
      <c r="E11">
        <v>4</v>
      </c>
      <c r="F11">
        <v>3</v>
      </c>
      <c r="G11">
        <v>1</v>
      </c>
      <c r="H11">
        <v>2</v>
      </c>
      <c r="I11">
        <v>1</v>
      </c>
      <c r="J11">
        <v>0</v>
      </c>
      <c r="K11">
        <v>5</v>
      </c>
      <c r="L11">
        <v>0.5</v>
      </c>
      <c r="M11">
        <v>0</v>
      </c>
      <c r="N11">
        <v>0</v>
      </c>
      <c r="O11">
        <v>0</v>
      </c>
      <c r="P11">
        <v>4</v>
      </c>
      <c r="Q11">
        <v>2</v>
      </c>
      <c r="R11">
        <v>4</v>
      </c>
      <c r="S11">
        <v>5</v>
      </c>
      <c r="T11">
        <v>5</v>
      </c>
      <c r="U11">
        <v>2</v>
      </c>
      <c r="V11">
        <v>3</v>
      </c>
      <c r="W11">
        <v>5</v>
      </c>
      <c r="X11">
        <v>3</v>
      </c>
      <c r="Y11">
        <v>1</v>
      </c>
      <c r="Z11">
        <v>0</v>
      </c>
      <c r="AA11">
        <v>0</v>
      </c>
      <c r="AB11">
        <v>0</v>
      </c>
      <c r="AC11" t="s">
        <v>379</v>
      </c>
    </row>
    <row r="12" spans="1:29" x14ac:dyDescent="0.2">
      <c r="A12">
        <v>12</v>
      </c>
      <c r="B12">
        <v>2.5</v>
      </c>
      <c r="C12">
        <v>2</v>
      </c>
      <c r="D12">
        <v>2.5</v>
      </c>
      <c r="E12">
        <v>4.5</v>
      </c>
      <c r="F12">
        <v>1</v>
      </c>
      <c r="G12">
        <v>0</v>
      </c>
      <c r="H12">
        <v>2</v>
      </c>
      <c r="I12">
        <v>4</v>
      </c>
      <c r="J12">
        <v>3</v>
      </c>
      <c r="K12">
        <v>5</v>
      </c>
      <c r="L12">
        <v>3</v>
      </c>
      <c r="M12">
        <v>2</v>
      </c>
      <c r="N12">
        <v>0</v>
      </c>
      <c r="O12">
        <v>0.5</v>
      </c>
      <c r="P12">
        <v>5</v>
      </c>
      <c r="Q12">
        <v>2</v>
      </c>
      <c r="R12">
        <v>5</v>
      </c>
      <c r="S12">
        <v>2.5</v>
      </c>
      <c r="T12">
        <v>0</v>
      </c>
      <c r="U12">
        <v>5</v>
      </c>
      <c r="V12">
        <v>5</v>
      </c>
      <c r="W12">
        <v>5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370</v>
      </c>
    </row>
    <row r="13" spans="1:29" x14ac:dyDescent="0.2">
      <c r="A13">
        <v>13</v>
      </c>
      <c r="B13">
        <v>5</v>
      </c>
      <c r="C13">
        <v>4</v>
      </c>
      <c r="D13">
        <v>3</v>
      </c>
      <c r="E13">
        <v>5</v>
      </c>
      <c r="F13">
        <v>3.5</v>
      </c>
      <c r="G13">
        <v>1</v>
      </c>
      <c r="H13">
        <v>2</v>
      </c>
      <c r="I13">
        <v>2</v>
      </c>
      <c r="J13">
        <v>2</v>
      </c>
      <c r="K13">
        <v>5</v>
      </c>
      <c r="L13">
        <v>0</v>
      </c>
      <c r="M13">
        <v>2</v>
      </c>
      <c r="N13">
        <v>0</v>
      </c>
      <c r="O13">
        <v>1</v>
      </c>
      <c r="P13">
        <v>5</v>
      </c>
      <c r="Q13">
        <v>4</v>
      </c>
      <c r="R13">
        <v>1</v>
      </c>
      <c r="S13">
        <v>3</v>
      </c>
      <c r="T13">
        <v>5</v>
      </c>
      <c r="U13">
        <v>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376</v>
      </c>
    </row>
    <row r="14" spans="1:29" x14ac:dyDescent="0.2">
      <c r="A14">
        <v>14</v>
      </c>
      <c r="B14">
        <v>3.5</v>
      </c>
      <c r="C14">
        <v>3</v>
      </c>
      <c r="D14">
        <v>3</v>
      </c>
      <c r="E14">
        <v>5</v>
      </c>
      <c r="F14">
        <v>4</v>
      </c>
      <c r="G14">
        <v>2</v>
      </c>
      <c r="H14">
        <v>2</v>
      </c>
      <c r="I14">
        <v>2</v>
      </c>
      <c r="J14">
        <v>1</v>
      </c>
      <c r="K14">
        <v>0</v>
      </c>
      <c r="L14">
        <v>0</v>
      </c>
      <c r="M14">
        <v>3</v>
      </c>
      <c r="N14">
        <v>0</v>
      </c>
      <c r="O14">
        <v>1</v>
      </c>
      <c r="P14">
        <v>5</v>
      </c>
      <c r="Q14">
        <v>4</v>
      </c>
      <c r="R14">
        <v>1</v>
      </c>
      <c r="S14">
        <v>3</v>
      </c>
      <c r="T14">
        <v>5</v>
      </c>
      <c r="U14">
        <v>2</v>
      </c>
      <c r="V14">
        <v>3</v>
      </c>
      <c r="W14">
        <v>0</v>
      </c>
      <c r="X14">
        <v>0</v>
      </c>
      <c r="Y14">
        <v>2</v>
      </c>
      <c r="Z14">
        <v>0</v>
      </c>
      <c r="AA14">
        <v>0</v>
      </c>
      <c r="AB14">
        <v>0</v>
      </c>
      <c r="AC14" t="s">
        <v>374</v>
      </c>
    </row>
    <row r="15" spans="1:29" x14ac:dyDescent="0.2">
      <c r="A15">
        <v>15</v>
      </c>
      <c r="B15">
        <v>5</v>
      </c>
      <c r="C15">
        <v>5</v>
      </c>
      <c r="D15">
        <v>5</v>
      </c>
      <c r="E15">
        <v>5</v>
      </c>
      <c r="F15">
        <v>4</v>
      </c>
      <c r="G15">
        <v>1</v>
      </c>
      <c r="H15">
        <v>2</v>
      </c>
      <c r="I15">
        <v>1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>
        <v>5</v>
      </c>
      <c r="U15">
        <v>2</v>
      </c>
      <c r="V15">
        <v>5</v>
      </c>
      <c r="W15">
        <v>5</v>
      </c>
      <c r="X15">
        <v>1</v>
      </c>
      <c r="Y15">
        <v>0</v>
      </c>
      <c r="Z15">
        <v>0</v>
      </c>
      <c r="AA15">
        <v>0</v>
      </c>
      <c r="AB15">
        <v>0</v>
      </c>
      <c r="AC15" t="s">
        <v>375</v>
      </c>
    </row>
    <row r="16" spans="1:29" x14ac:dyDescent="0.2">
      <c r="A16">
        <v>16</v>
      </c>
      <c r="B16">
        <v>4</v>
      </c>
      <c r="C16">
        <v>5</v>
      </c>
      <c r="D16">
        <v>5</v>
      </c>
      <c r="E16">
        <v>5</v>
      </c>
      <c r="F16">
        <v>5</v>
      </c>
      <c r="G16">
        <v>4</v>
      </c>
      <c r="H16">
        <v>3</v>
      </c>
      <c r="I16">
        <v>3.5</v>
      </c>
      <c r="J16">
        <v>5</v>
      </c>
      <c r="K16">
        <v>5</v>
      </c>
      <c r="L16">
        <v>3</v>
      </c>
      <c r="M16">
        <v>5</v>
      </c>
      <c r="N16">
        <v>0</v>
      </c>
      <c r="O16">
        <v>1</v>
      </c>
      <c r="P16">
        <v>4</v>
      </c>
      <c r="Q16">
        <v>0</v>
      </c>
      <c r="R16">
        <v>3.5</v>
      </c>
      <c r="S16">
        <v>4</v>
      </c>
      <c r="T16">
        <v>0</v>
      </c>
      <c r="U16">
        <v>5</v>
      </c>
      <c r="V16">
        <v>3</v>
      </c>
      <c r="W16">
        <v>5</v>
      </c>
      <c r="X16">
        <v>2</v>
      </c>
      <c r="Y16">
        <v>0</v>
      </c>
      <c r="Z16">
        <v>0</v>
      </c>
      <c r="AA16">
        <v>0</v>
      </c>
      <c r="AB16">
        <v>0</v>
      </c>
      <c r="AC16" t="s">
        <v>354</v>
      </c>
    </row>
    <row r="17" spans="1:29" x14ac:dyDescent="0.2">
      <c r="A17">
        <v>17</v>
      </c>
      <c r="B17">
        <v>4</v>
      </c>
      <c r="C17">
        <v>3</v>
      </c>
      <c r="D17">
        <v>5</v>
      </c>
      <c r="E17">
        <v>1</v>
      </c>
      <c r="F17">
        <v>2</v>
      </c>
      <c r="G17">
        <v>0</v>
      </c>
      <c r="H17">
        <v>2</v>
      </c>
      <c r="I17">
        <v>3</v>
      </c>
      <c r="J17">
        <v>2</v>
      </c>
      <c r="K17">
        <v>5</v>
      </c>
      <c r="L17">
        <v>4.5</v>
      </c>
      <c r="M17">
        <v>1</v>
      </c>
      <c r="N17">
        <v>0</v>
      </c>
      <c r="O17">
        <v>1</v>
      </c>
      <c r="P17">
        <v>2</v>
      </c>
      <c r="Q17">
        <v>3</v>
      </c>
      <c r="R17">
        <v>0</v>
      </c>
      <c r="S17">
        <v>3</v>
      </c>
      <c r="T17">
        <v>2</v>
      </c>
      <c r="U17">
        <v>0</v>
      </c>
      <c r="V17">
        <v>5</v>
      </c>
      <c r="W17">
        <v>2</v>
      </c>
      <c r="X17">
        <v>0</v>
      </c>
      <c r="Y17">
        <v>2</v>
      </c>
      <c r="Z17">
        <v>3</v>
      </c>
      <c r="AA17">
        <v>3</v>
      </c>
      <c r="AB17">
        <v>2</v>
      </c>
      <c r="AC17" t="s">
        <v>384</v>
      </c>
    </row>
    <row r="18" spans="1:29" x14ac:dyDescent="0.2">
      <c r="A18">
        <v>18</v>
      </c>
      <c r="B18">
        <v>4</v>
      </c>
      <c r="C18">
        <v>5</v>
      </c>
      <c r="D18">
        <v>5</v>
      </c>
      <c r="E18">
        <v>5</v>
      </c>
      <c r="F18">
        <v>3.5</v>
      </c>
      <c r="G18">
        <v>2.5</v>
      </c>
      <c r="H18">
        <v>2</v>
      </c>
      <c r="I18">
        <v>4.5</v>
      </c>
      <c r="J18">
        <v>3</v>
      </c>
      <c r="K18">
        <v>5</v>
      </c>
      <c r="L18">
        <v>4</v>
      </c>
      <c r="M18">
        <v>5</v>
      </c>
      <c r="N18">
        <v>5</v>
      </c>
      <c r="O18">
        <v>4</v>
      </c>
      <c r="P18">
        <v>5</v>
      </c>
      <c r="Q18">
        <v>5</v>
      </c>
      <c r="R18">
        <v>1</v>
      </c>
      <c r="S18">
        <v>5</v>
      </c>
      <c r="T18">
        <v>5</v>
      </c>
      <c r="U18">
        <v>5</v>
      </c>
      <c r="V18">
        <v>5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 t="s">
        <v>354</v>
      </c>
    </row>
    <row r="19" spans="1:29" x14ac:dyDescent="0.2">
      <c r="A19">
        <v>19</v>
      </c>
      <c r="B19">
        <v>2</v>
      </c>
      <c r="C19">
        <v>5</v>
      </c>
      <c r="D19">
        <v>1.5</v>
      </c>
      <c r="E19">
        <v>4.5</v>
      </c>
      <c r="F19">
        <v>3.5</v>
      </c>
      <c r="G19">
        <v>0.5</v>
      </c>
      <c r="H19">
        <v>1</v>
      </c>
      <c r="I19">
        <v>0</v>
      </c>
      <c r="J19">
        <v>0</v>
      </c>
      <c r="K19">
        <v>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</v>
      </c>
      <c r="W19">
        <v>2</v>
      </c>
      <c r="X19">
        <v>2</v>
      </c>
      <c r="Y19">
        <v>1</v>
      </c>
      <c r="Z19">
        <v>0</v>
      </c>
      <c r="AA19">
        <v>0</v>
      </c>
      <c r="AB19">
        <v>0</v>
      </c>
      <c r="AC19" t="s">
        <v>363</v>
      </c>
    </row>
    <row r="20" spans="1:29" x14ac:dyDescent="0.2">
      <c r="A20">
        <v>20</v>
      </c>
      <c r="B20">
        <v>5</v>
      </c>
      <c r="C20">
        <v>5</v>
      </c>
      <c r="D20">
        <v>5</v>
      </c>
      <c r="E20">
        <v>5</v>
      </c>
      <c r="F20">
        <v>4</v>
      </c>
      <c r="G20">
        <v>5</v>
      </c>
      <c r="H20">
        <v>2</v>
      </c>
      <c r="I20">
        <v>5</v>
      </c>
      <c r="J20">
        <v>5</v>
      </c>
      <c r="K20">
        <v>5</v>
      </c>
      <c r="L20">
        <v>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5</v>
      </c>
      <c r="W20">
        <v>5</v>
      </c>
      <c r="X20">
        <v>4</v>
      </c>
      <c r="Y20">
        <v>3</v>
      </c>
      <c r="Z20">
        <v>3</v>
      </c>
      <c r="AA20">
        <v>0</v>
      </c>
      <c r="AB20">
        <v>0</v>
      </c>
      <c r="AC20" t="s">
        <v>368</v>
      </c>
    </row>
    <row r="21" spans="1:29" x14ac:dyDescent="0.2">
      <c r="A21">
        <v>21</v>
      </c>
      <c r="B21">
        <v>4</v>
      </c>
      <c r="C21">
        <v>4</v>
      </c>
      <c r="D21">
        <v>3</v>
      </c>
      <c r="E21">
        <v>5</v>
      </c>
      <c r="F21">
        <v>4</v>
      </c>
      <c r="G21">
        <v>1</v>
      </c>
      <c r="H21">
        <v>1</v>
      </c>
      <c r="I21">
        <v>1</v>
      </c>
      <c r="J21">
        <v>0</v>
      </c>
      <c r="K21">
        <v>5</v>
      </c>
      <c r="L21">
        <v>2</v>
      </c>
      <c r="M21">
        <v>2</v>
      </c>
      <c r="N21">
        <v>0</v>
      </c>
      <c r="O21">
        <v>1</v>
      </c>
      <c r="P21">
        <v>4</v>
      </c>
      <c r="Q21">
        <v>2</v>
      </c>
      <c r="R21">
        <v>0</v>
      </c>
      <c r="S21">
        <v>0</v>
      </c>
      <c r="T21">
        <v>5</v>
      </c>
      <c r="U21">
        <v>5</v>
      </c>
      <c r="V21">
        <v>5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 t="s">
        <v>355</v>
      </c>
    </row>
    <row r="22" spans="1:29" x14ac:dyDescent="0.2">
      <c r="A22">
        <v>22</v>
      </c>
      <c r="B22">
        <v>4</v>
      </c>
      <c r="C22">
        <v>5</v>
      </c>
      <c r="D22">
        <v>2</v>
      </c>
      <c r="E22">
        <v>3.5</v>
      </c>
      <c r="F22">
        <v>1.5</v>
      </c>
      <c r="G22">
        <v>1</v>
      </c>
      <c r="H22">
        <v>2</v>
      </c>
      <c r="I22">
        <v>0</v>
      </c>
      <c r="J22">
        <v>1</v>
      </c>
      <c r="K22">
        <v>5</v>
      </c>
      <c r="L22">
        <v>5</v>
      </c>
      <c r="M22">
        <v>0</v>
      </c>
      <c r="N22">
        <v>0</v>
      </c>
      <c r="O22">
        <v>0</v>
      </c>
      <c r="P22">
        <v>4</v>
      </c>
      <c r="Q22">
        <v>3</v>
      </c>
      <c r="R22">
        <v>3</v>
      </c>
      <c r="S22">
        <v>5</v>
      </c>
      <c r="T22">
        <v>4</v>
      </c>
      <c r="U22">
        <v>2</v>
      </c>
      <c r="V22">
        <v>5</v>
      </c>
      <c r="W22">
        <v>4</v>
      </c>
      <c r="X22">
        <v>2</v>
      </c>
      <c r="Y22">
        <v>1</v>
      </c>
      <c r="Z22">
        <v>0</v>
      </c>
      <c r="AA22">
        <v>0</v>
      </c>
      <c r="AB22">
        <v>0</v>
      </c>
      <c r="AC22" t="s">
        <v>372</v>
      </c>
    </row>
    <row r="23" spans="1:29" x14ac:dyDescent="0.2">
      <c r="A23">
        <v>23</v>
      </c>
      <c r="B23">
        <v>3</v>
      </c>
      <c r="C23">
        <v>5</v>
      </c>
      <c r="D23">
        <v>3.5</v>
      </c>
      <c r="E23">
        <v>2.5</v>
      </c>
      <c r="F23">
        <v>3.5</v>
      </c>
      <c r="G23">
        <v>0</v>
      </c>
      <c r="H23">
        <v>2</v>
      </c>
      <c r="I23">
        <v>3</v>
      </c>
      <c r="J23">
        <v>1</v>
      </c>
      <c r="K23">
        <v>1</v>
      </c>
      <c r="L23">
        <v>0</v>
      </c>
      <c r="M23">
        <v>2</v>
      </c>
      <c r="N23">
        <v>0</v>
      </c>
      <c r="O23">
        <v>1</v>
      </c>
      <c r="P23">
        <v>0</v>
      </c>
      <c r="Q23">
        <v>0</v>
      </c>
      <c r="R23">
        <v>2</v>
      </c>
      <c r="S23">
        <v>1</v>
      </c>
      <c r="T23">
        <v>0</v>
      </c>
      <c r="U23">
        <v>2</v>
      </c>
      <c r="V23">
        <v>5</v>
      </c>
      <c r="W23">
        <v>2</v>
      </c>
      <c r="X23">
        <v>0</v>
      </c>
      <c r="Y23">
        <v>0</v>
      </c>
      <c r="Z23">
        <v>1</v>
      </c>
      <c r="AA23">
        <v>1</v>
      </c>
      <c r="AB23">
        <v>0</v>
      </c>
      <c r="AC23" t="s">
        <v>380</v>
      </c>
    </row>
    <row r="24" spans="1:29" x14ac:dyDescent="0.2">
      <c r="A24">
        <v>24</v>
      </c>
      <c r="B24">
        <v>3.5</v>
      </c>
      <c r="C24">
        <v>4.5</v>
      </c>
      <c r="D24">
        <v>3</v>
      </c>
      <c r="E24">
        <v>5</v>
      </c>
      <c r="F24">
        <v>5</v>
      </c>
      <c r="G24">
        <v>0</v>
      </c>
      <c r="H24">
        <v>2</v>
      </c>
      <c r="I24">
        <v>2.5</v>
      </c>
      <c r="J24">
        <v>3</v>
      </c>
      <c r="K24">
        <v>5</v>
      </c>
      <c r="L24">
        <v>2</v>
      </c>
      <c r="M24">
        <v>3</v>
      </c>
      <c r="N24">
        <v>0</v>
      </c>
      <c r="O24">
        <v>0</v>
      </c>
      <c r="P24">
        <v>4</v>
      </c>
      <c r="Q24">
        <v>4</v>
      </c>
      <c r="R24">
        <v>3.5</v>
      </c>
      <c r="S24">
        <v>5</v>
      </c>
      <c r="T24">
        <v>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t="s">
        <v>361</v>
      </c>
    </row>
    <row r="25" spans="1:29" x14ac:dyDescent="0.2">
      <c r="A25">
        <v>25</v>
      </c>
      <c r="B25">
        <v>5</v>
      </c>
      <c r="C25">
        <v>5</v>
      </c>
      <c r="D25">
        <v>3</v>
      </c>
      <c r="E25">
        <v>3.5</v>
      </c>
      <c r="F25">
        <v>2.5</v>
      </c>
      <c r="G25">
        <v>0</v>
      </c>
      <c r="H25">
        <v>2</v>
      </c>
      <c r="I25">
        <v>4</v>
      </c>
      <c r="J25">
        <v>3</v>
      </c>
      <c r="K25">
        <v>5</v>
      </c>
      <c r="L25">
        <v>1</v>
      </c>
      <c r="M25">
        <v>3</v>
      </c>
      <c r="N25">
        <v>5</v>
      </c>
      <c r="O25">
        <v>0</v>
      </c>
      <c r="P25">
        <v>5</v>
      </c>
      <c r="Q25">
        <v>3</v>
      </c>
      <c r="R25">
        <v>0</v>
      </c>
      <c r="S25">
        <v>3</v>
      </c>
      <c r="T25">
        <v>0</v>
      </c>
      <c r="U25">
        <v>2</v>
      </c>
      <c r="V25">
        <v>3</v>
      </c>
      <c r="W25">
        <v>0</v>
      </c>
      <c r="X25">
        <v>2</v>
      </c>
      <c r="Y25">
        <v>1</v>
      </c>
      <c r="Z25">
        <v>0</v>
      </c>
      <c r="AA25">
        <v>0</v>
      </c>
      <c r="AB25">
        <v>0</v>
      </c>
      <c r="AC25" t="s">
        <v>381</v>
      </c>
    </row>
    <row r="26" spans="1:29" x14ac:dyDescent="0.2">
      <c r="A26">
        <v>26</v>
      </c>
      <c r="B26">
        <v>5</v>
      </c>
      <c r="C26">
        <v>4</v>
      </c>
      <c r="D26">
        <v>3</v>
      </c>
      <c r="E26">
        <v>1</v>
      </c>
      <c r="F26">
        <v>3.5</v>
      </c>
      <c r="G26">
        <v>1</v>
      </c>
      <c r="H26">
        <v>2</v>
      </c>
      <c r="I26">
        <v>0.5</v>
      </c>
      <c r="J26">
        <v>0</v>
      </c>
      <c r="K26">
        <v>5</v>
      </c>
      <c r="L26">
        <v>2</v>
      </c>
      <c r="M26">
        <v>0</v>
      </c>
      <c r="N26">
        <v>0</v>
      </c>
      <c r="O26">
        <v>0</v>
      </c>
      <c r="P26">
        <v>4</v>
      </c>
      <c r="Q26">
        <v>4</v>
      </c>
      <c r="R26">
        <v>0</v>
      </c>
      <c r="S26">
        <v>3</v>
      </c>
      <c r="T26">
        <v>0</v>
      </c>
      <c r="U26">
        <v>2</v>
      </c>
      <c r="V26">
        <v>3</v>
      </c>
      <c r="W26">
        <v>5</v>
      </c>
      <c r="X26">
        <v>0</v>
      </c>
      <c r="Y26">
        <v>4</v>
      </c>
      <c r="Z26">
        <v>0</v>
      </c>
      <c r="AA26">
        <v>0</v>
      </c>
      <c r="AB26">
        <v>0</v>
      </c>
      <c r="AC26" t="s">
        <v>366</v>
      </c>
    </row>
    <row r="27" spans="1:29" x14ac:dyDescent="0.2">
      <c r="A27">
        <v>27</v>
      </c>
      <c r="B27">
        <v>5</v>
      </c>
      <c r="C27">
        <v>5</v>
      </c>
      <c r="D27">
        <v>3</v>
      </c>
      <c r="E27">
        <v>4.5</v>
      </c>
      <c r="F27">
        <v>4</v>
      </c>
      <c r="G27">
        <v>0</v>
      </c>
      <c r="H27">
        <v>1</v>
      </c>
      <c r="I27">
        <v>4.5</v>
      </c>
      <c r="J27">
        <v>2</v>
      </c>
      <c r="K27">
        <v>5</v>
      </c>
      <c r="L27">
        <v>0</v>
      </c>
      <c r="M27">
        <v>2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4</v>
      </c>
      <c r="W27">
        <v>2</v>
      </c>
      <c r="X27">
        <v>0</v>
      </c>
      <c r="Y27">
        <v>0</v>
      </c>
      <c r="Z27">
        <v>0</v>
      </c>
      <c r="AA27">
        <v>0</v>
      </c>
      <c r="AB27">
        <v>0</v>
      </c>
      <c r="AC27" t="s">
        <v>369</v>
      </c>
    </row>
    <row r="28" spans="1:29" x14ac:dyDescent="0.2">
      <c r="A28">
        <v>28</v>
      </c>
      <c r="B28">
        <v>3.5</v>
      </c>
      <c r="C28">
        <v>5</v>
      </c>
      <c r="D28">
        <v>5</v>
      </c>
      <c r="E28">
        <v>5</v>
      </c>
      <c r="F28">
        <v>3.5</v>
      </c>
      <c r="G28">
        <v>1</v>
      </c>
      <c r="H28">
        <v>2</v>
      </c>
      <c r="I28">
        <v>4</v>
      </c>
      <c r="J28">
        <v>3</v>
      </c>
      <c r="K28">
        <v>3.5</v>
      </c>
      <c r="L28">
        <v>2</v>
      </c>
      <c r="M28">
        <v>2</v>
      </c>
      <c r="N28">
        <v>2</v>
      </c>
      <c r="O28">
        <v>0</v>
      </c>
      <c r="P28">
        <v>4</v>
      </c>
      <c r="Q28">
        <v>4</v>
      </c>
      <c r="R28">
        <v>2</v>
      </c>
      <c r="S28">
        <v>2</v>
      </c>
      <c r="T28">
        <v>3</v>
      </c>
      <c r="U28">
        <v>0</v>
      </c>
      <c r="V28">
        <v>3</v>
      </c>
      <c r="W28">
        <v>3</v>
      </c>
      <c r="X28">
        <v>0</v>
      </c>
      <c r="Y28">
        <v>0</v>
      </c>
      <c r="Z28">
        <v>0</v>
      </c>
      <c r="AA28">
        <v>0</v>
      </c>
      <c r="AB28">
        <v>0</v>
      </c>
      <c r="AC28" t="s">
        <v>362</v>
      </c>
    </row>
    <row r="29" spans="1:29" x14ac:dyDescent="0.2">
      <c r="A29">
        <v>29</v>
      </c>
      <c r="B29">
        <v>5</v>
      </c>
      <c r="C29">
        <v>5</v>
      </c>
      <c r="D29">
        <v>3</v>
      </c>
      <c r="E29">
        <v>4.5</v>
      </c>
      <c r="F29">
        <v>2</v>
      </c>
      <c r="G29">
        <v>1</v>
      </c>
      <c r="H29">
        <v>4</v>
      </c>
      <c r="I29">
        <v>2</v>
      </c>
      <c r="J29">
        <v>0</v>
      </c>
      <c r="K29">
        <v>1</v>
      </c>
      <c r="L29">
        <v>2</v>
      </c>
      <c r="M29">
        <v>1</v>
      </c>
      <c r="N29">
        <v>0</v>
      </c>
      <c r="O29">
        <v>1</v>
      </c>
      <c r="P29">
        <v>5</v>
      </c>
      <c r="Q29">
        <v>5</v>
      </c>
      <c r="R29">
        <v>2</v>
      </c>
      <c r="S29">
        <v>3</v>
      </c>
      <c r="T29">
        <v>4</v>
      </c>
      <c r="U29">
        <v>2</v>
      </c>
      <c r="V29">
        <v>2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 t="s">
        <v>371</v>
      </c>
    </row>
    <row r="30" spans="1:29" x14ac:dyDescent="0.2">
      <c r="A30">
        <v>30</v>
      </c>
      <c r="B30">
        <v>2.5</v>
      </c>
      <c r="C30">
        <v>5</v>
      </c>
      <c r="D30">
        <v>3</v>
      </c>
      <c r="E30">
        <v>5</v>
      </c>
      <c r="F30">
        <v>3</v>
      </c>
      <c r="G30">
        <v>1</v>
      </c>
      <c r="H30">
        <v>2</v>
      </c>
      <c r="I30">
        <v>3</v>
      </c>
      <c r="J30">
        <v>2</v>
      </c>
      <c r="K30">
        <v>5</v>
      </c>
      <c r="L30">
        <v>0</v>
      </c>
      <c r="M30">
        <v>4</v>
      </c>
      <c r="N30">
        <v>0</v>
      </c>
      <c r="O30">
        <v>1</v>
      </c>
      <c r="P30">
        <v>5</v>
      </c>
      <c r="Q30">
        <v>3</v>
      </c>
      <c r="R30">
        <v>4</v>
      </c>
      <c r="S30">
        <v>4</v>
      </c>
      <c r="T30">
        <v>0</v>
      </c>
      <c r="U30">
        <v>2</v>
      </c>
      <c r="V30">
        <v>5</v>
      </c>
      <c r="W30">
        <v>2</v>
      </c>
      <c r="X30">
        <v>3</v>
      </c>
      <c r="Y30">
        <v>3</v>
      </c>
      <c r="Z30">
        <v>0</v>
      </c>
      <c r="AA30">
        <v>0</v>
      </c>
      <c r="AB30">
        <v>0</v>
      </c>
      <c r="AC30" t="s">
        <v>355</v>
      </c>
    </row>
    <row r="31" spans="1:29" x14ac:dyDescent="0.2">
      <c r="A31">
        <v>31</v>
      </c>
      <c r="B31">
        <v>5</v>
      </c>
      <c r="C31">
        <v>5</v>
      </c>
      <c r="D31">
        <v>3</v>
      </c>
      <c r="E31">
        <v>4.5</v>
      </c>
      <c r="F31">
        <v>0</v>
      </c>
      <c r="G31">
        <v>1</v>
      </c>
      <c r="H31">
        <v>4</v>
      </c>
      <c r="I31">
        <v>4</v>
      </c>
      <c r="J31">
        <v>2</v>
      </c>
      <c r="K31">
        <v>5</v>
      </c>
      <c r="L31">
        <v>3</v>
      </c>
      <c r="M31">
        <v>5</v>
      </c>
      <c r="N31">
        <v>5</v>
      </c>
      <c r="O31">
        <v>1</v>
      </c>
      <c r="P31">
        <v>5</v>
      </c>
      <c r="Q31">
        <v>5</v>
      </c>
      <c r="R31">
        <v>5</v>
      </c>
      <c r="S31">
        <v>3</v>
      </c>
      <c r="T31">
        <v>5</v>
      </c>
      <c r="U31">
        <v>2</v>
      </c>
      <c r="V31">
        <v>3</v>
      </c>
      <c r="W31">
        <v>2</v>
      </c>
      <c r="X31">
        <v>5</v>
      </c>
      <c r="Y31">
        <v>0</v>
      </c>
      <c r="Z31">
        <v>0</v>
      </c>
      <c r="AA31">
        <v>0</v>
      </c>
      <c r="AB31">
        <v>0</v>
      </c>
      <c r="AC31" t="s">
        <v>354</v>
      </c>
    </row>
    <row r="32" spans="1:29" x14ac:dyDescent="0.2">
      <c r="A32">
        <v>32</v>
      </c>
      <c r="B32">
        <v>3</v>
      </c>
      <c r="C32">
        <v>4</v>
      </c>
      <c r="D32">
        <v>5</v>
      </c>
      <c r="E32">
        <v>0</v>
      </c>
      <c r="F32">
        <v>3</v>
      </c>
      <c r="G32">
        <v>1</v>
      </c>
      <c r="H32">
        <v>2</v>
      </c>
      <c r="I32">
        <v>3</v>
      </c>
      <c r="J32">
        <v>0</v>
      </c>
      <c r="K32">
        <v>5</v>
      </c>
      <c r="L32">
        <v>1</v>
      </c>
      <c r="M32">
        <v>2</v>
      </c>
      <c r="N32">
        <v>0</v>
      </c>
      <c r="O32">
        <v>1</v>
      </c>
      <c r="P32">
        <v>5</v>
      </c>
      <c r="Q32">
        <v>5</v>
      </c>
      <c r="R32">
        <v>3.5</v>
      </c>
      <c r="S32">
        <v>1</v>
      </c>
      <c r="T32">
        <v>0</v>
      </c>
      <c r="U32">
        <v>0</v>
      </c>
      <c r="V32">
        <v>3</v>
      </c>
      <c r="W32">
        <v>1</v>
      </c>
      <c r="X32">
        <v>0</v>
      </c>
      <c r="Y32">
        <v>1</v>
      </c>
      <c r="Z32">
        <v>0</v>
      </c>
      <c r="AA32">
        <v>0</v>
      </c>
      <c r="AB32">
        <v>0</v>
      </c>
      <c r="AC32" t="s">
        <v>388</v>
      </c>
    </row>
    <row r="33" spans="1:29" x14ac:dyDescent="0.2">
      <c r="A33">
        <v>33</v>
      </c>
      <c r="B33">
        <v>5</v>
      </c>
      <c r="C33">
        <v>5</v>
      </c>
      <c r="D33">
        <v>5</v>
      </c>
      <c r="E33">
        <v>5</v>
      </c>
      <c r="F33">
        <v>3</v>
      </c>
      <c r="G33">
        <v>2</v>
      </c>
      <c r="H33">
        <v>3</v>
      </c>
      <c r="I33">
        <v>5</v>
      </c>
      <c r="J33">
        <v>5</v>
      </c>
      <c r="K33">
        <v>5</v>
      </c>
      <c r="L33">
        <v>0</v>
      </c>
      <c r="M33">
        <v>2</v>
      </c>
      <c r="N33">
        <v>0</v>
      </c>
      <c r="O33">
        <v>5</v>
      </c>
      <c r="P33">
        <v>5</v>
      </c>
      <c r="Q33">
        <v>4</v>
      </c>
      <c r="R33">
        <v>4</v>
      </c>
      <c r="S33">
        <v>2.5</v>
      </c>
      <c r="T33">
        <v>5</v>
      </c>
      <c r="U33">
        <v>5</v>
      </c>
      <c r="V33">
        <v>3</v>
      </c>
      <c r="W33">
        <v>4</v>
      </c>
      <c r="X33">
        <v>0</v>
      </c>
      <c r="Y33">
        <v>1</v>
      </c>
      <c r="Z33">
        <v>0</v>
      </c>
      <c r="AA33">
        <v>0</v>
      </c>
      <c r="AB33">
        <v>0</v>
      </c>
      <c r="AC33" t="s">
        <v>354</v>
      </c>
    </row>
    <row r="34" spans="1:29" x14ac:dyDescent="0.2">
      <c r="A34">
        <v>34</v>
      </c>
      <c r="B34">
        <v>4</v>
      </c>
      <c r="C34">
        <v>5</v>
      </c>
      <c r="D34">
        <v>2</v>
      </c>
      <c r="E34">
        <v>4</v>
      </c>
      <c r="F34">
        <v>1</v>
      </c>
      <c r="G34">
        <v>1</v>
      </c>
      <c r="H34">
        <v>1</v>
      </c>
      <c r="I34">
        <v>2</v>
      </c>
      <c r="J34">
        <v>0</v>
      </c>
      <c r="K34">
        <v>5</v>
      </c>
      <c r="L34">
        <v>0</v>
      </c>
      <c r="M34">
        <v>4</v>
      </c>
      <c r="N34">
        <v>0</v>
      </c>
      <c r="O34">
        <v>0</v>
      </c>
      <c r="P34">
        <v>5</v>
      </c>
      <c r="Q34">
        <v>2</v>
      </c>
      <c r="R34">
        <v>0</v>
      </c>
      <c r="S34">
        <v>4</v>
      </c>
      <c r="T34">
        <v>0</v>
      </c>
      <c r="U34">
        <v>2</v>
      </c>
      <c r="V34">
        <v>2</v>
      </c>
      <c r="W34">
        <v>4</v>
      </c>
      <c r="X34">
        <v>0</v>
      </c>
      <c r="Y34">
        <v>3</v>
      </c>
      <c r="Z34">
        <v>0</v>
      </c>
      <c r="AA34">
        <v>0</v>
      </c>
      <c r="AB34">
        <v>1</v>
      </c>
      <c r="AC34" t="s">
        <v>364</v>
      </c>
    </row>
    <row r="35" spans="1:29" x14ac:dyDescent="0.2">
      <c r="A35">
        <v>35</v>
      </c>
      <c r="B35">
        <v>2.5</v>
      </c>
      <c r="C35">
        <v>5</v>
      </c>
      <c r="D35">
        <v>3</v>
      </c>
      <c r="E35">
        <v>4</v>
      </c>
      <c r="F35">
        <v>3.5</v>
      </c>
      <c r="G35">
        <v>1</v>
      </c>
      <c r="H35">
        <v>2</v>
      </c>
      <c r="I35">
        <v>4</v>
      </c>
      <c r="J35">
        <v>5</v>
      </c>
      <c r="K35">
        <v>5</v>
      </c>
      <c r="L35">
        <v>0</v>
      </c>
      <c r="M35">
        <v>1</v>
      </c>
      <c r="N35">
        <v>0</v>
      </c>
      <c r="O35">
        <v>0</v>
      </c>
      <c r="P35">
        <v>4</v>
      </c>
      <c r="Q35">
        <v>0</v>
      </c>
      <c r="R35">
        <v>0.5</v>
      </c>
      <c r="S35">
        <v>3.5</v>
      </c>
      <c r="T35">
        <v>0</v>
      </c>
      <c r="U35">
        <v>4</v>
      </c>
      <c r="V35">
        <v>5</v>
      </c>
      <c r="W35">
        <v>1</v>
      </c>
      <c r="X35">
        <v>0</v>
      </c>
      <c r="Y35">
        <v>2</v>
      </c>
      <c r="Z35">
        <v>0</v>
      </c>
      <c r="AA35">
        <v>0</v>
      </c>
      <c r="AB35">
        <v>0</v>
      </c>
      <c r="AC35" t="s">
        <v>389</v>
      </c>
    </row>
    <row r="36" spans="1:29" x14ac:dyDescent="0.2">
      <c r="A36">
        <v>36</v>
      </c>
      <c r="B36">
        <v>4</v>
      </c>
      <c r="C36">
        <v>3</v>
      </c>
      <c r="D36">
        <v>5</v>
      </c>
      <c r="E36">
        <v>4</v>
      </c>
      <c r="F36">
        <v>3</v>
      </c>
      <c r="G36">
        <v>1</v>
      </c>
      <c r="H36">
        <v>2</v>
      </c>
      <c r="I36">
        <v>3</v>
      </c>
      <c r="J36">
        <v>0</v>
      </c>
      <c r="K36">
        <v>4</v>
      </c>
      <c r="L36">
        <v>0</v>
      </c>
      <c r="M36">
        <v>5</v>
      </c>
      <c r="N36">
        <v>0</v>
      </c>
      <c r="O36">
        <v>2</v>
      </c>
      <c r="P36">
        <v>4</v>
      </c>
      <c r="Q36">
        <v>4</v>
      </c>
      <c r="R36">
        <v>3</v>
      </c>
      <c r="S36">
        <v>3</v>
      </c>
      <c r="T36">
        <v>0</v>
      </c>
      <c r="U36">
        <v>5</v>
      </c>
      <c r="V36">
        <v>3</v>
      </c>
      <c r="W36">
        <v>5</v>
      </c>
      <c r="X36">
        <v>0</v>
      </c>
      <c r="Y36">
        <v>0</v>
      </c>
      <c r="Z36">
        <v>0</v>
      </c>
      <c r="AA36">
        <v>0</v>
      </c>
      <c r="AB36">
        <v>0</v>
      </c>
      <c r="AC36" t="s">
        <v>355</v>
      </c>
    </row>
    <row r="37" spans="1:29" x14ac:dyDescent="0.2">
      <c r="A37">
        <v>37</v>
      </c>
      <c r="B37">
        <v>5</v>
      </c>
      <c r="C37">
        <v>5</v>
      </c>
      <c r="D37">
        <v>5</v>
      </c>
      <c r="E37">
        <v>4.5</v>
      </c>
      <c r="F37">
        <v>5</v>
      </c>
      <c r="G37">
        <v>0</v>
      </c>
      <c r="H37">
        <v>3</v>
      </c>
      <c r="I37">
        <v>5</v>
      </c>
      <c r="J37">
        <v>4</v>
      </c>
      <c r="K37">
        <v>5</v>
      </c>
      <c r="L37">
        <v>0</v>
      </c>
      <c r="M37">
        <v>4</v>
      </c>
      <c r="N37">
        <v>4</v>
      </c>
      <c r="O37">
        <v>5</v>
      </c>
      <c r="P37">
        <v>4</v>
      </c>
      <c r="Q37">
        <v>4</v>
      </c>
      <c r="R37">
        <v>0</v>
      </c>
      <c r="S37">
        <v>5</v>
      </c>
      <c r="T37">
        <v>0</v>
      </c>
      <c r="U37">
        <v>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t="s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Bareme</vt:lpstr>
      <vt:lpstr>DS5</vt:lpstr>
      <vt:lpstr>BILAN</vt:lpstr>
      <vt:lpstr>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Utilisateur de Microsoft Office</cp:lastModifiedBy>
  <cp:lastPrinted>2019-09-30T20:54:31Z</cp:lastPrinted>
  <dcterms:created xsi:type="dcterms:W3CDTF">2018-05-30T21:16:48Z</dcterms:created>
  <dcterms:modified xsi:type="dcterms:W3CDTF">2020-02-10T15:56:33Z</dcterms:modified>
</cp:coreProperties>
</file>