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3140" windowHeight="6705"/>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<sst xmlns="http://schemas.openxmlformats.org/spreadsheetml/2006/main" count="1656" uniqueCount="782">
  <si>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</si>
  <si>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</si>
  <si>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</si>
  <si>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</si>
  <si>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</si>
  <si>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</si>
  <si>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</si>
  <si>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</si>
  <si>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</si>
  <si>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</si>
  <si>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</si>
  <si>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</si>
  <si>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</si>
  <si>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</si>
  <si>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</si>
  <si>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</si>
  <si>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</si>
  <si>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</si>
  <si>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</si>
  <si>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</si>
  <si>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</si>
  <si>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</si>
  <si>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</si>
  <si>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</si>
  <si>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</si>
  <si>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</si>
  <si>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</si>
  <si>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</si>
  <si>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</si>
  <si>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</si>
  <si>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</si>
  <si>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</si>
  <si>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</si>
  <si>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</si>
  <si>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</si>
  <si>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</si>
  <si>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</si>
  <si>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</si>
  <si>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</si>
  <si>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</si>
  <si>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</si>
  <si>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</si>
  <si>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</si>
  <si>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</si>
  <si>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</si>
  <si>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</si>
  <si>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</si>
  <si>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</si>
  <si>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</si>
  <si>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</si>
  <si>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</si>
  <si>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</si>
  <si>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</si>
  <si>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</si>
  <si>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</si>
  <si>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</si>
  <si>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</si>
  <si>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</si>
  <si>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</si>
  <si>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</si>
  <si>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</si>
  <si>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</si>
  <si>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</si>
  <si>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</si>
  <si>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</si>
  <si>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</si>
  <si>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</si>
  <si>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</si>
  <si>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</si>
  <si>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</si>
  <si>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</si>
  <si>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</si>
  <si>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</si>
  <si>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</si>
  <si>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</si>
  <si>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</si>
  <si>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</si>
  <si>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</si>
  <si>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</si>
  <si>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</si>
  <si>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</si>
  <si>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</si>
  <si>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</si>
  <si>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</si>
  <si>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</si>
  <si>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</si>
  <si>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</si>
  <si>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</si>
  <si>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</si>
  <si>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</si>
  <si>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</si>
  <si>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</si>
  <si>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</si>
  <si>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</si>
  <si>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</si>
  <si>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</si>
  <si>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</si>
  <si>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</si>
  <si>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</si>
  <si>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</si>
  <si>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</si>
  <si>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</si>
  <si>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</si>
  <si>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</si>
  <si>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</si>
  <si>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</si>
  <si>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</si>
  <si>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</si>
  <si>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</si>
  <si>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</si>
  <si>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</si>
  <si>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</si>
  <si>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</si>
  <si>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</si>
  <si>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</si>
  <si>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</si>
  <si>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</si>
  <si>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</si>
  <si>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</si>
  <si>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</si>
  <si>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</si>
  <si>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</si>
  <si>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</si>
  <si>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</si>
  <si>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</si>
  <si>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</si>
  <si>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</si>
  <si>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</si>
  <si>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</si>
  <si>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</si>
  <si>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</si>
  <si>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</si>
  <si>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</si>
  <si>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</si>
  <si>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</si>
  <si>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</si>
  <si>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</si>
  <si>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</si>
  <si>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</si>
  <si>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</si>
  <si>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</si>
  <si>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</si>
  <si>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</si>
  <si>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</si>
  <si>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</si>
  <si>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</si>
  <si>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</si>
  <si>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</si>
  <si>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</si>
  <si>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</si>
  <si>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</si>
  <si>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</si>
  <si>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</si>
  <si>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</si>
  <si>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</si>
  <si>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</si>
  <si>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</si>
  <si>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</si>
  <si>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</si>
  <si>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</si>
  <si>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</si>
  <si>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</si>
  <si>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</si>
  <si>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</si>
  <si>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</si>
  <si>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</si>
  <si>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</si>
  <si>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</si>
  <si>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</si>
  <si>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</si>
  <si>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</si>
  <si>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</si>
  <si>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</si>
  <si>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</si>
  <si>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</si>
  <si>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</si>
  <si>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</si>
  <si>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</si>
  <si>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</si>
  <si>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</si>
  <si>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</si>
  <si>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</si>
  <si>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</si>
  <si>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</si>
  <si>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</si>
  <si>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</si>
  <si>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</si>
  <si>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</si>
  <si>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</si>
  <si>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</si>
  <si>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</si>
  <si>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</si>
  <si>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</si>
  <si>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</si>
  <si>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</si>
  <si>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</si>
  <si>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</si>
  <si>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</si>
  <si>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</si>
  <si>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</si>
  <si>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</si>
  <si>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</si>
  <si>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</si>
  <si>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</si>
  <si>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</si>
  <si>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</si>
  <si>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</si>
  <si>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</si>
  <si>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</si>
  <si>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</si>
  <si>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</si>
  <si>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</si>
  <si>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</si>
  <si>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</si>
  <si>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</si>
  <si>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</si>
  <si>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</si>
  <si>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</si>
  <si>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</si>
  <si>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</si>
  <si>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</si>
  <si>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</si>
  <si>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</si>
  <si>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</si>
  <si>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</si>
  <si>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</si>
  <si>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</si>
  <si>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</si>
  <si>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</si>
  <si>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</si>
  <si>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</si>
  <si>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</si>
  <si>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</si>
  <si>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</si>
  <si>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</si>
  <si>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</si>
  <si>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</si>
  <si>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</si>
  <si>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</si>
  <si>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</si>
  <si>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</si>
  <si>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</si>
  <si>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</si>
  <si>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</si>
  <si>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</si>
  <si>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</si>
  <si>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</si>
  <si>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</si>
  <si>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</si>
  <si>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</si>
  <si>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</si>
  <si>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</si>
  <si>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</si>
  <si>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</si>
  <si>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</si>
  <si>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</si>
  <si>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</si>
  <si>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</si>
  <si>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</si>
  <si>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</si>
  <si>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</si>
  <si>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</si>
  <si>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</si>
  <si>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</si>
  <si>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</si>
  <si>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</si>
  <si>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</si>
  <si>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</si>
  <si>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</si>
  <si>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</si>
  <si>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</si>
  <si>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</si>
  <si>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</si>
  <si>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</si>
  <si>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</si>
  <si>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</si>
  <si>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</si>
  <si>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</si>
  <si>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</si>
  <si>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</si>
  <si>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</si>
  <si>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</si>
  <si>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</si>
  <si>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</si>
  <si>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</si>
  <si>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</si>
  <si>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</si>
  <si>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</si>
  <si>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</si>
  <si>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</si>
  <si>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</si>
  <si>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</si>
  <si>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</si>
  <si>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</si>
  <si>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</si>
  <si>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</si>
  <si>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</si>
  <si>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</si>
  <si>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</si>
  <si>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</si>
  <si>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</si>
  <si>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</si>
  <si>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</si>
  <si>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</si>
  <si>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</si>
  <si>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</si>
  <si>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</si>
  <si>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</si>
  <si>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</si>
  <si>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</si>
  <si>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</si>
  <si>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</si>
  <si>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</si>
  <si>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</si>
  <si>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</si>
  <si>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</si>
  <si>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</si>
  <si>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</si>
  <si>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</si>
  <si>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</si>
  <si>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</si>
  <si>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</si>
  <si>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</si>
  <si>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</si>
  <si>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</si>
  <si>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</si>
  <si>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</si>
  <si>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</si>
  <si>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</si>
  <si>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</si>
  <si>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</si>
  <si>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</si>
  <si>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</si>
  <si>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</si>
  <si>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</si>
  <si>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</si>
  <si>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</si>
  <si>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</si>
  <si>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</si>
  <si>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</si>
  <si>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</si>
  <si>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</si>
  <si>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</si>
  <si>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</si>
  <si>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</si>
  <si>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</si>
  <si>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</si>
  <si>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</si>
  <si>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</si>
  <si>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</si>
  <si>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</si>
  <si>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</si>
  <si>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</si>
  <si>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</si>
  <si>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</si>
  <si>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</si>
  <si>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</si>
  <si>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</si>
  <si>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</si>
  <si>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</si>
  <si>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</si>
  <si>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</si>
  <si>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</si>
  <si>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</si>
  <si>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</si>
  <si>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</si>
  <si>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</si>
  <si>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</si>
  <si>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</si>
  <si>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</si>
  <si>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</si>
  <si>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</si>
  <si>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</si>
  <si>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</si>
  <si>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</si>
  <si>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</si>
  <si>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</si>
  <si>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</si>
  <si>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</si>
  <si>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</si>
  <si>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</si>
  <si>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</si>
  <si>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</si>
  <si>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</si>
  <si>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</si>
  <si>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</si>
  <si>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</si>
  <si>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</si>
  <si>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</si>
  <si>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</si>
  <si>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</si>
  <si>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</si>
  <si>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</si>
  <si>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</si>
  <si>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</si>
  <si>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</si>
  <si>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</si>
  <si>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</si>
  <si>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</si>
  <si>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</si>
  <si>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</si>
  <si>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</si>
  <si>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</si>
  <si>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</si>
  <si>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</si>
  <si>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</si>
  <si>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</si>
  <si>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</si>
  <si>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</si>
  <si>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</si>
  <si>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</si>
  <si>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</si>
  <si>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</si>
  <si>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</si>
  <si>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</si>
  <si>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</si>
  <si>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</si>
  <si>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</si>
  <si>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</si>
  <si>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</si>
  <si>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</si>
  <si>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</si>
  <si>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</si>
  <si>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</si>
  <si>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</si>
  <si>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</si>
  <si>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</si>
  <si>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</si>
  <si>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</si>
  <si>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</si>
  <si>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</si>
  <si>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</si>
  <si>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</si>
  <si>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</si>
  <si>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</si>
  <si>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</si>
  <si>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</si>
  <si>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</si>
  <si>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</si>
  <si>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</si>
  <si>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</si>
  <si>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</si>
  <si>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</si>
  <si>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</si>
  <si>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</si>
  <si>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</si>
  <si>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</si>
  <si>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</si>
  <si>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</si>
  <si>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</si>
  <si>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</si>
  <si>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</si>
  <si>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</si>
  <si>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</si>
  <si>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</si>
  <si>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</si>
  <si>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</si>
  <si>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</si>
  <si>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</si>
  <si>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</si>
  <si>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</si>
  <si>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</si>
  <si>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</si>
  <si>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</si>
  <si>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</si>
  <si>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</si>
  <si>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</si>
  <si>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</si>
  <si>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</si>
  <si>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</si>
  <si>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</si>
  <si>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</si>
  <si>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</si>
  <si>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</si>
  <si>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</si>
  <si>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</si>
  <si>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</si>
  <si>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</si>
  <si>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</si>
  <si>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</si>
  <si>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</si>
  <si>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</si>
  <si>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</si>
  <si>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</si>
  <si>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</si>
  <si>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</si>
  <si>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</si>
  <si>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</si>
  <si>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</si>
  <si>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</si>
  <si>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</si>
  <si>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</si>
  <si>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</si>
  <si>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</si>
  <si>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</si>
  <si>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</si>
  <si>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</si>
  <si>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</si>
  <si>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</si>
  <si>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</si>
  <si>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</si>
  <si>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</si>
  <si>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</si>
  <si>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</si>
  <si>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</si>
  <si>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</si>
  <si>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</si>
  <si>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</si>
  <si>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</si>
  <si>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</si>
  <si>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</si>
  <si>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</si>
  <si>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</si>
  <si>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</si>
  <si>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</si>
  <si>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</si>
  <si>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</si>
  <si>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</si>
  <si>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</si>
  <si>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</si>
  <si>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</si>
  <si>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</si>
  <si>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</si>
  <si>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</si>
  <si>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</si>
  <si>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</si>
  <si>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</si>
  <si>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</si>
  <si>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</si>
  <si>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</si>
  <si>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</si>
  <si>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</si>
  <si>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</si>
  <si>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</si>
  <si>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</si>
  <si>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</si>
  <si>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</si>
  <si>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</si>
  <si>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</si>
  <si>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</si>
  <si>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</si>
  <si>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</si>
  <si>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</si>
  <si>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</si>
  <si>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</si>
  <si>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</si>
  <si>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</si>
  <si>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</si>
  <si>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</si>
  <si>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</si>
  <si>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</si>
  <si>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</si>
  <si>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</si>
  <si>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</si>
  <si>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</si>
  <si>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</si>
  <si>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</si>
  <si>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</si>
  <si>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</si>
  <si>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</si>
  <si>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</si>
  <si>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</si>
  <si>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</si>
  <si>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</si>
  <si>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</si>
  <si>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</si>
  <si>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</si>
  <si>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</si>
  <si>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</si>
  <si>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</si>
  <si>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</si>
  <si>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</si>
  <si>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</si>
  <si>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</si>
  <si>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</si>
  <si>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</si>
  <si>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</si>
  <si>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</si>
  <si>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</si>
  <si>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</si>
  <si>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</si>
  <si>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</si>
  <si>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</si>
  <si>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</si>
  <si>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</si>
  <si>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</si>
  <si>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</si>
  <si>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</si>
  <si>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</si>
  <si>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</si>
  <si>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</si>
  <si>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</si>
  <si>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</si>
  <si>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</si>
  <si>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</si>
  <si>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</si>
  <si>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</si>
  <si>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</si>
  <si>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</si>
  <si>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</si>
  <si>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</si>
  <si>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</si>
  <si>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</si>
  <si>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</si>
  <si>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</si>
  <si>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</si>
  <si>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</si>
  <si>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</si>
  <si>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</si>
  <si>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</si>
  <si>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</si>
  <si>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</si>
  <si>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</si>
  <si>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</si>
  <si>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</si>
  <si>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</si>
  <si>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</si>
  <si>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</si>
  <si>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</si>
  <si>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</si>
  <si>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</si>
  <si>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</si>
  <si>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</si>
  <si>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</si>
  <si>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</si>
  <si>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</si>
  <si>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</si>
  <si>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</si>
  <si>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</si>
  <si>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</si>
  <si>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</si>
  <si>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</si>
  <si>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</si>
  <si>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</si>
  <si>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</si>
  <si>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</si>
  <si>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</si>
  <si>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</si>
  <si>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</si>
  <si>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</si>
  <si>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</si>
  <si>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</si>
  <si>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</si>
  <si>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</si>
  <si>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</si>
  <si>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</si>
  <si>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</si>
  <si>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</si>
  <si>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</si>
  <si>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</si>
  <si>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</si>
  <si>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</si>
  <si>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</si>
  <si>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</si>
  <si>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</si>
  <si>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</si>
  <si>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</si>
  <si>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</si>
  <si>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</si>
  <si>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</si>
  <si>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</si>
  <si>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</si>
  <si>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</si>
  <si>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</si>
  <si>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</si>
  <si>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</si>
  <si>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</si>
  <si>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</si>
  <si>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</si>
  <si>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</si>
  <si>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</si>
  <si>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</si>
  <si>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</si>
  <si>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</si>
  <si>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</si>
  <si>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</si>
  <si>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</si>
  <si>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</si>
  <si>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</si>
  <si>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</si>
  <si>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</si>
  <si>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</si>
  <si>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</si>
  <si>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</si>
  <si>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</si>
  <si>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</si>
  <si>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</si>
  <si>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</si>
  <si>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</si>
  <si>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</si>
  <si>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</si>
  <si>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</si>
  <si>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</si>
  <si>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</si>
  <si>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</si>
  <si>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</si>
  <si>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</si>
  <si>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</si>
  <si>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</si>
  <si>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</si>
  <si>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</si>
  <si>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</si>
  <si>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</si>
  <si>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</si>
  <si>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</si>
  <si>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</si>
  <si>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</si>
  <si>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</si>
  <si>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</si>
  <si>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</si>
  <si>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</si>
  <si>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</si>
  <si>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</si>
  <si>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</si>
  <si>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</si>
  <si>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</si>
  <si>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</si>
  <si>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</si>
  <si>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</si>
  <si>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</si>
  <si>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</si>
  <si>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</si>
  <si>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</si>
  <si>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</si>
  <si>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</si>
  <si>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</si>
  <si>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</si>
  <si>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</si>
  <si>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</si>
  <si>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</si>
  <si>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</si>
  <si>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</si>
  <si>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</si>
  <si>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</si>
  <si>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</si>
  <si>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</si>
  <si>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</si>
  <si>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</si>
  <si>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</si>
  <si>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</si>
  <si>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</si>
  <si>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</si>
  <si>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</si>
  <si>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</si>
  <si>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</si>
  <si>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</si>
  <si>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</si>
  <si>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</si>
  <si>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</si>
  <si>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</si>
  <si>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</si>
  <si>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</si>
  <si>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</si>
  <si>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</si>
  <si>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</si>
  <si>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</si>
  <si>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</si>
  <si>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</si>
  <si>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</si>
  <si>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</si>
  <si>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</si>
  <si>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</si>
  <si>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</si>
  <si>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</si>
  <si>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Suite du TD.  Eventuellement lanceur vega</t>
  </si>
  <si>
    <t>Stabilité, instabilité : 
Comment définir la stabilité d'un système ?</t>
  </si>
  <si>
    <t>Comment définir la rapidité d'un système ?</t>
  </si>
  <si>
    <t>Comment définir la précision d'un système ?</t>
  </si>
  <si>
    <t>Précision</t>
  </si>
  <si>
    <t>Cheville, Maxpid ?, Nacelle,  Control X ?</t>
  </si>
  <si>
    <t>DM 1
SLCI</t>
  </si>
  <si>
    <t>DS 1
SLCI</t>
  </si>
  <si>
    <t>DM 2 SLCI</t>
  </si>
  <si>
    <t>DS2 SLCI</t>
  </si>
  <si>
    <t>DM3 SLCI</t>
  </si>
  <si>
    <t>DS 3 SLCI</t>
  </si>
  <si>
    <t>DM 4 Dyn</t>
  </si>
  <si>
    <t>DS 4 Dyn</t>
  </si>
  <si>
    <t>DM5  Dyn</t>
  </si>
  <si>
    <t>DS5 Dyn</t>
  </si>
  <si>
    <t>DM 6 Leq ?</t>
  </si>
  <si>
    <t>DS 6 Leq + 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</si>
</sst>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10">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14" fillId="3" borderId="45" xfId="0" applyFont="1" applyFill="1" applyBorder="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4" fillId="0" borderId="0" xfId="0" applyFont="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xf numFmtId="0" fontId="4" fillId="6" borderId="13" xfId="0" applyFont="1" applyFill="1" applyBorder="1" applyAlignment="1">
      <alignment horizontal="center" vertical="top" wrapText="1"/>
    </xf>
    <xf numFmtId="0" fontId="4" fillId="6" borderId="14" xfId="0" applyFont="1" applyFill="1" applyBorder="1" applyAlignment="1">
      <alignment horizontal="center" vertical="top" wrapText="1"/>
    </xf>
    <xf numFmtId="0" fontId="4" fillId="6" borderId="17" xfId="0" applyFont="1" applyFill="1" applyBorder="1" applyAlignment="1">
      <alignment horizontal="center" vertical="top"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10</xdr:col>
      <xdr:colOff>790934</xdr:colOff>
      <xdr:row>2</xdr:row>
      <xdr:rowOff>694765</xdr:rowOff>
    </xdr:from>
    <xdr:to>
      <xdr:col>10</xdr:col>
      <xdr:colOff>1591034</xdr:colOff>
      <xdr:row>4</xdr:row>
      <xdr:rowOff>14177</xdr:rowOff>
    </xdr:to>
    <xdr:pic>
      <xdr:nvPicPr>
        <xdr:cNvPr id="2" name="Image 1">
          <a:extLst>
            <a:ext uri="{FF2B5EF4-FFF2-40B4-BE49-F238E27FC236}">
              <a16:creationId xmlns:a16="http://schemas.microsoft.com/office/drawing/2014/main" xmlns="" id="{CFDB3A4A-30E8-4849-9D6F-779194BAEACF}"/>
            </a:ext>
          </a:extLst>
        </xdr:cNvPr>
        <xdr:cNvPicPr>
          <a:picLocks noChangeAspect="1"/>
        </xdr:cNvPicPr>
      </xdr:nvPicPr>
      <xdr:blipFill>
        <a:blip xmlns:r="http://schemas.openxmlformats.org/officeDocument/2006/relationships" r:embed="rId1"/>
        <a:stretch>
          <a:fillRect/>
        </a:stretch>
      </xdr:blipFill>
      <xdr:spPr>
        <a:xfrm>
          <a:off x="9262581" y="1344706"/>
          <a:ext cx="800100" cy="933059"/>
        </a:xfrm>
        <a:prstGeom prst="rect">
          <a:avLst/>
        </a:prstGeom>
      </xdr:spPr>
    </xdr:pic>
    <xdr:clientData/>
  </xdr:twoCellAnchor>
  <xdr:twoCellAnchor editAs="oneCell">
    <xdr:from>
      <xdr:col>10</xdr:col>
      <xdr:colOff>105073</xdr:colOff>
      <xdr:row>1</xdr:row>
      <xdr:rowOff>346309</xdr:rowOff>
    </xdr:from>
    <xdr:to>
      <xdr:col>10</xdr:col>
      <xdr:colOff>955423</xdr:colOff>
      <xdr:row>2</xdr:row>
      <xdr:rowOff>457961</xdr:rowOff>
    </xdr:to>
    <xdr:pic>
      <xdr:nvPicPr>
        <xdr:cNvPr id="3" name="Image 2">
          <a:extLst>
            <a:ext uri="{FF2B5EF4-FFF2-40B4-BE49-F238E27FC236}">
              <a16:creationId xmlns:a16="http://schemas.microsoft.com/office/drawing/2014/main" xmlns="" id="{1C8BB945-20F8-4223-AFA4-4148BC508098}"/>
            </a:ext>
          </a:extLst>
        </xdr:cNvPr>
        <xdr:cNvPicPr/>
      </xdr:nvPicPr>
      <xdr:blipFill>
        <a:blip xmlns:r="http://schemas.openxmlformats.org/officeDocument/2006/relationships" r:embed="rId2"/>
        <a:stretch>
          <a:fillRect/>
        </a:stretch>
      </xdr:blipFill>
      <xdr:spPr>
        <a:xfrm>
          <a:off x="8576720" y="514397"/>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10</xdr:col>
      <xdr:colOff>862854</xdr:colOff>
      <xdr:row>1</xdr:row>
      <xdr:rowOff>373701</xdr:rowOff>
    </xdr:from>
    <xdr:to>
      <xdr:col>10</xdr:col>
      <xdr:colOff>1559239</xdr:colOff>
      <xdr:row>2</xdr:row>
      <xdr:rowOff>244822</xdr:rowOff>
    </xdr:to>
    <xdr:pic>
      <xdr:nvPicPr>
        <xdr:cNvPr id="4" name="Image 3">
          <a:extLst>
            <a:ext uri="{FF2B5EF4-FFF2-40B4-BE49-F238E27FC236}">
              <a16:creationId xmlns:a16="http://schemas.microsoft.com/office/drawing/2014/main" xmlns="" id="{94FC38CD-B077-4D73-AE48-8231C73E27B8}"/>
            </a:ext>
          </a:extLst>
        </xdr:cNvPr>
        <xdr:cNvPicPr>
          <a:picLocks noChangeAspect="1"/>
        </xdr:cNvPicPr>
      </xdr:nvPicPr>
      <xdr:blipFill>
        <a:blip xmlns:r="http://schemas.openxmlformats.org/officeDocument/2006/relationships" r:embed="rId3"/>
        <a:stretch>
          <a:fillRect/>
        </a:stretch>
      </xdr:blipFill>
      <xdr:spPr>
        <a:xfrm>
          <a:off x="9334501" y="541789"/>
          <a:ext cx="696385" cy="352974"/>
        </a:xfrm>
        <a:prstGeom prst="rect">
          <a:avLst/>
        </a:prstGeom>
      </xdr:spPr>
    </xdr:pic>
    <xdr:clientData/>
  </xdr:twoCellAnchor>
  <xdr:twoCellAnchor editAs="oneCell">
    <xdr:from>
      <xdr:col>10</xdr:col>
      <xdr:colOff>843019</xdr:colOff>
      <xdr:row>2</xdr:row>
      <xdr:rowOff>359819</xdr:rowOff>
    </xdr:from>
    <xdr:to>
      <xdr:col>10</xdr:col>
      <xdr:colOff>1665400</xdr:colOff>
      <xdr:row>2</xdr:row>
      <xdr:rowOff>746254</xdr:rowOff>
    </xdr:to>
    <xdr:pic>
      <xdr:nvPicPr>
        <xdr:cNvPr id="5" name="Image 4">
          <a:extLst>
            <a:ext uri="{FF2B5EF4-FFF2-40B4-BE49-F238E27FC236}">
              <a16:creationId xmlns:a16="http://schemas.microsoft.com/office/drawing/2014/main" xmlns="" id="{1E50C3C4-4C6E-4F6A-9A05-70BCACDD859E}"/>
            </a:ext>
          </a:extLst>
        </xdr:cNvPr>
        <xdr:cNvPicPr>
          <a:picLocks noChangeAspect="1"/>
        </xdr:cNvPicPr>
      </xdr:nvPicPr>
      <xdr:blipFill>
        <a:blip xmlns:r="http://schemas.openxmlformats.org/officeDocument/2006/relationships" r:embed="rId4"/>
        <a:stretch>
          <a:fillRect/>
        </a:stretch>
      </xdr:blipFill>
      <xdr:spPr>
        <a:xfrm>
          <a:off x="9314666" y="1009760"/>
          <a:ext cx="822381" cy="386435"/>
        </a:xfrm>
        <a:prstGeom prst="rect">
          <a:avLst/>
        </a:prstGeom>
      </xdr:spPr>
    </xdr:pic>
    <xdr:clientData/>
  </xdr:twoCellAnchor>
  <xdr:twoCellAnchor editAs="oneCell">
    <xdr:from>
      <xdr:col>10</xdr:col>
      <xdr:colOff>67546</xdr:colOff>
      <xdr:row>2</xdr:row>
      <xdr:rowOff>831275</xdr:rowOff>
    </xdr:from>
    <xdr:to>
      <xdr:col>10</xdr:col>
      <xdr:colOff>818763</xdr:colOff>
      <xdr:row>3</xdr:row>
      <xdr:rowOff>159531</xdr:rowOff>
    </xdr:to>
    <xdr:pic>
      <xdr:nvPicPr>
        <xdr:cNvPr id="6" name="Picture 2">
          <a:extLst>
            <a:ext uri="{FF2B5EF4-FFF2-40B4-BE49-F238E27FC236}">
              <a16:creationId xmlns:a16="http://schemas.microsoft.com/office/drawing/2014/main" xmlns=""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539193" y="148121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110068</xdr:colOff>
      <xdr:row>26</xdr:row>
      <xdr:rowOff>66676</xdr:rowOff>
    </xdr:from>
    <xdr:to>
      <xdr:col>1</xdr:col>
      <xdr:colOff>960418</xdr:colOff>
      <xdr:row>28</xdr:row>
      <xdr:rowOff>14597</xdr:rowOff>
    </xdr:to>
    <xdr:pic>
      <xdr:nvPicPr>
        <xdr:cNvPr id="7" name="Image 6">
          <a:extLst>
            <a:ext uri="{FF2B5EF4-FFF2-40B4-BE49-F238E27FC236}">
              <a16:creationId xmlns:a16="http://schemas.microsoft.com/office/drawing/2014/main" xmlns="" id="{1C8BB945-20F8-4223-AFA4-4148BC508098}"/>
            </a:ext>
          </a:extLst>
        </xdr:cNvPr>
        <xdr:cNvPicPr/>
      </xdr:nvPicPr>
      <xdr:blipFill>
        <a:blip xmlns:r="http://schemas.openxmlformats.org/officeDocument/2006/relationships" r:embed="rId1"/>
        <a:stretch>
          <a:fillRect/>
        </a:stretch>
      </xdr:blipFill>
      <xdr:spPr>
        <a:xfrm>
          <a:off x="1305985" y="9030759"/>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xmlns=""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3</xdr:col>
      <xdr:colOff>125857</xdr:colOff>
      <xdr:row>26</xdr:row>
      <xdr:rowOff>181039</xdr:rowOff>
    </xdr:from>
    <xdr:to>
      <xdr:col>3</xdr:col>
      <xdr:colOff>948238</xdr:colOff>
      <xdr:row>27</xdr:row>
      <xdr:rowOff>91224</xdr:rowOff>
    </xdr:to>
    <xdr:pic>
      <xdr:nvPicPr>
        <xdr:cNvPr id="9" name="Image 8">
          <a:extLst>
            <a:ext uri="{FF2B5EF4-FFF2-40B4-BE49-F238E27FC236}">
              <a16:creationId xmlns:a16="http://schemas.microsoft.com/office/drawing/2014/main" xmlns="" id="{1E50C3C4-4C6E-4F6A-9A05-70BCACDD859E}"/>
            </a:ext>
          </a:extLst>
        </xdr:cNvPr>
        <xdr:cNvPicPr>
          <a:picLocks noChangeAspect="1"/>
        </xdr:cNvPicPr>
      </xdr:nvPicPr>
      <xdr:blipFill>
        <a:blip xmlns:r="http://schemas.openxmlformats.org/officeDocument/2006/relationships" r:embed="rId3"/>
        <a:stretch>
          <a:fillRect/>
        </a:stretch>
      </xdr:blipFill>
      <xdr:spPr>
        <a:xfrm>
          <a:off x="3713607" y="9145122"/>
          <a:ext cx="822381" cy="386435"/>
        </a:xfrm>
        <a:prstGeom prst="rect">
          <a:avLst/>
        </a:prstGeom>
      </xdr:spPr>
    </xdr:pic>
    <xdr:clientData/>
  </xdr:twoCellAnchor>
  <xdr:twoCellAnchor editAs="oneCell">
    <xdr:from>
      <xdr:col>1</xdr:col>
      <xdr:colOff>1170717</xdr:colOff>
      <xdr:row>26</xdr:row>
      <xdr:rowOff>125819</xdr:rowOff>
    </xdr:from>
    <xdr:to>
      <xdr:col>2</xdr:col>
      <xdr:colOff>726018</xdr:colOff>
      <xdr:row>27</xdr:row>
      <xdr:rowOff>109619</xdr:rowOff>
    </xdr:to>
    <xdr:pic>
      <xdr:nvPicPr>
        <xdr:cNvPr id="11" name="Picture 2">
          <a:extLst>
            <a:ext uri="{FF2B5EF4-FFF2-40B4-BE49-F238E27FC236}">
              <a16:creationId xmlns:a16="http://schemas.microsoft.com/office/drawing/2014/main" xmlns="" id="{35E389F1-AF58-49C1-BE18-C65E9A958FF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66634" y="9089902"/>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216959</xdr:colOff>
      <xdr:row>25</xdr:row>
      <xdr:rowOff>80823</xdr:rowOff>
    </xdr:from>
    <xdr:to>
      <xdr:col>3</xdr:col>
      <xdr:colOff>1017059</xdr:colOff>
      <xdr:row>25</xdr:row>
      <xdr:rowOff>1013882</xdr:rowOff>
    </xdr:to>
    <xdr:pic>
      <xdr:nvPicPr>
        <xdr:cNvPr id="2" name="Image 1">
          <a:extLst>
            <a:ext uri="{FF2B5EF4-FFF2-40B4-BE49-F238E27FC236}">
              <a16:creationId xmlns:a16="http://schemas.microsoft.com/office/drawing/2014/main" xmlns="" id="{CFDB3A4A-30E8-4849-9D6F-779194BAEACF}"/>
            </a:ext>
          </a:extLst>
        </xdr:cNvPr>
        <xdr:cNvPicPr>
          <a:picLocks noChangeAspect="1"/>
        </xdr:cNvPicPr>
      </xdr:nvPicPr>
      <xdr:blipFill>
        <a:blip xmlns:r="http://schemas.openxmlformats.org/officeDocument/2006/relationships" r:embed="rId5"/>
        <a:stretch>
          <a:fillRect/>
        </a:stretch>
      </xdr:blipFill>
      <xdr:spPr>
        <a:xfrm>
          <a:off x="3804709" y="7912490"/>
          <a:ext cx="800100" cy="933059"/>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xmlns="" id="{2E8E0600-71BE-46D4-ACAC-6C40662801DF}"/>
            </a:ext>
          </a:extLst>
        </xdr:cNvPr>
        <xdr:cNvPicPr>
          <a:picLocks noChangeAspect="1"/>
        </xdr:cNvPicPr>
      </xdr:nvPicPr>
      <xdr:blipFill>
        <a:blip xmlns:r="http://schemas.openxmlformats.org/officeDocument/2006/relationships" r:embed="rId6"/>
        <a:stretch>
          <a:fillRect/>
        </a:stretch>
      </xdr:blipFill>
      <xdr:spPr>
        <a:xfrm>
          <a:off x="3582458" y="6652210"/>
          <a:ext cx="995892" cy="918047"/>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xmlns="" id="{D4FDB9DD-5C45-472C-99A1-61F84C51A210}"/>
            </a:ext>
          </a:extLst>
        </xdr:cNvPr>
        <xdr:cNvPicPr>
          <a:picLocks noChangeAspect="1"/>
        </xdr:cNvPicPr>
      </xdr:nvPicPr>
      <xdr:blipFill>
        <a:blip xmlns:r="http://schemas.openxmlformats.org/officeDocument/2006/relationships" r:embed="rId7"/>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xmlns=""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twoCellAnchor editAs="oneCell">
    <xdr:from>
      <xdr:col>1</xdr:col>
      <xdr:colOff>152402</xdr:colOff>
      <xdr:row>26</xdr:row>
      <xdr:rowOff>45510</xdr:rowOff>
    </xdr:from>
    <xdr:to>
      <xdr:col>1</xdr:col>
      <xdr:colOff>1002752</xdr:colOff>
      <xdr:row>27</xdr:row>
      <xdr:rowOff>162765</xdr:rowOff>
    </xdr:to>
    <xdr:pic>
      <xdr:nvPicPr>
        <xdr:cNvPr id="14" name="Image 13">
          <a:extLst>
            <a:ext uri="{FF2B5EF4-FFF2-40B4-BE49-F238E27FC236}">
              <a16:creationId xmlns:a16="http://schemas.microsoft.com/office/drawing/2014/main" xmlns="" id="{1C8BB945-20F8-4223-AFA4-4148BC508098}"/>
            </a:ext>
          </a:extLst>
        </xdr:cNvPr>
        <xdr:cNvPicPr/>
      </xdr:nvPicPr>
      <xdr:blipFill>
        <a:blip xmlns:r="http://schemas.openxmlformats.org/officeDocument/2006/relationships" r:embed="rId1"/>
        <a:stretch>
          <a:fillRect/>
        </a:stretch>
      </xdr:blipFill>
      <xdr:spPr>
        <a:xfrm>
          <a:off x="1348319" y="9009593"/>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136976</xdr:colOff>
      <xdr:row>25</xdr:row>
      <xdr:rowOff>712259</xdr:rowOff>
    </xdr:from>
    <xdr:to>
      <xdr:col>1</xdr:col>
      <xdr:colOff>833361</xdr:colOff>
      <xdr:row>25</xdr:row>
      <xdr:rowOff>1065233</xdr:rowOff>
    </xdr:to>
    <xdr:pic>
      <xdr:nvPicPr>
        <xdr:cNvPr id="15" name="Image 14">
          <a:extLst>
            <a:ext uri="{FF2B5EF4-FFF2-40B4-BE49-F238E27FC236}">
              <a16:creationId xmlns:a16="http://schemas.microsoft.com/office/drawing/2014/main" xmlns="" id="{94FC38CD-B077-4D73-AE48-8231C73E27B8}"/>
            </a:ext>
          </a:extLst>
        </xdr:cNvPr>
        <xdr:cNvPicPr>
          <a:picLocks noChangeAspect="1"/>
        </xdr:cNvPicPr>
      </xdr:nvPicPr>
      <xdr:blipFill>
        <a:blip xmlns:r="http://schemas.openxmlformats.org/officeDocument/2006/relationships" r:embed="rId2"/>
        <a:stretch>
          <a:fillRect/>
        </a:stretch>
      </xdr:blipFill>
      <xdr:spPr>
        <a:xfrm>
          <a:off x="1332893" y="8543926"/>
          <a:ext cx="696385" cy="352974"/>
        </a:xfrm>
        <a:prstGeom prst="rect">
          <a:avLst/>
        </a:prstGeom>
      </xdr:spPr>
    </xdr:pic>
    <xdr:clientData/>
  </xdr:twoCellAnchor>
  <xdr:twoCellAnchor editAs="oneCell">
    <xdr:from>
      <xdr:col>3</xdr:col>
      <xdr:colOff>168191</xdr:colOff>
      <xdr:row>26</xdr:row>
      <xdr:rowOff>159873</xdr:rowOff>
    </xdr:from>
    <xdr:to>
      <xdr:col>3</xdr:col>
      <xdr:colOff>990572</xdr:colOff>
      <xdr:row>27</xdr:row>
      <xdr:rowOff>70058</xdr:rowOff>
    </xdr:to>
    <xdr:pic>
      <xdr:nvPicPr>
        <xdr:cNvPr id="16" name="Image 15">
          <a:extLst>
            <a:ext uri="{FF2B5EF4-FFF2-40B4-BE49-F238E27FC236}">
              <a16:creationId xmlns:a16="http://schemas.microsoft.com/office/drawing/2014/main" xmlns="" id="{1E50C3C4-4C6E-4F6A-9A05-70BCACDD859E}"/>
            </a:ext>
          </a:extLst>
        </xdr:cNvPr>
        <xdr:cNvPicPr>
          <a:picLocks noChangeAspect="1"/>
        </xdr:cNvPicPr>
      </xdr:nvPicPr>
      <xdr:blipFill>
        <a:blip xmlns:r="http://schemas.openxmlformats.org/officeDocument/2006/relationships" r:embed="rId3"/>
        <a:stretch>
          <a:fillRect/>
        </a:stretch>
      </xdr:blipFill>
      <xdr:spPr>
        <a:xfrm>
          <a:off x="3755941" y="9123956"/>
          <a:ext cx="822381" cy="386435"/>
        </a:xfrm>
        <a:prstGeom prst="rect">
          <a:avLst/>
        </a:prstGeom>
      </xdr:spPr>
    </xdr:pic>
    <xdr:clientData/>
  </xdr:twoCellAnchor>
  <xdr:twoCellAnchor editAs="oneCell">
    <xdr:from>
      <xdr:col>2</xdr:col>
      <xdr:colOff>17135</xdr:colOff>
      <xdr:row>26</xdr:row>
      <xdr:rowOff>104653</xdr:rowOff>
    </xdr:from>
    <xdr:to>
      <xdr:col>2</xdr:col>
      <xdr:colOff>768352</xdr:colOff>
      <xdr:row>27</xdr:row>
      <xdr:rowOff>88453</xdr:rowOff>
    </xdr:to>
    <xdr:pic>
      <xdr:nvPicPr>
        <xdr:cNvPr id="17" name="Picture 2">
          <a:extLst>
            <a:ext uri="{FF2B5EF4-FFF2-40B4-BE49-F238E27FC236}">
              <a16:creationId xmlns:a16="http://schemas.microsoft.com/office/drawing/2014/main" xmlns="" id="{35E389F1-AF58-49C1-BE18-C65E9A958FF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408968" y="906873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xmlns=""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xmlns=""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xmlns=""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xmlns=""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xmlns=""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xmlns=""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xmlns=""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xmlns=""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xmlns=""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xmlns=""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4</xdr:col>
      <xdr:colOff>194649</xdr:colOff>
      <xdr:row>37</xdr:row>
      <xdr:rowOff>123825</xdr:rowOff>
    </xdr:to>
    <xdr:pic>
      <xdr:nvPicPr>
        <xdr:cNvPr id="13" name="Image 12">
          <a:extLst>
            <a:ext uri="{FF2B5EF4-FFF2-40B4-BE49-F238E27FC236}">
              <a16:creationId xmlns:a16="http://schemas.microsoft.com/office/drawing/2014/main" xmlns="" id="{B8FBE4E0-0447-4225-89AF-5E8DC5E8BA51}"/>
            </a:ext>
          </a:extLst>
        </xdr:cNvPr>
        <xdr:cNvPicPr/>
      </xdr:nvPicPr>
      <xdr:blipFill>
        <a:blip xmlns:r="http://schemas.openxmlformats.org/officeDocument/2006/relationships" r:embed="rId8" cstate="print"/>
        <a:stretch>
          <a:fillRect/>
        </a:stretch>
      </xdr:blipFill>
      <xdr:spPr>
        <a:xfrm>
          <a:off x="2657475" y="6667500"/>
          <a:ext cx="956649"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0</xdr:colOff>
      <xdr:row>39</xdr:row>
      <xdr:rowOff>0</xdr:rowOff>
    </xdr:from>
    <xdr:to>
      <xdr:col>6</xdr:col>
      <xdr:colOff>526949</xdr:colOff>
      <xdr:row>44</xdr:row>
      <xdr:rowOff>65209</xdr:rowOff>
    </xdr:to>
    <xdr:pic>
      <xdr:nvPicPr>
        <xdr:cNvPr id="19" name="Image 18">
          <a:extLst>
            <a:ext uri="{FF2B5EF4-FFF2-40B4-BE49-F238E27FC236}">
              <a16:creationId xmlns:a16="http://schemas.microsoft.com/office/drawing/2014/main" xmlns="" id="{80817C6A-4C2C-4566-9747-2B12DAD4548E}"/>
            </a:ext>
          </a:extLst>
        </xdr:cNvPr>
        <xdr:cNvPicPr>
          <a:picLocks noChangeAspect="1"/>
        </xdr:cNvPicPr>
      </xdr:nvPicPr>
      <xdr:blipFill>
        <a:blip xmlns:r="http://schemas.openxmlformats.org/officeDocument/2006/relationships" r:embed="rId6"/>
        <a:stretch>
          <a:fillRect/>
        </a:stretch>
      </xdr:blipFill>
      <xdr:spPr>
        <a:xfrm>
          <a:off x="4943475" y="7429500"/>
          <a:ext cx="526949" cy="101770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5"/>
  <sheetViews>
    <sheetView tabSelected="1" zoomScale="85" zoomScaleNormal="85" workbookViewId="0">
      <pane xSplit="4" ySplit="1" topLeftCell="E23" activePane="bottomRight" state="frozenSplit"/>
      <selection pane="topRight" activeCell="J1" sqref="J1"/>
      <selection pane="bottomLeft" activeCell="A6" sqref="A6"/>
      <selection pane="bottomRight" activeCell="E18" sqref="A16:Q19"/>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649</v>
      </c>
      <c r="H1" s="170" t="s">
        <v>2</v>
      </c>
      <c r="I1" s="171" t="s">
        <v>621</v>
      </c>
      <c r="J1" s="169" t="s">
        <v>602</v>
      </c>
      <c r="K1" s="169" t="s">
        <v>666</v>
      </c>
      <c r="L1" s="169" t="s">
        <v>603</v>
      </c>
      <c r="M1" s="169" t="s">
        <v>604</v>
      </c>
      <c r="N1" s="169" t="s">
        <v>606</v>
      </c>
      <c r="O1" s="169" t="s">
        <v>608</v>
      </c>
      <c r="P1" s="252" t="s">
        <v>622</v>
      </c>
      <c r="Q1" s="172" t="s">
        <v>607</v>
      </c>
    </row>
    <row r="2" spans="1:17" ht="38.25" customHeight="1" x14ac:dyDescent="0.25">
      <c r="A2" s="155">
        <f>0</f>
        <v>0</v>
      </c>
      <c r="B2" s="156">
        <v>42982</v>
      </c>
      <c r="C2" s="173">
        <f>B2+6</f>
        <v>42988</v>
      </c>
      <c r="D2" s="198" t="str">
        <f>CONCATENATE(TEXT(B2,"JJ/MM/AA"),CHAR(10),"au",CHAR(10),TEXT(C2,"JJ/MM/AA"))</f>
        <v>04/09/17
au
10/09/17</v>
      </c>
      <c r="E2" s="521" t="str">
        <f>Tri_Semestre!A1</f>
        <v>Cycle 1 : Modéliser le comportement linéaire et non linéaire des systèmes.</v>
      </c>
      <c r="F2" s="489" t="s">
        <v>703</v>
      </c>
      <c r="G2" s="510" t="s">
        <v>665</v>
      </c>
      <c r="H2" s="507" t="str">
        <f>Tri_Semestre!B7</f>
        <v>Mod2.C1, Mod2.C8, Mod3.C1</v>
      </c>
      <c r="I2" s="507" t="str">
        <f>Tri_Semestre!D7</f>
        <v>Mod2.C1.SF4, Mod2.C1.SF5, Mod2.C1.SF6, Mod2.C8.SF1, Mod3.C1.SF1</v>
      </c>
      <c r="J2" s="511" t="s">
        <v>668</v>
      </c>
      <c r="K2" s="707" t="s">
        <v>752</v>
      </c>
      <c r="L2" s="199" t="s">
        <v>623</v>
      </c>
      <c r="M2" s="199" t="s">
        <v>704</v>
      </c>
      <c r="N2" s="280" t="s">
        <v>687</v>
      </c>
      <c r="O2" s="199"/>
      <c r="P2" s="253"/>
      <c r="Q2" s="200"/>
    </row>
    <row r="3" spans="1:17" ht="89.25" x14ac:dyDescent="0.25">
      <c r="A3" s="158">
        <f>A2+1</f>
        <v>1</v>
      </c>
      <c r="B3" s="159">
        <f>B2+7</f>
        <v>42989</v>
      </c>
      <c r="C3" s="174">
        <f>B3+6</f>
        <v>42995</v>
      </c>
      <c r="D3" s="201" t="str">
        <f t="shared" ref="D3:D45" si="0">CONCATENATE(TEXT(B3,"JJ/MM/AA"),CHAR(10),"au",CHAR(10),TEXT(C3,"JJ/MM/AA"))</f>
        <v>11/09/17
au
17/09/17</v>
      </c>
      <c r="E3" s="522"/>
      <c r="F3" s="490"/>
      <c r="G3" s="524"/>
      <c r="H3" s="508"/>
      <c r="I3" s="508"/>
      <c r="J3" s="512"/>
      <c r="K3" s="708"/>
      <c r="L3" s="202" t="s">
        <v>624</v>
      </c>
      <c r="M3" s="202" t="s">
        <v>708</v>
      </c>
      <c r="N3" s="202"/>
      <c r="O3" s="202"/>
      <c r="P3" s="254"/>
      <c r="Q3" s="203" t="s">
        <v>705</v>
      </c>
    </row>
    <row r="4" spans="1:17" ht="38.25" customHeight="1" thickBot="1" x14ac:dyDescent="0.3">
      <c r="A4" s="158">
        <f t="shared" ref="A4:A8" si="1">A3+1</f>
        <v>2</v>
      </c>
      <c r="B4" s="159">
        <f t="shared" ref="B4:B45" si="2">B3+7</f>
        <v>42996</v>
      </c>
      <c r="C4" s="174">
        <f t="shared" ref="C4:C45" si="3">B4+6</f>
        <v>43002</v>
      </c>
      <c r="D4" s="204" t="str">
        <f t="shared" si="0"/>
        <v>18/09/17
au
24/09/17</v>
      </c>
      <c r="E4" s="523"/>
      <c r="F4" s="491"/>
      <c r="G4" s="525"/>
      <c r="H4" s="509"/>
      <c r="I4" s="509"/>
      <c r="J4" s="205" t="s">
        <v>667</v>
      </c>
      <c r="K4" s="709"/>
      <c r="L4" s="205" t="s">
        <v>625</v>
      </c>
      <c r="M4" s="205" t="s">
        <v>707</v>
      </c>
      <c r="N4" s="205" t="s">
        <v>770</v>
      </c>
      <c r="O4" s="205"/>
      <c r="P4" s="255"/>
      <c r="Q4" s="206" t="s">
        <v>706</v>
      </c>
    </row>
    <row r="5" spans="1:17" ht="51" x14ac:dyDescent="0.25">
      <c r="A5" s="158">
        <f t="shared" si="1"/>
        <v>3</v>
      </c>
      <c r="B5" s="159">
        <f t="shared" si="2"/>
        <v>43003</v>
      </c>
      <c r="C5" s="174">
        <f t="shared" si="3"/>
        <v>43009</v>
      </c>
      <c r="D5" s="209" t="str">
        <f t="shared" si="0"/>
        <v>25/09/17
au
01/10/17</v>
      </c>
      <c r="E5" s="486" t="str">
        <f>Tri_Semestre!A8</f>
        <v xml:space="preserve">Cycle 2 : Prévoir les performances des systèmes asservis. </v>
      </c>
      <c r="F5" s="492" t="s">
        <v>689</v>
      </c>
      <c r="G5" s="526" t="s">
        <v>650</v>
      </c>
      <c r="H5" s="518" t="str">
        <f>Tri_Semestre!B16</f>
        <v>Mod3.C2, Res2.C4, Res2.C5, Res2.C6, Res2.C7, Res2.C10, Res2.C11</v>
      </c>
      <c r="I5" s="518" t="str">
        <f>Tri_Semestre!D16</f>
        <v>Mod3.C2.SF1, , Res2.C5.SF1, Res2.C6.SF1, Res2.C7.SF1, Res2.C10.SF1, Res2.C11.SF1</v>
      </c>
      <c r="J5" s="210" t="s">
        <v>669</v>
      </c>
      <c r="K5" s="283"/>
      <c r="L5" s="210" t="s">
        <v>627</v>
      </c>
      <c r="M5" s="210"/>
      <c r="N5" s="210" t="s">
        <v>771</v>
      </c>
      <c r="O5" s="210"/>
      <c r="P5" s="256"/>
      <c r="Q5" s="211"/>
    </row>
    <row r="6" spans="1:17" ht="38.25" x14ac:dyDescent="0.25">
      <c r="A6" s="158">
        <f t="shared" si="1"/>
        <v>4</v>
      </c>
      <c r="B6" s="159">
        <f t="shared" si="2"/>
        <v>43010</v>
      </c>
      <c r="C6" s="174">
        <f t="shared" si="3"/>
        <v>43016</v>
      </c>
      <c r="D6" s="212" t="str">
        <f t="shared" si="0"/>
        <v>02/10/17
au
08/10/17</v>
      </c>
      <c r="E6" s="487"/>
      <c r="F6" s="493"/>
      <c r="G6" s="527"/>
      <c r="H6" s="519"/>
      <c r="I6" s="519"/>
      <c r="J6" s="207" t="s">
        <v>670</v>
      </c>
      <c r="K6" s="284" t="s">
        <v>769</v>
      </c>
      <c r="L6" s="207" t="s">
        <v>626</v>
      </c>
      <c r="M6" s="207"/>
      <c r="N6" s="207"/>
      <c r="O6" s="207"/>
      <c r="P6" s="257"/>
      <c r="Q6" s="208"/>
    </row>
    <row r="7" spans="1:17" ht="39" thickBot="1" x14ac:dyDescent="0.3">
      <c r="A7" s="158">
        <f t="shared" si="1"/>
        <v>5</v>
      </c>
      <c r="B7" s="159">
        <f t="shared" si="2"/>
        <v>43017</v>
      </c>
      <c r="C7" s="174">
        <f t="shared" si="3"/>
        <v>43023</v>
      </c>
      <c r="D7" s="213" t="str">
        <f t="shared" si="0"/>
        <v>09/10/17
au
15/10/17</v>
      </c>
      <c r="E7" s="488"/>
      <c r="F7" s="494"/>
      <c r="G7" s="528"/>
      <c r="H7" s="520"/>
      <c r="I7" s="520"/>
      <c r="J7" s="214" t="s">
        <v>671</v>
      </c>
      <c r="K7" s="285"/>
      <c r="L7" s="214" t="s">
        <v>768</v>
      </c>
      <c r="M7" s="214"/>
      <c r="N7" s="214" t="s">
        <v>772</v>
      </c>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03" t="s">
        <v>694</v>
      </c>
      <c r="G8" s="218" t="s">
        <v>651</v>
      </c>
      <c r="H8" s="219" t="str">
        <f>Tri_Semestre!B20</f>
        <v>Res1.C4, Con.C2</v>
      </c>
      <c r="I8" s="219" t="str">
        <f>Tri_Semestre!D20</f>
        <v>Res1.C4.SF1, Con.C2.SF1</v>
      </c>
      <c r="J8" s="218" t="s">
        <v>643</v>
      </c>
      <c r="K8" s="218"/>
      <c r="L8" s="218" t="s">
        <v>628</v>
      </c>
      <c r="M8" s="218"/>
      <c r="N8" s="218" t="s">
        <v>773</v>
      </c>
      <c r="O8" s="218"/>
      <c r="P8" s="259"/>
      <c r="Q8" s="220"/>
    </row>
    <row r="9" spans="1:17" ht="19.5" customHeight="1" x14ac:dyDescent="0.25">
      <c r="A9" s="158"/>
      <c r="B9" s="159">
        <f t="shared" si="2"/>
        <v>43031</v>
      </c>
      <c r="C9" s="159">
        <f t="shared" si="3"/>
        <v>43037</v>
      </c>
      <c r="D9" s="216" t="str">
        <f>CONCATENATE(TEXT(B9,"JJ/MM/AA")," au ",TEXT(C9,"JJ/MM/AA"))</f>
        <v>23/10/17 au 29/10/17</v>
      </c>
      <c r="E9" s="501" t="s">
        <v>610</v>
      </c>
      <c r="F9" s="504"/>
      <c r="G9" s="495" t="s">
        <v>610</v>
      </c>
      <c r="H9" s="496"/>
      <c r="I9" s="496"/>
      <c r="J9" s="496"/>
      <c r="K9" s="496"/>
      <c r="L9" s="496"/>
      <c r="M9" s="496"/>
      <c r="N9" s="496"/>
      <c r="O9" s="496"/>
      <c r="P9" s="496"/>
      <c r="Q9" s="497"/>
    </row>
    <row r="10" spans="1:17" ht="19.5" customHeight="1" thickBot="1" x14ac:dyDescent="0.3">
      <c r="A10" s="158"/>
      <c r="B10" s="159">
        <f t="shared" si="2"/>
        <v>43038</v>
      </c>
      <c r="C10" s="159">
        <f t="shared" si="3"/>
        <v>43044</v>
      </c>
      <c r="D10" s="221" t="str">
        <f>CONCATENATE(TEXT(B10,"JJ/MM/AA")," au ",TEXT(C10,"JJ/MM/AA"))</f>
        <v>30/10/17 au 05/11/17</v>
      </c>
      <c r="E10" s="502"/>
      <c r="F10" s="504"/>
      <c r="G10" s="498"/>
      <c r="H10" s="499"/>
      <c r="I10" s="499"/>
      <c r="J10" s="499"/>
      <c r="K10" s="499"/>
      <c r="L10" s="499"/>
      <c r="M10" s="499"/>
      <c r="N10" s="499"/>
      <c r="O10" s="499"/>
      <c r="P10" s="499"/>
      <c r="Q10" s="500"/>
    </row>
    <row r="11" spans="1:17" ht="38.25" customHeight="1" x14ac:dyDescent="0.25">
      <c r="A11" s="158">
        <f>A8+1</f>
        <v>7</v>
      </c>
      <c r="B11" s="159">
        <f t="shared" si="2"/>
        <v>43045</v>
      </c>
      <c r="C11" s="174">
        <f t="shared" si="3"/>
        <v>43051</v>
      </c>
      <c r="D11" s="222" t="str">
        <f t="shared" si="0"/>
        <v>06/11/17
au
12/11/17</v>
      </c>
      <c r="E11" s="535" t="str">
        <f>Tri_Semestre!A17</f>
        <v xml:space="preserve">Cycle 3 : Concevoir la partie commande des systèmes asservis afin de valider leurs performances. </v>
      </c>
      <c r="F11" s="504"/>
      <c r="G11" s="513" t="s">
        <v>651</v>
      </c>
      <c r="H11" s="537" t="str">
        <f>Tri_Semestre!B20</f>
        <v>Res1.C4, Con.C2</v>
      </c>
      <c r="I11" s="537" t="str">
        <f>Tri_Semestre!D20</f>
        <v>Res1.C4.SF1, Con.C2.SF1</v>
      </c>
      <c r="J11" s="513" t="s">
        <v>672</v>
      </c>
      <c r="K11" s="513" t="s">
        <v>684</v>
      </c>
      <c r="L11" s="223" t="s">
        <v>629</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536"/>
      <c r="F12" s="505"/>
      <c r="G12" s="514"/>
      <c r="H12" s="538"/>
      <c r="I12" s="538"/>
      <c r="J12" s="514"/>
      <c r="K12" s="514"/>
      <c r="L12" s="226" t="s">
        <v>630</v>
      </c>
      <c r="M12" s="226"/>
      <c r="N12" s="226" t="s">
        <v>774</v>
      </c>
      <c r="O12" s="226"/>
      <c r="P12" s="261"/>
      <c r="Q12" s="227"/>
    </row>
    <row r="13" spans="1:17" ht="38.25" x14ac:dyDescent="0.25">
      <c r="A13" s="158">
        <f t="shared" ref="A13:A17" si="4">A12+1</f>
        <v>9</v>
      </c>
      <c r="B13" s="159">
        <f t="shared" si="2"/>
        <v>43059</v>
      </c>
      <c r="C13" s="174">
        <f t="shared" si="3"/>
        <v>43065</v>
      </c>
      <c r="D13" s="228" t="str">
        <f t="shared" si="0"/>
        <v>20/11/17
au
26/11/17</v>
      </c>
      <c r="E13" s="545" t="str">
        <f>Tri_Semestre!A21</f>
        <v>Cycle 4 : Modéliser le comportement dynamique des systèmes mécaniques dans le but d'établir une loi de comportement ou de déterminer des actions mécaniques.</v>
      </c>
      <c r="F13" s="506" t="s">
        <v>696</v>
      </c>
      <c r="G13" s="483" t="s">
        <v>652</v>
      </c>
      <c r="H13" s="515" t="str">
        <f>Tri_Semestre!B29</f>
        <v>Mod2.C13, Mod2.C14, Mod2.C15, Mod2.C16, Mod2.C17, Res1.C1, Res1.C2</v>
      </c>
      <c r="I13" s="515" t="str">
        <f>Tri_Semestre!D29</f>
        <v>, , , , Mod2.C17.SF1, Res1.C1.SF1, Res1.C2.SF1</v>
      </c>
      <c r="J13" s="392" t="s">
        <v>702</v>
      </c>
      <c r="K13" s="281"/>
      <c r="L13" s="229" t="s">
        <v>631</v>
      </c>
      <c r="M13" s="229"/>
      <c r="N13" s="229" t="s">
        <v>775</v>
      </c>
      <c r="O13" s="229"/>
      <c r="P13" s="262"/>
      <c r="Q13" s="230"/>
    </row>
    <row r="14" spans="1:17" ht="38.25" x14ac:dyDescent="0.25">
      <c r="A14" s="158">
        <f t="shared" si="4"/>
        <v>10</v>
      </c>
      <c r="B14" s="159">
        <f t="shared" si="2"/>
        <v>43066</v>
      </c>
      <c r="C14" s="174">
        <f t="shared" si="3"/>
        <v>43072</v>
      </c>
      <c r="D14" s="231" t="str">
        <f t="shared" si="0"/>
        <v>27/11/17
au
03/12/17</v>
      </c>
      <c r="E14" s="546"/>
      <c r="F14" s="484"/>
      <c r="G14" s="484"/>
      <c r="H14" s="516"/>
      <c r="I14" s="516"/>
      <c r="J14" s="383" t="s">
        <v>702</v>
      </c>
      <c r="K14" s="383"/>
      <c r="L14" s="232" t="s">
        <v>632</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547"/>
      <c r="F15" s="485"/>
      <c r="G15" s="485"/>
      <c r="H15" s="517"/>
      <c r="I15" s="517"/>
      <c r="J15" s="235" t="s">
        <v>686</v>
      </c>
      <c r="K15" s="282" t="s">
        <v>685</v>
      </c>
      <c r="L15" s="235" t="s">
        <v>633</v>
      </c>
      <c r="M15" s="235" t="s">
        <v>636</v>
      </c>
      <c r="N15" s="235" t="s">
        <v>776</v>
      </c>
      <c r="O15" s="235"/>
      <c r="P15" s="264"/>
      <c r="Q15" s="236"/>
    </row>
    <row r="16" spans="1:17" ht="38.25" x14ac:dyDescent="0.25">
      <c r="A16" s="158">
        <f t="shared" si="4"/>
        <v>12</v>
      </c>
      <c r="B16" s="159">
        <f t="shared" si="2"/>
        <v>43080</v>
      </c>
      <c r="C16" s="174">
        <f t="shared" si="3"/>
        <v>43086</v>
      </c>
      <c r="D16" s="243" t="str">
        <f t="shared" si="0"/>
        <v>11/12/17
au
17/12/17</v>
      </c>
      <c r="E16" s="481" t="str">
        <f>Tri_Semestre!A31</f>
        <v>Cycle 5 : Modéliser le comportement énergétique des systèmes dans le but d'établir une loi de comportement.</v>
      </c>
      <c r="F16" s="446" t="s">
        <v>695</v>
      </c>
      <c r="G16" s="481" t="s">
        <v>653</v>
      </c>
      <c r="H16" s="548" t="str">
        <f>Tri_Semestre!B40</f>
        <v xml:space="preserve">Mod2.C18, Res1.C1, Res1.C3, Mod1.C4, Mod1.C5, Mod1.C6, , </v>
      </c>
      <c r="I16" s="550" t="str">
        <f>Tri_Semestre!D40</f>
        <v>Mod2.C18.SF1, Res1.C1.SF1, Res1.C3.SF1, Mod1.C4.SF1, Mod1.C5.SF1, Mod1.C6.SF1, Mod1.C5.SF2, Mod1.C5.SF3</v>
      </c>
      <c r="J16" s="244" t="s">
        <v>644</v>
      </c>
      <c r="K16" s="244"/>
      <c r="L16" s="244" t="s">
        <v>635</v>
      </c>
      <c r="M16" s="244" t="s">
        <v>637</v>
      </c>
      <c r="N16" s="244"/>
      <c r="O16" s="244"/>
      <c r="P16" s="265"/>
      <c r="Q16" s="245"/>
    </row>
    <row r="17" spans="1:17" ht="39" thickBot="1" x14ac:dyDescent="0.3">
      <c r="A17" s="158">
        <f t="shared" si="4"/>
        <v>13</v>
      </c>
      <c r="B17" s="159">
        <f t="shared" si="2"/>
        <v>43087</v>
      </c>
      <c r="C17" s="174">
        <f t="shared" si="3"/>
        <v>43093</v>
      </c>
      <c r="D17" s="246" t="str">
        <f t="shared" si="0"/>
        <v>18/12/17
au
24/12/17</v>
      </c>
      <c r="E17" s="482"/>
      <c r="F17" s="447"/>
      <c r="G17" s="482"/>
      <c r="H17" s="549"/>
      <c r="I17" s="551"/>
      <c r="J17" s="247" t="s">
        <v>644</v>
      </c>
      <c r="K17" s="247"/>
      <c r="L17" s="247" t="s">
        <v>634</v>
      </c>
      <c r="M17" s="247" t="s">
        <v>636</v>
      </c>
      <c r="N17" s="247" t="s">
        <v>777</v>
      </c>
      <c r="O17" s="247"/>
      <c r="P17" s="266"/>
      <c r="Q17" s="248"/>
    </row>
    <row r="18" spans="1:17" ht="22.5" x14ac:dyDescent="0.25">
      <c r="A18" s="158"/>
      <c r="B18" s="159">
        <f t="shared" si="2"/>
        <v>43094</v>
      </c>
      <c r="C18" s="159">
        <f t="shared" si="3"/>
        <v>43100</v>
      </c>
      <c r="D18" s="216" t="str">
        <f>CONCATENATE(TEXT(B18,"JJ/MM/AA")," au ",TEXT(C18,"JJ/MM/AA"))</f>
        <v>25/12/17 au 31/12/17</v>
      </c>
      <c r="E18" s="539" t="s">
        <v>611</v>
      </c>
      <c r="F18" s="539"/>
      <c r="G18" s="539"/>
      <c r="H18" s="539"/>
      <c r="I18" s="539"/>
      <c r="J18" s="539"/>
      <c r="K18" s="539"/>
      <c r="L18" s="539"/>
      <c r="M18" s="539"/>
      <c r="N18" s="539"/>
      <c r="O18" s="539"/>
      <c r="P18" s="540"/>
      <c r="Q18" s="541"/>
    </row>
    <row r="19" spans="1:17" ht="23.25" thickBot="1" x14ac:dyDescent="0.3">
      <c r="A19" s="158"/>
      <c r="B19" s="159">
        <f t="shared" si="2"/>
        <v>43101</v>
      </c>
      <c r="C19" s="159">
        <f t="shared" si="3"/>
        <v>43107</v>
      </c>
      <c r="D19" s="221" t="str">
        <f>CONCATENATE(TEXT(B19,"JJ/MM/AA")," au ",TEXT(C19,"JJ/MM/AA"))</f>
        <v>01/01/18 au 07/01/18</v>
      </c>
      <c r="E19" s="542"/>
      <c r="F19" s="542"/>
      <c r="G19" s="542"/>
      <c r="H19" s="542"/>
      <c r="I19" s="542"/>
      <c r="J19" s="542"/>
      <c r="K19" s="542"/>
      <c r="L19" s="542"/>
      <c r="M19" s="542"/>
      <c r="N19" s="542"/>
      <c r="O19" s="542"/>
      <c r="P19" s="543"/>
      <c r="Q19" s="544"/>
    </row>
    <row r="20" spans="1:17" ht="38.25" x14ac:dyDescent="0.25">
      <c r="A20" s="158">
        <f>A17+1</f>
        <v>14</v>
      </c>
      <c r="B20" s="159">
        <f t="shared" si="2"/>
        <v>43108</v>
      </c>
      <c r="C20" s="174">
        <f t="shared" si="3"/>
        <v>43114</v>
      </c>
      <c r="D20" s="237" t="str">
        <f t="shared" si="0"/>
        <v>08/01/18
au
14/01/18</v>
      </c>
      <c r="E20" s="470" t="str">
        <f>Tri_Semestre!A41</f>
        <v>Cycle 6 : Démarches de résolution pour résoudre les problèmes dynamiques ou énergétique.</v>
      </c>
      <c r="F20" s="448" t="s">
        <v>698</v>
      </c>
      <c r="G20" s="470" t="s">
        <v>697</v>
      </c>
      <c r="H20" s="462" t="str">
        <f>Tri_Semestre!B47</f>
        <v>Res1.C3, Res2.C22, Res2.C23, Res2.C24, Res2.C25</v>
      </c>
      <c r="I20" s="462" t="str">
        <f>Tri_Semestre!D47</f>
        <v>Res1.C3.SF1, Res2.C22.SF1, Res2.C22.SF2, , Res2.C25.SF1</v>
      </c>
      <c r="J20" s="238" t="s">
        <v>645</v>
      </c>
      <c r="K20" s="238"/>
      <c r="L20" s="238" t="s">
        <v>638</v>
      </c>
      <c r="M20" s="238"/>
      <c r="N20" s="238"/>
      <c r="O20" s="238"/>
      <c r="P20" s="267"/>
      <c r="Q20" s="239"/>
    </row>
    <row r="21" spans="1:17" ht="38.25" x14ac:dyDescent="0.25">
      <c r="A21" s="158">
        <f>A20+1</f>
        <v>15</v>
      </c>
      <c r="B21" s="159">
        <f t="shared" si="2"/>
        <v>43115</v>
      </c>
      <c r="C21" s="174">
        <f t="shared" si="3"/>
        <v>43121</v>
      </c>
      <c r="D21" s="249" t="str">
        <f t="shared" si="0"/>
        <v>15/01/18
au
21/01/18</v>
      </c>
      <c r="E21" s="471"/>
      <c r="F21" s="449"/>
      <c r="G21" s="471"/>
      <c r="H21" s="463"/>
      <c r="I21" s="463"/>
      <c r="J21" s="250"/>
      <c r="K21" s="250"/>
      <c r="L21" s="250" t="s">
        <v>639</v>
      </c>
      <c r="M21" s="250"/>
      <c r="N21" s="250" t="s">
        <v>778</v>
      </c>
      <c r="O21" s="250"/>
      <c r="P21" s="268"/>
      <c r="Q21" s="251"/>
    </row>
    <row r="22" spans="1:17" ht="39" thickBot="1" x14ac:dyDescent="0.3">
      <c r="A22" s="158">
        <f t="shared" ref="A22:A24" si="5">A21+1</f>
        <v>16</v>
      </c>
      <c r="B22" s="159">
        <f t="shared" si="2"/>
        <v>43122</v>
      </c>
      <c r="C22" s="174">
        <f t="shared" si="3"/>
        <v>43128</v>
      </c>
      <c r="D22" s="240" t="str">
        <f t="shared" si="0"/>
        <v>22/01/18
au
28/01/18</v>
      </c>
      <c r="E22" s="472"/>
      <c r="F22" s="450"/>
      <c r="G22" s="472"/>
      <c r="H22" s="464"/>
      <c r="I22" s="464"/>
      <c r="J22" s="241"/>
      <c r="K22" s="241"/>
      <c r="L22" s="241" t="s">
        <v>640</v>
      </c>
      <c r="M22" s="241"/>
      <c r="N22" s="241" t="s">
        <v>779</v>
      </c>
      <c r="O22" s="241"/>
      <c r="P22" s="269"/>
      <c r="Q22" s="242"/>
    </row>
    <row r="23" spans="1:17" ht="38.25" x14ac:dyDescent="0.25">
      <c r="A23" s="158">
        <f t="shared" si="5"/>
        <v>17</v>
      </c>
      <c r="B23" s="159">
        <f t="shared" si="2"/>
        <v>43129</v>
      </c>
      <c r="C23" s="174">
        <f t="shared" si="3"/>
        <v>43135</v>
      </c>
      <c r="D23" s="183" t="str">
        <f t="shared" si="0"/>
        <v>29/01/18
au
04/02/18</v>
      </c>
      <c r="E23" s="473" t="str">
        <f>Tri_Semestre!A48</f>
        <v>Cycle 7 : Modélisation des chaînes de solide dans le but de déterminer les contraintes géométriques dans un mécanisme.</v>
      </c>
      <c r="F23" s="451" t="s">
        <v>699</v>
      </c>
      <c r="G23" s="473" t="s">
        <v>654</v>
      </c>
      <c r="H23" s="465" t="str">
        <f>Tri_Semestre!B53</f>
        <v xml:space="preserve">Mod2.C34, Mod2.C35, Mod2.C36, </v>
      </c>
      <c r="I23" s="465" t="str">
        <f>Tri_Semestre!D53</f>
        <v>Mod2.C34.SF1, , , Res2.C15.SF3</v>
      </c>
      <c r="J23" s="184" t="s">
        <v>646</v>
      </c>
      <c r="K23" s="184"/>
      <c r="L23" s="184" t="s">
        <v>641</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74"/>
      <c r="F24" s="452"/>
      <c r="G24" s="474"/>
      <c r="H24" s="466"/>
      <c r="I24" s="466"/>
      <c r="J24" s="187" t="s">
        <v>647</v>
      </c>
      <c r="K24" s="187"/>
      <c r="L24" s="187" t="s">
        <v>641</v>
      </c>
      <c r="M24" s="187"/>
      <c r="N24" s="187" t="s">
        <v>780</v>
      </c>
      <c r="O24" s="187"/>
      <c r="P24" s="271"/>
      <c r="Q24" s="188"/>
    </row>
    <row r="25" spans="1:17" ht="22.5" customHeight="1" x14ac:dyDescent="0.25">
      <c r="A25" s="158"/>
      <c r="B25" s="159">
        <f t="shared" si="2"/>
        <v>43143</v>
      </c>
      <c r="C25" s="159">
        <f t="shared" si="3"/>
        <v>43149</v>
      </c>
      <c r="D25" s="216" t="str">
        <f>CONCATENATE(TEXT(B25,"JJ/MM/AA")," au ",TEXT(C25,"JJ/MM/AA"))</f>
        <v>12/02/18 au 18/02/18</v>
      </c>
      <c r="E25" s="539" t="s">
        <v>612</v>
      </c>
      <c r="F25" s="539"/>
      <c r="G25" s="539"/>
      <c r="H25" s="539"/>
      <c r="I25" s="539"/>
      <c r="J25" s="539"/>
      <c r="K25" s="539"/>
      <c r="L25" s="539"/>
      <c r="M25" s="539"/>
      <c r="N25" s="539"/>
      <c r="O25" s="539"/>
      <c r="P25" s="540"/>
      <c r="Q25" s="541"/>
    </row>
    <row r="26" spans="1:17" ht="22.5" customHeight="1" thickBot="1" x14ac:dyDescent="0.3">
      <c r="A26" s="158"/>
      <c r="B26" s="159">
        <f t="shared" si="2"/>
        <v>43150</v>
      </c>
      <c r="C26" s="159">
        <f t="shared" si="3"/>
        <v>43156</v>
      </c>
      <c r="D26" s="221" t="str">
        <f>CONCATENATE(TEXT(B26,"JJ/MM/AA")," au ",TEXT(C26,"JJ/MM/AA"))</f>
        <v>19/02/18 au 25/02/18</v>
      </c>
      <c r="E26" s="542"/>
      <c r="F26" s="542"/>
      <c r="G26" s="542"/>
      <c r="H26" s="542"/>
      <c r="I26" s="542"/>
      <c r="J26" s="542"/>
      <c r="K26" s="542"/>
      <c r="L26" s="542"/>
      <c r="M26" s="542"/>
      <c r="N26" s="542"/>
      <c r="O26" s="542"/>
      <c r="P26" s="543"/>
      <c r="Q26" s="544"/>
    </row>
    <row r="27" spans="1:17" ht="38.25" x14ac:dyDescent="0.25">
      <c r="A27" s="158">
        <f>A24+1</f>
        <v>19</v>
      </c>
      <c r="B27" s="159">
        <f t="shared" si="2"/>
        <v>43157</v>
      </c>
      <c r="C27" s="174">
        <f t="shared" si="3"/>
        <v>43163</v>
      </c>
      <c r="D27" s="175" t="str">
        <f t="shared" si="0"/>
        <v>26/02/18
au
04/03/18</v>
      </c>
      <c r="E27" s="475" t="str">
        <f>Tri_Semestre!A54</f>
        <v>Cycle 8 : analyse de la chaine d'information d'un système.</v>
      </c>
      <c r="F27" s="453" t="s">
        <v>700</v>
      </c>
      <c r="G27" s="475" t="s">
        <v>655</v>
      </c>
      <c r="H27" s="467" t="str">
        <f>Tri_Semestre!B63</f>
        <v>Exp2.C3, Exp2.C4, Exp2.C5, Exp2.C6, Exp3.C7, Exp3.C8, Exp3.C2, Exp3.C3</v>
      </c>
      <c r="I27" s="467" t="str">
        <f>Tri_Semestre!D63</f>
        <v>Exp2.C3.SF1, , , Exp2.C6.SF1, Exp3.C7.SF1, Exp3.C7.SF2, Exp3.C2.SF1, Exp3.C3.SF1</v>
      </c>
      <c r="J27" s="176" t="s">
        <v>648</v>
      </c>
      <c r="K27" s="176"/>
      <c r="L27" s="176" t="s">
        <v>642</v>
      </c>
      <c r="M27" s="176"/>
      <c r="N27" s="176"/>
      <c r="O27" s="176"/>
      <c r="P27" s="272"/>
      <c r="Q27" s="177"/>
    </row>
    <row r="28" spans="1:17" ht="38.25" x14ac:dyDescent="0.25">
      <c r="A28" s="158">
        <f>A27+1</f>
        <v>20</v>
      </c>
      <c r="B28" s="159">
        <f t="shared" si="2"/>
        <v>43164</v>
      </c>
      <c r="C28" s="174">
        <f t="shared" si="3"/>
        <v>43170</v>
      </c>
      <c r="D28" s="178" t="str">
        <f t="shared" si="0"/>
        <v>05/03/18
au
11/03/18</v>
      </c>
      <c r="E28" s="476"/>
      <c r="F28" s="454"/>
      <c r="G28" s="476"/>
      <c r="H28" s="468"/>
      <c r="I28" s="468"/>
      <c r="J28" s="179"/>
      <c r="K28" s="179"/>
      <c r="L28" s="179" t="s">
        <v>384</v>
      </c>
      <c r="M28" s="179"/>
      <c r="N28" s="179" t="s">
        <v>781</v>
      </c>
      <c r="O28" s="179"/>
      <c r="P28" s="273"/>
      <c r="Q28" s="180"/>
    </row>
    <row r="29" spans="1:17" ht="39" thickBot="1" x14ac:dyDescent="0.3">
      <c r="A29" s="158">
        <f t="shared" ref="A29:A32" si="6">A28+1</f>
        <v>21</v>
      </c>
      <c r="B29" s="159">
        <f t="shared" si="2"/>
        <v>43171</v>
      </c>
      <c r="C29" s="174">
        <f t="shared" si="3"/>
        <v>43177</v>
      </c>
      <c r="D29" s="181" t="str">
        <f t="shared" si="0"/>
        <v>12/03/18
au
18/03/18</v>
      </c>
      <c r="E29" s="477"/>
      <c r="F29" s="455"/>
      <c r="G29" s="477"/>
      <c r="H29" s="469"/>
      <c r="I29" s="469"/>
      <c r="J29" s="182" t="s">
        <v>643</v>
      </c>
      <c r="K29" s="182"/>
      <c r="L29" s="182" t="s">
        <v>384</v>
      </c>
      <c r="M29" s="182"/>
      <c r="N29" s="182"/>
      <c r="O29" s="182"/>
      <c r="P29" s="274"/>
      <c r="Q29" s="445" t="s">
        <v>761</v>
      </c>
    </row>
    <row r="30" spans="1:17" ht="38.25" x14ac:dyDescent="0.25">
      <c r="A30" s="158">
        <f t="shared" si="6"/>
        <v>22</v>
      </c>
      <c r="B30" s="159">
        <f t="shared" si="2"/>
        <v>43178</v>
      </c>
      <c r="C30" s="174">
        <f t="shared" si="3"/>
        <v>43184</v>
      </c>
      <c r="D30" s="189" t="str">
        <f t="shared" si="0"/>
        <v>19/03/18
au
25/03/18</v>
      </c>
      <c r="E30" s="478" t="s">
        <v>620</v>
      </c>
      <c r="F30" s="456" t="s">
        <v>701</v>
      </c>
      <c r="G30" s="478"/>
      <c r="H30" s="459"/>
      <c r="I30" s="459"/>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79"/>
      <c r="F31" s="457"/>
      <c r="G31" s="479"/>
      <c r="H31" s="460"/>
      <c r="I31" s="460"/>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80"/>
      <c r="F32" s="458"/>
      <c r="G32" s="480"/>
      <c r="H32" s="461"/>
      <c r="I32" s="461"/>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529" t="s">
        <v>613</v>
      </c>
      <c r="F33" s="529"/>
      <c r="G33" s="529"/>
      <c r="H33" s="529"/>
      <c r="I33" s="529"/>
      <c r="J33" s="529"/>
      <c r="K33" s="529"/>
      <c r="L33" s="529"/>
      <c r="M33" s="529"/>
      <c r="N33" s="529"/>
      <c r="O33" s="529"/>
      <c r="P33" s="530"/>
      <c r="Q33" s="531"/>
    </row>
    <row r="34" spans="1:17" ht="22.5" x14ac:dyDescent="0.25">
      <c r="A34" s="160"/>
      <c r="B34" s="161">
        <f t="shared" si="2"/>
        <v>43206</v>
      </c>
      <c r="C34" s="161">
        <f t="shared" si="3"/>
        <v>43212</v>
      </c>
      <c r="D34" s="149" t="str">
        <f>CONCATENATE(TEXT(B34,"JJ/MM/AA")," au ",TEXT(C34,"JJ/MM/AA"))</f>
        <v>16/04/18 au 22/04/18</v>
      </c>
      <c r="E34" s="532"/>
      <c r="F34" s="532"/>
      <c r="G34" s="532"/>
      <c r="H34" s="532"/>
      <c r="I34" s="532"/>
      <c r="J34" s="532"/>
      <c r="K34" s="532"/>
      <c r="L34" s="532"/>
      <c r="M34" s="532"/>
      <c r="N34" s="532"/>
      <c r="O34" s="532"/>
      <c r="P34" s="533"/>
      <c r="Q34" s="534"/>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K2:K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 ref="H5:H7"/>
    <mergeCell ref="I5:I7"/>
    <mergeCell ref="E2:E4"/>
    <mergeCell ref="G2:G4"/>
    <mergeCell ref="G5:G7"/>
    <mergeCell ref="G13:G15"/>
    <mergeCell ref="E5:E7"/>
    <mergeCell ref="F2:F4"/>
    <mergeCell ref="F5:F7"/>
    <mergeCell ref="G9:Q10"/>
    <mergeCell ref="E9:E10"/>
    <mergeCell ref="F8:F12"/>
    <mergeCell ref="F13:F15"/>
    <mergeCell ref="I2:I4"/>
    <mergeCell ref="J2:J3"/>
    <mergeCell ref="H2:H4"/>
    <mergeCell ref="K11:K12"/>
    <mergeCell ref="H13:H15"/>
    <mergeCell ref="I13:I15"/>
    <mergeCell ref="J11:J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pageSetup paperSize="8" scale="75"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16" zoomScale="90" zoomScaleNormal="90" workbookViewId="0">
      <selection activeCell="G32" sqref="A32:G33"/>
    </sheetView>
  </sheetViews>
  <sheetFormatPr baseColWidth="10" defaultRowHeight="12.75" x14ac:dyDescent="0.2"/>
  <cols>
    <col min="1" max="10" width="18" style="286" customWidth="1"/>
    <col min="11" max="16384" width="11.42578125" style="286"/>
  </cols>
  <sheetData>
    <row r="1" spans="1:10" ht="15" customHeight="1" thickBot="1" x14ac:dyDescent="0.25">
      <c r="A1" s="580" t="s">
        <v>714</v>
      </c>
      <c r="B1" s="581"/>
      <c r="C1" s="581"/>
      <c r="D1" s="581"/>
      <c r="E1" s="581"/>
      <c r="F1" s="580" t="s">
        <v>715</v>
      </c>
      <c r="G1" s="581"/>
      <c r="H1" s="581"/>
      <c r="I1" s="581"/>
      <c r="J1" s="581"/>
    </row>
    <row r="2" spans="1:10" s="394" customFormat="1" ht="13.5" customHeight="1" thickBot="1" x14ac:dyDescent="0.3">
      <c r="A2" s="582" t="str">
        <f>'2017-2018'!E2:E4</f>
        <v>Cycle 1 : Modéliser le comportement linéaire et non linéaire des systèmes.</v>
      </c>
      <c r="B2" s="583"/>
      <c r="C2" s="583"/>
      <c r="D2" s="583"/>
      <c r="E2" s="583"/>
      <c r="F2" s="584" t="str">
        <f>'2017-2018'!F2:F4</f>
        <v>Comment améliorer la fiabilité d'un modèle dans le but de minimiser les écarts modèle-réel ?</v>
      </c>
      <c r="G2" s="585"/>
      <c r="H2" s="585"/>
      <c r="I2" s="585"/>
      <c r="J2" s="586"/>
    </row>
    <row r="3" spans="1:10" ht="15.75" customHeight="1" thickBot="1" x14ac:dyDescent="0.3">
      <c r="F3" s="393"/>
      <c r="G3" s="393"/>
      <c r="H3" s="393"/>
      <c r="I3" s="393"/>
      <c r="J3" s="393"/>
    </row>
    <row r="4" spans="1:10" ht="15" customHeight="1" x14ac:dyDescent="0.2">
      <c r="A4" s="580" t="s">
        <v>722</v>
      </c>
      <c r="B4" s="581"/>
      <c r="C4" s="581"/>
      <c r="D4" s="593"/>
      <c r="E4" s="580" t="s">
        <v>649</v>
      </c>
      <c r="F4" s="581"/>
      <c r="G4" s="593"/>
      <c r="H4" s="580" t="s">
        <v>2</v>
      </c>
      <c r="I4" s="581"/>
      <c r="J4" s="593"/>
    </row>
    <row r="5" spans="1:10" x14ac:dyDescent="0.2">
      <c r="A5" s="587" t="s">
        <v>665</v>
      </c>
      <c r="B5" s="588"/>
      <c r="C5" s="588"/>
      <c r="D5" s="589"/>
      <c r="E5" s="396" t="s">
        <v>271</v>
      </c>
      <c r="F5" s="594" t="s">
        <v>90</v>
      </c>
      <c r="G5" s="595"/>
      <c r="H5" s="397" t="s">
        <v>274</v>
      </c>
      <c r="I5" s="594" t="s">
        <v>249</v>
      </c>
      <c r="J5" s="595"/>
    </row>
    <row r="6" spans="1:10" ht="25.5" customHeight="1" x14ac:dyDescent="0.2">
      <c r="A6" s="587"/>
      <c r="B6" s="588"/>
      <c r="C6" s="588"/>
      <c r="D6" s="589"/>
      <c r="E6" s="396"/>
      <c r="F6" s="594"/>
      <c r="G6" s="595"/>
      <c r="H6" s="397" t="s">
        <v>275</v>
      </c>
      <c r="I6" s="594" t="s">
        <v>250</v>
      </c>
      <c r="J6" s="595"/>
    </row>
    <row r="7" spans="1:10" ht="25.5" customHeight="1" x14ac:dyDescent="0.2">
      <c r="A7" s="587"/>
      <c r="B7" s="588"/>
      <c r="C7" s="588"/>
      <c r="D7" s="589"/>
      <c r="E7" s="396"/>
      <c r="F7" s="594"/>
      <c r="G7" s="595"/>
      <c r="H7" s="397" t="s">
        <v>276</v>
      </c>
      <c r="I7" s="594" t="s">
        <v>251</v>
      </c>
      <c r="J7" s="595"/>
    </row>
    <row r="8" spans="1:10" ht="25.5" customHeight="1" x14ac:dyDescent="0.2">
      <c r="A8" s="587"/>
      <c r="B8" s="588"/>
      <c r="C8" s="588"/>
      <c r="D8" s="589"/>
      <c r="E8" s="396" t="s">
        <v>293</v>
      </c>
      <c r="F8" s="594" t="s">
        <v>94</v>
      </c>
      <c r="G8" s="595"/>
      <c r="H8" s="397" t="s">
        <v>295</v>
      </c>
      <c r="I8" s="594" t="s">
        <v>95</v>
      </c>
      <c r="J8" s="595"/>
    </row>
    <row r="9" spans="1:10" ht="25.5" customHeight="1" thickBot="1" x14ac:dyDescent="0.25">
      <c r="A9" s="590"/>
      <c r="B9" s="591"/>
      <c r="C9" s="591"/>
      <c r="D9" s="592"/>
      <c r="E9" s="398" t="s">
        <v>391</v>
      </c>
      <c r="F9" s="596" t="s">
        <v>595</v>
      </c>
      <c r="G9" s="597"/>
      <c r="H9" s="398" t="s">
        <v>721</v>
      </c>
      <c r="I9" s="596" t="s">
        <v>105</v>
      </c>
      <c r="J9" s="597"/>
    </row>
    <row r="10" spans="1:10" ht="13.5" thickBot="1" x14ac:dyDescent="0.25">
      <c r="F10" s="399"/>
      <c r="G10" s="399"/>
      <c r="H10" s="399"/>
      <c r="I10" s="399"/>
      <c r="J10" s="399"/>
    </row>
    <row r="11" spans="1:10" ht="15.75" customHeight="1" x14ac:dyDescent="0.2">
      <c r="A11" s="580" t="s">
        <v>709</v>
      </c>
      <c r="B11" s="581"/>
      <c r="C11" s="581"/>
      <c r="D11" s="581"/>
      <c r="E11" s="581"/>
      <c r="F11" s="580" t="s">
        <v>720</v>
      </c>
      <c r="G11" s="581"/>
      <c r="H11" s="581"/>
      <c r="I11" s="581"/>
      <c r="J11" s="593"/>
    </row>
    <row r="12" spans="1:10" ht="40.5" customHeight="1" thickBot="1" x14ac:dyDescent="0.25">
      <c r="A12" s="603" t="s">
        <v>723</v>
      </c>
      <c r="B12" s="604"/>
      <c r="C12" s="604"/>
      <c r="D12" s="604"/>
      <c r="E12" s="604"/>
      <c r="F12" s="603" t="s">
        <v>724</v>
      </c>
      <c r="G12" s="604"/>
      <c r="H12" s="604"/>
      <c r="I12" s="604"/>
      <c r="J12" s="605"/>
    </row>
    <row r="13" spans="1:10" ht="15.75" customHeight="1" thickBot="1" x14ac:dyDescent="0.25">
      <c r="J13" s="395"/>
    </row>
    <row r="14" spans="1:10" ht="15.75" customHeight="1" x14ac:dyDescent="0.2">
      <c r="A14" s="580" t="s">
        <v>725</v>
      </c>
      <c r="B14" s="581"/>
      <c r="C14" s="581"/>
      <c r="D14" s="581"/>
      <c r="E14" s="581"/>
      <c r="F14" s="580" t="s">
        <v>606</v>
      </c>
      <c r="G14" s="581"/>
      <c r="H14" s="581"/>
      <c r="I14" s="581"/>
      <c r="J14" s="593"/>
    </row>
    <row r="15" spans="1:10" ht="67.5" customHeight="1" thickBot="1" x14ac:dyDescent="0.25">
      <c r="A15" s="598" t="s">
        <v>726</v>
      </c>
      <c r="B15" s="599"/>
      <c r="C15" s="599"/>
      <c r="D15" s="599"/>
      <c r="E15" s="599"/>
      <c r="F15" s="600" t="s">
        <v>727</v>
      </c>
      <c r="G15" s="601"/>
      <c r="H15" s="601"/>
      <c r="I15" s="601"/>
      <c r="J15" s="602"/>
    </row>
    <row r="16" spans="1:10" ht="15" customHeight="1" thickBot="1" x14ac:dyDescent="0.25"/>
    <row r="17" spans="1:10" ht="15" customHeight="1" thickBot="1" x14ac:dyDescent="0.25">
      <c r="A17" s="573" t="s">
        <v>710</v>
      </c>
      <c r="B17" s="574"/>
      <c r="C17" s="574"/>
      <c r="D17" s="574"/>
      <c r="E17" s="574"/>
      <c r="F17" s="574"/>
      <c r="G17" s="574"/>
      <c r="H17" s="574"/>
      <c r="I17" s="574"/>
      <c r="J17" s="575"/>
    </row>
    <row r="18" spans="1:10" ht="15" customHeight="1" thickBot="1" x14ac:dyDescent="0.25">
      <c r="A18" s="576" t="s">
        <v>728</v>
      </c>
      <c r="B18" s="577"/>
      <c r="C18" s="577"/>
      <c r="D18" s="577"/>
      <c r="E18" s="577"/>
      <c r="F18" s="578" t="s">
        <v>729</v>
      </c>
      <c r="G18" s="578"/>
      <c r="H18" s="578"/>
      <c r="I18" s="578"/>
      <c r="J18" s="579"/>
    </row>
    <row r="19" spans="1:10" ht="15" customHeight="1" thickBot="1" x14ac:dyDescent="0.25">
      <c r="F19" s="395"/>
      <c r="G19" s="395"/>
      <c r="H19" s="395"/>
      <c r="I19" s="395"/>
    </row>
    <row r="20" spans="1:10" s="394" customFormat="1" ht="27" customHeight="1" x14ac:dyDescent="0.25">
      <c r="A20" s="402" t="s">
        <v>719</v>
      </c>
      <c r="B20" s="567" t="s">
        <v>716</v>
      </c>
      <c r="C20" s="568"/>
      <c r="D20" s="569"/>
      <c r="E20" s="567" t="s">
        <v>717</v>
      </c>
      <c r="F20" s="568"/>
      <c r="G20" s="569"/>
      <c r="H20" s="567" t="s">
        <v>718</v>
      </c>
      <c r="I20" s="568"/>
      <c r="J20" s="569"/>
    </row>
    <row r="21" spans="1:10" ht="15" customHeight="1" x14ac:dyDescent="0.2">
      <c r="A21" s="400" t="s">
        <v>711</v>
      </c>
      <c r="B21" s="570" t="s">
        <v>730</v>
      </c>
      <c r="C21" s="571"/>
      <c r="D21" s="572"/>
      <c r="E21" s="570" t="s">
        <v>731</v>
      </c>
      <c r="F21" s="571"/>
      <c r="G21" s="572"/>
      <c r="H21" s="570" t="s">
        <v>732</v>
      </c>
      <c r="I21" s="571"/>
      <c r="J21" s="572"/>
    </row>
    <row r="22" spans="1:10" ht="38.25" x14ac:dyDescent="0.2">
      <c r="A22" s="400" t="s">
        <v>712</v>
      </c>
      <c r="B22" s="403" t="s">
        <v>733</v>
      </c>
      <c r="C22" s="404" t="s">
        <v>734</v>
      </c>
      <c r="D22" s="405"/>
      <c r="E22" s="406" t="s">
        <v>733</v>
      </c>
      <c r="F22" s="404" t="s">
        <v>742</v>
      </c>
      <c r="G22" s="407"/>
      <c r="H22" s="408" t="s">
        <v>733</v>
      </c>
      <c r="I22" s="409" t="s">
        <v>750</v>
      </c>
      <c r="J22" s="407"/>
    </row>
    <row r="23" spans="1:10" ht="51" x14ac:dyDescent="0.2">
      <c r="A23" s="400"/>
      <c r="B23" s="403" t="s">
        <v>736</v>
      </c>
      <c r="C23" s="404" t="s">
        <v>735</v>
      </c>
      <c r="D23" s="405"/>
      <c r="E23" s="406" t="s">
        <v>733</v>
      </c>
      <c r="F23" s="404" t="s">
        <v>763</v>
      </c>
      <c r="G23" s="405"/>
      <c r="H23" s="406" t="s">
        <v>733</v>
      </c>
      <c r="I23" s="404" t="s">
        <v>751</v>
      </c>
      <c r="J23" s="407"/>
    </row>
    <row r="24" spans="1:10" ht="25.5" x14ac:dyDescent="0.2">
      <c r="A24" s="400"/>
      <c r="B24" s="403"/>
      <c r="C24" s="404"/>
      <c r="D24" s="405"/>
      <c r="E24" s="406" t="s">
        <v>733</v>
      </c>
      <c r="F24" s="404" t="s">
        <v>743</v>
      </c>
      <c r="G24" s="405"/>
      <c r="H24" s="406" t="s">
        <v>733</v>
      </c>
      <c r="I24" s="404" t="s">
        <v>743</v>
      </c>
      <c r="J24" s="407"/>
    </row>
    <row r="25" spans="1:10" ht="55.5" customHeight="1" thickBot="1" x14ac:dyDescent="0.25">
      <c r="A25" s="400"/>
      <c r="B25" s="403" t="s">
        <v>737</v>
      </c>
      <c r="C25" s="404" t="s">
        <v>753</v>
      </c>
      <c r="D25" s="405"/>
      <c r="E25" s="406" t="s">
        <v>737</v>
      </c>
      <c r="F25" s="404" t="s">
        <v>764</v>
      </c>
      <c r="G25" s="405"/>
      <c r="H25" s="406" t="s">
        <v>737</v>
      </c>
      <c r="I25" s="404" t="s">
        <v>744</v>
      </c>
      <c r="J25" s="405"/>
    </row>
    <row r="26" spans="1:10" ht="89.25" x14ac:dyDescent="0.2">
      <c r="A26" s="410"/>
      <c r="B26" s="411" t="s">
        <v>738</v>
      </c>
      <c r="C26" s="412" t="s">
        <v>740</v>
      </c>
      <c r="D26" s="413"/>
      <c r="E26" s="414" t="s">
        <v>739</v>
      </c>
      <c r="F26" s="412" t="s">
        <v>741</v>
      </c>
      <c r="G26" s="413"/>
      <c r="H26" s="414" t="s">
        <v>748</v>
      </c>
      <c r="I26" s="412" t="s">
        <v>749</v>
      </c>
      <c r="J26" s="413"/>
    </row>
    <row r="27" spans="1:10" ht="37.5" customHeight="1" x14ac:dyDescent="0.2">
      <c r="A27" s="400"/>
      <c r="B27" s="403"/>
      <c r="C27" s="404"/>
      <c r="D27" s="405"/>
      <c r="E27" s="406"/>
      <c r="F27" s="404"/>
      <c r="G27" s="405"/>
      <c r="H27" s="406"/>
      <c r="I27" s="404"/>
      <c r="J27" s="405"/>
    </row>
    <row r="28" spans="1:10" ht="13.5" thickBot="1" x14ac:dyDescent="0.25">
      <c r="A28" s="401"/>
      <c r="B28" s="558"/>
      <c r="C28" s="559"/>
      <c r="D28" s="560"/>
      <c r="E28" s="415"/>
      <c r="F28" s="416"/>
      <c r="G28" s="417"/>
      <c r="H28" s="418"/>
      <c r="I28" s="419"/>
      <c r="J28" s="420"/>
    </row>
    <row r="29" spans="1:10" ht="15" customHeight="1" x14ac:dyDescent="0.2">
      <c r="A29" s="400" t="s">
        <v>713</v>
      </c>
      <c r="B29" s="561"/>
      <c r="C29" s="562"/>
      <c r="D29" s="563"/>
      <c r="E29" s="561"/>
      <c r="F29" s="562"/>
      <c r="G29" s="563"/>
      <c r="H29" s="564"/>
      <c r="I29" s="565"/>
      <c r="J29" s="566"/>
    </row>
    <row r="30" spans="1:10" ht="13.5" thickBot="1" x14ac:dyDescent="0.25">
      <c r="A30" s="401" t="s">
        <v>745</v>
      </c>
      <c r="B30" s="552" t="s">
        <v>746</v>
      </c>
      <c r="C30" s="553"/>
      <c r="D30" s="554"/>
      <c r="E30" s="552" t="s">
        <v>747</v>
      </c>
      <c r="F30" s="553"/>
      <c r="G30" s="554"/>
      <c r="H30" s="555"/>
      <c r="I30" s="556"/>
      <c r="J30" s="557"/>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30:D30"/>
    <mergeCell ref="E30:G30"/>
    <mergeCell ref="H30:J30"/>
    <mergeCell ref="B28:D28"/>
    <mergeCell ref="B29:D29"/>
    <mergeCell ref="E29:G29"/>
    <mergeCell ref="H29:J29"/>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4" zoomScale="80" zoomScaleNormal="80" workbookViewId="0">
      <selection activeCell="A24" sqref="A24"/>
    </sheetView>
  </sheetViews>
  <sheetFormatPr baseColWidth="10" defaultRowHeight="12.75" x14ac:dyDescent="0.2"/>
  <cols>
    <col min="1" max="10" width="18" style="286" customWidth="1"/>
    <col min="11" max="16384" width="11.42578125" style="286"/>
  </cols>
  <sheetData>
    <row r="1" spans="1:20" ht="15" customHeight="1" thickBot="1" x14ac:dyDescent="0.25">
      <c r="A1" s="608" t="s">
        <v>714</v>
      </c>
      <c r="B1" s="609"/>
      <c r="C1" s="609"/>
      <c r="D1" s="609"/>
      <c r="E1" s="609"/>
      <c r="F1" s="608" t="s">
        <v>715</v>
      </c>
      <c r="G1" s="609"/>
      <c r="H1" s="609"/>
      <c r="I1" s="609"/>
      <c r="J1" s="609"/>
    </row>
    <row r="2" spans="1:20" s="394" customFormat="1" ht="13.5" customHeight="1" thickBot="1" x14ac:dyDescent="0.3">
      <c r="A2" s="610" t="str">
        <f>Cycles!A2</f>
        <v xml:space="preserve">Cycle 2 : Prévoir les performances des systèmes asservis. </v>
      </c>
      <c r="B2" s="611"/>
      <c r="C2" s="611"/>
      <c r="D2" s="611"/>
      <c r="E2" s="611"/>
      <c r="F2" s="612" t="s">
        <v>689</v>
      </c>
      <c r="G2" s="613"/>
      <c r="H2" s="613"/>
      <c r="I2" s="613"/>
      <c r="J2" s="614"/>
    </row>
    <row r="3" spans="1:20" ht="15.75" customHeight="1" thickBot="1" x14ac:dyDescent="0.3">
      <c r="F3" s="393"/>
      <c r="G3" s="393"/>
      <c r="H3" s="393"/>
      <c r="I3" s="393"/>
      <c r="J3" s="393"/>
    </row>
    <row r="4" spans="1:20" ht="15" customHeight="1" x14ac:dyDescent="0.2">
      <c r="A4" s="608" t="s">
        <v>722</v>
      </c>
      <c r="B4" s="609"/>
      <c r="C4" s="609"/>
      <c r="D4" s="615"/>
      <c r="E4" s="608" t="s">
        <v>649</v>
      </c>
      <c r="F4" s="609"/>
      <c r="G4" s="615"/>
      <c r="H4" s="608" t="s">
        <v>2</v>
      </c>
      <c r="I4" s="609"/>
      <c r="J4" s="615"/>
    </row>
    <row r="5" spans="1:20" ht="29.25" customHeight="1" x14ac:dyDescent="0.2">
      <c r="A5" s="624" t="s">
        <v>754</v>
      </c>
      <c r="B5" s="625"/>
      <c r="C5" s="625"/>
      <c r="D5" s="626"/>
      <c r="E5" s="442" t="s">
        <v>392</v>
      </c>
      <c r="F5" s="616" t="s">
        <v>390</v>
      </c>
      <c r="G5" s="617"/>
      <c r="H5" s="443" t="s">
        <v>755</v>
      </c>
      <c r="I5" s="616" t="s">
        <v>106</v>
      </c>
      <c r="J5" s="617"/>
      <c r="Q5" s="660"/>
      <c r="R5" s="660"/>
      <c r="S5" s="286" t="s">
        <v>16</v>
      </c>
    </row>
    <row r="6" spans="1:20" ht="29.25" customHeight="1" x14ac:dyDescent="0.2">
      <c r="A6" s="624"/>
      <c r="B6" s="625"/>
      <c r="C6" s="625"/>
      <c r="D6" s="626"/>
      <c r="E6" s="442" t="s">
        <v>422</v>
      </c>
      <c r="F6" s="616" t="s">
        <v>437</v>
      </c>
      <c r="G6" s="617"/>
      <c r="H6" s="443"/>
      <c r="I6" s="616"/>
      <c r="J6" s="617"/>
      <c r="Q6" s="660"/>
      <c r="R6" s="660"/>
      <c r="S6" s="286" t="s">
        <v>16</v>
      </c>
      <c r="T6" s="286" t="s">
        <v>430</v>
      </c>
    </row>
    <row r="7" spans="1:20" ht="29.25" customHeight="1" x14ac:dyDescent="0.2">
      <c r="A7" s="624"/>
      <c r="B7" s="625"/>
      <c r="C7" s="625"/>
      <c r="D7" s="626"/>
      <c r="E7" s="442" t="s">
        <v>423</v>
      </c>
      <c r="F7" s="616" t="s">
        <v>597</v>
      </c>
      <c r="G7" s="617"/>
      <c r="H7" s="443" t="s">
        <v>756</v>
      </c>
      <c r="I7" s="616" t="s">
        <v>427</v>
      </c>
      <c r="J7" s="617"/>
      <c r="Q7" s="660"/>
      <c r="R7" s="660"/>
    </row>
    <row r="8" spans="1:20" ht="29.25" customHeight="1" x14ac:dyDescent="0.2">
      <c r="A8" s="624"/>
      <c r="B8" s="625"/>
      <c r="C8" s="625"/>
      <c r="D8" s="626"/>
      <c r="E8" s="442" t="s">
        <v>424</v>
      </c>
      <c r="F8" s="616" t="s">
        <v>438</v>
      </c>
      <c r="G8" s="617"/>
      <c r="H8" s="443" t="s">
        <v>757</v>
      </c>
      <c r="I8" s="616" t="s">
        <v>428</v>
      </c>
      <c r="J8" s="617"/>
      <c r="Q8" s="660"/>
      <c r="R8" s="660"/>
    </row>
    <row r="9" spans="1:20" ht="29.25" customHeight="1" x14ac:dyDescent="0.2">
      <c r="A9" s="624"/>
      <c r="B9" s="625"/>
      <c r="C9" s="625"/>
      <c r="D9" s="626"/>
      <c r="E9" s="442" t="s">
        <v>425</v>
      </c>
      <c r="F9" s="616" t="s">
        <v>439</v>
      </c>
      <c r="G9" s="617"/>
      <c r="H9" s="443" t="s">
        <v>758</v>
      </c>
      <c r="I9" s="616" t="s">
        <v>429</v>
      </c>
      <c r="J9" s="617"/>
    </row>
    <row r="10" spans="1:20" ht="29.25" customHeight="1" x14ac:dyDescent="0.2">
      <c r="A10" s="624"/>
      <c r="B10" s="625"/>
      <c r="C10" s="625"/>
      <c r="D10" s="626"/>
      <c r="E10" s="442" t="s">
        <v>434</v>
      </c>
      <c r="F10" s="616" t="s">
        <v>441</v>
      </c>
      <c r="G10" s="617"/>
      <c r="H10" s="443" t="s">
        <v>759</v>
      </c>
      <c r="I10" s="616" t="s">
        <v>444</v>
      </c>
      <c r="J10" s="617"/>
    </row>
    <row r="11" spans="1:20" ht="29.25" customHeight="1" thickBot="1" x14ac:dyDescent="0.25">
      <c r="A11" s="627"/>
      <c r="B11" s="628"/>
      <c r="C11" s="628"/>
      <c r="D11" s="629"/>
      <c r="E11" s="444" t="s">
        <v>443</v>
      </c>
      <c r="F11" s="606" t="s">
        <v>442</v>
      </c>
      <c r="G11" s="607"/>
      <c r="H11" s="444" t="s">
        <v>760</v>
      </c>
      <c r="I11" s="606" t="s">
        <v>445</v>
      </c>
      <c r="J11" s="607"/>
    </row>
    <row r="12" spans="1:20" ht="13.5" thickBot="1" x14ac:dyDescent="0.25">
      <c r="F12" s="399"/>
      <c r="G12" s="399"/>
      <c r="H12" s="399"/>
      <c r="I12" s="399"/>
      <c r="J12" s="399"/>
      <c r="S12" s="286" t="s">
        <v>16</v>
      </c>
      <c r="T12" s="286" t="s">
        <v>446</v>
      </c>
    </row>
    <row r="13" spans="1:20" ht="15.75" customHeight="1" x14ac:dyDescent="0.2">
      <c r="A13" s="608" t="s">
        <v>709</v>
      </c>
      <c r="B13" s="609"/>
      <c r="C13" s="609"/>
      <c r="D13" s="609"/>
      <c r="E13" s="609"/>
      <c r="F13" s="608" t="s">
        <v>720</v>
      </c>
      <c r="G13" s="609"/>
      <c r="H13" s="609"/>
      <c r="I13" s="609"/>
      <c r="J13" s="615"/>
    </row>
    <row r="14" spans="1:20" ht="40.5" customHeight="1" thickBot="1" x14ac:dyDescent="0.25">
      <c r="A14" s="621" t="s">
        <v>762</v>
      </c>
      <c r="B14" s="622"/>
      <c r="C14" s="622"/>
      <c r="D14" s="622"/>
      <c r="E14" s="622"/>
      <c r="F14" s="621"/>
      <c r="G14" s="622"/>
      <c r="H14" s="622"/>
      <c r="I14" s="622"/>
      <c r="J14" s="623"/>
    </row>
    <row r="15" spans="1:20" ht="15.75" customHeight="1" thickBot="1" x14ac:dyDescent="0.25">
      <c r="J15" s="395"/>
    </row>
    <row r="16" spans="1:20" ht="15.75" customHeight="1" x14ac:dyDescent="0.2">
      <c r="A16" s="608" t="s">
        <v>725</v>
      </c>
      <c r="B16" s="609"/>
      <c r="C16" s="609"/>
      <c r="D16" s="609"/>
      <c r="E16" s="609"/>
      <c r="F16" s="608" t="s">
        <v>606</v>
      </c>
      <c r="G16" s="609"/>
      <c r="H16" s="609"/>
      <c r="I16" s="609"/>
      <c r="J16" s="615"/>
    </row>
    <row r="17" spans="1:10" ht="67.5" customHeight="1" thickBot="1" x14ac:dyDescent="0.25">
      <c r="A17" s="630"/>
      <c r="B17" s="631"/>
      <c r="C17" s="631"/>
      <c r="D17" s="631"/>
      <c r="E17" s="631"/>
      <c r="F17" s="632"/>
      <c r="G17" s="633"/>
      <c r="H17" s="633"/>
      <c r="I17" s="633"/>
      <c r="J17" s="634"/>
    </row>
    <row r="18" spans="1:10" ht="15" customHeight="1" thickBot="1" x14ac:dyDescent="0.25"/>
    <row r="19" spans="1:10" ht="15" customHeight="1" thickBot="1" x14ac:dyDescent="0.25">
      <c r="A19" s="635" t="s">
        <v>710</v>
      </c>
      <c r="B19" s="636"/>
      <c r="C19" s="636"/>
      <c r="D19" s="636"/>
      <c r="E19" s="636"/>
      <c r="F19" s="636"/>
      <c r="G19" s="636"/>
      <c r="H19" s="636"/>
      <c r="I19" s="636"/>
      <c r="J19" s="637"/>
    </row>
    <row r="20" spans="1:10" ht="15" customHeight="1" thickBot="1" x14ac:dyDescent="0.25">
      <c r="A20" s="638"/>
      <c r="B20" s="639"/>
      <c r="C20" s="639"/>
      <c r="D20" s="639"/>
      <c r="E20" s="639"/>
      <c r="F20" s="640"/>
      <c r="G20" s="640"/>
      <c r="H20" s="640"/>
      <c r="I20" s="640"/>
      <c r="J20" s="641"/>
    </row>
    <row r="21" spans="1:10" ht="15" customHeight="1" thickBot="1" x14ac:dyDescent="0.25">
      <c r="F21" s="395"/>
      <c r="G21" s="395"/>
      <c r="H21" s="395"/>
      <c r="I21" s="395"/>
    </row>
    <row r="22" spans="1:10" s="394" customFormat="1" ht="27" customHeight="1" x14ac:dyDescent="0.25">
      <c r="A22" s="421" t="s">
        <v>719</v>
      </c>
      <c r="B22" s="618" t="s">
        <v>716</v>
      </c>
      <c r="C22" s="619"/>
      <c r="D22" s="620"/>
      <c r="E22" s="618" t="s">
        <v>717</v>
      </c>
      <c r="F22" s="619"/>
      <c r="G22" s="620"/>
      <c r="H22" s="618" t="s">
        <v>718</v>
      </c>
      <c r="I22" s="619"/>
      <c r="J22" s="620"/>
    </row>
    <row r="23" spans="1:10" ht="30" customHeight="1" x14ac:dyDescent="0.2">
      <c r="A23" s="422" t="s">
        <v>711</v>
      </c>
      <c r="B23" s="624" t="s">
        <v>765</v>
      </c>
      <c r="C23" s="625"/>
      <c r="D23" s="626"/>
      <c r="E23" s="648" t="s">
        <v>766</v>
      </c>
      <c r="F23" s="649"/>
      <c r="G23" s="650"/>
      <c r="H23" s="648" t="s">
        <v>767</v>
      </c>
      <c r="I23" s="649"/>
      <c r="J23" s="650"/>
    </row>
    <row r="24" spans="1:10" x14ac:dyDescent="0.2">
      <c r="A24" s="422" t="s">
        <v>712</v>
      </c>
      <c r="B24" s="423"/>
      <c r="C24" s="424"/>
      <c r="D24" s="425"/>
      <c r="E24" s="426"/>
      <c r="F24" s="424"/>
      <c r="G24" s="427"/>
      <c r="H24" s="428"/>
      <c r="I24" s="429"/>
      <c r="J24" s="427"/>
    </row>
    <row r="25" spans="1:10" x14ac:dyDescent="0.2">
      <c r="A25" s="422"/>
      <c r="B25" s="423"/>
      <c r="C25" s="424"/>
      <c r="D25" s="425"/>
      <c r="E25" s="426"/>
      <c r="F25" s="424"/>
      <c r="G25" s="425"/>
      <c r="H25" s="426"/>
      <c r="I25" s="424"/>
      <c r="J25" s="427"/>
    </row>
    <row r="26" spans="1:10" x14ac:dyDescent="0.2">
      <c r="A26" s="422"/>
      <c r="B26" s="423"/>
      <c r="C26" s="424"/>
      <c r="D26" s="425"/>
      <c r="E26" s="426"/>
      <c r="F26" s="424"/>
      <c r="G26" s="425"/>
      <c r="H26" s="426"/>
      <c r="I26" s="424"/>
      <c r="J26" s="427"/>
    </row>
    <row r="27" spans="1:10" ht="13.5" thickBot="1" x14ac:dyDescent="0.25">
      <c r="A27" s="422"/>
      <c r="B27" s="423"/>
      <c r="C27" s="424"/>
      <c r="D27" s="425"/>
      <c r="E27" s="426"/>
      <c r="F27" s="424"/>
      <c r="G27" s="425"/>
      <c r="H27" s="426"/>
      <c r="I27" s="424"/>
      <c r="J27" s="425"/>
    </row>
    <row r="28" spans="1:10" x14ac:dyDescent="0.2">
      <c r="A28" s="430"/>
      <c r="B28" s="431"/>
      <c r="C28" s="432"/>
      <c r="D28" s="433"/>
      <c r="E28" s="434"/>
      <c r="F28" s="432"/>
      <c r="G28" s="433"/>
      <c r="H28" s="434"/>
      <c r="I28" s="432"/>
      <c r="J28" s="433"/>
    </row>
    <row r="29" spans="1:10" ht="37.5" customHeight="1" x14ac:dyDescent="0.2">
      <c r="A29" s="422"/>
      <c r="B29" s="423"/>
      <c r="C29" s="424"/>
      <c r="D29" s="425"/>
      <c r="E29" s="426"/>
      <c r="F29" s="424"/>
      <c r="G29" s="425"/>
      <c r="H29" s="426"/>
      <c r="I29" s="424"/>
      <c r="J29" s="425"/>
    </row>
    <row r="30" spans="1:10" ht="13.5" thickBot="1" x14ac:dyDescent="0.25">
      <c r="A30" s="435"/>
      <c r="B30" s="651"/>
      <c r="C30" s="652"/>
      <c r="D30" s="653"/>
      <c r="E30" s="436"/>
      <c r="F30" s="437"/>
      <c r="G30" s="438"/>
      <c r="H30" s="439"/>
      <c r="I30" s="440"/>
      <c r="J30" s="441"/>
    </row>
    <row r="31" spans="1:10" ht="15" customHeight="1" x14ac:dyDescent="0.2">
      <c r="A31" s="422" t="s">
        <v>713</v>
      </c>
      <c r="B31" s="654"/>
      <c r="C31" s="655"/>
      <c r="D31" s="656"/>
      <c r="E31" s="654"/>
      <c r="F31" s="655"/>
      <c r="G31" s="656"/>
      <c r="H31" s="657"/>
      <c r="I31" s="658"/>
      <c r="J31" s="659"/>
    </row>
    <row r="32" spans="1:10" ht="13.5" thickBot="1" x14ac:dyDescent="0.25">
      <c r="A32" s="435" t="s">
        <v>745</v>
      </c>
      <c r="B32" s="642" t="s">
        <v>746</v>
      </c>
      <c r="C32" s="643"/>
      <c r="D32" s="644"/>
      <c r="E32" s="642" t="s">
        <v>747</v>
      </c>
      <c r="F32" s="643"/>
      <c r="G32" s="644"/>
      <c r="H32" s="645"/>
      <c r="I32" s="646"/>
      <c r="J32" s="647"/>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Q5:R5"/>
    <mergeCell ref="Q8:R8"/>
    <mergeCell ref="Q7:R7"/>
    <mergeCell ref="Q6:R6"/>
    <mergeCell ref="I7:J7"/>
    <mergeCell ref="I8:J8"/>
    <mergeCell ref="B32:D32"/>
    <mergeCell ref="E32:G32"/>
    <mergeCell ref="H32:J32"/>
    <mergeCell ref="B23:D23"/>
    <mergeCell ref="E23:G23"/>
    <mergeCell ref="H23:J23"/>
    <mergeCell ref="B30:D30"/>
    <mergeCell ref="B31:D31"/>
    <mergeCell ref="E31:G31"/>
    <mergeCell ref="H31:J31"/>
    <mergeCell ref="A17:E17"/>
    <mergeCell ref="F17:J17"/>
    <mergeCell ref="A19:J19"/>
    <mergeCell ref="A20:E20"/>
    <mergeCell ref="F20:J20"/>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F11:G11"/>
    <mergeCell ref="A1:E1"/>
    <mergeCell ref="F1:J1"/>
    <mergeCell ref="A2:E2"/>
    <mergeCell ref="F2:J2"/>
    <mergeCell ref="A4:D4"/>
    <mergeCell ref="E4:G4"/>
    <mergeCell ref="H4:J4"/>
    <mergeCell ref="I9:J9"/>
    <mergeCell ref="I10:J10"/>
    <mergeCell ref="F9:G9"/>
    <mergeCell ref="F10:G10"/>
    <mergeCell ref="F8:G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G40" sqref="G40"/>
    </sheetView>
  </sheetViews>
  <sheetFormatPr baseColWidth="10" defaultRowHeight="15" x14ac:dyDescent="0.25"/>
  <cols>
    <col min="1" max="1" width="17" bestFit="1" customWidth="1"/>
  </cols>
  <sheetData>
    <row r="2" spans="1:1" x14ac:dyDescent="0.25">
      <c r="A2" t="s">
        <v>673</v>
      </c>
    </row>
    <row r="3" spans="1:1" x14ac:dyDescent="0.25">
      <c r="A3" t="s">
        <v>674</v>
      </c>
    </row>
    <row r="4" spans="1:1" x14ac:dyDescent="0.25">
      <c r="A4" t="s">
        <v>675</v>
      </c>
    </row>
    <row r="5" spans="1:1" x14ac:dyDescent="0.25">
      <c r="A5" t="s">
        <v>676</v>
      </c>
    </row>
    <row r="6" spans="1:1" x14ac:dyDescent="0.25">
      <c r="A6" t="s">
        <v>677</v>
      </c>
    </row>
    <row r="7" spans="1:1" x14ac:dyDescent="0.25">
      <c r="A7" t="s">
        <v>678</v>
      </c>
    </row>
    <row r="8" spans="1:1" x14ac:dyDescent="0.25">
      <c r="A8" t="s">
        <v>679</v>
      </c>
    </row>
    <row r="9" spans="1:1" x14ac:dyDescent="0.25">
      <c r="A9" t="s">
        <v>680</v>
      </c>
    </row>
    <row r="10" spans="1:1" x14ac:dyDescent="0.25">
      <c r="A10" t="s">
        <v>681</v>
      </c>
    </row>
    <row r="11" spans="1:1" x14ac:dyDescent="0.25">
      <c r="A11" t="s">
        <v>682</v>
      </c>
    </row>
    <row r="12" spans="1:1" x14ac:dyDescent="0.25">
      <c r="A12" t="s">
        <v>683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6" customWidth="1"/>
    <col min="2" max="2" width="6.5703125" style="287" customWidth="1"/>
    <col min="3" max="19" width="7.140625" style="286" customWidth="1"/>
    <col min="20" max="16384" width="11.42578125" style="286"/>
  </cols>
  <sheetData>
    <row r="1" spans="1:19" s="335" customFormat="1" ht="13.5" thickBot="1" x14ac:dyDescent="0.25">
      <c r="B1" s="287"/>
      <c r="C1" s="661" t="s">
        <v>661</v>
      </c>
      <c r="D1" s="669"/>
      <c r="E1" s="669"/>
      <c r="F1" s="669"/>
      <c r="G1" s="662"/>
      <c r="H1" s="661" t="s">
        <v>660</v>
      </c>
      <c r="I1" s="669"/>
      <c r="J1" s="662"/>
      <c r="K1" s="661" t="s">
        <v>662</v>
      </c>
      <c r="L1" s="669"/>
      <c r="M1" s="662"/>
      <c r="N1" s="661" t="s">
        <v>663</v>
      </c>
      <c r="O1" s="669"/>
      <c r="P1" s="662"/>
      <c r="Q1" s="391" t="s">
        <v>688</v>
      </c>
      <c r="R1" s="661" t="s">
        <v>664</v>
      </c>
      <c r="S1" s="662"/>
    </row>
    <row r="2" spans="1:19" s="288" customFormat="1" ht="107.25" customHeight="1" thickBot="1" x14ac:dyDescent="0.25">
      <c r="C2" s="387" t="s">
        <v>1</v>
      </c>
      <c r="D2" s="388" t="s">
        <v>8</v>
      </c>
      <c r="E2" s="388" t="s">
        <v>11</v>
      </c>
      <c r="F2" s="388" t="s">
        <v>18</v>
      </c>
      <c r="G2" s="389" t="s">
        <v>22</v>
      </c>
      <c r="H2" s="387" t="s">
        <v>27</v>
      </c>
      <c r="I2" s="388" t="s">
        <v>30</v>
      </c>
      <c r="J2" s="389" t="s">
        <v>44</v>
      </c>
      <c r="K2" s="387" t="s">
        <v>47</v>
      </c>
      <c r="L2" s="388" t="s">
        <v>50</v>
      </c>
      <c r="M2" s="389" t="s">
        <v>52</v>
      </c>
      <c r="N2" s="387" t="s">
        <v>57</v>
      </c>
      <c r="O2" s="388" t="s">
        <v>61</v>
      </c>
      <c r="P2" s="389" t="s">
        <v>64</v>
      </c>
      <c r="Q2" s="390" t="s">
        <v>68</v>
      </c>
      <c r="R2" s="387" t="s">
        <v>71</v>
      </c>
      <c r="S2" s="389" t="s">
        <v>76</v>
      </c>
    </row>
    <row r="3" spans="1:19" x14ac:dyDescent="0.2">
      <c r="A3" s="670" t="str">
        <f>Cycles!A1</f>
        <v>Cycle 1 : Modéliser le comportement linéaire et non linéaire des systèmes.</v>
      </c>
      <c r="B3" s="359" t="s">
        <v>603</v>
      </c>
      <c r="C3" s="384"/>
      <c r="D3" s="385"/>
      <c r="E3" s="385"/>
      <c r="F3" s="385"/>
      <c r="G3" s="385"/>
      <c r="H3" s="385"/>
      <c r="I3" s="385" t="s">
        <v>659</v>
      </c>
      <c r="J3" s="385" t="s">
        <v>659</v>
      </c>
      <c r="K3" s="385"/>
      <c r="L3" s="385"/>
      <c r="M3" s="385"/>
      <c r="N3" s="385"/>
      <c r="O3" s="385"/>
      <c r="P3" s="385"/>
      <c r="Q3" s="385"/>
      <c r="R3" s="385"/>
      <c r="S3" s="386"/>
    </row>
    <row r="4" spans="1:19" x14ac:dyDescent="0.2">
      <c r="A4" s="671"/>
      <c r="B4" s="360" t="s">
        <v>656</v>
      </c>
      <c r="C4" s="336"/>
      <c r="D4" s="289"/>
      <c r="E4" s="289"/>
      <c r="F4" s="289"/>
      <c r="G4" s="289"/>
      <c r="H4" s="289"/>
      <c r="I4" s="289"/>
      <c r="J4" s="289"/>
      <c r="K4" s="289"/>
      <c r="L4" s="289"/>
      <c r="M4" s="289"/>
      <c r="N4" s="289"/>
      <c r="O4" s="289"/>
      <c r="P4" s="289"/>
      <c r="Q4" s="289"/>
      <c r="R4" s="289"/>
      <c r="S4" s="290"/>
    </row>
    <row r="5" spans="1:19" x14ac:dyDescent="0.2">
      <c r="A5" s="671"/>
      <c r="B5" s="360" t="s">
        <v>657</v>
      </c>
      <c r="C5" s="336"/>
      <c r="D5" s="289"/>
      <c r="E5" s="289"/>
      <c r="F5" s="289"/>
      <c r="G5" s="289"/>
      <c r="H5" s="289"/>
      <c r="I5" s="289"/>
      <c r="J5" s="289"/>
      <c r="K5" s="289"/>
      <c r="L5" s="289"/>
      <c r="M5" s="289"/>
      <c r="N5" s="289"/>
      <c r="O5" s="289"/>
      <c r="P5" s="289"/>
      <c r="Q5" s="289"/>
      <c r="R5" s="289"/>
      <c r="S5" s="290"/>
    </row>
    <row r="6" spans="1:19" ht="13.5" thickBot="1" x14ac:dyDescent="0.25">
      <c r="A6" s="672"/>
      <c r="B6" s="361" t="s">
        <v>658</v>
      </c>
      <c r="C6" s="337"/>
      <c r="D6" s="291"/>
      <c r="E6" s="291"/>
      <c r="F6" s="291"/>
      <c r="G6" s="291"/>
      <c r="H6" s="291"/>
      <c r="I6" s="291"/>
      <c r="J6" s="291"/>
      <c r="K6" s="291"/>
      <c r="L6" s="291"/>
      <c r="M6" s="291"/>
      <c r="N6" s="291"/>
      <c r="O6" s="291"/>
      <c r="P6" s="291"/>
      <c r="Q6" s="291"/>
      <c r="R6" s="291"/>
      <c r="S6" s="292"/>
    </row>
    <row r="7" spans="1:19" x14ac:dyDescent="0.2">
      <c r="A7" s="673" t="str">
        <f>Cycles!A2</f>
        <v xml:space="preserve">Cycle 2 : Prévoir les performances des systèmes asservis. </v>
      </c>
      <c r="B7" s="362" t="s">
        <v>603</v>
      </c>
      <c r="C7" s="338"/>
      <c r="D7" s="293"/>
      <c r="E7" s="293"/>
      <c r="F7" s="293"/>
      <c r="G7" s="293"/>
      <c r="H7" s="293"/>
      <c r="I7" s="293"/>
      <c r="J7" s="293" t="s">
        <v>659</v>
      </c>
      <c r="K7" s="293"/>
      <c r="L7" s="293" t="s">
        <v>659</v>
      </c>
      <c r="M7" s="293"/>
      <c r="N7" s="293"/>
      <c r="O7" s="293"/>
      <c r="P7" s="293"/>
      <c r="Q7" s="293"/>
      <c r="R7" s="293"/>
      <c r="S7" s="294"/>
    </row>
    <row r="8" spans="1:19" x14ac:dyDescent="0.2">
      <c r="A8" s="674"/>
      <c r="B8" s="363" t="s">
        <v>656</v>
      </c>
      <c r="C8" s="339"/>
      <c r="D8" s="295"/>
      <c r="E8" s="295"/>
      <c r="F8" s="295"/>
      <c r="G8" s="295"/>
      <c r="H8" s="295"/>
      <c r="I8" s="295"/>
      <c r="J8" s="295"/>
      <c r="K8" s="295"/>
      <c r="L8" s="295"/>
      <c r="M8" s="295"/>
      <c r="N8" s="295"/>
      <c r="O8" s="295"/>
      <c r="P8" s="295"/>
      <c r="Q8" s="295"/>
      <c r="R8" s="295"/>
      <c r="S8" s="296"/>
    </row>
    <row r="9" spans="1:19" x14ac:dyDescent="0.2">
      <c r="A9" s="674"/>
      <c r="B9" s="363" t="s">
        <v>657</v>
      </c>
      <c r="C9" s="339"/>
      <c r="D9" s="295"/>
      <c r="E9" s="295"/>
      <c r="F9" s="295"/>
      <c r="G9" s="295"/>
      <c r="H9" s="295"/>
      <c r="I9" s="295"/>
      <c r="J9" s="295"/>
      <c r="K9" s="295"/>
      <c r="L9" s="295"/>
      <c r="M9" s="295"/>
      <c r="N9" s="295"/>
      <c r="O9" s="295"/>
      <c r="P9" s="295"/>
      <c r="Q9" s="295"/>
      <c r="R9" s="295"/>
      <c r="S9" s="296"/>
    </row>
    <row r="10" spans="1:19" ht="13.5" thickBot="1" x14ac:dyDescent="0.25">
      <c r="A10" s="675"/>
      <c r="B10" s="364" t="s">
        <v>658</v>
      </c>
      <c r="C10" s="340"/>
      <c r="D10" s="297"/>
      <c r="E10" s="297"/>
      <c r="F10" s="297"/>
      <c r="G10" s="297"/>
      <c r="H10" s="297"/>
      <c r="I10" s="297"/>
      <c r="J10" s="297"/>
      <c r="K10" s="297"/>
      <c r="L10" s="297"/>
      <c r="M10" s="297"/>
      <c r="N10" s="297"/>
      <c r="O10" s="297"/>
      <c r="P10" s="297"/>
      <c r="Q10" s="297"/>
      <c r="R10" s="297"/>
      <c r="S10" s="298"/>
    </row>
    <row r="11" spans="1:19" x14ac:dyDescent="0.2">
      <c r="A11" s="676" t="str">
        <f>Cycles!A3</f>
        <v xml:space="preserve">Cycle 3 : Concevoir la partie commande des systèmes asservis afin de valider leurs performances. </v>
      </c>
      <c r="B11" s="365" t="s">
        <v>603</v>
      </c>
      <c r="C11" s="341"/>
      <c r="D11" s="299"/>
      <c r="E11" s="299"/>
      <c r="F11" s="299"/>
      <c r="G11" s="299"/>
      <c r="H11" s="299"/>
      <c r="I11" s="299"/>
      <c r="J11" s="299"/>
      <c r="K11" s="299" t="s">
        <v>659</v>
      </c>
      <c r="L11" s="299"/>
      <c r="M11" s="299"/>
      <c r="N11" s="299"/>
      <c r="O11" s="299"/>
      <c r="P11" s="299"/>
      <c r="Q11" s="299" t="s">
        <v>659</v>
      </c>
      <c r="R11" s="299"/>
      <c r="S11" s="300"/>
    </row>
    <row r="12" spans="1:19" x14ac:dyDescent="0.2">
      <c r="A12" s="677"/>
      <c r="B12" s="366" t="s">
        <v>656</v>
      </c>
      <c r="C12" s="342"/>
      <c r="D12" s="301"/>
      <c r="E12" s="301"/>
      <c r="F12" s="301"/>
      <c r="G12" s="301"/>
      <c r="H12" s="301"/>
      <c r="I12" s="301"/>
      <c r="J12" s="301"/>
      <c r="K12" s="301"/>
      <c r="L12" s="301"/>
      <c r="M12" s="301"/>
      <c r="N12" s="301"/>
      <c r="O12" s="301"/>
      <c r="P12" s="301"/>
      <c r="Q12" s="301"/>
      <c r="R12" s="301"/>
      <c r="S12" s="302"/>
    </row>
    <row r="13" spans="1:19" x14ac:dyDescent="0.2">
      <c r="A13" s="677"/>
      <c r="B13" s="366" t="s">
        <v>657</v>
      </c>
      <c r="C13" s="342"/>
      <c r="D13" s="301"/>
      <c r="E13" s="301"/>
      <c r="F13" s="301"/>
      <c r="G13" s="301"/>
      <c r="H13" s="301"/>
      <c r="I13" s="301"/>
      <c r="J13" s="301"/>
      <c r="K13" s="301"/>
      <c r="L13" s="301"/>
      <c r="M13" s="301"/>
      <c r="N13" s="301"/>
      <c r="O13" s="301"/>
      <c r="P13" s="301"/>
      <c r="Q13" s="301"/>
      <c r="R13" s="301"/>
      <c r="S13" s="302"/>
    </row>
    <row r="14" spans="1:19" ht="13.5" thickBot="1" x14ac:dyDescent="0.25">
      <c r="A14" s="678"/>
      <c r="B14" s="367" t="s">
        <v>658</v>
      </c>
      <c r="C14" s="343"/>
      <c r="D14" s="303"/>
      <c r="E14" s="303"/>
      <c r="F14" s="303"/>
      <c r="G14" s="303"/>
      <c r="H14" s="303"/>
      <c r="I14" s="303"/>
      <c r="J14" s="303"/>
      <c r="K14" s="303"/>
      <c r="L14" s="303"/>
      <c r="M14" s="303"/>
      <c r="N14" s="303"/>
      <c r="O14" s="303"/>
      <c r="P14" s="303"/>
      <c r="Q14" s="303"/>
      <c r="R14" s="303"/>
      <c r="S14" s="304"/>
    </row>
    <row r="15" spans="1:19" x14ac:dyDescent="0.2">
      <c r="A15" s="679" t="str">
        <f>Cycles!A4</f>
        <v>Cycle 4 : Modéliser le comportement dynamique des systèmes mécaniques dans le but d'établir une loi de comportement ou de déterminer des actions mécaniques.</v>
      </c>
      <c r="B15" s="368" t="s">
        <v>603</v>
      </c>
      <c r="C15" s="344"/>
      <c r="D15" s="305"/>
      <c r="E15" s="305"/>
      <c r="F15" s="305"/>
      <c r="G15" s="305"/>
      <c r="H15" s="305"/>
      <c r="I15" s="305" t="s">
        <v>659</v>
      </c>
      <c r="J15" s="305"/>
      <c r="K15" s="305" t="s">
        <v>659</v>
      </c>
      <c r="L15" s="305"/>
      <c r="M15" s="305"/>
      <c r="N15" s="305"/>
      <c r="O15" s="305"/>
      <c r="P15" s="305"/>
      <c r="Q15" s="305"/>
      <c r="R15" s="305"/>
      <c r="S15" s="306"/>
    </row>
    <row r="16" spans="1:19" x14ac:dyDescent="0.2">
      <c r="A16" s="680"/>
      <c r="B16" s="369" t="s">
        <v>656</v>
      </c>
      <c r="C16" s="345"/>
      <c r="D16" s="307"/>
      <c r="E16" s="307"/>
      <c r="F16" s="307"/>
      <c r="G16" s="307"/>
      <c r="H16" s="307"/>
      <c r="I16" s="307"/>
      <c r="J16" s="307"/>
      <c r="K16" s="307"/>
      <c r="L16" s="307"/>
      <c r="M16" s="307"/>
      <c r="N16" s="307"/>
      <c r="O16" s="307"/>
      <c r="P16" s="307"/>
      <c r="Q16" s="307"/>
      <c r="R16" s="307"/>
      <c r="S16" s="308"/>
    </row>
    <row r="17" spans="1:19" x14ac:dyDescent="0.2">
      <c r="A17" s="680"/>
      <c r="B17" s="369" t="s">
        <v>657</v>
      </c>
      <c r="C17" s="345"/>
      <c r="D17" s="307"/>
      <c r="E17" s="307"/>
      <c r="F17" s="307"/>
      <c r="G17" s="307"/>
      <c r="H17" s="307"/>
      <c r="I17" s="307"/>
      <c r="J17" s="307"/>
      <c r="K17" s="307"/>
      <c r="L17" s="307"/>
      <c r="M17" s="307"/>
      <c r="N17" s="307"/>
      <c r="O17" s="307"/>
      <c r="P17" s="307"/>
      <c r="Q17" s="307"/>
      <c r="R17" s="307"/>
      <c r="S17" s="308"/>
    </row>
    <row r="18" spans="1:19" ht="13.5" thickBot="1" x14ac:dyDescent="0.25">
      <c r="A18" s="681"/>
      <c r="B18" s="370" t="s">
        <v>658</v>
      </c>
      <c r="C18" s="346"/>
      <c r="D18" s="309"/>
      <c r="E18" s="309"/>
      <c r="F18" s="309"/>
      <c r="G18" s="309"/>
      <c r="H18" s="309"/>
      <c r="I18" s="309"/>
      <c r="J18" s="309"/>
      <c r="K18" s="309"/>
      <c r="L18" s="309"/>
      <c r="M18" s="309"/>
      <c r="N18" s="309"/>
      <c r="O18" s="309"/>
      <c r="P18" s="309"/>
      <c r="Q18" s="309"/>
      <c r="R18" s="309"/>
      <c r="S18" s="310"/>
    </row>
    <row r="19" spans="1:19" x14ac:dyDescent="0.2">
      <c r="A19" s="682" t="str">
        <f>Cycles!A5</f>
        <v>Cycle 5 : Modéliser le comportement énergétique des systèmes dans le but d'établir une loi de comportement.</v>
      </c>
      <c r="B19" s="371" t="s">
        <v>603</v>
      </c>
      <c r="C19" s="347"/>
      <c r="D19" s="311"/>
      <c r="E19" s="311"/>
      <c r="F19" s="311"/>
      <c r="G19" s="311"/>
      <c r="H19" s="311" t="s">
        <v>659</v>
      </c>
      <c r="I19" s="311" t="s">
        <v>659</v>
      </c>
      <c r="J19" s="311"/>
      <c r="K19" s="311" t="s">
        <v>659</v>
      </c>
      <c r="L19" s="311"/>
      <c r="M19" s="311"/>
      <c r="N19" s="311"/>
      <c r="O19" s="311"/>
      <c r="P19" s="311"/>
      <c r="Q19" s="311"/>
      <c r="R19" s="311"/>
      <c r="S19" s="312"/>
    </row>
    <row r="20" spans="1:19" x14ac:dyDescent="0.2">
      <c r="A20" s="683"/>
      <c r="B20" s="372" t="s">
        <v>656</v>
      </c>
      <c r="C20" s="348"/>
      <c r="D20" s="313"/>
      <c r="E20" s="313"/>
      <c r="F20" s="313"/>
      <c r="G20" s="313"/>
      <c r="H20" s="313"/>
      <c r="I20" s="313"/>
      <c r="J20" s="313"/>
      <c r="K20" s="313"/>
      <c r="L20" s="313"/>
      <c r="M20" s="313"/>
      <c r="N20" s="313"/>
      <c r="O20" s="313"/>
      <c r="P20" s="313"/>
      <c r="Q20" s="313"/>
      <c r="R20" s="313"/>
      <c r="S20" s="314"/>
    </row>
    <row r="21" spans="1:19" x14ac:dyDescent="0.2">
      <c r="A21" s="683"/>
      <c r="B21" s="372" t="s">
        <v>657</v>
      </c>
      <c r="C21" s="348"/>
      <c r="D21" s="313"/>
      <c r="E21" s="313"/>
      <c r="F21" s="313"/>
      <c r="G21" s="313"/>
      <c r="H21" s="313"/>
      <c r="I21" s="313"/>
      <c r="J21" s="313"/>
      <c r="K21" s="313"/>
      <c r="L21" s="313"/>
      <c r="M21" s="313"/>
      <c r="N21" s="313"/>
      <c r="O21" s="313"/>
      <c r="P21" s="313"/>
      <c r="Q21" s="313"/>
      <c r="R21" s="313"/>
      <c r="S21" s="314"/>
    </row>
    <row r="22" spans="1:19" ht="13.5" thickBot="1" x14ac:dyDescent="0.25">
      <c r="A22" s="684"/>
      <c r="B22" s="373" t="s">
        <v>658</v>
      </c>
      <c r="C22" s="349"/>
      <c r="D22" s="315"/>
      <c r="E22" s="315"/>
      <c r="F22" s="315"/>
      <c r="G22" s="315"/>
      <c r="H22" s="315"/>
      <c r="I22" s="315"/>
      <c r="J22" s="315"/>
      <c r="K22" s="315"/>
      <c r="L22" s="315"/>
      <c r="M22" s="315"/>
      <c r="N22" s="315"/>
      <c r="O22" s="315"/>
      <c r="P22" s="315"/>
      <c r="Q22" s="315"/>
      <c r="R22" s="315"/>
      <c r="S22" s="316"/>
    </row>
    <row r="23" spans="1:19" x14ac:dyDescent="0.2">
      <c r="A23" s="685" t="str">
        <f>Cycles!A6</f>
        <v>Cycle 6 : Démarches de résolution pour résoudre les problèmes dynamiques ou énergétique.</v>
      </c>
      <c r="B23" s="374" t="s">
        <v>603</v>
      </c>
      <c r="C23" s="350"/>
      <c r="D23" s="317"/>
      <c r="E23" s="317"/>
      <c r="F23" s="317"/>
      <c r="G23" s="317"/>
      <c r="H23" s="317"/>
      <c r="I23" s="317"/>
      <c r="J23" s="317"/>
      <c r="K23" s="317" t="s">
        <v>659</v>
      </c>
      <c r="L23" s="317" t="s">
        <v>659</v>
      </c>
      <c r="M23" s="317"/>
      <c r="N23" s="317"/>
      <c r="O23" s="317"/>
      <c r="P23" s="317"/>
      <c r="Q23" s="317"/>
      <c r="R23" s="317"/>
      <c r="S23" s="318"/>
    </row>
    <row r="24" spans="1:19" x14ac:dyDescent="0.2">
      <c r="A24" s="686"/>
      <c r="B24" s="375" t="s">
        <v>656</v>
      </c>
      <c r="C24" s="351"/>
      <c r="D24" s="319"/>
      <c r="E24" s="319"/>
      <c r="F24" s="319"/>
      <c r="G24" s="319"/>
      <c r="H24" s="319"/>
      <c r="I24" s="319"/>
      <c r="J24" s="319"/>
      <c r="K24" s="319"/>
      <c r="L24" s="319"/>
      <c r="M24" s="319"/>
      <c r="N24" s="319"/>
      <c r="O24" s="319"/>
      <c r="P24" s="319"/>
      <c r="Q24" s="319"/>
      <c r="R24" s="319"/>
      <c r="S24" s="320"/>
    </row>
    <row r="25" spans="1:19" x14ac:dyDescent="0.2">
      <c r="A25" s="686"/>
      <c r="B25" s="375" t="s">
        <v>657</v>
      </c>
      <c r="C25" s="351"/>
      <c r="D25" s="319"/>
      <c r="E25" s="319"/>
      <c r="F25" s="319"/>
      <c r="G25" s="319"/>
      <c r="H25" s="319"/>
      <c r="I25" s="319"/>
      <c r="J25" s="319"/>
      <c r="K25" s="319"/>
      <c r="L25" s="319"/>
      <c r="M25" s="319"/>
      <c r="N25" s="319"/>
      <c r="O25" s="319"/>
      <c r="P25" s="319"/>
      <c r="Q25" s="319"/>
      <c r="R25" s="319"/>
      <c r="S25" s="320"/>
    </row>
    <row r="26" spans="1:19" ht="13.5" thickBot="1" x14ac:dyDescent="0.25">
      <c r="A26" s="687"/>
      <c r="B26" s="376" t="s">
        <v>658</v>
      </c>
      <c r="C26" s="352"/>
      <c r="D26" s="321"/>
      <c r="E26" s="321"/>
      <c r="F26" s="321"/>
      <c r="G26" s="321"/>
      <c r="H26" s="321"/>
      <c r="I26" s="321"/>
      <c r="J26" s="321"/>
      <c r="K26" s="321"/>
      <c r="L26" s="321"/>
      <c r="M26" s="321"/>
      <c r="N26" s="321"/>
      <c r="O26" s="321"/>
      <c r="P26" s="321"/>
      <c r="Q26" s="321"/>
      <c r="R26" s="321"/>
      <c r="S26" s="322"/>
    </row>
    <row r="27" spans="1:19" x14ac:dyDescent="0.2">
      <c r="A27" s="663" t="str">
        <f>Cycles!A7</f>
        <v>Cycle 7 : Modélisation des chaînes de solide dans le but de déterminer les contraintes géométriques dans un mécanisme.</v>
      </c>
      <c r="B27" s="377" t="s">
        <v>603</v>
      </c>
      <c r="C27" s="353"/>
      <c r="D27" s="323"/>
      <c r="E27" s="323"/>
      <c r="F27" s="323"/>
      <c r="G27" s="323"/>
      <c r="H27" s="323"/>
      <c r="I27" s="323" t="s">
        <v>659</v>
      </c>
      <c r="J27" s="323"/>
      <c r="K27" s="323"/>
      <c r="L27" s="323" t="s">
        <v>659</v>
      </c>
      <c r="M27" s="323"/>
      <c r="N27" s="323"/>
      <c r="O27" s="323"/>
      <c r="P27" s="323"/>
      <c r="Q27" s="323"/>
      <c r="R27" s="323"/>
      <c r="S27" s="324"/>
    </row>
    <row r="28" spans="1:19" x14ac:dyDescent="0.2">
      <c r="A28" s="664"/>
      <c r="B28" s="378" t="s">
        <v>656</v>
      </c>
      <c r="C28" s="354"/>
      <c r="D28" s="325"/>
      <c r="E28" s="325"/>
      <c r="F28" s="325"/>
      <c r="G28" s="325"/>
      <c r="H28" s="325"/>
      <c r="I28" s="325"/>
      <c r="J28" s="325"/>
      <c r="K28" s="325"/>
      <c r="L28" s="325"/>
      <c r="M28" s="325"/>
      <c r="N28" s="325"/>
      <c r="O28" s="325"/>
      <c r="P28" s="325"/>
      <c r="Q28" s="325"/>
      <c r="R28" s="325"/>
      <c r="S28" s="326"/>
    </row>
    <row r="29" spans="1:19" x14ac:dyDescent="0.2">
      <c r="A29" s="664"/>
      <c r="B29" s="378" t="s">
        <v>657</v>
      </c>
      <c r="C29" s="354"/>
      <c r="D29" s="325"/>
      <c r="E29" s="325"/>
      <c r="F29" s="325"/>
      <c r="G29" s="325"/>
      <c r="H29" s="325"/>
      <c r="I29" s="325"/>
      <c r="J29" s="325"/>
      <c r="K29" s="325"/>
      <c r="L29" s="325"/>
      <c r="M29" s="325"/>
      <c r="N29" s="325"/>
      <c r="O29" s="325"/>
      <c r="P29" s="325"/>
      <c r="Q29" s="325"/>
      <c r="R29" s="325"/>
      <c r="S29" s="326"/>
    </row>
    <row r="30" spans="1:19" ht="13.5" thickBot="1" x14ac:dyDescent="0.25">
      <c r="A30" s="665"/>
      <c r="B30" s="379" t="s">
        <v>658</v>
      </c>
      <c r="C30" s="355"/>
      <c r="D30" s="327"/>
      <c r="E30" s="327"/>
      <c r="F30" s="327"/>
      <c r="G30" s="327"/>
      <c r="H30" s="327"/>
      <c r="I30" s="327"/>
      <c r="J30" s="327"/>
      <c r="K30" s="327"/>
      <c r="L30" s="327"/>
      <c r="M30" s="327"/>
      <c r="N30" s="327"/>
      <c r="O30" s="327"/>
      <c r="P30" s="327"/>
      <c r="Q30" s="327"/>
      <c r="R30" s="327"/>
      <c r="S30" s="328"/>
    </row>
    <row r="31" spans="1:19" x14ac:dyDescent="0.2">
      <c r="A31" s="666" t="str">
        <f>Cycles!A8</f>
        <v>Cycle 8 : analyse de la chaine d'information d'un système.</v>
      </c>
      <c r="B31" s="380" t="s">
        <v>603</v>
      </c>
      <c r="C31" s="356"/>
      <c r="D31" s="329"/>
      <c r="E31" s="329"/>
      <c r="F31" s="329"/>
      <c r="G31" s="329"/>
      <c r="H31" s="329"/>
      <c r="I31" s="329"/>
      <c r="J31" s="329"/>
      <c r="K31" s="329"/>
      <c r="L31" s="329"/>
      <c r="M31" s="329"/>
      <c r="N31" s="329"/>
      <c r="O31" s="329" t="s">
        <v>659</v>
      </c>
      <c r="P31" s="329" t="s">
        <v>659</v>
      </c>
      <c r="Q31" s="329"/>
      <c r="R31" s="329"/>
      <c r="S31" s="330"/>
    </row>
    <row r="32" spans="1:19" x14ac:dyDescent="0.2">
      <c r="A32" s="667"/>
      <c r="B32" s="381" t="s">
        <v>656</v>
      </c>
      <c r="C32" s="357"/>
      <c r="D32" s="331"/>
      <c r="E32" s="331"/>
      <c r="F32" s="331"/>
      <c r="G32" s="331"/>
      <c r="H32" s="331"/>
      <c r="I32" s="331"/>
      <c r="J32" s="331"/>
      <c r="K32" s="331"/>
      <c r="L32" s="331"/>
      <c r="M32" s="331"/>
      <c r="N32" s="331"/>
      <c r="O32" s="331"/>
      <c r="P32" s="331"/>
      <c r="Q32" s="331"/>
      <c r="R32" s="331"/>
      <c r="S32" s="332"/>
    </row>
    <row r="33" spans="1:19" x14ac:dyDescent="0.2">
      <c r="A33" s="667"/>
      <c r="B33" s="381" t="s">
        <v>657</v>
      </c>
      <c r="C33" s="357"/>
      <c r="D33" s="331"/>
      <c r="E33" s="331"/>
      <c r="F33" s="331"/>
      <c r="G33" s="331"/>
      <c r="H33" s="331"/>
      <c r="I33" s="331"/>
      <c r="J33" s="331"/>
      <c r="K33" s="331"/>
      <c r="L33" s="331"/>
      <c r="M33" s="331"/>
      <c r="N33" s="331"/>
      <c r="O33" s="331"/>
      <c r="P33" s="331"/>
      <c r="Q33" s="331"/>
      <c r="R33" s="331"/>
      <c r="S33" s="332"/>
    </row>
    <row r="34" spans="1:19" ht="13.5" thickBot="1" x14ac:dyDescent="0.25">
      <c r="A34" s="668"/>
      <c r="B34" s="382" t="s">
        <v>658</v>
      </c>
      <c r="C34" s="358"/>
      <c r="D34" s="333"/>
      <c r="E34" s="333"/>
      <c r="F34" s="333"/>
      <c r="G34" s="333"/>
      <c r="H34" s="333"/>
      <c r="I34" s="333"/>
      <c r="J34" s="333"/>
      <c r="K34" s="333"/>
      <c r="L34" s="333"/>
      <c r="M34" s="333"/>
      <c r="N34" s="333"/>
      <c r="O34" s="333"/>
      <c r="P34" s="333"/>
      <c r="Q34" s="333"/>
      <c r="R34" s="333"/>
      <c r="S34" s="334"/>
    </row>
    <row r="35" spans="1:19" x14ac:dyDescent="0.2">
      <c r="C35" s="287">
        <f>COUNTIF(C3:C34,"x")</f>
        <v>0</v>
      </c>
      <c r="D35" s="287">
        <f t="shared" ref="D35:S35" si="0">COUNTIF(D3:D34,"x")</f>
        <v>0</v>
      </c>
      <c r="E35" s="287">
        <f t="shared" si="0"/>
        <v>0</v>
      </c>
      <c r="F35" s="287">
        <f t="shared" si="0"/>
        <v>0</v>
      </c>
      <c r="G35" s="287">
        <f t="shared" si="0"/>
        <v>0</v>
      </c>
      <c r="H35" s="287">
        <f t="shared" si="0"/>
        <v>1</v>
      </c>
      <c r="I35" s="287">
        <f t="shared" si="0"/>
        <v>4</v>
      </c>
      <c r="J35" s="287">
        <f t="shared" si="0"/>
        <v>2</v>
      </c>
      <c r="K35" s="287">
        <f t="shared" si="0"/>
        <v>4</v>
      </c>
      <c r="L35" s="287">
        <f t="shared" si="0"/>
        <v>3</v>
      </c>
      <c r="M35" s="287">
        <f t="shared" si="0"/>
        <v>0</v>
      </c>
      <c r="N35" s="287">
        <f t="shared" si="0"/>
        <v>0</v>
      </c>
      <c r="O35" s="287">
        <f t="shared" si="0"/>
        <v>1</v>
      </c>
      <c r="P35" s="287">
        <f t="shared" si="0"/>
        <v>1</v>
      </c>
      <c r="Q35" s="287">
        <f t="shared" si="0"/>
        <v>1</v>
      </c>
      <c r="R35" s="287">
        <f t="shared" si="0"/>
        <v>0</v>
      </c>
      <c r="S35" s="287">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8" zoomScale="80" zoomScaleNormal="80" workbookViewId="0">
      <selection activeCell="E23" sqref="E23"/>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0" t="s">
        <v>16</v>
      </c>
      <c r="H10" s="691" t="s">
        <v>430</v>
      </c>
    </row>
    <row r="11" spans="1:8" s="91" customFormat="1" x14ac:dyDescent="0.25">
      <c r="A11" s="86"/>
      <c r="B11" s="87" t="s">
        <v>423</v>
      </c>
      <c r="C11" s="88" t="s">
        <v>597</v>
      </c>
      <c r="D11" s="87" t="str">
        <f>CONCATENATE(B11,".SF1")</f>
        <v>Res2.C5.SF1</v>
      </c>
      <c r="E11" s="88" t="s">
        <v>427</v>
      </c>
      <c r="F11" s="89"/>
      <c r="G11" s="690"/>
      <c r="H11" s="691"/>
    </row>
    <row r="12" spans="1:8" s="91" customFormat="1" x14ac:dyDescent="0.25">
      <c r="A12" s="86"/>
      <c r="B12" s="87" t="s">
        <v>424</v>
      </c>
      <c r="C12" s="88" t="s">
        <v>438</v>
      </c>
      <c r="D12" s="87" t="str">
        <f>CONCATENATE(B12,".SF1")</f>
        <v>Res2.C6.SF1</v>
      </c>
      <c r="E12" s="88" t="s">
        <v>428</v>
      </c>
      <c r="F12" s="89"/>
      <c r="G12" s="690"/>
      <c r="H12" s="691"/>
    </row>
    <row r="13" spans="1:8" s="91" customFormat="1" x14ac:dyDescent="0.25">
      <c r="A13" s="86"/>
      <c r="B13" s="87" t="s">
        <v>425</v>
      </c>
      <c r="C13" s="88" t="s">
        <v>439</v>
      </c>
      <c r="D13" s="87" t="str">
        <f>CONCATENATE(B13,".SF1")</f>
        <v>Res2.C7.SF1</v>
      </c>
      <c r="E13" s="88" t="s">
        <v>429</v>
      </c>
      <c r="F13" s="89"/>
      <c r="G13" s="690"/>
      <c r="H13" s="691"/>
    </row>
    <row r="14" spans="1:8" s="91" customFormat="1" ht="30" x14ac:dyDescent="0.25">
      <c r="A14" s="86"/>
      <c r="B14" s="87" t="s">
        <v>434</v>
      </c>
      <c r="C14" s="88" t="s">
        <v>441</v>
      </c>
      <c r="D14" s="87" t="str">
        <f>CONCATENATE(B14,".SF1")</f>
        <v>Res2.C10.SF1</v>
      </c>
      <c r="E14" s="88" t="s">
        <v>444</v>
      </c>
      <c r="F14" s="89"/>
      <c r="G14" s="694" t="s">
        <v>16</v>
      </c>
      <c r="H14" s="695" t="s">
        <v>446</v>
      </c>
    </row>
    <row r="15" spans="1:8" s="91" customFormat="1" ht="30" x14ac:dyDescent="0.25">
      <c r="A15" s="86"/>
      <c r="B15" s="87" t="s">
        <v>443</v>
      </c>
      <c r="C15" s="88" t="s">
        <v>442</v>
      </c>
      <c r="D15" s="87" t="str">
        <f>CONCATENATE(B15,".SF1")</f>
        <v>Res2.C11.SF1</v>
      </c>
      <c r="E15" s="88" t="s">
        <v>445</v>
      </c>
      <c r="F15" s="89"/>
      <c r="G15" s="694"/>
      <c r="H15" s="695"/>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690</v>
      </c>
      <c r="B21" s="70"/>
      <c r="C21" s="70"/>
      <c r="D21" s="70"/>
      <c r="E21" s="71"/>
      <c r="F21" s="72"/>
      <c r="G21" s="72"/>
      <c r="H21" s="73"/>
    </row>
    <row r="22" spans="1:8" s="85" customFormat="1" x14ac:dyDescent="0.25">
      <c r="A22" s="81"/>
      <c r="B22" s="82" t="s">
        <v>314</v>
      </c>
      <c r="C22" s="82" t="s">
        <v>308</v>
      </c>
      <c r="D22" s="82"/>
      <c r="E22" s="83"/>
      <c r="F22" s="84"/>
      <c r="G22" s="688" t="s">
        <v>16</v>
      </c>
      <c r="H22" s="697" t="s">
        <v>40</v>
      </c>
    </row>
    <row r="23" spans="1:8" s="85" customFormat="1" x14ac:dyDescent="0.25">
      <c r="A23" s="81"/>
      <c r="B23" s="82" t="s">
        <v>315</v>
      </c>
      <c r="C23" s="82" t="s">
        <v>309</v>
      </c>
      <c r="D23" s="82"/>
      <c r="E23" s="83"/>
      <c r="F23" s="84"/>
      <c r="G23" s="688"/>
      <c r="H23" s="697"/>
    </row>
    <row r="24" spans="1:8" s="85" customFormat="1" x14ac:dyDescent="0.25">
      <c r="A24" s="81"/>
      <c r="B24" s="82" t="s">
        <v>316</v>
      </c>
      <c r="C24" s="82" t="s">
        <v>310</v>
      </c>
      <c r="D24" s="82"/>
      <c r="E24" s="83"/>
      <c r="F24" s="84"/>
      <c r="G24" s="688"/>
      <c r="H24" s="115"/>
    </row>
    <row r="25" spans="1:8" s="85" customFormat="1" x14ac:dyDescent="0.25">
      <c r="A25" s="81"/>
      <c r="B25" s="82" t="s">
        <v>317</v>
      </c>
      <c r="C25" s="82" t="s">
        <v>311</v>
      </c>
      <c r="D25" s="82"/>
      <c r="E25" s="83"/>
      <c r="F25" s="84"/>
      <c r="G25" s="688"/>
      <c r="H25" s="115"/>
    </row>
    <row r="26" spans="1:8" s="85" customFormat="1" ht="30" x14ac:dyDescent="0.25">
      <c r="A26" s="81"/>
      <c r="B26" s="82" t="s">
        <v>318</v>
      </c>
      <c r="C26" s="82" t="s">
        <v>312</v>
      </c>
      <c r="D26" s="82" t="str">
        <f>CONCATENATE(B26,".SF1")</f>
        <v>Mod2.C17.SF1</v>
      </c>
      <c r="E26" s="83" t="s">
        <v>320</v>
      </c>
      <c r="F26" s="84"/>
      <c r="G26" s="688"/>
      <c r="H26" s="115"/>
    </row>
    <row r="27" spans="1:8" s="85" customFormat="1" x14ac:dyDescent="0.25">
      <c r="A27" s="81"/>
      <c r="B27" s="82" t="s">
        <v>404</v>
      </c>
      <c r="C27" s="82" t="s">
        <v>363</v>
      </c>
      <c r="D27" s="82" t="str">
        <f>CONCATENATE(B27,".SF1")</f>
        <v>Res1.C1.SF1</v>
      </c>
      <c r="E27" s="83" t="s">
        <v>401</v>
      </c>
      <c r="F27" s="84"/>
      <c r="G27" s="688"/>
      <c r="H27" s="115"/>
    </row>
    <row r="28" spans="1:8" s="85" customFormat="1" ht="30" x14ac:dyDescent="0.25">
      <c r="A28" s="81"/>
      <c r="B28" s="82" t="s">
        <v>405</v>
      </c>
      <c r="C28" s="82" t="s">
        <v>474</v>
      </c>
      <c r="D28" s="82" t="str">
        <f>CONCATENATE(B28,".SF1")</f>
        <v>Res1.C2.SF1</v>
      </c>
      <c r="E28" s="83" t="s">
        <v>402</v>
      </c>
      <c r="F28" s="84"/>
      <c r="G28" s="688"/>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88"/>
      <c r="H29" s="42"/>
    </row>
    <row r="30" spans="1:8" x14ac:dyDescent="0.25">
      <c r="B30" s="43"/>
      <c r="C30" s="43"/>
      <c r="D30" s="43"/>
      <c r="E30" s="40"/>
      <c r="F30" s="39"/>
      <c r="G30" s="688"/>
      <c r="H30" s="42"/>
    </row>
    <row r="31" spans="1:8" s="122" customFormat="1" x14ac:dyDescent="0.25">
      <c r="A31" s="117" t="s">
        <v>691</v>
      </c>
      <c r="B31" s="118"/>
      <c r="C31" s="118"/>
      <c r="D31" s="118"/>
      <c r="E31" s="119"/>
      <c r="F31" s="120"/>
      <c r="G31" s="688"/>
      <c r="H31" s="121"/>
    </row>
    <row r="32" spans="1:8" s="96" customFormat="1" ht="30" x14ac:dyDescent="0.25">
      <c r="A32" s="92"/>
      <c r="B32" s="93" t="s">
        <v>319</v>
      </c>
      <c r="C32" s="93" t="s">
        <v>313</v>
      </c>
      <c r="D32" s="93" t="str">
        <f>CONCATENATE(B32,".SF1")</f>
        <v>Mod2.C18.SF1</v>
      </c>
      <c r="E32" s="94" t="s">
        <v>321</v>
      </c>
      <c r="F32" s="95"/>
      <c r="G32" s="688"/>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692" t="s">
        <v>16</v>
      </c>
      <c r="H35" s="693" t="s">
        <v>89</v>
      </c>
    </row>
    <row r="36" spans="1:8" s="96" customFormat="1" x14ac:dyDescent="0.25">
      <c r="A36" s="92"/>
      <c r="B36" s="93" t="s">
        <v>263</v>
      </c>
      <c r="C36" s="94" t="s">
        <v>254</v>
      </c>
      <c r="D36" s="94" t="s">
        <v>266</v>
      </c>
      <c r="E36" s="94" t="s">
        <v>258</v>
      </c>
      <c r="F36" s="95"/>
      <c r="G36" s="692"/>
      <c r="H36" s="693"/>
    </row>
    <row r="37" spans="1:8" s="96" customFormat="1" x14ac:dyDescent="0.25">
      <c r="A37" s="92"/>
      <c r="B37" s="93" t="s">
        <v>264</v>
      </c>
      <c r="C37" s="94" t="s">
        <v>255</v>
      </c>
      <c r="D37" s="94" t="s">
        <v>267</v>
      </c>
      <c r="E37" s="94" t="s">
        <v>259</v>
      </c>
      <c r="F37" s="95"/>
      <c r="G37" s="692"/>
      <c r="H37" s="693"/>
    </row>
    <row r="38" spans="1:8" s="96" customFormat="1" ht="30" x14ac:dyDescent="0.25">
      <c r="A38" s="92"/>
      <c r="B38" s="93"/>
      <c r="C38" s="94"/>
      <c r="D38" s="94" t="s">
        <v>268</v>
      </c>
      <c r="E38" s="94" t="s">
        <v>260</v>
      </c>
      <c r="F38" s="95"/>
      <c r="G38" s="692"/>
      <c r="H38" s="693"/>
    </row>
    <row r="39" spans="1:8" s="96" customFormat="1" ht="30" x14ac:dyDescent="0.25">
      <c r="A39" s="92"/>
      <c r="B39" s="93"/>
      <c r="C39" s="94"/>
      <c r="D39" s="94" t="s">
        <v>269</v>
      </c>
      <c r="E39" s="94" t="s">
        <v>261</v>
      </c>
      <c r="F39" s="95"/>
      <c r="G39" s="692"/>
      <c r="H39" s="693"/>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692</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01"/>
    </row>
    <row r="45" spans="1:8" s="59" customFormat="1" x14ac:dyDescent="0.25">
      <c r="A45" s="54"/>
      <c r="B45" s="55" t="s">
        <v>482</v>
      </c>
      <c r="C45" s="55" t="s">
        <v>480</v>
      </c>
      <c r="D45" s="55"/>
      <c r="E45" s="56"/>
      <c r="F45" s="57"/>
      <c r="G45" s="699" t="s">
        <v>13</v>
      </c>
      <c r="H45" s="701"/>
    </row>
    <row r="46" spans="1:8" s="59" customFormat="1" ht="30" x14ac:dyDescent="0.25">
      <c r="A46" s="54"/>
      <c r="B46" s="55" t="s">
        <v>483</v>
      </c>
      <c r="C46" s="56" t="s">
        <v>481</v>
      </c>
      <c r="D46" s="55" t="str">
        <f>CONCATENATE(B46,".SF1")</f>
        <v>Res2.C25.SF1</v>
      </c>
      <c r="E46" s="56" t="s">
        <v>111</v>
      </c>
      <c r="F46" s="57"/>
      <c r="G46" s="699"/>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693</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98"/>
      <c r="G49" s="698" t="s">
        <v>13</v>
      </c>
      <c r="H49" s="106"/>
    </row>
    <row r="50" spans="1:8" s="107" customFormat="1" x14ac:dyDescent="0.25">
      <c r="A50" s="103"/>
      <c r="B50" s="104" t="s">
        <v>373</v>
      </c>
      <c r="C50" s="104" t="s">
        <v>364</v>
      </c>
      <c r="D50" s="104"/>
      <c r="E50" s="105"/>
      <c r="F50" s="698"/>
      <c r="G50" s="698"/>
      <c r="H50" s="106"/>
    </row>
    <row r="51" spans="1:8" s="107" customFormat="1" x14ac:dyDescent="0.25">
      <c r="A51" s="103"/>
      <c r="B51" s="104" t="s">
        <v>374</v>
      </c>
      <c r="C51" s="104" t="s">
        <v>365</v>
      </c>
      <c r="D51" s="104"/>
      <c r="E51" s="105"/>
      <c r="F51" s="698"/>
      <c r="G51" s="698"/>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689" t="s">
        <v>13</v>
      </c>
      <c r="H55" s="700" t="s">
        <v>63</v>
      </c>
    </row>
    <row r="56" spans="1:8" s="140" customFormat="1" x14ac:dyDescent="0.25">
      <c r="A56" s="136"/>
      <c r="B56" s="137" t="s">
        <v>516</v>
      </c>
      <c r="C56" s="137" t="s">
        <v>511</v>
      </c>
      <c r="D56" s="137"/>
      <c r="E56" s="138"/>
      <c r="F56" s="139"/>
      <c r="G56" s="689"/>
      <c r="H56" s="700"/>
    </row>
    <row r="57" spans="1:8" s="140" customFormat="1" x14ac:dyDescent="0.25">
      <c r="A57" s="136"/>
      <c r="B57" s="137" t="s">
        <v>517</v>
      </c>
      <c r="C57" s="137" t="s">
        <v>512</v>
      </c>
      <c r="D57" s="137"/>
      <c r="E57" s="138"/>
      <c r="F57" s="139"/>
      <c r="G57" s="689"/>
      <c r="H57" s="700"/>
    </row>
    <row r="58" spans="1:8" s="140" customFormat="1" x14ac:dyDescent="0.25">
      <c r="A58" s="136"/>
      <c r="B58" s="137" t="s">
        <v>518</v>
      </c>
      <c r="C58" s="137" t="s">
        <v>513</v>
      </c>
      <c r="D58" s="137" t="str">
        <f t="shared" ref="D58" si="2">CONCATENATE(B58,".SF1")</f>
        <v>Exp2.C6.SF1</v>
      </c>
      <c r="E58" s="138" t="s">
        <v>515</v>
      </c>
      <c r="F58" s="139"/>
      <c r="G58" s="689"/>
      <c r="H58" s="700"/>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88" t="s">
        <v>16</v>
      </c>
      <c r="H72" s="702"/>
    </row>
    <row r="73" spans="1:8" x14ac:dyDescent="0.25">
      <c r="B73" s="28" t="s">
        <v>198</v>
      </c>
      <c r="C73" s="29" t="s">
        <v>190</v>
      </c>
      <c r="D73" s="29"/>
      <c r="G73" s="688"/>
      <c r="H73" s="702"/>
    </row>
    <row r="74" spans="1:8" x14ac:dyDescent="0.25">
      <c r="B74" s="28" t="s">
        <v>199</v>
      </c>
      <c r="C74" s="29" t="s">
        <v>191</v>
      </c>
      <c r="D74" s="29"/>
      <c r="G74" s="688"/>
      <c r="H74" s="702"/>
    </row>
    <row r="75" spans="1:8" x14ac:dyDescent="0.25">
      <c r="B75" s="28" t="s">
        <v>200</v>
      </c>
      <c r="C75" s="29" t="s">
        <v>192</v>
      </c>
      <c r="D75" s="29"/>
      <c r="G75" s="688"/>
      <c r="H75" s="702"/>
    </row>
    <row r="76" spans="1:8" x14ac:dyDescent="0.25">
      <c r="B76" s="28" t="s">
        <v>201</v>
      </c>
      <c r="C76" s="28" t="s">
        <v>193</v>
      </c>
      <c r="D76" s="29"/>
      <c r="G76" s="688"/>
      <c r="H76" s="702"/>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88" t="s">
        <v>13</v>
      </c>
      <c r="H94" s="696" t="s">
        <v>542</v>
      </c>
    </row>
    <row r="95" spans="1:8" x14ac:dyDescent="0.25">
      <c r="D95" s="28" t="s">
        <v>216</v>
      </c>
      <c r="E95" s="29" t="s">
        <v>203</v>
      </c>
      <c r="G95" s="688"/>
      <c r="H95" s="696"/>
    </row>
    <row r="96" spans="1:8" x14ac:dyDescent="0.25">
      <c r="D96" s="28" t="s">
        <v>217</v>
      </c>
      <c r="E96" s="29" t="s">
        <v>204</v>
      </c>
      <c r="G96" s="688"/>
      <c r="H96" s="696"/>
    </row>
    <row r="97" spans="1:8" x14ac:dyDescent="0.25">
      <c r="B97" s="28" t="s">
        <v>218</v>
      </c>
      <c r="C97" s="28" t="s">
        <v>21</v>
      </c>
      <c r="D97" s="28" t="s">
        <v>222</v>
      </c>
      <c r="E97" s="29" t="s">
        <v>219</v>
      </c>
      <c r="G97" s="688" t="s">
        <v>13</v>
      </c>
    </row>
    <row r="98" spans="1:8" ht="30" x14ac:dyDescent="0.25">
      <c r="D98" s="28" t="s">
        <v>223</v>
      </c>
      <c r="E98" s="29" t="s">
        <v>220</v>
      </c>
      <c r="G98" s="688"/>
    </row>
    <row r="99" spans="1:8" ht="30" x14ac:dyDescent="0.25">
      <c r="D99" s="28" t="s">
        <v>224</v>
      </c>
      <c r="E99" s="29" t="s">
        <v>221</v>
      </c>
      <c r="G99" s="688"/>
    </row>
    <row r="100" spans="1:8" ht="30" x14ac:dyDescent="0.25">
      <c r="B100" s="28" t="s">
        <v>225</v>
      </c>
      <c r="C100" s="28" t="s">
        <v>85</v>
      </c>
      <c r="D100" s="28" t="s">
        <v>230</v>
      </c>
      <c r="E100" s="29" t="s">
        <v>226</v>
      </c>
      <c r="G100" s="688" t="s">
        <v>13</v>
      </c>
    </row>
    <row r="101" spans="1:8" x14ac:dyDescent="0.25">
      <c r="C101" s="29"/>
      <c r="D101" s="28" t="s">
        <v>231</v>
      </c>
      <c r="E101" s="29" t="s">
        <v>227</v>
      </c>
      <c r="G101" s="688"/>
    </row>
    <row r="102" spans="1:8" ht="30" x14ac:dyDescent="0.25">
      <c r="C102" s="29"/>
      <c r="D102" s="28" t="s">
        <v>232</v>
      </c>
      <c r="E102" s="29" t="s">
        <v>228</v>
      </c>
      <c r="G102" s="688"/>
    </row>
    <row r="103" spans="1:8" x14ac:dyDescent="0.25">
      <c r="C103" s="29"/>
      <c r="D103" s="28" t="s">
        <v>233</v>
      </c>
      <c r="E103" s="29" t="s">
        <v>229</v>
      </c>
      <c r="G103" s="688"/>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88" t="s">
        <v>13</v>
      </c>
      <c r="H117" s="27"/>
    </row>
    <row r="118" spans="1:8" ht="30" x14ac:dyDescent="0.25">
      <c r="D118" s="28" t="s">
        <v>396</v>
      </c>
      <c r="E118" s="29" t="s">
        <v>394</v>
      </c>
      <c r="G118" s="688"/>
    </row>
    <row r="119" spans="1:8" x14ac:dyDescent="0.25">
      <c r="B119" s="28" t="s">
        <v>397</v>
      </c>
      <c r="C119" s="29" t="s">
        <v>107</v>
      </c>
      <c r="D119" s="28" t="str">
        <f>CONCATENATE(B119,".SF1")</f>
        <v>Mod3.C4.SF1</v>
      </c>
      <c r="E119" s="29" t="s">
        <v>393</v>
      </c>
      <c r="G119" s="688" t="s">
        <v>13</v>
      </c>
    </row>
    <row r="120" spans="1:8" ht="30" x14ac:dyDescent="0.25">
      <c r="D120" s="28" t="s">
        <v>398</v>
      </c>
      <c r="E120" s="29" t="s">
        <v>394</v>
      </c>
      <c r="G120" s="688"/>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88" t="s">
        <v>13</v>
      </c>
    </row>
    <row r="127" spans="1:8" x14ac:dyDescent="0.25">
      <c r="D127" s="28" t="s">
        <v>490</v>
      </c>
      <c r="E127" s="29" t="s">
        <v>488</v>
      </c>
      <c r="G127" s="688"/>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88" t="s">
        <v>13</v>
      </c>
    </row>
    <row r="131" spans="1:8" ht="45" x14ac:dyDescent="0.25">
      <c r="C131" s="29"/>
      <c r="D131" s="29" t="s">
        <v>497</v>
      </c>
      <c r="E131" s="29" t="s">
        <v>492</v>
      </c>
      <c r="G131" s="688"/>
      <c r="H131" s="1" t="s">
        <v>493</v>
      </c>
    </row>
    <row r="133" spans="1:8" x14ac:dyDescent="0.25">
      <c r="A133" s="11" t="s">
        <v>61</v>
      </c>
    </row>
    <row r="134" spans="1:8" ht="30" x14ac:dyDescent="0.25">
      <c r="B134" s="28" t="s">
        <v>505</v>
      </c>
      <c r="C134" s="28" t="s">
        <v>62</v>
      </c>
      <c r="D134" s="28" t="str">
        <f t="shared" ref="D134" si="5">CONCATENATE(B134,".SF1")</f>
        <v>Exp2.C2.SF1</v>
      </c>
      <c r="E134" s="29" t="s">
        <v>501</v>
      </c>
      <c r="G134" s="688" t="s">
        <v>13</v>
      </c>
    </row>
    <row r="135" spans="1:8" x14ac:dyDescent="0.25">
      <c r="D135" s="28" t="s">
        <v>507</v>
      </c>
      <c r="E135" s="29" t="s">
        <v>502</v>
      </c>
      <c r="G135" s="688"/>
    </row>
    <row r="136" spans="1:8" x14ac:dyDescent="0.25">
      <c r="D136" s="28" t="s">
        <v>508</v>
      </c>
      <c r="E136" s="29" t="s">
        <v>503</v>
      </c>
      <c r="G136" s="688"/>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88" t="s">
        <v>13</v>
      </c>
    </row>
    <row r="141" spans="1:8" x14ac:dyDescent="0.25">
      <c r="A141" s="11"/>
      <c r="G141" s="688"/>
      <c r="H141" s="1" t="s">
        <v>65</v>
      </c>
    </row>
    <row r="142" spans="1:8" x14ac:dyDescent="0.25">
      <c r="B142" s="28" t="s">
        <v>532</v>
      </c>
      <c r="C142" s="29" t="s">
        <v>117</v>
      </c>
      <c r="D142" s="28" t="str">
        <f t="shared" si="6"/>
        <v>Exp3.C4.SF1</v>
      </c>
      <c r="E142" s="29" t="s">
        <v>491</v>
      </c>
      <c r="G142" s="688"/>
      <c r="H142" s="25"/>
    </row>
    <row r="143" spans="1:8" x14ac:dyDescent="0.25">
      <c r="B143" s="28" t="s">
        <v>533</v>
      </c>
      <c r="C143" s="28" t="s">
        <v>528</v>
      </c>
      <c r="D143" s="28" t="str">
        <f t="shared" si="6"/>
        <v>Exp3.C5.SF1</v>
      </c>
      <c r="E143" s="29" t="s">
        <v>530</v>
      </c>
      <c r="G143" s="688"/>
      <c r="H143" s="25"/>
    </row>
    <row r="144" spans="1:8" x14ac:dyDescent="0.25">
      <c r="B144" s="28" t="s">
        <v>534</v>
      </c>
      <c r="C144" s="29" t="s">
        <v>529</v>
      </c>
      <c r="D144" s="28" t="str">
        <f t="shared" si="6"/>
        <v>Exp3.C6.SF1</v>
      </c>
      <c r="E144" s="29" t="s">
        <v>531</v>
      </c>
      <c r="G144" s="688"/>
      <c r="H144" s="25"/>
    </row>
    <row r="145" spans="1:8" x14ac:dyDescent="0.25">
      <c r="G145" s="688"/>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88" t="s">
        <v>13</v>
      </c>
    </row>
    <row r="153" spans="1:8" x14ac:dyDescent="0.25">
      <c r="D153" s="28" t="s">
        <v>592</v>
      </c>
      <c r="E153" s="29" t="s">
        <v>582</v>
      </c>
      <c r="G153" s="688"/>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88" t="s">
        <v>16</v>
      </c>
      <c r="H13" s="702"/>
    </row>
    <row r="14" spans="1:8" x14ac:dyDescent="0.25">
      <c r="B14" s="28" t="s">
        <v>198</v>
      </c>
      <c r="C14" s="29" t="s">
        <v>190</v>
      </c>
      <c r="D14" s="29"/>
      <c r="G14" s="688"/>
      <c r="H14" s="702"/>
    </row>
    <row r="15" spans="1:8" x14ac:dyDescent="0.25">
      <c r="B15" s="28" t="s">
        <v>199</v>
      </c>
      <c r="C15" s="29" t="s">
        <v>191</v>
      </c>
      <c r="D15" s="29"/>
      <c r="G15" s="688"/>
      <c r="H15" s="702"/>
    </row>
    <row r="16" spans="1:8" x14ac:dyDescent="0.25">
      <c r="B16" s="28" t="s">
        <v>200</v>
      </c>
      <c r="C16" s="29" t="s">
        <v>192</v>
      </c>
      <c r="D16" s="29"/>
      <c r="G16" s="688"/>
      <c r="H16" s="702"/>
    </row>
    <row r="17" spans="1:8" x14ac:dyDescent="0.25">
      <c r="B17" s="28" t="s">
        <v>201</v>
      </c>
      <c r="C17" s="28" t="s">
        <v>193</v>
      </c>
      <c r="D17" s="29"/>
      <c r="G17" s="688"/>
      <c r="H17" s="702"/>
    </row>
    <row r="19" spans="1:8" x14ac:dyDescent="0.25">
      <c r="A19" s="4" t="s">
        <v>18</v>
      </c>
      <c r="H19" s="25" t="s">
        <v>19</v>
      </c>
    </row>
    <row r="20" spans="1:8" x14ac:dyDescent="0.25">
      <c r="B20" s="28" t="s">
        <v>205</v>
      </c>
      <c r="C20" s="28" t="s">
        <v>20</v>
      </c>
      <c r="D20" s="28" t="s">
        <v>215</v>
      </c>
      <c r="E20" s="29" t="s">
        <v>202</v>
      </c>
      <c r="G20" s="688" t="s">
        <v>13</v>
      </c>
      <c r="H20" s="696" t="s">
        <v>542</v>
      </c>
    </row>
    <row r="21" spans="1:8" x14ac:dyDescent="0.25">
      <c r="D21" s="28" t="s">
        <v>216</v>
      </c>
      <c r="E21" s="29" t="s">
        <v>203</v>
      </c>
      <c r="G21" s="688"/>
      <c r="H21" s="696"/>
    </row>
    <row r="22" spans="1:8" x14ac:dyDescent="0.25">
      <c r="D22" s="28" t="s">
        <v>217</v>
      </c>
      <c r="E22" s="29" t="s">
        <v>204</v>
      </c>
      <c r="G22" s="688"/>
      <c r="H22" s="696"/>
    </row>
    <row r="23" spans="1:8" x14ac:dyDescent="0.25">
      <c r="B23" s="28" t="s">
        <v>218</v>
      </c>
      <c r="C23" s="28" t="s">
        <v>21</v>
      </c>
      <c r="D23" s="28" t="s">
        <v>222</v>
      </c>
      <c r="E23" s="29" t="s">
        <v>219</v>
      </c>
      <c r="G23" s="688" t="s">
        <v>13</v>
      </c>
    </row>
    <row r="24" spans="1:8" ht="30" x14ac:dyDescent="0.25">
      <c r="D24" s="28" t="s">
        <v>223</v>
      </c>
      <c r="E24" s="29" t="s">
        <v>220</v>
      </c>
      <c r="G24" s="688"/>
    </row>
    <row r="25" spans="1:8" ht="30" x14ac:dyDescent="0.25">
      <c r="D25" s="28" t="s">
        <v>224</v>
      </c>
      <c r="E25" s="29" t="s">
        <v>221</v>
      </c>
      <c r="G25" s="688"/>
    </row>
    <row r="26" spans="1:8" ht="30" x14ac:dyDescent="0.25">
      <c r="B26" s="28" t="s">
        <v>225</v>
      </c>
      <c r="C26" s="28" t="s">
        <v>85</v>
      </c>
      <c r="D26" s="28" t="s">
        <v>230</v>
      </c>
      <c r="E26" s="29" t="s">
        <v>226</v>
      </c>
      <c r="G26" s="688" t="s">
        <v>13</v>
      </c>
    </row>
    <row r="27" spans="1:8" x14ac:dyDescent="0.25">
      <c r="C27" s="29"/>
      <c r="D27" s="28" t="s">
        <v>231</v>
      </c>
      <c r="E27" s="29" t="s">
        <v>227</v>
      </c>
      <c r="G27" s="688"/>
    </row>
    <row r="28" spans="1:8" ht="30" x14ac:dyDescent="0.25">
      <c r="C28" s="29"/>
      <c r="D28" s="28" t="s">
        <v>232</v>
      </c>
      <c r="E28" s="29" t="s">
        <v>228</v>
      </c>
      <c r="G28" s="688"/>
    </row>
    <row r="29" spans="1:8" x14ac:dyDescent="0.25">
      <c r="C29" s="29"/>
      <c r="D29" s="28" t="s">
        <v>233</v>
      </c>
      <c r="E29" s="29" t="s">
        <v>229</v>
      </c>
      <c r="G29" s="688"/>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88" t="s">
        <v>16</v>
      </c>
      <c r="H37" s="704" t="s">
        <v>89</v>
      </c>
    </row>
    <row r="38" spans="1:8" x14ac:dyDescent="0.25">
      <c r="B38" s="28" t="s">
        <v>263</v>
      </c>
      <c r="C38" s="29" t="s">
        <v>254</v>
      </c>
      <c r="D38" s="29" t="s">
        <v>266</v>
      </c>
      <c r="E38" s="29" t="s">
        <v>258</v>
      </c>
      <c r="G38" s="688"/>
      <c r="H38" s="704"/>
    </row>
    <row r="39" spans="1:8" x14ac:dyDescent="0.25">
      <c r="B39" s="28" t="s">
        <v>264</v>
      </c>
      <c r="C39" s="29" t="s">
        <v>255</v>
      </c>
      <c r="D39" s="29" t="s">
        <v>267</v>
      </c>
      <c r="E39" s="29" t="s">
        <v>259</v>
      </c>
      <c r="G39" s="688"/>
      <c r="H39" s="704"/>
    </row>
    <row r="40" spans="1:8" ht="30" x14ac:dyDescent="0.25">
      <c r="C40" s="29"/>
      <c r="D40" s="29" t="s">
        <v>268</v>
      </c>
      <c r="E40" s="29" t="s">
        <v>260</v>
      </c>
      <c r="G40" s="688"/>
      <c r="H40" s="704"/>
    </row>
    <row r="41" spans="1:8" ht="30" x14ac:dyDescent="0.25">
      <c r="C41" s="29"/>
      <c r="D41" s="29" t="s">
        <v>269</v>
      </c>
      <c r="E41" s="29" t="s">
        <v>261</v>
      </c>
      <c r="G41" s="688"/>
      <c r="H41" s="704"/>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02" t="s">
        <v>32</v>
      </c>
    </row>
    <row r="47" spans="1:8" x14ac:dyDescent="0.25">
      <c r="C47" s="30"/>
      <c r="D47" s="29" t="s">
        <v>274</v>
      </c>
      <c r="E47" s="29" t="s">
        <v>249</v>
      </c>
      <c r="G47" s="688" t="s">
        <v>16</v>
      </c>
      <c r="H47" s="702"/>
    </row>
    <row r="48" spans="1:8" x14ac:dyDescent="0.25">
      <c r="C48" s="30"/>
      <c r="D48" s="29" t="s">
        <v>275</v>
      </c>
      <c r="E48" s="29" t="s">
        <v>250</v>
      </c>
      <c r="G48" s="688"/>
      <c r="H48" s="27"/>
    </row>
    <row r="49" spans="2:8" x14ac:dyDescent="0.25">
      <c r="C49" s="30"/>
      <c r="D49" s="29" t="s">
        <v>276</v>
      </c>
      <c r="E49" s="29" t="s">
        <v>251</v>
      </c>
      <c r="G49" s="688"/>
      <c r="H49" s="27"/>
    </row>
    <row r="52" spans="2:8" x14ac:dyDescent="0.25">
      <c r="B52" s="28" t="s">
        <v>293</v>
      </c>
      <c r="C52" s="29" t="s">
        <v>94</v>
      </c>
      <c r="D52" s="29" t="s">
        <v>295</v>
      </c>
      <c r="E52" s="29" t="s">
        <v>95</v>
      </c>
      <c r="G52" s="26" t="s">
        <v>16</v>
      </c>
      <c r="H52" s="27"/>
    </row>
    <row r="54" spans="2:8" x14ac:dyDescent="0.25">
      <c r="B54" s="28" t="s">
        <v>314</v>
      </c>
      <c r="C54" s="28" t="s">
        <v>308</v>
      </c>
      <c r="G54" s="688" t="s">
        <v>16</v>
      </c>
      <c r="H54" s="696" t="s">
        <v>40</v>
      </c>
    </row>
    <row r="55" spans="2:8" x14ac:dyDescent="0.25">
      <c r="B55" s="28" t="s">
        <v>315</v>
      </c>
      <c r="C55" s="28" t="s">
        <v>309</v>
      </c>
      <c r="G55" s="688"/>
      <c r="H55" s="696"/>
    </row>
    <row r="56" spans="2:8" x14ac:dyDescent="0.25">
      <c r="B56" s="28" t="s">
        <v>316</v>
      </c>
      <c r="C56" s="28" t="s">
        <v>310</v>
      </c>
      <c r="G56" s="688"/>
      <c r="H56" s="30"/>
    </row>
    <row r="57" spans="2:8" x14ac:dyDescent="0.25">
      <c r="B57" s="28" t="s">
        <v>317</v>
      </c>
      <c r="C57" s="28" t="s">
        <v>311</v>
      </c>
      <c r="G57" s="688"/>
      <c r="H57" s="30"/>
    </row>
    <row r="58" spans="2:8" ht="30" x14ac:dyDescent="0.25">
      <c r="B58" s="28" t="s">
        <v>318</v>
      </c>
      <c r="C58" s="28" t="s">
        <v>312</v>
      </c>
      <c r="D58" s="28" t="str">
        <f>CONCATENATE(B58,".SF1")</f>
        <v>Mod2.C17.SF1</v>
      </c>
      <c r="E58" s="29" t="s">
        <v>320</v>
      </c>
      <c r="G58" s="688"/>
      <c r="H58" s="30"/>
    </row>
    <row r="59" spans="2:8" ht="30" x14ac:dyDescent="0.25">
      <c r="B59" s="28" t="s">
        <v>319</v>
      </c>
      <c r="C59" s="28" t="s">
        <v>313</v>
      </c>
      <c r="D59" s="28" t="str">
        <f>CONCATENATE(B59,".SF1")</f>
        <v>Mod2.C18.SF1</v>
      </c>
      <c r="E59" s="29" t="s">
        <v>321</v>
      </c>
      <c r="G59" s="688"/>
      <c r="H59" s="30"/>
    </row>
    <row r="60" spans="2:8" x14ac:dyDescent="0.25">
      <c r="H60" s="30"/>
    </row>
    <row r="61" spans="2:8" x14ac:dyDescent="0.25">
      <c r="B61" s="28" t="s">
        <v>372</v>
      </c>
      <c r="C61" s="28" t="s">
        <v>363</v>
      </c>
      <c r="D61" s="28" t="str">
        <f t="shared" ref="D61" si="0">CONCATENATE(B61,".SF1")</f>
        <v>Mod2.C34.SF1</v>
      </c>
      <c r="E61" s="29" t="s">
        <v>102</v>
      </c>
      <c r="F61" s="688"/>
      <c r="G61" s="688" t="s">
        <v>13</v>
      </c>
    </row>
    <row r="62" spans="2:8" x14ac:dyDescent="0.25">
      <c r="B62" s="28" t="s">
        <v>373</v>
      </c>
      <c r="C62" s="28" t="s">
        <v>364</v>
      </c>
      <c r="F62" s="688"/>
      <c r="G62" s="688"/>
    </row>
    <row r="63" spans="2:8" x14ac:dyDescent="0.25">
      <c r="B63" s="28" t="s">
        <v>374</v>
      </c>
      <c r="C63" s="28" t="s">
        <v>365</v>
      </c>
      <c r="F63" s="688"/>
      <c r="G63" s="688"/>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88" t="s">
        <v>13</v>
      </c>
      <c r="H68" s="27"/>
    </row>
    <row r="69" spans="1:8" ht="30" x14ac:dyDescent="0.25">
      <c r="D69" s="28" t="s">
        <v>396</v>
      </c>
      <c r="E69" s="29" t="s">
        <v>394</v>
      </c>
      <c r="G69" s="688"/>
    </row>
    <row r="70" spans="1:8" x14ac:dyDescent="0.25">
      <c r="B70" s="28" t="s">
        <v>397</v>
      </c>
      <c r="C70" s="29" t="s">
        <v>107</v>
      </c>
      <c r="D70" s="28" t="str">
        <f>CONCATENATE(B70,".SF1")</f>
        <v>Mod3.C4.SF1</v>
      </c>
      <c r="E70" s="29" t="s">
        <v>393</v>
      </c>
      <c r="G70" s="688" t="s">
        <v>13</v>
      </c>
    </row>
    <row r="71" spans="1:8" ht="30" x14ac:dyDescent="0.25">
      <c r="D71" s="28" t="s">
        <v>398</v>
      </c>
      <c r="E71" s="29" t="s">
        <v>394</v>
      </c>
      <c r="G71" s="688"/>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88" t="s">
        <v>16</v>
      </c>
      <c r="H75" s="702" t="s">
        <v>48</v>
      </c>
    </row>
    <row r="76" spans="1:8" ht="30" x14ac:dyDescent="0.25">
      <c r="B76" s="28" t="s">
        <v>405</v>
      </c>
      <c r="C76" s="28" t="s">
        <v>399</v>
      </c>
      <c r="D76" s="28" t="str">
        <f>CONCATENATE(B76,".SF1")</f>
        <v>Res1.C2.SF1</v>
      </c>
      <c r="E76" s="29" t="s">
        <v>402</v>
      </c>
      <c r="G76" s="688"/>
      <c r="H76" s="702"/>
    </row>
    <row r="77" spans="1:8" ht="30" x14ac:dyDescent="0.25">
      <c r="B77" s="28" t="s">
        <v>406</v>
      </c>
      <c r="C77" s="28" t="s">
        <v>400</v>
      </c>
      <c r="D77" s="28" t="str">
        <f>CONCATENATE(B77,".SF1")</f>
        <v>Res1.C3.SF1</v>
      </c>
      <c r="E77" s="29" t="s">
        <v>403</v>
      </c>
      <c r="G77" s="688"/>
      <c r="H77" s="702"/>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88" t="s">
        <v>16</v>
      </c>
      <c r="H81" s="696" t="s">
        <v>430</v>
      </c>
    </row>
    <row r="82" spans="2:8" x14ac:dyDescent="0.25">
      <c r="B82" s="28" t="s">
        <v>423</v>
      </c>
      <c r="C82" s="29" t="s">
        <v>440</v>
      </c>
      <c r="D82" s="28" t="str">
        <f>CONCATENATE(B82,".SF1")</f>
        <v>Res2.C5.SF1</v>
      </c>
      <c r="E82" s="29" t="s">
        <v>427</v>
      </c>
      <c r="G82" s="688"/>
      <c r="H82" s="696"/>
    </row>
    <row r="83" spans="2:8" x14ac:dyDescent="0.25">
      <c r="B83" s="28" t="s">
        <v>424</v>
      </c>
      <c r="C83" s="29" t="s">
        <v>438</v>
      </c>
      <c r="D83" s="28" t="str">
        <f t="shared" ref="D83:D86" si="1">CONCATENATE(B83,".SF1")</f>
        <v>Res2.C6.SF1</v>
      </c>
      <c r="E83" s="29" t="s">
        <v>428</v>
      </c>
      <c r="G83" s="688"/>
      <c r="H83" s="696"/>
    </row>
    <row r="84" spans="2:8" x14ac:dyDescent="0.25">
      <c r="B84" s="28" t="s">
        <v>425</v>
      </c>
      <c r="C84" s="29" t="s">
        <v>439</v>
      </c>
      <c r="D84" s="28" t="str">
        <f t="shared" si="1"/>
        <v>Res2.C7.SF1</v>
      </c>
      <c r="E84" s="29" t="s">
        <v>429</v>
      </c>
      <c r="G84" s="688"/>
      <c r="H84" s="696"/>
    </row>
    <row r="85" spans="2:8" ht="30" x14ac:dyDescent="0.25">
      <c r="B85" s="28" t="s">
        <v>434</v>
      </c>
      <c r="C85" s="29" t="s">
        <v>441</v>
      </c>
      <c r="D85" s="28" t="str">
        <f t="shared" si="1"/>
        <v>Res2.C10.SF1</v>
      </c>
      <c r="E85" s="29" t="s">
        <v>444</v>
      </c>
      <c r="G85" s="702" t="s">
        <v>16</v>
      </c>
      <c r="H85" s="702" t="s">
        <v>446</v>
      </c>
    </row>
    <row r="86" spans="2:8" ht="30" x14ac:dyDescent="0.25">
      <c r="B86" s="28" t="s">
        <v>443</v>
      </c>
      <c r="C86" s="29" t="s">
        <v>442</v>
      </c>
      <c r="D86" s="28" t="str">
        <f t="shared" si="1"/>
        <v>Res2.C11.SF1</v>
      </c>
      <c r="E86" s="29" t="s">
        <v>445</v>
      </c>
      <c r="G86" s="702"/>
      <c r="H86" s="702"/>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88" t="s">
        <v>9</v>
      </c>
      <c r="H89" s="703" t="s">
        <v>473</v>
      </c>
    </row>
    <row r="90" spans="2:8" x14ac:dyDescent="0.25">
      <c r="B90" s="28" t="s">
        <v>470</v>
      </c>
      <c r="C90" s="28" t="s">
        <v>462</v>
      </c>
      <c r="F90" s="688"/>
      <c r="H90" s="703"/>
    </row>
    <row r="91" spans="2:8" x14ac:dyDescent="0.25">
      <c r="B91" s="28" t="s">
        <v>471</v>
      </c>
      <c r="C91" s="30" t="s">
        <v>463</v>
      </c>
      <c r="D91" s="29"/>
      <c r="F91" s="688"/>
      <c r="H91" s="703"/>
    </row>
    <row r="92" spans="2:8" ht="30" x14ac:dyDescent="0.25">
      <c r="B92" s="28" t="s">
        <v>472</v>
      </c>
      <c r="C92" s="10" t="s">
        <v>464</v>
      </c>
      <c r="D92" s="28" t="str">
        <f t="shared" ref="D92:D93" si="3">CONCATENATE(B92,".SF1")</f>
        <v>Res2.C21.SF1</v>
      </c>
      <c r="E92" s="29" t="s">
        <v>466</v>
      </c>
      <c r="F92" s="688"/>
      <c r="H92" s="703"/>
    </row>
    <row r="93" spans="2:8" ht="30" x14ac:dyDescent="0.25">
      <c r="B93" s="28" t="s">
        <v>476</v>
      </c>
      <c r="C93" s="28" t="s">
        <v>474</v>
      </c>
      <c r="D93" s="28" t="str">
        <f t="shared" si="3"/>
        <v>Res2.C22.SF1</v>
      </c>
      <c r="E93" s="29" t="s">
        <v>478</v>
      </c>
      <c r="G93" s="688" t="s">
        <v>16</v>
      </c>
      <c r="H93" s="702" t="s">
        <v>51</v>
      </c>
    </row>
    <row r="94" spans="2:8" ht="30" x14ac:dyDescent="0.25">
      <c r="B94" s="28" t="s">
        <v>477</v>
      </c>
      <c r="C94" s="29" t="s">
        <v>475</v>
      </c>
      <c r="D94" s="29" t="s">
        <v>479</v>
      </c>
      <c r="E94" s="29" t="s">
        <v>111</v>
      </c>
      <c r="G94" s="688"/>
      <c r="H94" s="702"/>
    </row>
    <row r="95" spans="2:8" x14ac:dyDescent="0.25">
      <c r="B95" s="28" t="s">
        <v>482</v>
      </c>
      <c r="C95" s="28" t="s">
        <v>480</v>
      </c>
      <c r="G95" s="688" t="s">
        <v>13</v>
      </c>
    </row>
    <row r="96" spans="2:8" ht="30" x14ac:dyDescent="0.25">
      <c r="B96" s="28" t="s">
        <v>483</v>
      </c>
      <c r="C96" s="29" t="s">
        <v>481</v>
      </c>
      <c r="D96" s="28" t="str">
        <f t="shared" ref="D96" si="4">CONCATENATE(B96,".SF1")</f>
        <v>Res2.C25.SF1</v>
      </c>
      <c r="E96" s="29" t="s">
        <v>111</v>
      </c>
      <c r="G96" s="688"/>
    </row>
    <row r="98" spans="1:8" x14ac:dyDescent="0.25">
      <c r="A98" s="11" t="s">
        <v>52</v>
      </c>
      <c r="C98" s="29"/>
      <c r="D98" s="29"/>
    </row>
    <row r="99" spans="1:8" x14ac:dyDescent="0.25">
      <c r="B99" s="28" t="s">
        <v>489</v>
      </c>
      <c r="C99" s="29" t="s">
        <v>113</v>
      </c>
      <c r="D99" s="28" t="str">
        <f t="shared" ref="D99" si="5">CONCATENATE(B99,".SF1")</f>
        <v>Res3.C3.SF1</v>
      </c>
      <c r="E99" s="29" t="s">
        <v>487</v>
      </c>
      <c r="G99" s="688" t="s">
        <v>13</v>
      </c>
    </row>
    <row r="100" spans="1:8" x14ac:dyDescent="0.25">
      <c r="D100" s="28" t="s">
        <v>490</v>
      </c>
      <c r="E100" s="29" t="s">
        <v>488</v>
      </c>
      <c r="G100" s="688"/>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88" t="s">
        <v>13</v>
      </c>
    </row>
    <row r="104" spans="1:8" ht="45" x14ac:dyDescent="0.25">
      <c r="C104" s="29"/>
      <c r="D104" s="29" t="s">
        <v>497</v>
      </c>
      <c r="E104" s="29" t="s">
        <v>492</v>
      </c>
      <c r="G104" s="688"/>
      <c r="H104" s="1" t="s">
        <v>493</v>
      </c>
    </row>
    <row r="106" spans="1:8" x14ac:dyDescent="0.25">
      <c r="A106" s="11" t="s">
        <v>61</v>
      </c>
    </row>
    <row r="107" spans="1:8" ht="30" x14ac:dyDescent="0.25">
      <c r="B107" s="28" t="s">
        <v>505</v>
      </c>
      <c r="C107" s="28" t="s">
        <v>62</v>
      </c>
      <c r="D107" s="28" t="str">
        <f t="shared" ref="D107" si="7">CONCATENATE(B107,".SF1")</f>
        <v>Exp2.C2.SF1</v>
      </c>
      <c r="E107" s="29" t="s">
        <v>501</v>
      </c>
      <c r="G107" s="688" t="s">
        <v>13</v>
      </c>
    </row>
    <row r="108" spans="1:8" x14ac:dyDescent="0.25">
      <c r="D108" s="28" t="s">
        <v>507</v>
      </c>
      <c r="E108" s="29" t="s">
        <v>502</v>
      </c>
      <c r="G108" s="688"/>
    </row>
    <row r="109" spans="1:8" x14ac:dyDescent="0.25">
      <c r="D109" s="28" t="s">
        <v>508</v>
      </c>
      <c r="E109" s="29" t="s">
        <v>503</v>
      </c>
      <c r="G109" s="688"/>
    </row>
    <row r="110" spans="1:8" x14ac:dyDescent="0.25">
      <c r="A110" s="11"/>
      <c r="B110" s="28" t="s">
        <v>509</v>
      </c>
      <c r="C110" s="28" t="s">
        <v>510</v>
      </c>
      <c r="D110" s="28" t="str">
        <f t="shared" ref="D110" si="8">CONCATENATE(B110,".SF1")</f>
        <v>Exp2.C3.SF1</v>
      </c>
      <c r="E110" s="29" t="s">
        <v>514</v>
      </c>
      <c r="G110" s="688" t="s">
        <v>13</v>
      </c>
    </row>
    <row r="111" spans="1:8" x14ac:dyDescent="0.25">
      <c r="A111" s="11"/>
      <c r="B111" s="28" t="s">
        <v>516</v>
      </c>
      <c r="C111" s="28" t="s">
        <v>511</v>
      </c>
      <c r="G111" s="688"/>
      <c r="H111" s="1" t="s">
        <v>63</v>
      </c>
    </row>
    <row r="112" spans="1:8" x14ac:dyDescent="0.25">
      <c r="A112" s="11"/>
      <c r="B112" s="28" t="s">
        <v>517</v>
      </c>
      <c r="C112" s="28" t="s">
        <v>512</v>
      </c>
      <c r="G112" s="688"/>
    </row>
    <row r="113" spans="1:8" x14ac:dyDescent="0.25">
      <c r="A113" s="11"/>
      <c r="B113" s="28" t="s">
        <v>518</v>
      </c>
      <c r="C113" s="28" t="s">
        <v>513</v>
      </c>
      <c r="D113" s="28" t="str">
        <f t="shared" ref="D113" si="9">CONCATENATE(B113,".SF1")</f>
        <v>Exp2.C6.SF1</v>
      </c>
      <c r="E113" s="29" t="s">
        <v>515</v>
      </c>
      <c r="G113" s="688"/>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88" t="s">
        <v>13</v>
      </c>
    </row>
    <row r="118" spans="1:8" ht="30" x14ac:dyDescent="0.25">
      <c r="A118" s="11"/>
      <c r="B118" s="28" t="s">
        <v>527</v>
      </c>
      <c r="C118" s="28" t="s">
        <v>523</v>
      </c>
      <c r="D118" s="28" t="str">
        <f t="shared" si="10"/>
        <v>Exp3.C3.SF1</v>
      </c>
      <c r="E118" s="29" t="s">
        <v>525</v>
      </c>
      <c r="G118" s="688"/>
      <c r="H118" s="1" t="s">
        <v>65</v>
      </c>
    </row>
    <row r="119" spans="1:8" x14ac:dyDescent="0.25">
      <c r="B119" s="28" t="s">
        <v>532</v>
      </c>
      <c r="C119" s="29" t="s">
        <v>117</v>
      </c>
      <c r="D119" s="28" t="str">
        <f t="shared" si="10"/>
        <v>Exp3.C4.SF1</v>
      </c>
      <c r="E119" s="29" t="s">
        <v>491</v>
      </c>
      <c r="G119" s="688"/>
      <c r="H119" s="25"/>
    </row>
    <row r="120" spans="1:8" x14ac:dyDescent="0.25">
      <c r="B120" s="28" t="s">
        <v>533</v>
      </c>
      <c r="C120" s="28" t="s">
        <v>528</v>
      </c>
      <c r="D120" s="28" t="str">
        <f t="shared" si="10"/>
        <v>Exp3.C5.SF1</v>
      </c>
      <c r="E120" s="29" t="s">
        <v>530</v>
      </c>
      <c r="G120" s="688"/>
      <c r="H120" s="25"/>
    </row>
    <row r="121" spans="1:8" x14ac:dyDescent="0.25">
      <c r="B121" s="28" t="s">
        <v>534</v>
      </c>
      <c r="C121" s="29" t="s">
        <v>529</v>
      </c>
      <c r="D121" s="28" t="str">
        <f t="shared" si="10"/>
        <v>Exp3.C6.SF1</v>
      </c>
      <c r="E121" s="29" t="s">
        <v>531</v>
      </c>
      <c r="G121" s="688"/>
      <c r="H121" s="25"/>
    </row>
    <row r="122" spans="1:8" x14ac:dyDescent="0.25">
      <c r="B122" s="28" t="s">
        <v>539</v>
      </c>
      <c r="C122" s="28" t="s">
        <v>535</v>
      </c>
      <c r="D122" s="28" t="str">
        <f t="shared" si="10"/>
        <v>Exp3.C7.SF1</v>
      </c>
      <c r="E122" s="29" t="s">
        <v>537</v>
      </c>
      <c r="G122" s="688"/>
    </row>
    <row r="123" spans="1:8" ht="30" x14ac:dyDescent="0.25">
      <c r="B123" s="28" t="s">
        <v>540</v>
      </c>
      <c r="C123" s="28" t="s">
        <v>536</v>
      </c>
      <c r="D123" s="28" t="s">
        <v>541</v>
      </c>
      <c r="E123" s="29" t="s">
        <v>538</v>
      </c>
      <c r="G123" s="688"/>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88" t="s">
        <v>13</v>
      </c>
    </row>
    <row r="134" spans="1:8" x14ac:dyDescent="0.25">
      <c r="D134" s="28" t="s">
        <v>592</v>
      </c>
      <c r="E134" s="29" t="s">
        <v>582</v>
      </c>
      <c r="G134" s="688"/>
    </row>
    <row r="135" spans="1:8" x14ac:dyDescent="0.25">
      <c r="D135" s="29"/>
    </row>
  </sheetData>
  <mergeCells count="33">
    <mergeCell ref="H13:H17"/>
    <mergeCell ref="G13:G17"/>
    <mergeCell ref="G47:G49"/>
    <mergeCell ref="G20:G22"/>
    <mergeCell ref="H20:H22"/>
    <mergeCell ref="G23:G25"/>
    <mergeCell ref="G26:G29"/>
    <mergeCell ref="G37:G41"/>
    <mergeCell ref="H37:H41"/>
    <mergeCell ref="H46:H47"/>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5" t="s">
        <v>134</v>
      </c>
      <c r="C6" s="696" t="s">
        <v>80</v>
      </c>
      <c r="D6" s="2" t="s">
        <v>135</v>
      </c>
      <c r="E6" s="14" t="s">
        <v>125</v>
      </c>
      <c r="F6" s="688" t="s">
        <v>4</v>
      </c>
      <c r="H6" s="696" t="s">
        <v>5</v>
      </c>
    </row>
    <row r="7" spans="1:8" x14ac:dyDescent="0.25">
      <c r="B7" s="705"/>
      <c r="C7" s="696"/>
      <c r="D7" s="2" t="s">
        <v>136</v>
      </c>
      <c r="E7" s="14" t="s">
        <v>126</v>
      </c>
      <c r="F7" s="688"/>
      <c r="H7" s="696"/>
    </row>
    <row r="8" spans="1:8" x14ac:dyDescent="0.25">
      <c r="B8" s="705"/>
      <c r="C8" s="696"/>
      <c r="D8" s="2" t="s">
        <v>137</v>
      </c>
      <c r="E8" s="14" t="s">
        <v>127</v>
      </c>
      <c r="F8" s="688"/>
      <c r="H8" s="696"/>
    </row>
    <row r="9" spans="1:8" x14ac:dyDescent="0.25">
      <c r="B9" s="705"/>
      <c r="C9" s="696"/>
      <c r="D9" s="2" t="s">
        <v>138</v>
      </c>
      <c r="E9" s="14" t="s">
        <v>128</v>
      </c>
      <c r="F9" s="688"/>
      <c r="H9" s="696"/>
    </row>
    <row r="10" spans="1:8" x14ac:dyDescent="0.25">
      <c r="B10" s="705"/>
      <c r="C10" s="696"/>
      <c r="D10" s="2" t="s">
        <v>139</v>
      </c>
      <c r="E10" s="14" t="s">
        <v>129</v>
      </c>
      <c r="F10" s="688"/>
      <c r="H10" s="696"/>
    </row>
    <row r="11" spans="1:8" x14ac:dyDescent="0.25">
      <c r="B11" s="705"/>
      <c r="C11" s="696"/>
      <c r="D11" s="2" t="s">
        <v>140</v>
      </c>
      <c r="E11" s="14" t="s">
        <v>130</v>
      </c>
      <c r="F11" s="688"/>
      <c r="H11" s="696"/>
    </row>
    <row r="12" spans="1:8" x14ac:dyDescent="0.25">
      <c r="B12" s="705"/>
      <c r="C12" s="696"/>
      <c r="D12" s="2" t="s">
        <v>141</v>
      </c>
      <c r="E12" s="14" t="s">
        <v>131</v>
      </c>
      <c r="F12" s="688"/>
      <c r="H12" s="696"/>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88" t="s">
        <v>9</v>
      </c>
    </row>
    <row r="17" spans="1:8" x14ac:dyDescent="0.25">
      <c r="B17" s="3" t="s">
        <v>147</v>
      </c>
      <c r="C17" s="3" t="s">
        <v>143</v>
      </c>
      <c r="D17" s="2" t="str">
        <f t="shared" ref="D17:D18" si="0">CONCATENATE(B17,".SF1")</f>
        <v>An2.C4.SF1</v>
      </c>
      <c r="E17" s="14" t="s">
        <v>144</v>
      </c>
      <c r="F17" s="688"/>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88" t="s">
        <v>4</v>
      </c>
      <c r="H21" s="1" t="s">
        <v>14</v>
      </c>
    </row>
    <row r="22" spans="1:8" x14ac:dyDescent="0.25">
      <c r="B22" s="3" t="s">
        <v>162</v>
      </c>
      <c r="C22" s="2" t="s">
        <v>159</v>
      </c>
      <c r="D22" s="2" t="s">
        <v>166</v>
      </c>
      <c r="E22" s="14" t="s">
        <v>151</v>
      </c>
      <c r="F22" s="688"/>
    </row>
    <row r="23" spans="1:8" x14ac:dyDescent="0.25">
      <c r="B23" s="3" t="s">
        <v>163</v>
      </c>
      <c r="C23" s="2" t="s">
        <v>156</v>
      </c>
      <c r="D23" s="2" t="s">
        <v>167</v>
      </c>
      <c r="E23" s="14" t="s">
        <v>152</v>
      </c>
      <c r="F23" s="688"/>
    </row>
    <row r="24" spans="1:8" ht="30" x14ac:dyDescent="0.25">
      <c r="B24" s="3" t="s">
        <v>164</v>
      </c>
      <c r="C24" s="2" t="s">
        <v>157</v>
      </c>
      <c r="D24" s="2" t="s">
        <v>168</v>
      </c>
      <c r="E24" s="14" t="s">
        <v>153</v>
      </c>
      <c r="F24" s="688"/>
    </row>
    <row r="25" spans="1:8" x14ac:dyDescent="0.25">
      <c r="B25" s="3" t="s">
        <v>172</v>
      </c>
      <c r="C25" s="2" t="s">
        <v>158</v>
      </c>
      <c r="D25" s="2" t="s">
        <v>169</v>
      </c>
      <c r="E25" s="14" t="s">
        <v>154</v>
      </c>
      <c r="F25" s="688"/>
    </row>
    <row r="26" spans="1:8" x14ac:dyDescent="0.25">
      <c r="D26" s="2" t="s">
        <v>170</v>
      </c>
      <c r="E26" s="14" t="s">
        <v>155</v>
      </c>
      <c r="F26" s="688"/>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88" t="s">
        <v>4</v>
      </c>
      <c r="H30" s="702" t="s">
        <v>15</v>
      </c>
    </row>
    <row r="31" spans="1:8" x14ac:dyDescent="0.25">
      <c r="B31" s="3" t="s">
        <v>184</v>
      </c>
      <c r="C31" s="3" t="s">
        <v>180</v>
      </c>
      <c r="D31" s="2" t="s">
        <v>207</v>
      </c>
      <c r="E31" s="14" t="s">
        <v>174</v>
      </c>
      <c r="F31" s="688"/>
      <c r="H31" s="702"/>
    </row>
    <row r="32" spans="1:8" ht="30" x14ac:dyDescent="0.25">
      <c r="B32" s="3" t="s">
        <v>185</v>
      </c>
      <c r="C32" s="3" t="s">
        <v>181</v>
      </c>
      <c r="D32" s="2" t="s">
        <v>208</v>
      </c>
      <c r="E32" s="14" t="s">
        <v>175</v>
      </c>
      <c r="F32" s="688"/>
      <c r="H32" s="702"/>
    </row>
    <row r="33" spans="1:8" ht="30" x14ac:dyDescent="0.25">
      <c r="D33" s="2" t="s">
        <v>209</v>
      </c>
      <c r="E33" s="14" t="s">
        <v>176</v>
      </c>
      <c r="F33" s="688"/>
      <c r="H33" s="702"/>
    </row>
    <row r="34" spans="1:8" ht="30" x14ac:dyDescent="0.25">
      <c r="D34" s="2" t="s">
        <v>210</v>
      </c>
      <c r="E34" s="14" t="s">
        <v>177</v>
      </c>
      <c r="G34" s="688" t="s">
        <v>13</v>
      </c>
      <c r="H34" s="702"/>
    </row>
    <row r="35" spans="1:8" x14ac:dyDescent="0.25">
      <c r="D35" s="2" t="s">
        <v>211</v>
      </c>
      <c r="E35" s="14" t="s">
        <v>178</v>
      </c>
      <c r="G35" s="688"/>
      <c r="H35" s="702"/>
    </row>
    <row r="36" spans="1:8" x14ac:dyDescent="0.25">
      <c r="D36" s="2" t="s">
        <v>212</v>
      </c>
      <c r="E36" s="14" t="s">
        <v>179</v>
      </c>
      <c r="G36" s="688"/>
      <c r="H36" s="702"/>
    </row>
    <row r="37" spans="1:8" x14ac:dyDescent="0.25">
      <c r="B37" s="3" t="s">
        <v>194</v>
      </c>
      <c r="C37" s="11" t="s">
        <v>186</v>
      </c>
      <c r="D37" s="2" t="s">
        <v>213</v>
      </c>
      <c r="E37" s="14" t="s">
        <v>83</v>
      </c>
      <c r="F37" s="688" t="s">
        <v>9</v>
      </c>
      <c r="H37" s="702" t="s">
        <v>17</v>
      </c>
    </row>
    <row r="38" spans="1:8" x14ac:dyDescent="0.25">
      <c r="B38" s="3" t="s">
        <v>195</v>
      </c>
      <c r="C38" s="3" t="s">
        <v>187</v>
      </c>
      <c r="F38" s="688"/>
      <c r="H38" s="702"/>
    </row>
    <row r="39" spans="1:8" x14ac:dyDescent="0.25">
      <c r="B39" s="3" t="s">
        <v>196</v>
      </c>
      <c r="C39" s="3" t="s">
        <v>188</v>
      </c>
      <c r="F39" s="688"/>
      <c r="H39" s="702"/>
    </row>
    <row r="40" spans="1:8" x14ac:dyDescent="0.25">
      <c r="B40" s="3" t="s">
        <v>197</v>
      </c>
      <c r="C40" s="12" t="s">
        <v>189</v>
      </c>
      <c r="D40" s="3" t="s">
        <v>214</v>
      </c>
      <c r="E40" s="14" t="s">
        <v>84</v>
      </c>
      <c r="G40" s="688" t="s">
        <v>16</v>
      </c>
      <c r="H40" s="702"/>
    </row>
    <row r="41" spans="1:8" x14ac:dyDescent="0.25">
      <c r="B41" s="3" t="s">
        <v>198</v>
      </c>
      <c r="C41" s="2" t="s">
        <v>190</v>
      </c>
      <c r="D41" s="2"/>
      <c r="G41" s="688"/>
      <c r="H41" s="702"/>
    </row>
    <row r="42" spans="1:8" x14ac:dyDescent="0.25">
      <c r="B42" s="3" t="s">
        <v>199</v>
      </c>
      <c r="C42" s="2" t="s">
        <v>191</v>
      </c>
      <c r="D42" s="2"/>
      <c r="G42" s="688"/>
      <c r="H42" s="702"/>
    </row>
    <row r="43" spans="1:8" x14ac:dyDescent="0.25">
      <c r="B43" s="3" t="s">
        <v>200</v>
      </c>
      <c r="C43" s="2" t="s">
        <v>192</v>
      </c>
      <c r="D43" s="2"/>
      <c r="G43" s="688"/>
      <c r="H43" s="702"/>
    </row>
    <row r="44" spans="1:8" x14ac:dyDescent="0.25">
      <c r="B44" s="3" t="s">
        <v>201</v>
      </c>
      <c r="C44" s="3" t="s">
        <v>193</v>
      </c>
      <c r="D44" s="2"/>
      <c r="G44" s="688"/>
      <c r="H44" s="702"/>
    </row>
    <row r="46" spans="1:8" x14ac:dyDescent="0.25">
      <c r="A46" s="4" t="s">
        <v>18</v>
      </c>
      <c r="H46" s="25" t="s">
        <v>19</v>
      </c>
    </row>
    <row r="47" spans="1:8" x14ac:dyDescent="0.25">
      <c r="B47" s="3" t="s">
        <v>205</v>
      </c>
      <c r="C47" s="3" t="s">
        <v>20</v>
      </c>
      <c r="D47" s="3" t="s">
        <v>215</v>
      </c>
      <c r="E47" s="14" t="s">
        <v>202</v>
      </c>
      <c r="G47" s="688" t="s">
        <v>13</v>
      </c>
      <c r="H47" s="696" t="s">
        <v>542</v>
      </c>
    </row>
    <row r="48" spans="1:8" x14ac:dyDescent="0.25">
      <c r="D48" s="3" t="s">
        <v>216</v>
      </c>
      <c r="E48" s="14" t="s">
        <v>203</v>
      </c>
      <c r="G48" s="688"/>
      <c r="H48" s="696"/>
    </row>
    <row r="49" spans="1:8" x14ac:dyDescent="0.25">
      <c r="D49" s="3" t="s">
        <v>217</v>
      </c>
      <c r="E49" s="14" t="s">
        <v>204</v>
      </c>
      <c r="G49" s="688"/>
      <c r="H49" s="696"/>
    </row>
    <row r="50" spans="1:8" x14ac:dyDescent="0.25">
      <c r="B50" s="3" t="s">
        <v>218</v>
      </c>
      <c r="C50" s="3" t="s">
        <v>21</v>
      </c>
      <c r="D50" s="3" t="s">
        <v>222</v>
      </c>
      <c r="E50" s="14" t="s">
        <v>219</v>
      </c>
      <c r="G50" s="688" t="s">
        <v>13</v>
      </c>
    </row>
    <row r="51" spans="1:8" ht="30" x14ac:dyDescent="0.25">
      <c r="D51" s="3" t="s">
        <v>223</v>
      </c>
      <c r="E51" s="14" t="s">
        <v>220</v>
      </c>
      <c r="G51" s="688"/>
    </row>
    <row r="52" spans="1:8" ht="30" x14ac:dyDescent="0.25">
      <c r="D52" s="3" t="s">
        <v>224</v>
      </c>
      <c r="E52" s="14" t="s">
        <v>221</v>
      </c>
      <c r="G52" s="688"/>
    </row>
    <row r="53" spans="1:8" ht="30" x14ac:dyDescent="0.25">
      <c r="B53" s="3" t="s">
        <v>225</v>
      </c>
      <c r="C53" s="3" t="s">
        <v>85</v>
      </c>
      <c r="D53" s="3" t="s">
        <v>230</v>
      </c>
      <c r="E53" s="23" t="s">
        <v>226</v>
      </c>
      <c r="F53" s="22"/>
      <c r="G53" s="688" t="s">
        <v>13</v>
      </c>
    </row>
    <row r="54" spans="1:8" x14ac:dyDescent="0.25">
      <c r="C54" s="2"/>
      <c r="D54" s="3" t="s">
        <v>231</v>
      </c>
      <c r="E54" s="23" t="s">
        <v>227</v>
      </c>
      <c r="F54" s="22"/>
      <c r="G54" s="688"/>
    </row>
    <row r="55" spans="1:8" ht="30" x14ac:dyDescent="0.25">
      <c r="C55" s="2"/>
      <c r="D55" s="3" t="s">
        <v>232</v>
      </c>
      <c r="E55" s="23" t="s">
        <v>228</v>
      </c>
      <c r="F55" s="22"/>
      <c r="G55" s="688"/>
    </row>
    <row r="56" spans="1:8" x14ac:dyDescent="0.25">
      <c r="C56" s="2"/>
      <c r="D56" s="3" t="s">
        <v>233</v>
      </c>
      <c r="E56" s="23" t="s">
        <v>229</v>
      </c>
      <c r="F56" s="22"/>
      <c r="G56" s="688"/>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88" t="s">
        <v>16</v>
      </c>
      <c r="H69" s="704" t="s">
        <v>89</v>
      </c>
    </row>
    <row r="70" spans="1:8" x14ac:dyDescent="0.25">
      <c r="B70" s="3" t="s">
        <v>263</v>
      </c>
      <c r="C70" s="2" t="s">
        <v>254</v>
      </c>
      <c r="D70" s="2" t="s">
        <v>266</v>
      </c>
      <c r="E70" s="14" t="s">
        <v>258</v>
      </c>
      <c r="G70" s="688"/>
      <c r="H70" s="704"/>
    </row>
    <row r="71" spans="1:8" x14ac:dyDescent="0.25">
      <c r="B71" s="3" t="s">
        <v>264</v>
      </c>
      <c r="C71" s="2" t="s">
        <v>255</v>
      </c>
      <c r="D71" s="2" t="s">
        <v>267</v>
      </c>
      <c r="E71" s="14" t="s">
        <v>259</v>
      </c>
      <c r="G71" s="688"/>
      <c r="H71" s="704"/>
    </row>
    <row r="72" spans="1:8" ht="30" x14ac:dyDescent="0.25">
      <c r="C72" s="2"/>
      <c r="D72" s="2" t="s">
        <v>268</v>
      </c>
      <c r="E72" s="14" t="s">
        <v>260</v>
      </c>
      <c r="G72" s="688"/>
      <c r="H72" s="704"/>
    </row>
    <row r="73" spans="1:8" ht="30" x14ac:dyDescent="0.25">
      <c r="C73" s="2"/>
      <c r="D73" s="2" t="s">
        <v>269</v>
      </c>
      <c r="E73" s="14" t="s">
        <v>261</v>
      </c>
      <c r="G73" s="688"/>
      <c r="H73" s="704"/>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02" t="s">
        <v>32</v>
      </c>
    </row>
    <row r="79" spans="1:8" x14ac:dyDescent="0.25">
      <c r="C79" s="5"/>
      <c r="D79" s="2" t="s">
        <v>272</v>
      </c>
      <c r="E79" s="14" t="s">
        <v>252</v>
      </c>
      <c r="F79" s="688" t="s">
        <v>9</v>
      </c>
      <c r="H79" s="702"/>
    </row>
    <row r="80" spans="1:8" x14ac:dyDescent="0.25">
      <c r="C80" s="5"/>
      <c r="D80" s="2" t="s">
        <v>273</v>
      </c>
      <c r="E80" s="14" t="s">
        <v>253</v>
      </c>
      <c r="F80" s="688"/>
      <c r="H80" s="702"/>
    </row>
    <row r="81" spans="2:8" x14ac:dyDescent="0.25">
      <c r="C81" s="5"/>
      <c r="D81" s="2" t="s">
        <v>274</v>
      </c>
      <c r="E81" s="14" t="s">
        <v>249</v>
      </c>
      <c r="G81" s="688" t="s">
        <v>16</v>
      </c>
      <c r="H81" s="18"/>
    </row>
    <row r="82" spans="2:8" x14ac:dyDescent="0.25">
      <c r="C82" s="5"/>
      <c r="D82" s="2" t="s">
        <v>275</v>
      </c>
      <c r="E82" s="14" t="s">
        <v>250</v>
      </c>
      <c r="G82" s="688"/>
      <c r="H82" s="18"/>
    </row>
    <row r="83" spans="2:8" x14ac:dyDescent="0.25">
      <c r="C83" s="5"/>
      <c r="D83" s="2" t="s">
        <v>276</v>
      </c>
      <c r="E83" s="14" t="s">
        <v>251</v>
      </c>
      <c r="G83" s="688"/>
      <c r="H83" s="18"/>
    </row>
    <row r="85" spans="2:8" ht="30" x14ac:dyDescent="0.25">
      <c r="B85" s="3" t="s">
        <v>281</v>
      </c>
      <c r="C85" s="2" t="s">
        <v>280</v>
      </c>
      <c r="D85" s="2" t="s">
        <v>285</v>
      </c>
      <c r="E85" s="14" t="s">
        <v>91</v>
      </c>
      <c r="F85" s="688" t="s">
        <v>4</v>
      </c>
      <c r="H85" s="706" t="s">
        <v>92</v>
      </c>
    </row>
    <row r="86" spans="2:8" x14ac:dyDescent="0.25">
      <c r="B86" s="3" t="s">
        <v>282</v>
      </c>
      <c r="C86" s="2" t="s">
        <v>277</v>
      </c>
      <c r="D86" s="2"/>
      <c r="F86" s="688"/>
      <c r="H86" s="706"/>
    </row>
    <row r="87" spans="2:8" x14ac:dyDescent="0.25">
      <c r="B87" s="3" t="s">
        <v>283</v>
      </c>
      <c r="C87" s="2" t="s">
        <v>278</v>
      </c>
      <c r="D87" s="2"/>
      <c r="F87" s="688"/>
      <c r="H87" s="706"/>
    </row>
    <row r="88" spans="2:8" x14ac:dyDescent="0.25">
      <c r="B88" s="3" t="s">
        <v>284</v>
      </c>
      <c r="C88" s="2" t="s">
        <v>279</v>
      </c>
      <c r="D88" s="2"/>
      <c r="F88" s="688"/>
      <c r="H88" s="706"/>
    </row>
    <row r="90" spans="2:8" ht="75" x14ac:dyDescent="0.25">
      <c r="B90" s="3" t="s">
        <v>286</v>
      </c>
      <c r="C90" s="2" t="s">
        <v>33</v>
      </c>
      <c r="D90" s="2" t="s">
        <v>290</v>
      </c>
      <c r="E90" s="14" t="s">
        <v>34</v>
      </c>
      <c r="F90" s="6" t="s">
        <v>4</v>
      </c>
      <c r="H90" s="702" t="s">
        <v>36</v>
      </c>
    </row>
    <row r="91" spans="2:8" ht="45" x14ac:dyDescent="0.25">
      <c r="B91" s="3" t="s">
        <v>287</v>
      </c>
      <c r="C91" s="2" t="s">
        <v>93</v>
      </c>
      <c r="D91" s="2" t="s">
        <v>291</v>
      </c>
      <c r="E91" s="14" t="s">
        <v>288</v>
      </c>
      <c r="F91" s="688" t="s">
        <v>4</v>
      </c>
      <c r="H91" s="702"/>
    </row>
    <row r="92" spans="2:8" x14ac:dyDescent="0.25">
      <c r="C92" s="2"/>
      <c r="D92" s="2" t="s">
        <v>292</v>
      </c>
      <c r="E92" s="14" t="s">
        <v>289</v>
      </c>
      <c r="F92" s="688"/>
      <c r="H92" s="702"/>
    </row>
    <row r="93" spans="2:8" x14ac:dyDescent="0.25">
      <c r="B93" s="3" t="s">
        <v>293</v>
      </c>
      <c r="C93" s="2" t="s">
        <v>94</v>
      </c>
      <c r="D93" s="2" t="s">
        <v>295</v>
      </c>
      <c r="E93" s="14" t="s">
        <v>95</v>
      </c>
      <c r="G93" s="6" t="s">
        <v>16</v>
      </c>
      <c r="H93" s="702"/>
    </row>
    <row r="94" spans="2:8" ht="30" x14ac:dyDescent="0.25">
      <c r="B94" s="3" t="s">
        <v>294</v>
      </c>
      <c r="C94" s="2" t="s">
        <v>35</v>
      </c>
      <c r="D94" s="2" t="s">
        <v>296</v>
      </c>
      <c r="E94" s="14" t="s">
        <v>96</v>
      </c>
      <c r="F94" s="6" t="s">
        <v>4</v>
      </c>
      <c r="H94" s="702"/>
    </row>
    <row r="96" spans="2:8" ht="105" x14ac:dyDescent="0.25">
      <c r="B96" s="3" t="s">
        <v>300</v>
      </c>
      <c r="C96" s="2" t="s">
        <v>97</v>
      </c>
      <c r="D96" s="3" t="s">
        <v>301</v>
      </c>
      <c r="E96" s="14" t="s">
        <v>297</v>
      </c>
      <c r="F96" s="688" t="s">
        <v>4</v>
      </c>
      <c r="H96" s="1" t="s">
        <v>37</v>
      </c>
    </row>
    <row r="97" spans="2:8" x14ac:dyDescent="0.25">
      <c r="C97" s="2"/>
      <c r="D97" s="3" t="s">
        <v>302</v>
      </c>
      <c r="E97" s="14" t="s">
        <v>298</v>
      </c>
      <c r="F97" s="688"/>
    </row>
    <row r="98" spans="2:8" x14ac:dyDescent="0.25">
      <c r="D98" s="3" t="s">
        <v>303</v>
      </c>
      <c r="E98" s="14" t="s">
        <v>299</v>
      </c>
      <c r="F98" s="688"/>
    </row>
    <row r="99" spans="2:8" x14ac:dyDescent="0.25">
      <c r="B99" s="3" t="s">
        <v>304</v>
      </c>
      <c r="C99" s="2" t="s">
        <v>38</v>
      </c>
      <c r="D99" s="2" t="s">
        <v>305</v>
      </c>
      <c r="E99" s="14" t="s">
        <v>98</v>
      </c>
      <c r="F99" s="688" t="s">
        <v>9</v>
      </c>
    </row>
    <row r="100" spans="2:8" ht="45" x14ac:dyDescent="0.25">
      <c r="B100" s="3" t="s">
        <v>306</v>
      </c>
      <c r="C100" s="3" t="s">
        <v>39</v>
      </c>
      <c r="D100" s="3" t="s">
        <v>307</v>
      </c>
      <c r="E100" s="14" t="s">
        <v>99</v>
      </c>
      <c r="F100" s="688"/>
      <c r="H100" s="21" t="s">
        <v>100</v>
      </c>
    </row>
    <row r="101" spans="2:8" x14ac:dyDescent="0.25">
      <c r="B101" s="3" t="s">
        <v>314</v>
      </c>
      <c r="C101" s="3" t="s">
        <v>308</v>
      </c>
      <c r="G101" s="688" t="s">
        <v>16</v>
      </c>
      <c r="H101" s="696" t="s">
        <v>40</v>
      </c>
    </row>
    <row r="102" spans="2:8" x14ac:dyDescent="0.25">
      <c r="B102" s="3" t="s">
        <v>315</v>
      </c>
      <c r="C102" s="3" t="s">
        <v>309</v>
      </c>
      <c r="G102" s="688"/>
      <c r="H102" s="696"/>
    </row>
    <row r="103" spans="2:8" x14ac:dyDescent="0.25">
      <c r="B103" s="3" t="s">
        <v>316</v>
      </c>
      <c r="C103" s="3" t="s">
        <v>310</v>
      </c>
      <c r="G103" s="688"/>
      <c r="H103" s="21"/>
    </row>
    <row r="104" spans="2:8" x14ac:dyDescent="0.25">
      <c r="B104" s="3" t="s">
        <v>317</v>
      </c>
      <c r="C104" s="3" t="s">
        <v>311</v>
      </c>
      <c r="G104" s="688"/>
      <c r="H104" s="21"/>
    </row>
    <row r="105" spans="2:8" ht="30" x14ac:dyDescent="0.25">
      <c r="B105" s="3" t="s">
        <v>318</v>
      </c>
      <c r="C105" s="3" t="s">
        <v>312</v>
      </c>
      <c r="D105" s="3" t="str">
        <f>CONCATENATE(B105,".SF1")</f>
        <v>Mod2.C17.SF1</v>
      </c>
      <c r="E105" s="14" t="s">
        <v>320</v>
      </c>
      <c r="G105" s="688"/>
      <c r="H105" s="21"/>
    </row>
    <row r="106" spans="2:8" ht="30" x14ac:dyDescent="0.25">
      <c r="B106" s="3" t="s">
        <v>319</v>
      </c>
      <c r="C106" s="3" t="s">
        <v>313</v>
      </c>
      <c r="D106" s="3" t="str">
        <f>CONCATENATE(B106,".SF1")</f>
        <v>Mod2.C18.SF1</v>
      </c>
      <c r="E106" s="14" t="s">
        <v>321</v>
      </c>
      <c r="G106" s="688"/>
      <c r="H106" s="21"/>
    </row>
    <row r="107" spans="2:8" x14ac:dyDescent="0.25">
      <c r="H107" s="21"/>
    </row>
    <row r="108" spans="2:8" x14ac:dyDescent="0.25">
      <c r="B108" s="3" t="s">
        <v>328</v>
      </c>
      <c r="C108" s="3" t="s">
        <v>322</v>
      </c>
      <c r="D108" s="3" t="str">
        <f t="shared" ref="D108" si="1">CONCATENATE(B108,".SF1")</f>
        <v>Mod2.C19.SF1</v>
      </c>
      <c r="E108" s="14" t="s">
        <v>334</v>
      </c>
      <c r="F108" s="688" t="s">
        <v>9</v>
      </c>
      <c r="H108" s="21"/>
    </row>
    <row r="109" spans="2:8" x14ac:dyDescent="0.25">
      <c r="B109" s="3" t="s">
        <v>329</v>
      </c>
      <c r="C109" s="3" t="s">
        <v>323</v>
      </c>
      <c r="D109" s="3" t="s">
        <v>336</v>
      </c>
      <c r="E109" s="14" t="s">
        <v>335</v>
      </c>
      <c r="F109" s="688"/>
      <c r="H109" s="21"/>
    </row>
    <row r="110" spans="2:8" x14ac:dyDescent="0.25">
      <c r="B110" s="3" t="s">
        <v>330</v>
      </c>
      <c r="C110" s="3" t="s">
        <v>324</v>
      </c>
      <c r="F110" s="688"/>
      <c r="H110" s="21"/>
    </row>
    <row r="111" spans="2:8" x14ac:dyDescent="0.25">
      <c r="B111" s="3" t="s">
        <v>331</v>
      </c>
      <c r="C111" s="3" t="s">
        <v>325</v>
      </c>
      <c r="F111" s="688"/>
    </row>
    <row r="112" spans="2:8" x14ac:dyDescent="0.25">
      <c r="B112" s="3" t="s">
        <v>332</v>
      </c>
      <c r="C112" s="2" t="s">
        <v>326</v>
      </c>
      <c r="D112" s="2"/>
      <c r="F112" s="688"/>
    </row>
    <row r="113" spans="2:8" x14ac:dyDescent="0.25">
      <c r="B113" s="3" t="s">
        <v>333</v>
      </c>
      <c r="C113" s="3" t="s">
        <v>327</v>
      </c>
      <c r="F113" s="688"/>
    </row>
    <row r="114" spans="2:8" ht="30" x14ac:dyDescent="0.25">
      <c r="B114" s="3" t="s">
        <v>346</v>
      </c>
      <c r="C114" s="2" t="s">
        <v>337</v>
      </c>
      <c r="D114" s="3" t="s">
        <v>359</v>
      </c>
      <c r="E114" s="14" t="s">
        <v>355</v>
      </c>
      <c r="F114" s="688" t="s">
        <v>9</v>
      </c>
      <c r="H114" s="696" t="s">
        <v>101</v>
      </c>
    </row>
    <row r="115" spans="2:8" x14ac:dyDescent="0.25">
      <c r="B115" s="3" t="s">
        <v>347</v>
      </c>
      <c r="C115" s="2" t="s">
        <v>338</v>
      </c>
      <c r="D115" s="3" t="s">
        <v>360</v>
      </c>
      <c r="E115" s="14" t="s">
        <v>356</v>
      </c>
      <c r="F115" s="688"/>
      <c r="H115" s="696"/>
    </row>
    <row r="116" spans="2:8" ht="30" x14ac:dyDescent="0.25">
      <c r="B116" s="3" t="s">
        <v>348</v>
      </c>
      <c r="C116" s="2" t="s">
        <v>339</v>
      </c>
      <c r="D116" s="3" t="s">
        <v>361</v>
      </c>
      <c r="E116" s="14" t="s">
        <v>357</v>
      </c>
      <c r="F116" s="688"/>
      <c r="H116" s="696"/>
    </row>
    <row r="117" spans="2:8" x14ac:dyDescent="0.25">
      <c r="B117" s="3" t="s">
        <v>349</v>
      </c>
      <c r="C117" s="2" t="s">
        <v>340</v>
      </c>
      <c r="D117" s="3" t="s">
        <v>362</v>
      </c>
      <c r="E117" s="14" t="s">
        <v>358</v>
      </c>
      <c r="F117" s="688"/>
      <c r="H117" s="696"/>
    </row>
    <row r="118" spans="2:8" ht="30" x14ac:dyDescent="0.25">
      <c r="B118" s="3" t="s">
        <v>350</v>
      </c>
      <c r="C118" s="2" t="s">
        <v>341</v>
      </c>
      <c r="F118" s="688"/>
      <c r="H118" s="696"/>
    </row>
    <row r="119" spans="2:8" x14ac:dyDescent="0.25">
      <c r="B119" s="3" t="s">
        <v>351</v>
      </c>
      <c r="C119" s="2" t="s">
        <v>342</v>
      </c>
      <c r="F119" s="688"/>
      <c r="H119" s="696"/>
    </row>
    <row r="120" spans="2:8" x14ac:dyDescent="0.25">
      <c r="B120" s="3" t="s">
        <v>352</v>
      </c>
      <c r="C120" s="2" t="s">
        <v>343</v>
      </c>
      <c r="F120" s="688"/>
      <c r="H120" s="696"/>
    </row>
    <row r="121" spans="2:8" x14ac:dyDescent="0.25">
      <c r="B121" s="3" t="s">
        <v>353</v>
      </c>
      <c r="C121" s="2" t="s">
        <v>344</v>
      </c>
      <c r="F121" s="688"/>
      <c r="H121" s="696"/>
    </row>
    <row r="122" spans="2:8" x14ac:dyDescent="0.25">
      <c r="B122" s="3" t="s">
        <v>354</v>
      </c>
      <c r="C122" s="2" t="s">
        <v>345</v>
      </c>
      <c r="F122" s="688"/>
      <c r="H122" s="696"/>
    </row>
    <row r="123" spans="2:8" x14ac:dyDescent="0.25">
      <c r="B123" s="3" t="s">
        <v>372</v>
      </c>
      <c r="C123" s="3" t="s">
        <v>363</v>
      </c>
      <c r="D123" s="3" t="str">
        <f t="shared" ref="D123" si="2">CONCATENATE(B123,".SF1")</f>
        <v>Mod2.C34.SF1</v>
      </c>
      <c r="E123" s="14" t="s">
        <v>102</v>
      </c>
      <c r="F123" s="688"/>
      <c r="G123" s="688" t="s">
        <v>13</v>
      </c>
    </row>
    <row r="124" spans="2:8" x14ac:dyDescent="0.25">
      <c r="B124" s="3" t="s">
        <v>373</v>
      </c>
      <c r="C124" s="3" t="s">
        <v>364</v>
      </c>
      <c r="F124" s="688"/>
      <c r="G124" s="688"/>
    </row>
    <row r="125" spans="2:8" x14ac:dyDescent="0.25">
      <c r="B125" s="3" t="s">
        <v>374</v>
      </c>
      <c r="C125" s="3" t="s">
        <v>365</v>
      </c>
      <c r="F125" s="688"/>
      <c r="G125" s="688"/>
    </row>
    <row r="126" spans="2:8" x14ac:dyDescent="0.25">
      <c r="B126" s="3" t="s">
        <v>375</v>
      </c>
      <c r="C126" s="3" t="s">
        <v>366</v>
      </c>
      <c r="F126" s="688" t="s">
        <v>9</v>
      </c>
      <c r="H126" s="702" t="s">
        <v>41</v>
      </c>
    </row>
    <row r="127" spans="2:8" x14ac:dyDescent="0.25">
      <c r="B127" s="3" t="s">
        <v>376</v>
      </c>
      <c r="C127" s="3" t="s">
        <v>367</v>
      </c>
      <c r="D127" s="3" t="str">
        <f>CONCATENATE(B127,".SF1")</f>
        <v>Mod2.C38.SF1</v>
      </c>
      <c r="E127" s="14" t="s">
        <v>381</v>
      </c>
      <c r="F127" s="688"/>
      <c r="H127" s="702"/>
    </row>
    <row r="128" spans="2:8" x14ac:dyDescent="0.25">
      <c r="B128" s="3" t="s">
        <v>377</v>
      </c>
      <c r="C128" s="3" t="s">
        <v>368</v>
      </c>
      <c r="D128" s="3" t="s">
        <v>383</v>
      </c>
      <c r="E128" s="14" t="s">
        <v>382</v>
      </c>
      <c r="F128" s="688"/>
    </row>
    <row r="129" spans="1:8" x14ac:dyDescent="0.25">
      <c r="B129" s="3" t="s">
        <v>378</v>
      </c>
      <c r="C129" s="3" t="s">
        <v>369</v>
      </c>
      <c r="F129" s="688"/>
    </row>
    <row r="130" spans="1:8" x14ac:dyDescent="0.25">
      <c r="B130" s="3" t="s">
        <v>379</v>
      </c>
      <c r="C130" s="2" t="s">
        <v>370</v>
      </c>
      <c r="D130" s="2"/>
      <c r="F130" s="688"/>
    </row>
    <row r="131" spans="1:8" x14ac:dyDescent="0.25">
      <c r="B131" s="3" t="s">
        <v>380</v>
      </c>
      <c r="C131" s="3" t="s">
        <v>371</v>
      </c>
      <c r="F131" s="688"/>
    </row>
    <row r="132" spans="1:8" x14ac:dyDescent="0.25">
      <c r="B132" s="9" t="s">
        <v>386</v>
      </c>
      <c r="C132" s="8" t="s">
        <v>384</v>
      </c>
      <c r="D132" s="9" t="str">
        <f>CONCATENATE(B132,".SF1")</f>
        <v>Mod2.C43.SF1</v>
      </c>
      <c r="E132" s="14" t="s">
        <v>42</v>
      </c>
      <c r="F132" s="688" t="s">
        <v>9</v>
      </c>
    </row>
    <row r="133" spans="1:8" x14ac:dyDescent="0.25">
      <c r="B133" s="9" t="s">
        <v>387</v>
      </c>
      <c r="C133" s="9" t="s">
        <v>385</v>
      </c>
      <c r="F133" s="688"/>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88" t="s">
        <v>13</v>
      </c>
      <c r="H139" s="18"/>
    </row>
    <row r="140" spans="1:8" ht="30" x14ac:dyDescent="0.25">
      <c r="D140" s="3" t="s">
        <v>396</v>
      </c>
      <c r="E140" s="14" t="s">
        <v>394</v>
      </c>
      <c r="G140" s="688"/>
    </row>
    <row r="141" spans="1:8" x14ac:dyDescent="0.25">
      <c r="B141" s="9" t="s">
        <v>397</v>
      </c>
      <c r="C141" s="2" t="s">
        <v>107</v>
      </c>
      <c r="D141" s="9" t="str">
        <f>CONCATENATE(B141,".SF1")</f>
        <v>Mod3.C4.SF1</v>
      </c>
      <c r="E141" s="14" t="s">
        <v>393</v>
      </c>
      <c r="G141" s="688" t="s">
        <v>13</v>
      </c>
    </row>
    <row r="142" spans="1:8" ht="30" x14ac:dyDescent="0.25">
      <c r="D142" s="3" t="s">
        <v>398</v>
      </c>
      <c r="E142" s="14" t="s">
        <v>394</v>
      </c>
      <c r="G142" s="688"/>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88" t="s">
        <v>16</v>
      </c>
      <c r="H146" s="702" t="s">
        <v>48</v>
      </c>
    </row>
    <row r="147" spans="1:8" ht="30" x14ac:dyDescent="0.25">
      <c r="B147" s="9" t="s">
        <v>405</v>
      </c>
      <c r="C147" s="9" t="s">
        <v>399</v>
      </c>
      <c r="D147" s="9" t="str">
        <f>CONCATENATE(B147,".SF1")</f>
        <v>Res1.C2.SF1</v>
      </c>
      <c r="E147" s="14" t="s">
        <v>402</v>
      </c>
      <c r="G147" s="688"/>
      <c r="H147" s="702"/>
    </row>
    <row r="148" spans="1:8" ht="30" x14ac:dyDescent="0.25">
      <c r="B148" s="9" t="s">
        <v>406</v>
      </c>
      <c r="C148" s="9" t="s">
        <v>400</v>
      </c>
      <c r="D148" s="9" t="str">
        <f>CONCATENATE(B148,".SF1")</f>
        <v>Res1.C3.SF1</v>
      </c>
      <c r="E148" s="14" t="s">
        <v>403</v>
      </c>
      <c r="G148" s="688"/>
      <c r="H148" s="702"/>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88" t="s">
        <v>4</v>
      </c>
      <c r="H152" s="702" t="s">
        <v>417</v>
      </c>
    </row>
    <row r="153" spans="1:8" x14ac:dyDescent="0.25">
      <c r="B153" s="9" t="s">
        <v>418</v>
      </c>
      <c r="C153" s="9" t="s">
        <v>412</v>
      </c>
      <c r="D153" s="3" t="s">
        <v>420</v>
      </c>
      <c r="E153" s="14" t="s">
        <v>415</v>
      </c>
      <c r="F153" s="688"/>
      <c r="H153" s="702"/>
    </row>
    <row r="154" spans="1:8" x14ac:dyDescent="0.25">
      <c r="B154" s="9" t="s">
        <v>419</v>
      </c>
      <c r="C154" s="8" t="s">
        <v>411</v>
      </c>
      <c r="D154" s="9" t="s">
        <v>421</v>
      </c>
      <c r="E154" s="14" t="s">
        <v>416</v>
      </c>
      <c r="F154" s="688"/>
      <c r="H154" s="702"/>
    </row>
    <row r="155" spans="1:8" x14ac:dyDescent="0.25">
      <c r="B155" s="16" t="s">
        <v>422</v>
      </c>
      <c r="C155" s="14" t="s">
        <v>437</v>
      </c>
      <c r="D155" s="16"/>
      <c r="F155" s="13"/>
      <c r="G155" s="688" t="s">
        <v>16</v>
      </c>
      <c r="H155" s="696" t="s">
        <v>430</v>
      </c>
    </row>
    <row r="156" spans="1:8" x14ac:dyDescent="0.25">
      <c r="B156" s="16" t="s">
        <v>423</v>
      </c>
      <c r="C156" s="14" t="s">
        <v>440</v>
      </c>
      <c r="D156" s="16" t="str">
        <f>CONCATENATE(B156,".SF1")</f>
        <v>Res2.C5.SF1</v>
      </c>
      <c r="E156" s="14" t="s">
        <v>427</v>
      </c>
      <c r="F156" s="13"/>
      <c r="G156" s="688"/>
      <c r="H156" s="696"/>
    </row>
    <row r="157" spans="1:8" x14ac:dyDescent="0.25">
      <c r="B157" s="16" t="s">
        <v>424</v>
      </c>
      <c r="C157" s="14" t="s">
        <v>438</v>
      </c>
      <c r="D157" s="16" t="str">
        <f t="shared" ref="D157:D164" si="3">CONCATENATE(B157,".SF1")</f>
        <v>Res2.C6.SF1</v>
      </c>
      <c r="E157" s="14" t="s">
        <v>428</v>
      </c>
      <c r="F157" s="13"/>
      <c r="G157" s="688"/>
      <c r="H157" s="696"/>
    </row>
    <row r="158" spans="1:8" x14ac:dyDescent="0.25">
      <c r="B158" s="16" t="s">
        <v>425</v>
      </c>
      <c r="C158" s="14" t="s">
        <v>439</v>
      </c>
      <c r="D158" s="16" t="str">
        <f t="shared" si="3"/>
        <v>Res2.C7.SF1</v>
      </c>
      <c r="E158" s="14" t="s">
        <v>429</v>
      </c>
      <c r="F158" s="13"/>
      <c r="G158" s="688"/>
      <c r="H158" s="696"/>
    </row>
    <row r="159" spans="1:8" x14ac:dyDescent="0.25">
      <c r="B159" s="16" t="s">
        <v>426</v>
      </c>
      <c r="C159" s="14" t="s">
        <v>435</v>
      </c>
      <c r="D159" s="16" t="str">
        <f t="shared" si="3"/>
        <v>Res2.C8.SF1</v>
      </c>
      <c r="E159" s="14" t="s">
        <v>431</v>
      </c>
      <c r="F159" s="688" t="s">
        <v>4</v>
      </c>
      <c r="G159" s="13"/>
      <c r="H159" s="18"/>
    </row>
    <row r="160" spans="1:8" x14ac:dyDescent="0.25">
      <c r="B160" s="16" t="s">
        <v>433</v>
      </c>
      <c r="C160" s="14" t="s">
        <v>436</v>
      </c>
      <c r="D160" s="16" t="str">
        <f t="shared" si="3"/>
        <v>Res2.C9.SF1</v>
      </c>
      <c r="E160" s="14" t="s">
        <v>432</v>
      </c>
      <c r="F160" s="688"/>
      <c r="G160" s="13"/>
      <c r="H160" s="18"/>
    </row>
    <row r="161" spans="2:8" ht="30" x14ac:dyDescent="0.25">
      <c r="B161" s="16" t="s">
        <v>434</v>
      </c>
      <c r="C161" s="14" t="s">
        <v>441</v>
      </c>
      <c r="D161" s="16" t="str">
        <f t="shared" si="3"/>
        <v>Res2.C10.SF1</v>
      </c>
      <c r="E161" s="14" t="s">
        <v>444</v>
      </c>
      <c r="G161" s="702" t="s">
        <v>16</v>
      </c>
      <c r="H161" s="702" t="s">
        <v>446</v>
      </c>
    </row>
    <row r="162" spans="2:8" ht="30" x14ac:dyDescent="0.25">
      <c r="B162" s="16" t="s">
        <v>443</v>
      </c>
      <c r="C162" s="14" t="s">
        <v>442</v>
      </c>
      <c r="D162" s="16" t="str">
        <f t="shared" si="3"/>
        <v>Res2.C11.SF1</v>
      </c>
      <c r="E162" s="14" t="s">
        <v>445</v>
      </c>
      <c r="F162" s="13"/>
      <c r="G162" s="702"/>
      <c r="H162" s="702"/>
    </row>
    <row r="163" spans="2:8" x14ac:dyDescent="0.25">
      <c r="G163" s="13"/>
    </row>
    <row r="164" spans="2:8" x14ac:dyDescent="0.25">
      <c r="B164" s="16" t="s">
        <v>455</v>
      </c>
      <c r="C164" s="2" t="s">
        <v>109</v>
      </c>
      <c r="D164" s="16" t="str">
        <f t="shared" si="3"/>
        <v>Res2.C12.SF1</v>
      </c>
      <c r="E164" s="14" t="s">
        <v>108</v>
      </c>
      <c r="F164" s="688" t="s">
        <v>9</v>
      </c>
      <c r="G164" s="13"/>
      <c r="H164" s="702" t="s">
        <v>454</v>
      </c>
    </row>
    <row r="165" spans="2:8" x14ac:dyDescent="0.25">
      <c r="B165" s="16" t="s">
        <v>456</v>
      </c>
      <c r="C165" s="14" t="s">
        <v>447</v>
      </c>
      <c r="D165" s="14"/>
      <c r="F165" s="688"/>
      <c r="G165" s="13"/>
      <c r="H165" s="702"/>
    </row>
    <row r="166" spans="2:8" ht="30" x14ac:dyDescent="0.25">
      <c r="B166" s="16" t="s">
        <v>457</v>
      </c>
      <c r="C166" s="14" t="s">
        <v>448</v>
      </c>
      <c r="D166" s="14"/>
      <c r="F166" s="688"/>
      <c r="G166" s="13"/>
      <c r="H166" s="702"/>
    </row>
    <row r="167" spans="2:8" x14ac:dyDescent="0.25">
      <c r="B167" s="16" t="s">
        <v>458</v>
      </c>
      <c r="C167" s="14" t="s">
        <v>449</v>
      </c>
      <c r="D167" s="16" t="str">
        <f t="shared" ref="D167" si="4">CONCATENATE(B167,".SF1")</f>
        <v>Res2.C15.SF1</v>
      </c>
      <c r="E167" s="14" t="s">
        <v>452</v>
      </c>
      <c r="F167" s="688"/>
      <c r="G167" s="13"/>
      <c r="H167" s="702"/>
    </row>
    <row r="168" spans="2:8" x14ac:dyDescent="0.25">
      <c r="B168" s="16" t="s">
        <v>459</v>
      </c>
      <c r="C168" s="16" t="s">
        <v>450</v>
      </c>
      <c r="D168" s="3" t="s">
        <v>467</v>
      </c>
      <c r="E168" s="14" t="s">
        <v>453</v>
      </c>
      <c r="F168" s="688"/>
      <c r="H168" s="702"/>
    </row>
    <row r="169" spans="2:8" x14ac:dyDescent="0.25">
      <c r="B169" s="16" t="s">
        <v>460</v>
      </c>
      <c r="C169" s="14" t="s">
        <v>451</v>
      </c>
      <c r="F169" s="688"/>
      <c r="H169" s="702"/>
    </row>
    <row r="170" spans="2:8" ht="30" x14ac:dyDescent="0.25">
      <c r="D170" s="16" t="s">
        <v>468</v>
      </c>
      <c r="E170" s="14" t="s">
        <v>110</v>
      </c>
      <c r="G170" s="6" t="s">
        <v>13</v>
      </c>
      <c r="H170" s="702"/>
    </row>
    <row r="171" spans="2:8" x14ac:dyDescent="0.25">
      <c r="C171" s="2"/>
      <c r="D171" s="2"/>
    </row>
    <row r="172" spans="2:8" x14ac:dyDescent="0.25">
      <c r="B172" s="16" t="s">
        <v>469</v>
      </c>
      <c r="C172" s="16" t="s">
        <v>461</v>
      </c>
      <c r="D172" s="16" t="str">
        <f t="shared" ref="D172" si="5">CONCATENATE(B172,".SF1")</f>
        <v>Res2.C18.SF1</v>
      </c>
      <c r="E172" s="14" t="s">
        <v>465</v>
      </c>
      <c r="F172" s="688" t="s">
        <v>9</v>
      </c>
      <c r="H172" s="703" t="s">
        <v>473</v>
      </c>
    </row>
    <row r="173" spans="2:8" x14ac:dyDescent="0.25">
      <c r="B173" s="16" t="s">
        <v>470</v>
      </c>
      <c r="C173" s="16" t="s">
        <v>462</v>
      </c>
      <c r="F173" s="688"/>
      <c r="H173" s="703"/>
    </row>
    <row r="174" spans="2:8" x14ac:dyDescent="0.25">
      <c r="B174" s="16" t="s">
        <v>471</v>
      </c>
      <c r="C174" s="15" t="s">
        <v>463</v>
      </c>
      <c r="D174" s="2"/>
      <c r="F174" s="688"/>
      <c r="H174" s="703"/>
    </row>
    <row r="175" spans="2:8" ht="30" x14ac:dyDescent="0.25">
      <c r="B175" s="16" t="s">
        <v>472</v>
      </c>
      <c r="C175" s="10" t="s">
        <v>464</v>
      </c>
      <c r="D175" s="16" t="str">
        <f t="shared" ref="D175:D176" si="6">CONCATENATE(B175,".SF1")</f>
        <v>Res2.C21.SF1</v>
      </c>
      <c r="E175" s="14" t="s">
        <v>466</v>
      </c>
      <c r="F175" s="688"/>
      <c r="H175" s="703"/>
    </row>
    <row r="176" spans="2:8" ht="30" x14ac:dyDescent="0.25">
      <c r="B176" s="16" t="s">
        <v>476</v>
      </c>
      <c r="C176" s="16" t="s">
        <v>474</v>
      </c>
      <c r="D176" s="16" t="str">
        <f t="shared" si="6"/>
        <v>Res2.C22.SF1</v>
      </c>
      <c r="E176" s="14" t="s">
        <v>478</v>
      </c>
      <c r="G176" s="688" t="s">
        <v>16</v>
      </c>
      <c r="H176" s="702" t="s">
        <v>51</v>
      </c>
    </row>
    <row r="177" spans="1:8" ht="30" x14ac:dyDescent="0.25">
      <c r="B177" s="16" t="s">
        <v>477</v>
      </c>
      <c r="C177" s="14" t="s">
        <v>475</v>
      </c>
      <c r="D177" s="2" t="s">
        <v>479</v>
      </c>
      <c r="E177" s="14" t="s">
        <v>111</v>
      </c>
      <c r="G177" s="688"/>
      <c r="H177" s="702"/>
    </row>
    <row r="178" spans="1:8" x14ac:dyDescent="0.25">
      <c r="B178" s="19" t="s">
        <v>482</v>
      </c>
      <c r="C178" s="19" t="s">
        <v>480</v>
      </c>
      <c r="G178" s="688" t="s">
        <v>13</v>
      </c>
    </row>
    <row r="179" spans="1:8" ht="30" x14ac:dyDescent="0.25">
      <c r="B179" s="19" t="s">
        <v>483</v>
      </c>
      <c r="C179" s="20" t="s">
        <v>481</v>
      </c>
      <c r="D179" s="19" t="str">
        <f t="shared" ref="D179" si="7">CONCATENATE(B179,".SF1")</f>
        <v>Res2.C25.SF1</v>
      </c>
      <c r="E179" s="14" t="s">
        <v>111</v>
      </c>
      <c r="G179" s="688"/>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02" t="s">
        <v>55</v>
      </c>
    </row>
    <row r="183" spans="1:8" x14ac:dyDescent="0.25">
      <c r="B183" s="19" t="s">
        <v>485</v>
      </c>
      <c r="C183" s="19" t="s">
        <v>53</v>
      </c>
      <c r="D183" s="19" t="str">
        <f t="shared" si="8"/>
        <v>Res3.C2.SF1</v>
      </c>
      <c r="E183" s="20" t="s">
        <v>54</v>
      </c>
      <c r="F183" s="17" t="s">
        <v>9</v>
      </c>
      <c r="G183" s="17"/>
      <c r="H183" s="702"/>
    </row>
    <row r="184" spans="1:8" x14ac:dyDescent="0.25">
      <c r="B184" s="19" t="s">
        <v>489</v>
      </c>
      <c r="C184" s="20" t="s">
        <v>113</v>
      </c>
      <c r="D184" s="19" t="str">
        <f t="shared" si="8"/>
        <v>Res3.C3.SF1</v>
      </c>
      <c r="E184" s="20" t="s">
        <v>487</v>
      </c>
      <c r="F184" s="17"/>
      <c r="G184" s="688" t="s">
        <v>13</v>
      </c>
    </row>
    <row r="185" spans="1:8" x14ac:dyDescent="0.25">
      <c r="B185" s="19"/>
      <c r="C185" s="19"/>
      <c r="D185" s="19" t="s">
        <v>490</v>
      </c>
      <c r="E185" s="20" t="s">
        <v>488</v>
      </c>
      <c r="F185" s="17"/>
      <c r="G185" s="688"/>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02" t="s">
        <v>493</v>
      </c>
    </row>
    <row r="189" spans="1:8" x14ac:dyDescent="0.25">
      <c r="B189" s="19" t="s">
        <v>495</v>
      </c>
      <c r="C189" s="3" t="s">
        <v>59</v>
      </c>
      <c r="D189" s="19" t="str">
        <f t="shared" si="9"/>
        <v>Exp1.C2.SF1</v>
      </c>
      <c r="E189" s="14" t="s">
        <v>115</v>
      </c>
      <c r="F189" s="6" t="s">
        <v>4</v>
      </c>
      <c r="H189" s="702"/>
    </row>
    <row r="190" spans="1:8" x14ac:dyDescent="0.25">
      <c r="B190" s="19" t="s">
        <v>496</v>
      </c>
      <c r="C190" s="19" t="s">
        <v>60</v>
      </c>
      <c r="D190" s="19" t="str">
        <f t="shared" si="9"/>
        <v>Exp1.C3.SF1</v>
      </c>
      <c r="E190" s="20" t="s">
        <v>491</v>
      </c>
      <c r="G190" s="688" t="s">
        <v>13</v>
      </c>
      <c r="H190" s="702"/>
    </row>
    <row r="191" spans="1:8" ht="30" x14ac:dyDescent="0.25">
      <c r="C191" s="2"/>
      <c r="D191" s="2" t="s">
        <v>497</v>
      </c>
      <c r="E191" s="20" t="s">
        <v>492</v>
      </c>
      <c r="G191" s="688"/>
      <c r="H191" s="702"/>
    </row>
    <row r="193" spans="1:8" x14ac:dyDescent="0.25">
      <c r="A193" s="11" t="s">
        <v>61</v>
      </c>
    </row>
    <row r="194" spans="1:8" x14ac:dyDescent="0.25">
      <c r="B194" s="19" t="s">
        <v>504</v>
      </c>
      <c r="C194" s="20" t="s">
        <v>498</v>
      </c>
      <c r="D194" s="19" t="str">
        <f t="shared" ref="D194:D196" si="10">CONCATENATE(B194,".SF1")</f>
        <v>Exp2.C1.SF1</v>
      </c>
      <c r="E194" s="20" t="s">
        <v>499</v>
      </c>
      <c r="F194" s="688" t="s">
        <v>9</v>
      </c>
    </row>
    <row r="195" spans="1:8" x14ac:dyDescent="0.25">
      <c r="C195" s="19"/>
      <c r="D195" s="19" t="s">
        <v>506</v>
      </c>
      <c r="E195" s="20" t="s">
        <v>500</v>
      </c>
      <c r="F195" s="688"/>
      <c r="G195" s="17"/>
    </row>
    <row r="196" spans="1:8" ht="30" x14ac:dyDescent="0.25">
      <c r="B196" s="19" t="s">
        <v>505</v>
      </c>
      <c r="C196" s="19" t="s">
        <v>62</v>
      </c>
      <c r="D196" s="19" t="str">
        <f t="shared" si="10"/>
        <v>Exp2.C2.SF1</v>
      </c>
      <c r="E196" s="20" t="s">
        <v>501</v>
      </c>
      <c r="F196" s="17"/>
      <c r="G196" s="688" t="s">
        <v>13</v>
      </c>
    </row>
    <row r="197" spans="1:8" x14ac:dyDescent="0.25">
      <c r="B197" s="19"/>
      <c r="C197" s="19"/>
      <c r="D197" s="19" t="s">
        <v>507</v>
      </c>
      <c r="E197" s="20" t="s">
        <v>502</v>
      </c>
      <c r="F197" s="17"/>
      <c r="G197" s="688"/>
    </row>
    <row r="198" spans="1:8" x14ac:dyDescent="0.25">
      <c r="D198" s="19" t="s">
        <v>508</v>
      </c>
      <c r="E198" s="20" t="s">
        <v>503</v>
      </c>
      <c r="G198" s="688"/>
    </row>
    <row r="199" spans="1:8" x14ac:dyDescent="0.25">
      <c r="A199" s="11"/>
      <c r="B199" s="19" t="s">
        <v>509</v>
      </c>
      <c r="C199" s="19" t="s">
        <v>510</v>
      </c>
      <c r="D199" s="19" t="str">
        <f t="shared" ref="D199" si="11">CONCATENATE(B199,".SF1")</f>
        <v>Exp2.C3.SF1</v>
      </c>
      <c r="E199" s="20" t="s">
        <v>514</v>
      </c>
      <c r="G199" s="688" t="s">
        <v>13</v>
      </c>
    </row>
    <row r="200" spans="1:8" x14ac:dyDescent="0.25">
      <c r="A200" s="11"/>
      <c r="B200" s="19" t="s">
        <v>516</v>
      </c>
      <c r="C200" s="19" t="s">
        <v>511</v>
      </c>
      <c r="D200" s="19"/>
      <c r="E200" s="20"/>
      <c r="F200" s="17"/>
      <c r="G200" s="688"/>
      <c r="H200" s="1" t="s">
        <v>63</v>
      </c>
    </row>
    <row r="201" spans="1:8" x14ac:dyDescent="0.25">
      <c r="A201" s="11"/>
      <c r="B201" s="19" t="s">
        <v>517</v>
      </c>
      <c r="C201" s="19" t="s">
        <v>512</v>
      </c>
      <c r="D201" s="19"/>
      <c r="E201" s="20"/>
      <c r="F201" s="17"/>
      <c r="G201" s="688"/>
    </row>
    <row r="202" spans="1:8" x14ac:dyDescent="0.25">
      <c r="A202" s="11"/>
      <c r="B202" s="19" t="s">
        <v>518</v>
      </c>
      <c r="C202" s="19" t="s">
        <v>513</v>
      </c>
      <c r="D202" s="19" t="str">
        <f t="shared" ref="D202" si="12">CONCATENATE(B202,".SF1")</f>
        <v>Exp2.C6.SF1</v>
      </c>
      <c r="E202" s="20" t="s">
        <v>515</v>
      </c>
      <c r="F202" s="17"/>
      <c r="G202" s="688"/>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88" t="s">
        <v>13</v>
      </c>
    </row>
    <row r="207" spans="1:8" ht="30" x14ac:dyDescent="0.25">
      <c r="A207" s="11"/>
      <c r="B207" s="24" t="s">
        <v>527</v>
      </c>
      <c r="C207" s="24" t="s">
        <v>523</v>
      </c>
      <c r="D207" s="24" t="str">
        <f t="shared" si="13"/>
        <v>Exp3.C3.SF1</v>
      </c>
      <c r="E207" s="23" t="s">
        <v>525</v>
      </c>
      <c r="F207" s="17"/>
      <c r="G207" s="688"/>
      <c r="H207" s="1" t="s">
        <v>65</v>
      </c>
    </row>
    <row r="208" spans="1:8" x14ac:dyDescent="0.25">
      <c r="B208" s="24" t="s">
        <v>532</v>
      </c>
      <c r="C208" s="2" t="s">
        <v>117</v>
      </c>
      <c r="D208" s="24" t="str">
        <f t="shared" si="13"/>
        <v>Exp3.C4.SF1</v>
      </c>
      <c r="E208" s="14" t="s">
        <v>491</v>
      </c>
      <c r="G208" s="688"/>
      <c r="H208" s="25"/>
    </row>
    <row r="209" spans="1:8" x14ac:dyDescent="0.25">
      <c r="B209" s="24" t="s">
        <v>533</v>
      </c>
      <c r="C209" s="24" t="s">
        <v>528</v>
      </c>
      <c r="D209" s="24" t="str">
        <f t="shared" si="13"/>
        <v>Exp3.C5.SF1</v>
      </c>
      <c r="E209" s="23" t="s">
        <v>530</v>
      </c>
      <c r="G209" s="688"/>
      <c r="H209" s="25"/>
    </row>
    <row r="210" spans="1:8" x14ac:dyDescent="0.25">
      <c r="B210" s="24" t="s">
        <v>534</v>
      </c>
      <c r="C210" s="23" t="s">
        <v>529</v>
      </c>
      <c r="D210" s="24" t="str">
        <f t="shared" si="13"/>
        <v>Exp3.C6.SF1</v>
      </c>
      <c r="E210" s="23" t="s">
        <v>531</v>
      </c>
      <c r="G210" s="688"/>
      <c r="H210" s="25"/>
    </row>
    <row r="211" spans="1:8" x14ac:dyDescent="0.25">
      <c r="B211" s="24" t="s">
        <v>539</v>
      </c>
      <c r="C211" s="3" t="s">
        <v>535</v>
      </c>
      <c r="D211" s="24" t="str">
        <f t="shared" si="13"/>
        <v>Exp3.C7.SF1</v>
      </c>
      <c r="E211" s="23" t="s">
        <v>537</v>
      </c>
      <c r="G211" s="688"/>
    </row>
    <row r="212" spans="1:8" ht="30" x14ac:dyDescent="0.25">
      <c r="B212" s="24" t="s">
        <v>540</v>
      </c>
      <c r="C212" s="24" t="s">
        <v>536</v>
      </c>
      <c r="D212" s="24" t="s">
        <v>541</v>
      </c>
      <c r="E212" s="23" t="s">
        <v>538</v>
      </c>
      <c r="G212" s="688"/>
    </row>
    <row r="213" spans="1:8" x14ac:dyDescent="0.25">
      <c r="B213" s="24" t="s">
        <v>547</v>
      </c>
      <c r="C213" s="23" t="s">
        <v>35</v>
      </c>
      <c r="D213" s="24" t="str">
        <f t="shared" si="13"/>
        <v>Exp3.C9.SF1</v>
      </c>
      <c r="E213" s="23" t="s">
        <v>66</v>
      </c>
      <c r="F213" s="22" t="s">
        <v>9</v>
      </c>
      <c r="H213" s="702" t="s">
        <v>67</v>
      </c>
    </row>
    <row r="214" spans="1:8" ht="30" x14ac:dyDescent="0.25">
      <c r="B214" s="24" t="s">
        <v>548</v>
      </c>
      <c r="C214" s="23" t="s">
        <v>543</v>
      </c>
      <c r="D214" s="24" t="str">
        <f t="shared" si="13"/>
        <v>Exp3.C10.SF1</v>
      </c>
      <c r="E214" s="23" t="s">
        <v>118</v>
      </c>
      <c r="F214" s="22" t="s">
        <v>4</v>
      </c>
      <c r="H214" s="702"/>
    </row>
    <row r="215" spans="1:8" ht="30" x14ac:dyDescent="0.25">
      <c r="B215" s="24" t="s">
        <v>549</v>
      </c>
      <c r="C215" s="23" t="s">
        <v>119</v>
      </c>
      <c r="D215" s="24" t="str">
        <f t="shared" si="13"/>
        <v>Exp3.C11.SF1</v>
      </c>
      <c r="E215" s="23" t="s">
        <v>544</v>
      </c>
      <c r="F215" s="688" t="s">
        <v>4</v>
      </c>
      <c r="H215" s="702" t="s">
        <v>546</v>
      </c>
    </row>
    <row r="216" spans="1:8" ht="30" x14ac:dyDescent="0.25">
      <c r="C216" s="2"/>
      <c r="D216" s="24" t="s">
        <v>550</v>
      </c>
      <c r="E216" s="23" t="s">
        <v>545</v>
      </c>
      <c r="F216" s="688"/>
      <c r="H216" s="702"/>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88" t="s">
        <v>9</v>
      </c>
      <c r="H220" s="702" t="s">
        <v>556</v>
      </c>
    </row>
    <row r="221" spans="1:8" x14ac:dyDescent="0.25">
      <c r="B221" s="24" t="s">
        <v>559</v>
      </c>
      <c r="C221" s="23" t="s">
        <v>384</v>
      </c>
      <c r="D221" s="2"/>
      <c r="F221" s="688"/>
      <c r="H221" s="702"/>
    </row>
    <row r="222" spans="1:8" x14ac:dyDescent="0.25">
      <c r="B222" s="24" t="s">
        <v>560</v>
      </c>
      <c r="C222" s="24" t="s">
        <v>555</v>
      </c>
      <c r="F222" s="688"/>
      <c r="H222" s="702"/>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88" t="s">
        <v>9</v>
      </c>
      <c r="H226" s="703" t="s">
        <v>566</v>
      </c>
    </row>
    <row r="227" spans="1:8" ht="30" x14ac:dyDescent="0.25">
      <c r="D227" s="3" t="s">
        <v>568</v>
      </c>
      <c r="E227" s="23" t="s">
        <v>562</v>
      </c>
      <c r="F227" s="688"/>
      <c r="H227" s="703"/>
    </row>
    <row r="228" spans="1:8" x14ac:dyDescent="0.25">
      <c r="D228" s="24" t="s">
        <v>569</v>
      </c>
      <c r="E228" s="23" t="s">
        <v>563</v>
      </c>
      <c r="F228" s="688"/>
      <c r="H228" s="703"/>
    </row>
    <row r="229" spans="1:8" x14ac:dyDescent="0.25">
      <c r="C229" s="2"/>
      <c r="D229" s="24" t="s">
        <v>570</v>
      </c>
      <c r="E229" s="23" t="s">
        <v>564</v>
      </c>
      <c r="F229" s="688"/>
      <c r="H229" s="703"/>
    </row>
    <row r="230" spans="1:8" x14ac:dyDescent="0.25">
      <c r="D230" s="24" t="s">
        <v>571</v>
      </c>
      <c r="E230" s="23" t="s">
        <v>565</v>
      </c>
      <c r="F230" s="688"/>
      <c r="H230" s="703"/>
    </row>
    <row r="231" spans="1:8" x14ac:dyDescent="0.25">
      <c r="B231" s="24" t="s">
        <v>572</v>
      </c>
      <c r="C231" s="2" t="s">
        <v>124</v>
      </c>
      <c r="D231" s="24" t="str">
        <f t="shared" ref="D231:D232" si="15">CONCATENATE(B231,".SF1")</f>
        <v>Com1.C2.SF1</v>
      </c>
      <c r="E231" s="14" t="s">
        <v>73</v>
      </c>
      <c r="G231" s="6" t="s">
        <v>13</v>
      </c>
      <c r="H231" s="703"/>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88" t="s">
        <v>9</v>
      </c>
      <c r="H235" s="702" t="s">
        <v>580</v>
      </c>
    </row>
    <row r="236" spans="1:8" x14ac:dyDescent="0.25">
      <c r="D236" s="3" t="s">
        <v>588</v>
      </c>
      <c r="E236" s="23" t="s">
        <v>577</v>
      </c>
      <c r="F236" s="688"/>
      <c r="H236" s="702"/>
    </row>
    <row r="237" spans="1:8" x14ac:dyDescent="0.25">
      <c r="D237" s="24" t="s">
        <v>589</v>
      </c>
      <c r="E237" s="23" t="s">
        <v>578</v>
      </c>
      <c r="F237" s="688"/>
      <c r="H237" s="702"/>
    </row>
    <row r="238" spans="1:8" x14ac:dyDescent="0.25">
      <c r="D238" s="24" t="s">
        <v>590</v>
      </c>
      <c r="E238" s="23" t="s">
        <v>579</v>
      </c>
      <c r="F238" s="688"/>
      <c r="H238" s="702"/>
    </row>
    <row r="239" spans="1:8" x14ac:dyDescent="0.25">
      <c r="B239" s="24" t="s">
        <v>586</v>
      </c>
      <c r="C239" s="3" t="s">
        <v>78</v>
      </c>
      <c r="D239" s="24" t="str">
        <f t="shared" ref="D239" si="17">CONCATENATE(B239,".SF1")</f>
        <v>Com2.C2.SF1</v>
      </c>
      <c r="E239" s="23" t="s">
        <v>581</v>
      </c>
      <c r="G239" s="688" t="s">
        <v>13</v>
      </c>
    </row>
    <row r="240" spans="1:8" x14ac:dyDescent="0.25">
      <c r="D240" s="24" t="s">
        <v>592</v>
      </c>
      <c r="E240" s="23" t="s">
        <v>582</v>
      </c>
      <c r="G240" s="688"/>
    </row>
    <row r="241" spans="1:8" x14ac:dyDescent="0.25">
      <c r="B241" s="24" t="s">
        <v>587</v>
      </c>
      <c r="C241" s="2" t="s">
        <v>583</v>
      </c>
      <c r="D241" s="24" t="str">
        <f t="shared" ref="D241" si="18">CONCATENATE(B241,".SF1")</f>
        <v>Com2.C3.SF1</v>
      </c>
      <c r="E241" s="23" t="s">
        <v>584</v>
      </c>
      <c r="F241" s="688" t="s">
        <v>9</v>
      </c>
      <c r="G241" s="22"/>
      <c r="H241" s="702" t="s">
        <v>79</v>
      </c>
    </row>
    <row r="242" spans="1:8" ht="15" customHeight="1" x14ac:dyDescent="0.25">
      <c r="D242" s="3" t="s">
        <v>591</v>
      </c>
      <c r="E242" s="23" t="s">
        <v>585</v>
      </c>
      <c r="F242" s="688"/>
      <c r="G242" s="22"/>
      <c r="H242" s="702"/>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pt_ptsi</cp:lastModifiedBy>
  <cp:lastPrinted>2017-09-01T06:05:11Z</cp:lastPrinted>
  <dcterms:created xsi:type="dcterms:W3CDTF">2017-01-15T22:38:19Z</dcterms:created>
  <dcterms:modified xsi:type="dcterms:W3CDTF">2017-09-01T06:30:57Z</dcterms:modified>
</cp:coreProperties>
</file>