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440" windowHeight="9405"/>
  </bookViews>
  <sheets>
    <sheet name="GROUPE Y" sheetId="1" r:id="rId1"/>
  </sheets>
  <definedNames>
    <definedName name="_xlnm.Print_Area" localSheetId="0">'GROUPE Y'!$B$2:$AI$29</definedName>
  </definedNames>
  <calcPr calcId="145621"/>
</workbook>
</file>

<file path=xl/calcChain.xml><?xml version="1.0" encoding="utf-8"?>
<calcChain xmlns="http://schemas.openxmlformats.org/spreadsheetml/2006/main">
  <c r="Z28" i="1" l="1"/>
  <c r="Z26" i="1"/>
  <c r="Z24" i="1"/>
  <c r="Z22" i="1"/>
  <c r="Z20" i="1"/>
  <c r="Z18" i="1"/>
  <c r="Z16" i="1"/>
  <c r="Z14" i="1"/>
  <c r="Z12" i="1"/>
  <c r="Z10" i="1"/>
  <c r="Z8" i="1"/>
  <c r="Z6" i="1"/>
  <c r="AK28" i="1"/>
  <c r="AJ28" i="1"/>
  <c r="AI28" i="1"/>
  <c r="AH28" i="1"/>
  <c r="AG28" i="1"/>
  <c r="AF28" i="1"/>
  <c r="AE28" i="1"/>
  <c r="AD28" i="1"/>
  <c r="AL28" i="1"/>
  <c r="AK26" i="1"/>
  <c r="AJ26" i="1"/>
  <c r="AI26" i="1"/>
  <c r="AH26" i="1"/>
  <c r="AG26" i="1"/>
  <c r="AF26" i="1"/>
  <c r="AE26" i="1"/>
  <c r="AD26" i="1"/>
  <c r="AL26" i="1"/>
  <c r="AK24" i="1"/>
  <c r="AJ24" i="1"/>
  <c r="AI24" i="1"/>
  <c r="AH24" i="1"/>
  <c r="AG24" i="1"/>
  <c r="AF24" i="1"/>
  <c r="AE24" i="1"/>
  <c r="AD24" i="1"/>
  <c r="AL24" i="1"/>
  <c r="AK22" i="1"/>
  <c r="AJ22" i="1"/>
  <c r="AI22" i="1"/>
  <c r="AH22" i="1"/>
  <c r="AG22" i="1"/>
  <c r="AF22" i="1"/>
  <c r="AE22" i="1"/>
  <c r="AD22" i="1"/>
  <c r="AL22" i="1"/>
  <c r="AK20" i="1"/>
  <c r="AJ20" i="1"/>
  <c r="AI20" i="1"/>
  <c r="AH20" i="1"/>
  <c r="AG20" i="1"/>
  <c r="AF20" i="1"/>
  <c r="AE20" i="1"/>
  <c r="AD20" i="1"/>
  <c r="AL20" i="1"/>
  <c r="AK18" i="1"/>
  <c r="AJ18" i="1"/>
  <c r="AI18" i="1"/>
  <c r="AH18" i="1"/>
  <c r="AG18" i="1"/>
  <c r="AF18" i="1"/>
  <c r="AE18" i="1"/>
  <c r="AD18" i="1"/>
  <c r="AL18" i="1"/>
  <c r="AK16" i="1"/>
  <c r="AJ16" i="1"/>
  <c r="AI16" i="1"/>
  <c r="AH16" i="1"/>
  <c r="AG16" i="1"/>
  <c r="AF16" i="1"/>
  <c r="AE16" i="1"/>
  <c r="AD16" i="1"/>
  <c r="AL16" i="1"/>
  <c r="AK14" i="1"/>
  <c r="AJ14" i="1"/>
  <c r="AI14" i="1"/>
  <c r="AH14" i="1"/>
  <c r="AG14" i="1"/>
  <c r="AF14" i="1"/>
  <c r="AE14" i="1"/>
  <c r="AD14" i="1"/>
  <c r="AL14" i="1"/>
  <c r="AK12" i="1"/>
  <c r="AJ12" i="1"/>
  <c r="AI12" i="1"/>
  <c r="AH12" i="1"/>
  <c r="AG12" i="1"/>
  <c r="AF12" i="1"/>
  <c r="AE12" i="1"/>
  <c r="AD12" i="1"/>
  <c r="AL12" i="1"/>
  <c r="AK10" i="1"/>
  <c r="AJ10" i="1"/>
  <c r="AI10" i="1"/>
  <c r="AH10" i="1"/>
  <c r="AG10" i="1"/>
  <c r="AF10" i="1"/>
  <c r="AE10" i="1"/>
  <c r="AD10" i="1"/>
  <c r="AL10" i="1"/>
  <c r="AK8" i="1"/>
  <c r="AJ8" i="1"/>
  <c r="AI8" i="1"/>
  <c r="AH8" i="1"/>
  <c r="AG8" i="1"/>
  <c r="AF8" i="1"/>
  <c r="AE8" i="1"/>
  <c r="AD8" i="1"/>
  <c r="AL8" i="1"/>
  <c r="AK6" i="1"/>
  <c r="AJ6" i="1"/>
  <c r="AI6" i="1"/>
  <c r="AH6" i="1"/>
  <c r="AG6" i="1"/>
  <c r="AF6" i="1"/>
  <c r="AE6" i="1"/>
  <c r="AD6" i="1"/>
  <c r="AL6" i="1"/>
  <c r="AJ4" i="1"/>
  <c r="AK4" i="1"/>
  <c r="AI4" i="1"/>
  <c r="AG4" i="1"/>
  <c r="AH4" i="1"/>
  <c r="AF4" i="1"/>
  <c r="AE4" i="1"/>
  <c r="AD4" i="1"/>
  <c r="AL4" i="1"/>
  <c r="Z4" i="1"/>
</calcChain>
</file>

<file path=xl/sharedStrings.xml><?xml version="1.0" encoding="utf-8"?>
<sst xmlns="http://schemas.openxmlformats.org/spreadsheetml/2006/main" count="92" uniqueCount="68">
  <si>
    <t>Groupe Y</t>
  </si>
  <si>
    <t>TOTAL</t>
  </si>
  <si>
    <t>A</t>
  </si>
  <si>
    <t>C+</t>
  </si>
  <si>
    <t>B</t>
  </si>
  <si>
    <t>C</t>
  </si>
  <si>
    <t>B+</t>
  </si>
  <si>
    <t>Chef de groupe</t>
  </si>
  <si>
    <t>CAPSULEUSE
INDEXA</t>
  </si>
  <si>
    <t>DOSHYDRO</t>
  </si>
  <si>
    <t>PILOTE</t>
  </si>
  <si>
    <t>CORDEUSE</t>
  </si>
  <si>
    <t>*</t>
  </si>
  <si>
    <t>D</t>
  </si>
  <si>
    <t>Attitude du groupe pendant la séance</t>
  </si>
  <si>
    <t xml:space="preserve">Remarques personnelles pendant la présentation. </t>
  </si>
  <si>
    <t>xx</t>
  </si>
  <si>
    <t>Analyse - Exp - Génératrice tachy</t>
  </si>
  <si>
    <t>Analyse - Exp - Capteur Couple</t>
  </si>
  <si>
    <t>Attitude générale Séance TP</t>
  </si>
  <si>
    <t>A1 - Identifier le besoin et définir les exigences du système</t>
  </si>
  <si>
    <t>A2 - Définir les frontières de l'analyse</t>
  </si>
  <si>
    <t>A3 - Conduire l'analyse</t>
  </si>
  <si>
    <t>Mod1 - Justifier ou choisir les grandeurs nécessaires à la modélisation</t>
  </si>
  <si>
    <t>Mod2 - Proposer un modèle</t>
  </si>
  <si>
    <t>Mod3 - Valider un modèle</t>
  </si>
  <si>
    <t>Rés1 - Proposer une démarche de résolution</t>
  </si>
  <si>
    <t>Rés2 - Procéder à la mise en œuvre d'une résolution analytique</t>
  </si>
  <si>
    <t>Rés2 - Procéder à la mise en œuvre d'une résolution numérique</t>
  </si>
  <si>
    <t>Exp1 - Découvrir le fonctionnement d’un système complexe</t>
  </si>
  <si>
    <t>Exp2 - Justifier et/ou proposer un protocole expérimental</t>
  </si>
  <si>
    <t>Exp3 - Mettre en oeuvre un protocole expérimental et vérifier sa validité</t>
  </si>
  <si>
    <t>Conc1 - Imaginer des architectures et des solutions technologiques</t>
  </si>
  <si>
    <t>Conc2 - Choisir une solution technique</t>
  </si>
  <si>
    <t>Conc3 - Dimensionner une solution technique</t>
  </si>
  <si>
    <t>Réa1 - Mettre en place un processus de fabrication</t>
  </si>
  <si>
    <t>Réa2 - Réaliser un prototype</t>
  </si>
  <si>
    <t>Réa3 - Mesurer les écarts entre le système conçu et le système réalisé</t>
  </si>
  <si>
    <t>Com1 - Élaborer, rechercher et traiter des informations</t>
  </si>
  <si>
    <t>Com2 - Mettre en oeuvre une communication</t>
  </si>
  <si>
    <t>Analyser</t>
  </si>
  <si>
    <t>Modéliser</t>
  </si>
  <si>
    <t>Résoudre</t>
  </si>
  <si>
    <t>Expérimenter</t>
  </si>
  <si>
    <t>Concevoir</t>
  </si>
  <si>
    <t>Réaliser</t>
  </si>
  <si>
    <t>Communiquer</t>
  </si>
  <si>
    <t>Nombre de A</t>
  </si>
  <si>
    <t>Nombre de B</t>
  </si>
  <si>
    <t>Nombre de C</t>
  </si>
  <si>
    <t>Nombre de D</t>
  </si>
  <si>
    <t>Nombre de B+</t>
  </si>
  <si>
    <t>Nombre de B-</t>
  </si>
  <si>
    <t>Nombre de C+</t>
  </si>
  <si>
    <t>Note</t>
  </si>
  <si>
    <t>Nombre de C-</t>
  </si>
  <si>
    <t>B-</t>
  </si>
  <si>
    <t>C-</t>
  </si>
  <si>
    <t>xxx</t>
  </si>
  <si>
    <t>Analyse-Exp-Capteur Pression</t>
  </si>
  <si>
    <t>Analyse - Exp - Capteur pression</t>
  </si>
  <si>
    <t>Analyse - Exp - Capteur angle</t>
  </si>
  <si>
    <t>Analyse - Exp - Potentiomètre</t>
  </si>
  <si>
    <t>Analyse - Exp Effort 1</t>
  </si>
  <si>
    <t>Analyse - Exp Effort 2</t>
  </si>
  <si>
    <t>NOM Prénom</t>
  </si>
  <si>
    <t xml:space="preserve">Cycle 2 - CI1 &amp; 4 - Ilots
Expérimenter et analyser le fonctionnement des composants remplissant la fonction acquérir des systèmes pluritechniques. </t>
  </si>
  <si>
    <t xml:space="preserve">Objectifs terminaux :
Réaliser l'analyse structurelle d'un système. 
Analyser le fonctionnement d'un capteur. 
Réaliser des mesures sur les capteurs à l'aide d'un oscilloscope.
Comparaison Mesure - CDCF sur une performance "simple".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</si>
</sst>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10" fillId="0" borderId="13" xfId="0" applyNumberFormat="1" applyFont="1" applyBorder="1" applyAlignment="1">
      <alignment horizontal="center" textRotation="90"/>
    </xf>
    <xf numFmtId="164" fontId="10" fillId="0" borderId="25" xfId="0" applyNumberFormat="1" applyFont="1" applyBorder="1" applyAlignment="1">
      <alignment horizontal="center" textRotation="90"/>
    </xf>
    <xf numFmtId="164" fontId="10" fillId="0" borderId="28" xfId="0" applyNumberFormat="1" applyFont="1" applyBorder="1" applyAlignment="1">
      <alignment horizontal="center" textRotation="90"/>
    </xf>
    <xf numFmtId="164" fontId="10" fillId="0" borderId="26" xfId="0" applyNumberFormat="1" applyFont="1" applyBorder="1" applyAlignment="1">
      <alignment horizontal="center" textRotation="90"/>
    </xf>
    <xf numFmtId="164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2" fillId="0" borderId="0" xfId="0" applyFont="1" applyFill="1"/>
    <xf numFmtId="0" fontId="1" fillId="0" borderId="33" xfId="0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33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vertical="center" wrapText="1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12" fillId="0" borderId="22" xfId="0" applyFont="1" applyBorder="1" applyAlignment="1">
      <alignment horizontal="center" textRotation="90" wrapText="1"/>
    </xf>
    <xf numFmtId="0" fontId="12" fillId="0" borderId="23" xfId="0" applyFont="1" applyBorder="1" applyAlignment="1">
      <alignment horizontal="center" textRotation="90" wrapText="1"/>
    </xf>
    <xf numFmtId="0" fontId="12" fillId="0" borderId="24" xfId="0" applyFont="1" applyBorder="1" applyAlignment="1">
      <alignment horizontal="center" textRotation="90" wrapText="1"/>
    </xf>
    <xf numFmtId="0" fontId="12" fillId="0" borderId="25" xfId="0" applyFont="1" applyBorder="1" applyAlignment="1">
      <alignment horizontal="center" textRotation="90" wrapText="1"/>
    </xf>
    <xf numFmtId="0" fontId="12" fillId="0" borderId="26" xfId="0" applyFont="1" applyBorder="1" applyAlignment="1">
      <alignment horizontal="center" textRotation="90" wrapText="1"/>
    </xf>
    <xf numFmtId="0" fontId="12" fillId="0" borderId="27" xfId="0" applyFont="1" applyBorder="1" applyAlignment="1">
      <alignment horizontal="center" textRotation="90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4" fontId="11" fillId="0" borderId="10" xfId="0" applyNumberFormat="1" applyFont="1" applyFill="1" applyBorder="1" applyAlignment="1">
      <alignment horizontal="center" vertical="center"/>
    </xf>
    <xf numFmtId="164" fontId="11" fillId="0" borderId="1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0" fillId="0" borderId="7" xfId="0" applyBorder="1" applyAlignment="1"/>
    <xf numFmtId="0" fontId="0" fillId="0" borderId="2" xfId="0" applyBorder="1" applyAlignment="1"/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164" fontId="11" fillId="0" borderId="30" xfId="0" applyNumberFormat="1" applyFont="1" applyFill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horizontal="center"/>
    </xf>
    <xf numFmtId="164" fontId="11" fillId="0" borderId="11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1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4"/>
  <sheetViews>
    <sheetView tabSelected="1" zoomScale="60" zoomScaleNormal="60" workbookViewId="0">
      <selection activeCell="B2" sqref="B2:D2"/>
    </sheetView>
  </sheetViews>
  <sheetFormatPr baseColWidth="10" defaultRowHeight="15" x14ac:dyDescent="0.25"/>
  <cols>
    <col min="2" max="2" width="8.85546875" customWidth="1"/>
    <col min="3" max="3" width="31.28515625" customWidth="1"/>
    <col min="4" max="4" width="15.42578125" bestFit="1" customWidth="1"/>
    <col min="5" max="5" width="4.85546875" style="6" bestFit="1" customWidth="1"/>
    <col min="6" max="25" width="8.7109375" style="6" customWidth="1"/>
    <col min="26" max="26" width="11.5703125" style="2" customWidth="1"/>
    <col min="28" max="29" width="45" style="5" customWidth="1"/>
    <col min="35" max="36" width="11.5703125" style="3" customWidth="1"/>
  </cols>
  <sheetData>
    <row r="1" spans="2:38" ht="15.75" thickBot="1" x14ac:dyDescent="0.3"/>
    <row r="2" spans="2:38" ht="62.25" thickBot="1" x14ac:dyDescent="0.3">
      <c r="B2" s="36" t="s">
        <v>66</v>
      </c>
      <c r="C2" s="37"/>
      <c r="D2" s="38"/>
      <c r="F2" s="90" t="s">
        <v>40</v>
      </c>
      <c r="G2" s="91"/>
      <c r="H2" s="92"/>
      <c r="I2" s="90" t="s">
        <v>41</v>
      </c>
      <c r="J2" s="91"/>
      <c r="K2" s="92"/>
      <c r="L2" s="90" t="s">
        <v>42</v>
      </c>
      <c r="M2" s="91"/>
      <c r="N2" s="92"/>
      <c r="O2" s="93" t="s">
        <v>43</v>
      </c>
      <c r="P2" s="91"/>
      <c r="Q2" s="94"/>
      <c r="R2" s="90" t="s">
        <v>44</v>
      </c>
      <c r="S2" s="91"/>
      <c r="T2" s="92"/>
      <c r="U2" s="93" t="s">
        <v>45</v>
      </c>
      <c r="V2" s="91"/>
      <c r="W2" s="94"/>
      <c r="X2" s="90" t="s">
        <v>46</v>
      </c>
      <c r="Y2" s="92"/>
      <c r="Z2" s="10" t="s">
        <v>1</v>
      </c>
      <c r="AA2" s="8" t="s">
        <v>1</v>
      </c>
      <c r="AB2" s="7" t="s">
        <v>14</v>
      </c>
      <c r="AC2" s="7" t="s">
        <v>15</v>
      </c>
    </row>
    <row r="3" spans="2:38" ht="231.75" customHeight="1" thickBot="1" x14ac:dyDescent="0.3">
      <c r="B3" s="39" t="s">
        <v>67</v>
      </c>
      <c r="C3" s="40"/>
      <c r="D3" s="41"/>
      <c r="E3" s="30" t="s">
        <v>19</v>
      </c>
      <c r="F3" s="31" t="s">
        <v>20</v>
      </c>
      <c r="G3" s="32" t="s">
        <v>21</v>
      </c>
      <c r="H3" s="33" t="s">
        <v>22</v>
      </c>
      <c r="I3" s="31" t="s">
        <v>23</v>
      </c>
      <c r="J3" s="32" t="s">
        <v>24</v>
      </c>
      <c r="K3" s="33" t="s">
        <v>25</v>
      </c>
      <c r="L3" s="31" t="s">
        <v>26</v>
      </c>
      <c r="M3" s="32" t="s">
        <v>27</v>
      </c>
      <c r="N3" s="33" t="s">
        <v>28</v>
      </c>
      <c r="O3" s="34" t="s">
        <v>29</v>
      </c>
      <c r="P3" s="32" t="s">
        <v>30</v>
      </c>
      <c r="Q3" s="35" t="s">
        <v>31</v>
      </c>
      <c r="R3" s="31" t="s">
        <v>32</v>
      </c>
      <c r="S3" s="32" t="s">
        <v>33</v>
      </c>
      <c r="T3" s="33" t="s">
        <v>34</v>
      </c>
      <c r="U3" s="34" t="s">
        <v>35</v>
      </c>
      <c r="V3" s="32" t="s">
        <v>36</v>
      </c>
      <c r="W3" s="35" t="s">
        <v>37</v>
      </c>
      <c r="X3" s="31" t="s">
        <v>38</v>
      </c>
      <c r="Y3" s="33" t="s">
        <v>39</v>
      </c>
      <c r="Z3" s="11"/>
      <c r="AA3" s="9"/>
      <c r="AB3" s="7"/>
      <c r="AC3" s="7"/>
      <c r="AD3" s="13" t="s">
        <v>47</v>
      </c>
      <c r="AE3" s="13" t="s">
        <v>51</v>
      </c>
      <c r="AF3" s="13" t="s">
        <v>48</v>
      </c>
      <c r="AG3" s="13" t="s">
        <v>52</v>
      </c>
      <c r="AH3" s="13" t="s">
        <v>53</v>
      </c>
      <c r="AI3" s="12" t="s">
        <v>49</v>
      </c>
      <c r="AJ3" s="12" t="s">
        <v>55</v>
      </c>
      <c r="AK3" s="13" t="s">
        <v>50</v>
      </c>
      <c r="AL3" s="13" t="s">
        <v>54</v>
      </c>
    </row>
    <row r="4" spans="2:38" ht="30" customHeight="1" x14ac:dyDescent="0.25">
      <c r="B4" s="50" t="s">
        <v>0</v>
      </c>
      <c r="C4" s="23" t="s">
        <v>65</v>
      </c>
      <c r="D4" s="97" t="s">
        <v>8</v>
      </c>
      <c r="E4" s="81" t="s">
        <v>2</v>
      </c>
      <c r="F4" s="64" t="s">
        <v>6</v>
      </c>
      <c r="G4" s="65" t="s">
        <v>4</v>
      </c>
      <c r="H4" s="67" t="s">
        <v>56</v>
      </c>
      <c r="I4" s="62"/>
      <c r="J4" s="59"/>
      <c r="K4" s="61"/>
      <c r="L4" s="62"/>
      <c r="M4" s="59"/>
      <c r="N4" s="61"/>
      <c r="O4" s="83" t="s">
        <v>3</v>
      </c>
      <c r="P4" s="59"/>
      <c r="Q4" s="58"/>
      <c r="R4" s="62"/>
      <c r="S4" s="59"/>
      <c r="T4" s="61"/>
      <c r="U4" s="95"/>
      <c r="V4" s="59"/>
      <c r="W4" s="58"/>
      <c r="X4" s="64" t="s">
        <v>5</v>
      </c>
      <c r="Y4" s="67" t="s">
        <v>57</v>
      </c>
      <c r="Z4" s="82">
        <f>AL4</f>
        <v>13</v>
      </c>
      <c r="AA4" s="85"/>
      <c r="AB4" s="89"/>
      <c r="AC4" s="86"/>
      <c r="AD4" s="1">
        <f>COUNTIF(F4:Y5,"A")</f>
        <v>0</v>
      </c>
      <c r="AE4" s="1">
        <f>COUNTIF(F4:Y5,"B+")</f>
        <v>1</v>
      </c>
      <c r="AF4" s="1">
        <f>COUNTIF(F4:Y5,"B")</f>
        <v>1</v>
      </c>
      <c r="AG4" s="1">
        <f>COUNTIF(F4:Y5,"B-")</f>
        <v>1</v>
      </c>
      <c r="AH4" s="1">
        <f>COUNTIF(F4:Y5,"C+")</f>
        <v>1</v>
      </c>
      <c r="AI4" s="4">
        <f>COUNTIF(F4:Y5,"C")</f>
        <v>1</v>
      </c>
      <c r="AJ4" s="4">
        <f>COUNTIF(F4:Y5,"C-")</f>
        <v>1</v>
      </c>
      <c r="AK4" s="18">
        <f>COUNTIF(F4:Y5,"D")</f>
        <v>0</v>
      </c>
      <c r="AL4">
        <f>20*(AD4*20+AE4*18+AF4*16+AG4*14+AH4*12+AI4*10+AJ4*8+AK4*0)/(SUM(AD4:AK4)*20)</f>
        <v>13</v>
      </c>
    </row>
    <row r="5" spans="2:38" ht="30" customHeight="1" x14ac:dyDescent="0.25">
      <c r="B5" s="51"/>
      <c r="C5" s="24" t="s">
        <v>7</v>
      </c>
      <c r="D5" s="98"/>
      <c r="E5" s="53"/>
      <c r="F5" s="42"/>
      <c r="G5" s="66"/>
      <c r="H5" s="68"/>
      <c r="I5" s="63"/>
      <c r="J5" s="60"/>
      <c r="K5" s="44"/>
      <c r="L5" s="63"/>
      <c r="M5" s="60"/>
      <c r="N5" s="44"/>
      <c r="O5" s="77"/>
      <c r="P5" s="60"/>
      <c r="Q5" s="55"/>
      <c r="R5" s="63"/>
      <c r="S5" s="60"/>
      <c r="T5" s="44"/>
      <c r="U5" s="84"/>
      <c r="V5" s="60"/>
      <c r="W5" s="55"/>
      <c r="X5" s="42"/>
      <c r="Y5" s="68"/>
      <c r="Z5" s="46"/>
      <c r="AA5" s="74"/>
      <c r="AB5" s="89"/>
      <c r="AC5" s="88"/>
      <c r="AD5" s="1"/>
      <c r="AE5" s="1"/>
      <c r="AF5" s="1"/>
      <c r="AG5" s="1"/>
      <c r="AH5" s="1"/>
      <c r="AI5" s="4"/>
      <c r="AJ5" s="4"/>
      <c r="AK5" s="14"/>
    </row>
    <row r="6" spans="2:38" ht="30" customHeight="1" x14ac:dyDescent="0.25">
      <c r="B6" s="51"/>
      <c r="C6" s="24" t="s">
        <v>65</v>
      </c>
      <c r="D6" s="98"/>
      <c r="E6" s="53" t="s">
        <v>13</v>
      </c>
      <c r="F6" s="42" t="s">
        <v>2</v>
      </c>
      <c r="G6" s="60"/>
      <c r="H6" s="44"/>
      <c r="I6" s="63"/>
      <c r="J6" s="60"/>
      <c r="K6" s="44"/>
      <c r="L6" s="63"/>
      <c r="M6" s="60"/>
      <c r="N6" s="44"/>
      <c r="O6" s="77" t="s">
        <v>4</v>
      </c>
      <c r="P6" s="60"/>
      <c r="Q6" s="79" t="s">
        <v>5</v>
      </c>
      <c r="R6" s="63"/>
      <c r="S6" s="60"/>
      <c r="T6" s="44"/>
      <c r="U6" s="84"/>
      <c r="V6" s="60"/>
      <c r="W6" s="55"/>
      <c r="X6" s="42" t="s">
        <v>13</v>
      </c>
      <c r="Y6" s="44"/>
      <c r="Z6" s="46">
        <f>AL6</f>
        <v>11.5</v>
      </c>
      <c r="AA6" s="48"/>
      <c r="AB6" s="89"/>
      <c r="AC6" s="87"/>
      <c r="AD6" s="1">
        <f>COUNTIF(F6:Y7,"A")</f>
        <v>1</v>
      </c>
      <c r="AE6" s="1">
        <f>COUNTIF(F6:Y7,"B+")</f>
        <v>0</v>
      </c>
      <c r="AF6" s="1">
        <f>COUNTIF(F6:Y7,"B")</f>
        <v>1</v>
      </c>
      <c r="AG6" s="1">
        <f>COUNTIF(F6:Y7,"B-")</f>
        <v>0</v>
      </c>
      <c r="AH6" s="1">
        <f>COUNTIF(F6:Y7,"C+")</f>
        <v>0</v>
      </c>
      <c r="AI6" s="4">
        <f>COUNTIF(F6:Y7,"C")</f>
        <v>1</v>
      </c>
      <c r="AJ6" s="4">
        <f>COUNTIF(F6:Y7,"C-")</f>
        <v>0</v>
      </c>
      <c r="AK6" s="18">
        <f>COUNTIF(F6:Y7,"D")</f>
        <v>1</v>
      </c>
      <c r="AL6">
        <f>20*(AD6*20+AE6*18+AF6*16+AG6*14+AH6*12+AI6*10+AJ6*8+AK6*0)/(SUM(AD6:AK6)*20)</f>
        <v>11.5</v>
      </c>
    </row>
    <row r="7" spans="2:38" x14ac:dyDescent="0.25">
      <c r="B7" s="51"/>
      <c r="C7" s="25" t="s">
        <v>17</v>
      </c>
      <c r="D7" s="98"/>
      <c r="E7" s="53"/>
      <c r="F7" s="42"/>
      <c r="G7" s="60"/>
      <c r="H7" s="44"/>
      <c r="I7" s="63"/>
      <c r="J7" s="60"/>
      <c r="K7" s="44"/>
      <c r="L7" s="63"/>
      <c r="M7" s="60"/>
      <c r="N7" s="44"/>
      <c r="O7" s="77"/>
      <c r="P7" s="60"/>
      <c r="Q7" s="79"/>
      <c r="R7" s="63"/>
      <c r="S7" s="60"/>
      <c r="T7" s="44"/>
      <c r="U7" s="84"/>
      <c r="V7" s="60"/>
      <c r="W7" s="55"/>
      <c r="X7" s="42"/>
      <c r="Y7" s="44"/>
      <c r="Z7" s="46"/>
      <c r="AA7" s="48"/>
      <c r="AB7" s="89"/>
      <c r="AC7" s="87"/>
      <c r="AD7" s="1"/>
      <c r="AE7" s="1"/>
      <c r="AF7" s="1"/>
      <c r="AG7" s="1"/>
      <c r="AH7" s="1"/>
      <c r="AI7" s="4"/>
      <c r="AJ7" s="4"/>
      <c r="AK7" s="14"/>
    </row>
    <row r="8" spans="2:38" ht="30" customHeight="1" x14ac:dyDescent="0.25">
      <c r="B8" s="51"/>
      <c r="C8" s="24" t="s">
        <v>65</v>
      </c>
      <c r="D8" s="98"/>
      <c r="E8" s="53" t="s">
        <v>2</v>
      </c>
      <c r="F8" s="42" t="s">
        <v>2</v>
      </c>
      <c r="G8" s="60"/>
      <c r="H8" s="44"/>
      <c r="I8" s="63"/>
      <c r="J8" s="60"/>
      <c r="K8" s="44"/>
      <c r="L8" s="63"/>
      <c r="M8" s="60"/>
      <c r="N8" s="44"/>
      <c r="O8" s="77" t="s">
        <v>2</v>
      </c>
      <c r="P8" s="60"/>
      <c r="Q8" s="79" t="s">
        <v>2</v>
      </c>
      <c r="R8" s="63"/>
      <c r="S8" s="60"/>
      <c r="T8" s="44"/>
      <c r="U8" s="84"/>
      <c r="V8" s="60"/>
      <c r="W8" s="55"/>
      <c r="X8" s="42" t="s">
        <v>2</v>
      </c>
      <c r="Y8" s="44"/>
      <c r="Z8" s="46">
        <f t="shared" ref="Z8" si="0">AL8</f>
        <v>20</v>
      </c>
      <c r="AA8" s="48"/>
      <c r="AB8" s="89"/>
      <c r="AC8" s="15"/>
      <c r="AD8" s="1">
        <f>COUNTIF(F8:Y9,"A")</f>
        <v>4</v>
      </c>
      <c r="AE8" s="1">
        <f>COUNTIF(F8:Y9,"B+")</f>
        <v>0</v>
      </c>
      <c r="AF8" s="1">
        <f>COUNTIF(F8:Y9,"B")</f>
        <v>0</v>
      </c>
      <c r="AG8" s="1">
        <f>COUNTIF(F8:Y9,"B-")</f>
        <v>0</v>
      </c>
      <c r="AH8" s="1">
        <f>COUNTIF(F8:Y9,"C+")</f>
        <v>0</v>
      </c>
      <c r="AI8" s="4">
        <f>COUNTIF(F8:Y9,"C")</f>
        <v>0</v>
      </c>
      <c r="AJ8" s="4">
        <f>COUNTIF(F8:Y9,"C-")</f>
        <v>0</v>
      </c>
      <c r="AK8" s="18">
        <f>COUNTIF(F8:Y9,"D")</f>
        <v>0</v>
      </c>
      <c r="AL8">
        <f>20*(AD8*20+AE8*18+AF8*16+AG8*14+AH8*12+AI8*10+AJ8*8+AK8*0)/(SUM(AD8:AK8)*20)</f>
        <v>20</v>
      </c>
    </row>
    <row r="9" spans="2:38" ht="15.75" thickBot="1" x14ac:dyDescent="0.3">
      <c r="B9" s="51"/>
      <c r="C9" s="26" t="s">
        <v>18</v>
      </c>
      <c r="D9" s="99"/>
      <c r="E9" s="54"/>
      <c r="F9" s="43"/>
      <c r="G9" s="75"/>
      <c r="H9" s="45"/>
      <c r="I9" s="76"/>
      <c r="J9" s="75"/>
      <c r="K9" s="45"/>
      <c r="L9" s="76"/>
      <c r="M9" s="75"/>
      <c r="N9" s="45"/>
      <c r="O9" s="78"/>
      <c r="P9" s="75"/>
      <c r="Q9" s="80"/>
      <c r="R9" s="76"/>
      <c r="S9" s="75"/>
      <c r="T9" s="45"/>
      <c r="U9" s="96"/>
      <c r="V9" s="75"/>
      <c r="W9" s="56"/>
      <c r="X9" s="43"/>
      <c r="Y9" s="45"/>
      <c r="Z9" s="47"/>
      <c r="AA9" s="69"/>
      <c r="AB9" s="89"/>
      <c r="AC9" s="16"/>
      <c r="AD9" s="1"/>
      <c r="AE9" s="1"/>
      <c r="AF9" s="1"/>
      <c r="AG9" s="1"/>
      <c r="AH9" s="1"/>
      <c r="AI9" s="4"/>
      <c r="AJ9" s="4"/>
      <c r="AK9" s="14"/>
    </row>
    <row r="10" spans="2:38" ht="30" customHeight="1" x14ac:dyDescent="0.25">
      <c r="B10" s="51"/>
      <c r="C10" s="23" t="s">
        <v>16</v>
      </c>
      <c r="D10" s="97" t="s">
        <v>10</v>
      </c>
      <c r="E10" s="81"/>
      <c r="F10" s="64"/>
      <c r="G10" s="65"/>
      <c r="H10" s="67"/>
      <c r="I10" s="62"/>
      <c r="J10" s="59"/>
      <c r="K10" s="61"/>
      <c r="L10" s="62"/>
      <c r="M10" s="59"/>
      <c r="N10" s="61"/>
      <c r="O10" s="83"/>
      <c r="P10" s="59"/>
      <c r="Q10" s="58"/>
      <c r="R10" s="62"/>
      <c r="S10" s="59"/>
      <c r="T10" s="61"/>
      <c r="U10" s="95"/>
      <c r="V10" s="59"/>
      <c r="W10" s="58"/>
      <c r="X10" s="64"/>
      <c r="Y10" s="67"/>
      <c r="Z10" s="82" t="e">
        <f t="shared" ref="Z10" si="1">AL10</f>
        <v>#DIV/0!</v>
      </c>
      <c r="AA10" s="85"/>
      <c r="AB10" s="86"/>
      <c r="AC10" s="86"/>
      <c r="AD10" s="1">
        <f>COUNTIF(F10:Y11,"A")</f>
        <v>0</v>
      </c>
      <c r="AE10" s="1">
        <f>COUNTIF(F10:Y11,"B+")</f>
        <v>0</v>
      </c>
      <c r="AF10" s="1">
        <f>COUNTIF(F10:Y11,"B")</f>
        <v>0</v>
      </c>
      <c r="AG10" s="1">
        <f>COUNTIF(F10:Y11,"B-")</f>
        <v>0</v>
      </c>
      <c r="AH10" s="1">
        <f>COUNTIF(F10:Y11,"C+")</f>
        <v>0</v>
      </c>
      <c r="AI10" s="4">
        <f>COUNTIF(F10:Y11,"C")</f>
        <v>0</v>
      </c>
      <c r="AJ10" s="4">
        <f>COUNTIF(F10:Y11,"C-")</f>
        <v>0</v>
      </c>
      <c r="AK10" s="18">
        <f>COUNTIF(F10:Y11,"D")</f>
        <v>0</v>
      </c>
      <c r="AL10" t="e">
        <f>20*(AD10*20+AE10*18+AF10*16+AG10*14+AH10*12+AI10*10+AJ10*8+AK10*0)/(SUM(AD10:AK10)*20)</f>
        <v>#DIV/0!</v>
      </c>
    </row>
    <row r="11" spans="2:38" ht="30" customHeight="1" x14ac:dyDescent="0.25">
      <c r="B11" s="51"/>
      <c r="C11" s="24" t="s">
        <v>7</v>
      </c>
      <c r="D11" s="98"/>
      <c r="E11" s="53"/>
      <c r="F11" s="42"/>
      <c r="G11" s="66"/>
      <c r="H11" s="68"/>
      <c r="I11" s="63"/>
      <c r="J11" s="60"/>
      <c r="K11" s="44"/>
      <c r="L11" s="63"/>
      <c r="M11" s="60"/>
      <c r="N11" s="44"/>
      <c r="O11" s="77"/>
      <c r="P11" s="60"/>
      <c r="Q11" s="55"/>
      <c r="R11" s="63"/>
      <c r="S11" s="60"/>
      <c r="T11" s="44"/>
      <c r="U11" s="84"/>
      <c r="V11" s="60"/>
      <c r="W11" s="55"/>
      <c r="X11" s="42"/>
      <c r="Y11" s="68"/>
      <c r="Z11" s="46"/>
      <c r="AA11" s="48"/>
      <c r="AB11" s="86"/>
      <c r="AC11" s="88"/>
      <c r="AD11" s="1"/>
      <c r="AE11" s="1"/>
      <c r="AF11" s="1"/>
      <c r="AG11" s="1"/>
      <c r="AH11" s="1"/>
      <c r="AI11" s="4"/>
      <c r="AJ11" s="4"/>
      <c r="AK11" s="14"/>
    </row>
    <row r="12" spans="2:38" ht="30" customHeight="1" x14ac:dyDescent="0.25">
      <c r="B12" s="51"/>
      <c r="C12" s="24" t="s">
        <v>16</v>
      </c>
      <c r="D12" s="98"/>
      <c r="E12" s="53"/>
      <c r="F12" s="42"/>
      <c r="G12" s="60"/>
      <c r="H12" s="44"/>
      <c r="I12" s="63"/>
      <c r="J12" s="60"/>
      <c r="K12" s="44"/>
      <c r="L12" s="63"/>
      <c r="M12" s="60"/>
      <c r="N12" s="44"/>
      <c r="O12" s="77"/>
      <c r="P12" s="60"/>
      <c r="Q12" s="79"/>
      <c r="R12" s="63"/>
      <c r="S12" s="60"/>
      <c r="T12" s="44"/>
      <c r="U12" s="84"/>
      <c r="V12" s="60"/>
      <c r="W12" s="55"/>
      <c r="X12" s="42"/>
      <c r="Y12" s="44"/>
      <c r="Z12" s="46" t="e">
        <f t="shared" ref="Z12" si="2">AL12</f>
        <v>#DIV/0!</v>
      </c>
      <c r="AA12" s="48"/>
      <c r="AB12" s="86"/>
      <c r="AC12" s="87"/>
      <c r="AD12" s="1">
        <f>COUNTIF(F12:Y13,"A")</f>
        <v>0</v>
      </c>
      <c r="AE12" s="1">
        <f>COUNTIF(F12:Y13,"B+")</f>
        <v>0</v>
      </c>
      <c r="AF12" s="1">
        <f>COUNTIF(F12:Y13,"B")</f>
        <v>0</v>
      </c>
      <c r="AG12" s="1">
        <f>COUNTIF(F12:Y13,"B-")</f>
        <v>0</v>
      </c>
      <c r="AH12" s="1">
        <f>COUNTIF(F12:Y13,"C+")</f>
        <v>0</v>
      </c>
      <c r="AI12" s="4">
        <f>COUNTIF(F12:Y13,"C")</f>
        <v>0</v>
      </c>
      <c r="AJ12" s="4">
        <f>COUNTIF(F12:Y13,"C-")</f>
        <v>0</v>
      </c>
      <c r="AK12" s="18">
        <f>COUNTIF(F12:Y13,"D")</f>
        <v>0</v>
      </c>
      <c r="AL12" t="e">
        <f>20*(AD12*20+AE12*18+AF12*16+AG12*14+AH12*12+AI12*10+AJ12*8+AK12*0)/(SUM(AD12:AK12)*20)</f>
        <v>#DIV/0!</v>
      </c>
    </row>
    <row r="13" spans="2:38" ht="30" customHeight="1" x14ac:dyDescent="0.25">
      <c r="B13" s="51"/>
      <c r="C13" s="21" t="s">
        <v>59</v>
      </c>
      <c r="D13" s="98"/>
      <c r="E13" s="53"/>
      <c r="F13" s="42"/>
      <c r="G13" s="60"/>
      <c r="H13" s="44"/>
      <c r="I13" s="63"/>
      <c r="J13" s="60"/>
      <c r="K13" s="44"/>
      <c r="L13" s="63"/>
      <c r="M13" s="60"/>
      <c r="N13" s="44"/>
      <c r="O13" s="77"/>
      <c r="P13" s="60"/>
      <c r="Q13" s="79"/>
      <c r="R13" s="63"/>
      <c r="S13" s="60"/>
      <c r="T13" s="44"/>
      <c r="U13" s="84"/>
      <c r="V13" s="60"/>
      <c r="W13" s="55"/>
      <c r="X13" s="42"/>
      <c r="Y13" s="44"/>
      <c r="Z13" s="46"/>
      <c r="AA13" s="74"/>
      <c r="AB13" s="86"/>
      <c r="AC13" s="89"/>
      <c r="AD13" s="1"/>
      <c r="AE13" s="1"/>
      <c r="AF13" s="1"/>
      <c r="AG13" s="1"/>
      <c r="AH13" s="1"/>
      <c r="AI13" s="4"/>
      <c r="AJ13" s="4"/>
      <c r="AK13" s="14"/>
    </row>
    <row r="14" spans="2:38" ht="30" customHeight="1" x14ac:dyDescent="0.25">
      <c r="B14" s="51"/>
      <c r="C14" s="24" t="s">
        <v>16</v>
      </c>
      <c r="D14" s="98"/>
      <c r="E14" s="53"/>
      <c r="F14" s="42"/>
      <c r="G14" s="60"/>
      <c r="H14" s="44"/>
      <c r="I14" s="63"/>
      <c r="J14" s="60"/>
      <c r="K14" s="44"/>
      <c r="L14" s="63"/>
      <c r="M14" s="60"/>
      <c r="N14" s="44"/>
      <c r="O14" s="77"/>
      <c r="P14" s="60"/>
      <c r="Q14" s="79"/>
      <c r="R14" s="63"/>
      <c r="S14" s="60"/>
      <c r="T14" s="44"/>
      <c r="U14" s="84"/>
      <c r="V14" s="60"/>
      <c r="W14" s="55"/>
      <c r="X14" s="42"/>
      <c r="Y14" s="44"/>
      <c r="Z14" s="46" t="e">
        <f t="shared" ref="Z14" si="3">AL14</f>
        <v>#DIV/0!</v>
      </c>
      <c r="AA14" s="48"/>
      <c r="AB14" s="86"/>
      <c r="AC14" s="86"/>
      <c r="AD14" s="1">
        <f>COUNTIF(F14:Y15,"A")</f>
        <v>0</v>
      </c>
      <c r="AE14" s="1">
        <f>COUNTIF(F14:Y15,"B+")</f>
        <v>0</v>
      </c>
      <c r="AF14" s="1">
        <f>COUNTIF(F14:Y15,"B")</f>
        <v>0</v>
      </c>
      <c r="AG14" s="1">
        <f>COUNTIF(F14:Y15,"B-")</f>
        <v>0</v>
      </c>
      <c r="AH14" s="1">
        <f>COUNTIF(F14:Y15,"C+")</f>
        <v>0</v>
      </c>
      <c r="AI14" s="4">
        <f>COUNTIF(F14:Y15,"C")</f>
        <v>0</v>
      </c>
      <c r="AJ14" s="4">
        <f>COUNTIF(F14:Y15,"C-")</f>
        <v>0</v>
      </c>
      <c r="AK14" s="18">
        <f>COUNTIF(F14:Y15,"D")</f>
        <v>0</v>
      </c>
      <c r="AL14" t="e">
        <f>20*(AD14*20+AE14*18+AF14*16+AG14*14+AH14*12+AI14*10+AJ14*8+AK14*0)/(SUM(AD14:AK14)*20)</f>
        <v>#DIV/0!</v>
      </c>
    </row>
    <row r="15" spans="2:38" ht="30" customHeight="1" x14ac:dyDescent="0.25">
      <c r="B15" s="51"/>
      <c r="C15" s="21" t="s">
        <v>60</v>
      </c>
      <c r="D15" s="98"/>
      <c r="E15" s="53"/>
      <c r="F15" s="42"/>
      <c r="G15" s="60"/>
      <c r="H15" s="44"/>
      <c r="I15" s="63"/>
      <c r="J15" s="60"/>
      <c r="K15" s="44"/>
      <c r="L15" s="63"/>
      <c r="M15" s="60"/>
      <c r="N15" s="44"/>
      <c r="O15" s="77"/>
      <c r="P15" s="60"/>
      <c r="Q15" s="79"/>
      <c r="R15" s="63"/>
      <c r="S15" s="60"/>
      <c r="T15" s="44"/>
      <c r="U15" s="84"/>
      <c r="V15" s="60"/>
      <c r="W15" s="55"/>
      <c r="X15" s="42"/>
      <c r="Y15" s="44"/>
      <c r="Z15" s="46"/>
      <c r="AA15" s="48"/>
      <c r="AB15" s="86"/>
      <c r="AC15" s="88"/>
      <c r="AD15" s="1"/>
      <c r="AE15" s="1"/>
      <c r="AF15" s="1"/>
      <c r="AG15" s="1"/>
      <c r="AH15" s="1"/>
      <c r="AI15" s="4"/>
      <c r="AJ15" s="4"/>
      <c r="AK15" s="14"/>
    </row>
    <row r="16" spans="2:38" ht="30" customHeight="1" x14ac:dyDescent="0.25">
      <c r="B16" s="51"/>
      <c r="C16" s="24" t="s">
        <v>58</v>
      </c>
      <c r="D16" s="98"/>
      <c r="E16" s="53"/>
      <c r="F16" s="42"/>
      <c r="G16" s="60"/>
      <c r="H16" s="44"/>
      <c r="I16" s="63"/>
      <c r="J16" s="60"/>
      <c r="K16" s="44"/>
      <c r="L16" s="63"/>
      <c r="M16" s="60"/>
      <c r="N16" s="44"/>
      <c r="O16" s="77"/>
      <c r="P16" s="60"/>
      <c r="Q16" s="79"/>
      <c r="R16" s="63"/>
      <c r="S16" s="60"/>
      <c r="T16" s="44"/>
      <c r="U16" s="84"/>
      <c r="V16" s="60"/>
      <c r="W16" s="55"/>
      <c r="X16" s="42"/>
      <c r="Y16" s="44"/>
      <c r="Z16" s="46" t="e">
        <f t="shared" ref="Z16" si="4">AL16</f>
        <v>#DIV/0!</v>
      </c>
      <c r="AA16" s="48"/>
      <c r="AB16" s="86"/>
      <c r="AC16" s="89"/>
      <c r="AD16" s="1">
        <f>COUNTIF(F16:Y17,"A")</f>
        <v>0</v>
      </c>
      <c r="AE16" s="1">
        <f>COUNTIF(F16:Y17,"B+")</f>
        <v>0</v>
      </c>
      <c r="AF16" s="1">
        <f>COUNTIF(F16:Y17,"B")</f>
        <v>0</v>
      </c>
      <c r="AG16" s="1">
        <f>COUNTIF(F16:Y17,"B-")</f>
        <v>0</v>
      </c>
      <c r="AH16" s="1">
        <f>COUNTIF(F16:Y17,"C+")</f>
        <v>0</v>
      </c>
      <c r="AI16" s="4">
        <f>COUNTIF(F16:Y17,"C")</f>
        <v>0</v>
      </c>
      <c r="AJ16" s="4">
        <f>COUNTIF(F16:Y17,"C-")</f>
        <v>0</v>
      </c>
      <c r="AK16" s="18">
        <f>COUNTIF(F16:Y17,"D")</f>
        <v>0</v>
      </c>
      <c r="AL16" t="e">
        <f>20*(AD16*20+AE16*18+AF16*16+AG16*14+AH16*12+AI16*10+AJ16*8+AK16*0)/(SUM(AD16:AK16)*20)</f>
        <v>#DIV/0!</v>
      </c>
    </row>
    <row r="17" spans="2:38" ht="30" customHeight="1" thickBot="1" x14ac:dyDescent="0.3">
      <c r="B17" s="51"/>
      <c r="C17" s="26" t="s">
        <v>61</v>
      </c>
      <c r="D17" s="99"/>
      <c r="E17" s="54"/>
      <c r="F17" s="43"/>
      <c r="G17" s="75"/>
      <c r="H17" s="45"/>
      <c r="I17" s="76"/>
      <c r="J17" s="75"/>
      <c r="K17" s="45"/>
      <c r="L17" s="76"/>
      <c r="M17" s="75"/>
      <c r="N17" s="45"/>
      <c r="O17" s="78"/>
      <c r="P17" s="75"/>
      <c r="Q17" s="80"/>
      <c r="R17" s="76"/>
      <c r="S17" s="75"/>
      <c r="T17" s="45"/>
      <c r="U17" s="96"/>
      <c r="V17" s="75"/>
      <c r="W17" s="56"/>
      <c r="X17" s="43"/>
      <c r="Y17" s="45"/>
      <c r="Z17" s="47"/>
      <c r="AA17" s="69"/>
      <c r="AB17" s="86"/>
      <c r="AC17" s="89"/>
      <c r="AD17" s="1"/>
      <c r="AE17" s="1"/>
      <c r="AF17" s="1"/>
      <c r="AG17" s="1"/>
      <c r="AH17" s="1"/>
      <c r="AI17" s="4"/>
      <c r="AJ17" s="4"/>
      <c r="AK17" s="14"/>
    </row>
    <row r="18" spans="2:38" ht="30" customHeight="1" x14ac:dyDescent="0.25">
      <c r="B18" s="51"/>
      <c r="C18" s="23" t="s">
        <v>16</v>
      </c>
      <c r="D18" s="100" t="s">
        <v>9</v>
      </c>
      <c r="E18" s="81"/>
      <c r="F18" s="64"/>
      <c r="G18" s="65"/>
      <c r="H18" s="67"/>
      <c r="I18" s="62"/>
      <c r="J18" s="59"/>
      <c r="K18" s="61"/>
      <c r="L18" s="62"/>
      <c r="M18" s="59"/>
      <c r="N18" s="61"/>
      <c r="O18" s="83"/>
      <c r="P18" s="59"/>
      <c r="Q18" s="58"/>
      <c r="R18" s="62"/>
      <c r="S18" s="59"/>
      <c r="T18" s="61"/>
      <c r="U18" s="95"/>
      <c r="V18" s="59"/>
      <c r="W18" s="58"/>
      <c r="X18" s="64"/>
      <c r="Y18" s="67"/>
      <c r="Z18" s="82" t="e">
        <f t="shared" ref="Z18" si="5">AL18</f>
        <v>#DIV/0!</v>
      </c>
      <c r="AA18" s="85"/>
      <c r="AB18" s="86"/>
      <c r="AC18" s="17"/>
      <c r="AD18" s="1">
        <f>COUNTIF(F18:Y19,"A")</f>
        <v>0</v>
      </c>
      <c r="AE18" s="1">
        <f>COUNTIF(F18:Y19,"B+")</f>
        <v>0</v>
      </c>
      <c r="AF18" s="1">
        <f>COUNTIF(F18:Y19,"B")</f>
        <v>0</v>
      </c>
      <c r="AG18" s="1">
        <f>COUNTIF(F18:Y19,"B-")</f>
        <v>0</v>
      </c>
      <c r="AH18" s="1">
        <f>COUNTIF(F18:Y19,"C+")</f>
        <v>0</v>
      </c>
      <c r="AI18" s="4">
        <f>COUNTIF(F18:Y19,"C")</f>
        <v>0</v>
      </c>
      <c r="AJ18" s="4">
        <f>COUNTIF(F18:Y19,"C-")</f>
        <v>0</v>
      </c>
      <c r="AK18" s="18">
        <f>COUNTIF(F18:Y19,"D")</f>
        <v>0</v>
      </c>
      <c r="AL18" t="e">
        <f>20*(AD18*20+AE18*18+AF18*16+AG18*14+AH18*12+AI18*10+AJ18*8+AK18*0)/(SUM(AD18:AK18)*20)</f>
        <v>#DIV/0!</v>
      </c>
    </row>
    <row r="19" spans="2:38" ht="30" customHeight="1" x14ac:dyDescent="0.25">
      <c r="B19" s="51"/>
      <c r="C19" s="24" t="s">
        <v>7</v>
      </c>
      <c r="D19" s="101"/>
      <c r="E19" s="53"/>
      <c r="F19" s="42"/>
      <c r="G19" s="66"/>
      <c r="H19" s="68"/>
      <c r="I19" s="63"/>
      <c r="J19" s="60"/>
      <c r="K19" s="44"/>
      <c r="L19" s="63"/>
      <c r="M19" s="60"/>
      <c r="N19" s="44"/>
      <c r="O19" s="77"/>
      <c r="P19" s="60"/>
      <c r="Q19" s="55"/>
      <c r="R19" s="63"/>
      <c r="S19" s="60"/>
      <c r="T19" s="44"/>
      <c r="U19" s="84"/>
      <c r="V19" s="60"/>
      <c r="W19" s="55"/>
      <c r="X19" s="42"/>
      <c r="Y19" s="68"/>
      <c r="Z19" s="46"/>
      <c r="AA19" s="48"/>
      <c r="AB19" s="86"/>
      <c r="AC19" s="17"/>
      <c r="AD19" s="1"/>
      <c r="AE19" s="1"/>
      <c r="AF19" s="1"/>
      <c r="AG19" s="1"/>
      <c r="AH19" s="1"/>
      <c r="AI19" s="4"/>
      <c r="AJ19" s="4"/>
      <c r="AK19" s="14"/>
    </row>
    <row r="20" spans="2:38" ht="30" customHeight="1" x14ac:dyDescent="0.25">
      <c r="B20" s="51"/>
      <c r="C20" s="24" t="s">
        <v>16</v>
      </c>
      <c r="D20" s="101"/>
      <c r="E20" s="53"/>
      <c r="F20" s="42"/>
      <c r="G20" s="60"/>
      <c r="H20" s="44"/>
      <c r="I20" s="63"/>
      <c r="J20" s="60"/>
      <c r="K20" s="44"/>
      <c r="L20" s="63"/>
      <c r="M20" s="60"/>
      <c r="N20" s="44"/>
      <c r="O20" s="77"/>
      <c r="P20" s="60"/>
      <c r="Q20" s="79"/>
      <c r="R20" s="63"/>
      <c r="S20" s="60"/>
      <c r="T20" s="44"/>
      <c r="U20" s="84"/>
      <c r="V20" s="60"/>
      <c r="W20" s="55"/>
      <c r="X20" s="42"/>
      <c r="Y20" s="44"/>
      <c r="Z20" s="46" t="e">
        <f t="shared" ref="Z20" si="6">AL20</f>
        <v>#DIV/0!</v>
      </c>
      <c r="AA20" s="48"/>
      <c r="AB20" s="86"/>
      <c r="AC20" s="86"/>
      <c r="AD20" s="1">
        <f>COUNTIF(F20:Y21,"A")</f>
        <v>0</v>
      </c>
      <c r="AE20" s="1">
        <f>COUNTIF(F20:Y21,"B+")</f>
        <v>0</v>
      </c>
      <c r="AF20" s="1">
        <f>COUNTIF(F20:Y21,"B")</f>
        <v>0</v>
      </c>
      <c r="AG20" s="1">
        <f>COUNTIF(F20:Y21,"B-")</f>
        <v>0</v>
      </c>
      <c r="AH20" s="1">
        <f>COUNTIF(F20:Y21,"C+")</f>
        <v>0</v>
      </c>
      <c r="AI20" s="4">
        <f>COUNTIF(F20:Y21,"C")</f>
        <v>0</v>
      </c>
      <c r="AJ20" s="4">
        <f>COUNTIF(F20:Y21,"C-")</f>
        <v>0</v>
      </c>
      <c r="AK20" s="18">
        <f>COUNTIF(F20:Y21,"D")</f>
        <v>0</v>
      </c>
      <c r="AL20" t="e">
        <f>20*(AD20*20+AE20*18+AF20*16+AG20*14+AH20*12+AI20*10+AJ20*8+AK20*0)/(SUM(AD20:AK20)*20)</f>
        <v>#DIV/0!</v>
      </c>
    </row>
    <row r="21" spans="2:38" ht="30" customHeight="1" x14ac:dyDescent="0.25">
      <c r="B21" s="51"/>
      <c r="C21" s="21" t="s">
        <v>62</v>
      </c>
      <c r="D21" s="101"/>
      <c r="E21" s="53"/>
      <c r="F21" s="42"/>
      <c r="G21" s="60"/>
      <c r="H21" s="44"/>
      <c r="I21" s="63"/>
      <c r="J21" s="60"/>
      <c r="K21" s="44"/>
      <c r="L21" s="63"/>
      <c r="M21" s="60"/>
      <c r="N21" s="44"/>
      <c r="O21" s="77"/>
      <c r="P21" s="60"/>
      <c r="Q21" s="79"/>
      <c r="R21" s="63"/>
      <c r="S21" s="60"/>
      <c r="T21" s="44"/>
      <c r="U21" s="84"/>
      <c r="V21" s="60"/>
      <c r="W21" s="55"/>
      <c r="X21" s="42"/>
      <c r="Y21" s="44"/>
      <c r="Z21" s="46"/>
      <c r="AA21" s="74"/>
      <c r="AB21" s="86"/>
      <c r="AC21" s="86"/>
      <c r="AD21" s="1"/>
      <c r="AE21" s="1"/>
      <c r="AF21" s="1"/>
      <c r="AG21" s="1"/>
      <c r="AH21" s="1"/>
      <c r="AI21" s="4"/>
      <c r="AJ21" s="4"/>
      <c r="AK21" s="14"/>
    </row>
    <row r="22" spans="2:38" ht="30" customHeight="1" x14ac:dyDescent="0.25">
      <c r="B22" s="51"/>
      <c r="C22" s="24" t="s">
        <v>16</v>
      </c>
      <c r="D22" s="101"/>
      <c r="E22" s="53"/>
      <c r="F22" s="42"/>
      <c r="G22" s="60"/>
      <c r="H22" s="44"/>
      <c r="I22" s="63"/>
      <c r="J22" s="60"/>
      <c r="K22" s="44"/>
      <c r="L22" s="63"/>
      <c r="M22" s="60"/>
      <c r="N22" s="44"/>
      <c r="O22" s="77"/>
      <c r="P22" s="60"/>
      <c r="Q22" s="79"/>
      <c r="R22" s="63"/>
      <c r="S22" s="60"/>
      <c r="T22" s="44"/>
      <c r="U22" s="84"/>
      <c r="V22" s="60"/>
      <c r="W22" s="55"/>
      <c r="X22" s="42"/>
      <c r="Y22" s="44"/>
      <c r="Z22" s="46" t="e">
        <f t="shared" ref="Z22" si="7">AL22</f>
        <v>#DIV/0!</v>
      </c>
      <c r="AA22" s="48"/>
      <c r="AB22" s="86"/>
      <c r="AC22" s="86"/>
      <c r="AD22" s="1">
        <f>COUNTIF(F22:Y23,"A")</f>
        <v>0</v>
      </c>
      <c r="AE22" s="1">
        <f>COUNTIF(F22:Y23,"B+")</f>
        <v>0</v>
      </c>
      <c r="AF22" s="1">
        <f>COUNTIF(F22:Y23,"B")</f>
        <v>0</v>
      </c>
      <c r="AG22" s="1">
        <f>COUNTIF(F22:Y23,"B-")</f>
        <v>0</v>
      </c>
      <c r="AH22" s="1">
        <f>COUNTIF(F22:Y23,"C+")</f>
        <v>0</v>
      </c>
      <c r="AI22" s="4">
        <f>COUNTIF(F22:Y23,"C")</f>
        <v>0</v>
      </c>
      <c r="AJ22" s="4">
        <f>COUNTIF(F22:Y23,"C-")</f>
        <v>0</v>
      </c>
      <c r="AK22" s="18">
        <f>COUNTIF(F22:Y23,"D")</f>
        <v>0</v>
      </c>
      <c r="AL22" t="e">
        <f>20*(AD22*20+AE22*18+AF22*16+AG22*14+AH22*12+AI22*10+AJ22*8+AK22*0)/(SUM(AD22:AK22)*20)</f>
        <v>#DIV/0!</v>
      </c>
    </row>
    <row r="23" spans="2:38" ht="30" customHeight="1" thickBot="1" x14ac:dyDescent="0.3">
      <c r="B23" s="51"/>
      <c r="C23" s="22" t="s">
        <v>60</v>
      </c>
      <c r="D23" s="102"/>
      <c r="E23" s="54"/>
      <c r="F23" s="43"/>
      <c r="G23" s="75"/>
      <c r="H23" s="45"/>
      <c r="I23" s="76"/>
      <c r="J23" s="75"/>
      <c r="K23" s="45"/>
      <c r="L23" s="76"/>
      <c r="M23" s="75"/>
      <c r="N23" s="45"/>
      <c r="O23" s="78"/>
      <c r="P23" s="75"/>
      <c r="Q23" s="80"/>
      <c r="R23" s="76"/>
      <c r="S23" s="75"/>
      <c r="T23" s="45"/>
      <c r="U23" s="96"/>
      <c r="V23" s="75"/>
      <c r="W23" s="56"/>
      <c r="X23" s="43"/>
      <c r="Y23" s="45"/>
      <c r="Z23" s="47"/>
      <c r="AA23" s="49"/>
      <c r="AB23" s="86"/>
      <c r="AC23" s="86"/>
      <c r="AD23" s="1"/>
      <c r="AE23" s="1"/>
      <c r="AF23" s="1"/>
      <c r="AG23" s="1"/>
      <c r="AH23" s="1"/>
      <c r="AI23" s="4"/>
      <c r="AJ23" s="4"/>
      <c r="AK23" s="14"/>
    </row>
    <row r="24" spans="2:38" ht="30" customHeight="1" x14ac:dyDescent="0.25">
      <c r="B24" s="51"/>
      <c r="C24" s="27" t="s">
        <v>16</v>
      </c>
      <c r="D24" s="103" t="s">
        <v>11</v>
      </c>
      <c r="E24" s="57"/>
      <c r="F24" s="64"/>
      <c r="G24" s="65"/>
      <c r="H24" s="67"/>
      <c r="I24" s="62"/>
      <c r="J24" s="59"/>
      <c r="K24" s="61"/>
      <c r="L24" s="62"/>
      <c r="M24" s="59"/>
      <c r="N24" s="61"/>
      <c r="O24" s="83"/>
      <c r="P24" s="59"/>
      <c r="Q24" s="58"/>
      <c r="R24" s="62"/>
      <c r="S24" s="59"/>
      <c r="T24" s="61"/>
      <c r="U24" s="95"/>
      <c r="V24" s="59"/>
      <c r="W24" s="58"/>
      <c r="X24" s="64"/>
      <c r="Y24" s="67"/>
      <c r="Z24" s="70" t="e">
        <f t="shared" ref="Z24" si="8">AL24</f>
        <v>#DIV/0!</v>
      </c>
      <c r="AA24" s="73"/>
      <c r="AB24" s="86"/>
      <c r="AC24" s="87"/>
      <c r="AD24" s="1">
        <f>COUNTIF(F24:Y25,"A")</f>
        <v>0</v>
      </c>
      <c r="AE24" s="1">
        <f>COUNTIF(F24:Y25,"B+")</f>
        <v>0</v>
      </c>
      <c r="AF24" s="1">
        <f>COUNTIF(F24:Y25,"B")</f>
        <v>0</v>
      </c>
      <c r="AG24" s="1">
        <f>COUNTIF(F24:Y25,"B-")</f>
        <v>0</v>
      </c>
      <c r="AH24" s="1">
        <f>COUNTIF(F24:Y25,"C+")</f>
        <v>0</v>
      </c>
      <c r="AI24" s="4">
        <f>COUNTIF(F24:Y25,"C")</f>
        <v>0</v>
      </c>
      <c r="AJ24" s="4">
        <f>COUNTIF(F24:Y25,"C-")</f>
        <v>0</v>
      </c>
      <c r="AK24" s="18">
        <f>COUNTIF(F24:Y25,"D")</f>
        <v>0</v>
      </c>
      <c r="AL24" t="e">
        <f>20*(AD24*20+AE24*18+AF24*16+AG24*14+AH24*12+AI24*10+AJ24*8+AK24*0)/(SUM(AD24:AK24)*20)</f>
        <v>#DIV/0!</v>
      </c>
    </row>
    <row r="25" spans="2:38" ht="30" customHeight="1" x14ac:dyDescent="0.25">
      <c r="B25" s="51"/>
      <c r="C25" s="28" t="s">
        <v>7</v>
      </c>
      <c r="D25" s="101"/>
      <c r="E25" s="53"/>
      <c r="F25" s="42"/>
      <c r="G25" s="66"/>
      <c r="H25" s="68"/>
      <c r="I25" s="63"/>
      <c r="J25" s="60"/>
      <c r="K25" s="44"/>
      <c r="L25" s="63"/>
      <c r="M25" s="60"/>
      <c r="N25" s="44"/>
      <c r="O25" s="77"/>
      <c r="P25" s="60"/>
      <c r="Q25" s="55"/>
      <c r="R25" s="63"/>
      <c r="S25" s="60"/>
      <c r="T25" s="44"/>
      <c r="U25" s="84"/>
      <c r="V25" s="60"/>
      <c r="W25" s="55"/>
      <c r="X25" s="42"/>
      <c r="Y25" s="68"/>
      <c r="Z25" s="71"/>
      <c r="AA25" s="74"/>
      <c r="AB25" s="86"/>
      <c r="AC25" s="87"/>
      <c r="AD25" s="1"/>
      <c r="AE25" s="1"/>
      <c r="AF25" s="1"/>
      <c r="AG25" s="1"/>
      <c r="AH25" s="1"/>
      <c r="AI25" s="4"/>
      <c r="AJ25" s="4"/>
      <c r="AK25" s="14"/>
    </row>
    <row r="26" spans="2:38" ht="30" customHeight="1" x14ac:dyDescent="0.25">
      <c r="B26" s="51"/>
      <c r="C26" s="28" t="s">
        <v>16</v>
      </c>
      <c r="D26" s="101"/>
      <c r="E26" s="53"/>
      <c r="F26" s="42"/>
      <c r="G26" s="60"/>
      <c r="H26" s="44"/>
      <c r="I26" s="63"/>
      <c r="J26" s="60"/>
      <c r="K26" s="44"/>
      <c r="L26" s="63"/>
      <c r="M26" s="60"/>
      <c r="N26" s="44"/>
      <c r="O26" s="77"/>
      <c r="P26" s="60"/>
      <c r="Q26" s="79"/>
      <c r="R26" s="63"/>
      <c r="S26" s="60"/>
      <c r="T26" s="44"/>
      <c r="U26" s="84"/>
      <c r="V26" s="60"/>
      <c r="W26" s="55"/>
      <c r="X26" s="42"/>
      <c r="Y26" s="44"/>
      <c r="Z26" s="46" t="e">
        <f t="shared" ref="Z26" si="9">AL26</f>
        <v>#DIV/0!</v>
      </c>
      <c r="AA26" s="48"/>
      <c r="AB26" s="86"/>
      <c r="AC26" s="86"/>
      <c r="AD26" s="1">
        <f>COUNTIF(F26:Y27,"A")</f>
        <v>0</v>
      </c>
      <c r="AE26" s="1">
        <f>COUNTIF(F26:Y27,"B+")</f>
        <v>0</v>
      </c>
      <c r="AF26" s="1">
        <f>COUNTIF(F26:Y27,"B")</f>
        <v>0</v>
      </c>
      <c r="AG26" s="1">
        <f>COUNTIF(F26:Y27,"B-")</f>
        <v>0</v>
      </c>
      <c r="AH26" s="1">
        <f>COUNTIF(F26:Y27,"C+")</f>
        <v>0</v>
      </c>
      <c r="AI26" s="4">
        <f>COUNTIF(F26:Y27,"C")</f>
        <v>0</v>
      </c>
      <c r="AJ26" s="4">
        <f>COUNTIF(F26:Y27,"C-")</f>
        <v>0</v>
      </c>
      <c r="AK26" s="18">
        <f>COUNTIF(F26:Y27,"D")</f>
        <v>0</v>
      </c>
      <c r="AL26" t="e">
        <f>20*(AD26*20+AE26*18+AF26*16+AG26*14+AH26*12+AI26*10+AJ26*8+AK26*0)/(SUM(AD26:AK26)*20)</f>
        <v>#DIV/0!</v>
      </c>
    </row>
    <row r="27" spans="2:38" ht="30" customHeight="1" x14ac:dyDescent="0.25">
      <c r="B27" s="51"/>
      <c r="C27" s="28" t="s">
        <v>63</v>
      </c>
      <c r="D27" s="101"/>
      <c r="E27" s="53"/>
      <c r="F27" s="42"/>
      <c r="G27" s="60"/>
      <c r="H27" s="44"/>
      <c r="I27" s="63"/>
      <c r="J27" s="60"/>
      <c r="K27" s="44"/>
      <c r="L27" s="63"/>
      <c r="M27" s="60"/>
      <c r="N27" s="44"/>
      <c r="O27" s="77"/>
      <c r="P27" s="60"/>
      <c r="Q27" s="79"/>
      <c r="R27" s="63"/>
      <c r="S27" s="60"/>
      <c r="T27" s="44"/>
      <c r="U27" s="84"/>
      <c r="V27" s="60"/>
      <c r="W27" s="55"/>
      <c r="X27" s="42"/>
      <c r="Y27" s="44"/>
      <c r="Z27" s="71"/>
      <c r="AA27" s="74"/>
      <c r="AB27" s="86"/>
      <c r="AC27" s="86"/>
      <c r="AD27" s="1"/>
      <c r="AE27" s="1"/>
      <c r="AF27" s="1"/>
      <c r="AG27" s="1"/>
      <c r="AH27" s="1"/>
      <c r="AI27" s="4"/>
      <c r="AJ27" s="4"/>
      <c r="AK27" s="14"/>
    </row>
    <row r="28" spans="2:38" ht="30" customHeight="1" x14ac:dyDescent="0.25">
      <c r="B28" s="51"/>
      <c r="C28" s="28" t="s">
        <v>16</v>
      </c>
      <c r="D28" s="101"/>
      <c r="E28" s="53"/>
      <c r="F28" s="42"/>
      <c r="G28" s="60"/>
      <c r="H28" s="44"/>
      <c r="I28" s="63"/>
      <c r="J28" s="60"/>
      <c r="K28" s="44"/>
      <c r="L28" s="63"/>
      <c r="M28" s="60"/>
      <c r="N28" s="44"/>
      <c r="O28" s="77"/>
      <c r="P28" s="60"/>
      <c r="Q28" s="79"/>
      <c r="R28" s="63"/>
      <c r="S28" s="60"/>
      <c r="T28" s="44"/>
      <c r="U28" s="84"/>
      <c r="V28" s="60"/>
      <c r="W28" s="55"/>
      <c r="X28" s="42"/>
      <c r="Y28" s="44"/>
      <c r="Z28" s="46" t="e">
        <f t="shared" ref="Z28" si="10">AL28</f>
        <v>#DIV/0!</v>
      </c>
      <c r="AA28" s="48"/>
      <c r="AB28" s="86"/>
      <c r="AC28" s="86"/>
      <c r="AD28" s="1">
        <f>COUNTIF(F28:Y29,"A")</f>
        <v>0</v>
      </c>
      <c r="AE28" s="1">
        <f>COUNTIF(F28:Y29,"B+")</f>
        <v>0</v>
      </c>
      <c r="AF28" s="1">
        <f>COUNTIF(F28:Y29,"B")</f>
        <v>0</v>
      </c>
      <c r="AG28" s="1">
        <f>COUNTIF(F28:Y29,"B-")</f>
        <v>0</v>
      </c>
      <c r="AH28" s="1">
        <f>COUNTIF(F28:Y29,"C+")</f>
        <v>0</v>
      </c>
      <c r="AI28" s="4">
        <f>COUNTIF(F28:Y29,"C")</f>
        <v>0</v>
      </c>
      <c r="AJ28" s="4">
        <f>COUNTIF(F28:Y29,"C-")</f>
        <v>0</v>
      </c>
      <c r="AK28" s="18">
        <f>COUNTIF(F28:Y29,"D")</f>
        <v>0</v>
      </c>
      <c r="AL28" t="e">
        <f>20*(AD28*20+AE28*18+AF28*16+AG28*14+AH28*12+AI28*10+AJ28*8+AK28*0)/(SUM(AD28:AK28)*20)</f>
        <v>#DIV/0!</v>
      </c>
    </row>
    <row r="29" spans="2:38" ht="30" customHeight="1" thickBot="1" x14ac:dyDescent="0.3">
      <c r="B29" s="52"/>
      <c r="C29" s="29" t="s">
        <v>64</v>
      </c>
      <c r="D29" s="102"/>
      <c r="E29" s="54"/>
      <c r="F29" s="43"/>
      <c r="G29" s="75"/>
      <c r="H29" s="45"/>
      <c r="I29" s="76"/>
      <c r="J29" s="75"/>
      <c r="K29" s="45"/>
      <c r="L29" s="76"/>
      <c r="M29" s="75"/>
      <c r="N29" s="45"/>
      <c r="O29" s="78"/>
      <c r="P29" s="75"/>
      <c r="Q29" s="80"/>
      <c r="R29" s="76"/>
      <c r="S29" s="75"/>
      <c r="T29" s="45"/>
      <c r="U29" s="96"/>
      <c r="V29" s="75"/>
      <c r="W29" s="56"/>
      <c r="X29" s="43"/>
      <c r="Y29" s="45"/>
      <c r="Z29" s="72"/>
      <c r="AA29" s="69"/>
      <c r="AB29" s="86"/>
      <c r="AC29" s="86"/>
      <c r="AD29" s="1"/>
      <c r="AE29" s="1"/>
      <c r="AF29" s="1"/>
      <c r="AG29" s="1"/>
      <c r="AH29" s="1"/>
      <c r="AI29" s="4"/>
      <c r="AJ29" s="4"/>
      <c r="AK29" s="14"/>
    </row>
    <row r="30" spans="2:38" ht="30" customHeight="1" x14ac:dyDescent="0.25">
      <c r="AB30" s="20" t="s">
        <v>12</v>
      </c>
      <c r="AC30" s="20"/>
      <c r="AD30" s="14"/>
      <c r="AE30" s="14"/>
      <c r="AF30" s="14"/>
      <c r="AG30" s="14"/>
      <c r="AH30" s="14"/>
      <c r="AI30" s="19"/>
      <c r="AJ30" s="19"/>
      <c r="AK30" s="14"/>
    </row>
    <row r="31" spans="2:38" ht="30" customHeight="1" x14ac:dyDescent="0.25"/>
    <row r="32" spans="2:38" ht="30" customHeight="1" x14ac:dyDescent="0.25"/>
    <row r="33" ht="30" customHeight="1" x14ac:dyDescent="0.25"/>
    <row r="34" ht="30" customHeight="1" x14ac:dyDescent="0.25"/>
  </sheetData>
  <mergeCells count="328">
    <mergeCell ref="M28:M29"/>
    <mergeCell ref="M26:M27"/>
    <mergeCell ref="S22:S23"/>
    <mergeCell ref="T22:T23"/>
    <mergeCell ref="V26:V27"/>
    <mergeCell ref="D4:D9"/>
    <mergeCell ref="D10:D17"/>
    <mergeCell ref="D18:D23"/>
    <mergeCell ref="D24:D29"/>
    <mergeCell ref="L26:L27"/>
    <mergeCell ref="V24:V25"/>
    <mergeCell ref="F28:F29"/>
    <mergeCell ref="G28:G29"/>
    <mergeCell ref="H28:H29"/>
    <mergeCell ref="I28:I29"/>
    <mergeCell ref="J28:J29"/>
    <mergeCell ref="K28:K29"/>
    <mergeCell ref="T28:T29"/>
    <mergeCell ref="U28:U29"/>
    <mergeCell ref="V28:V29"/>
    <mergeCell ref="F26:F27"/>
    <mergeCell ref="G26:G27"/>
    <mergeCell ref="H26:H27"/>
    <mergeCell ref="I26:I27"/>
    <mergeCell ref="J26:J27"/>
    <mergeCell ref="K26:K27"/>
    <mergeCell ref="U22:U23"/>
    <mergeCell ref="L28:L29"/>
    <mergeCell ref="N24:N25"/>
    <mergeCell ref="O24:O25"/>
    <mergeCell ref="P24:P25"/>
    <mergeCell ref="Q24:Q25"/>
    <mergeCell ref="R24:R25"/>
    <mergeCell ref="R28:R29"/>
    <mergeCell ref="T24:T25"/>
    <mergeCell ref="U24:U25"/>
    <mergeCell ref="O28:O29"/>
    <mergeCell ref="P28:P29"/>
    <mergeCell ref="Q28:Q29"/>
    <mergeCell ref="R26:R27"/>
    <mergeCell ref="S26:S27"/>
    <mergeCell ref="T26:T27"/>
    <mergeCell ref="U26:U27"/>
    <mergeCell ref="N26:N27"/>
    <mergeCell ref="O26:O27"/>
    <mergeCell ref="P26:P27"/>
    <mergeCell ref="Q26:Q27"/>
    <mergeCell ref="S28:S29"/>
    <mergeCell ref="N28:N29"/>
    <mergeCell ref="R22:R23"/>
    <mergeCell ref="T18:T19"/>
    <mergeCell ref="U18:U19"/>
    <mergeCell ref="V18:V19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R14:R15"/>
    <mergeCell ref="S14:S15"/>
    <mergeCell ref="T14:T15"/>
    <mergeCell ref="U14:U15"/>
    <mergeCell ref="V14:V15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V16:V17"/>
    <mergeCell ref="V8:V9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O6:O7"/>
    <mergeCell ref="P6:P7"/>
    <mergeCell ref="Q6:Q7"/>
    <mergeCell ref="R6:R7"/>
    <mergeCell ref="S6:S7"/>
    <mergeCell ref="T6:T7"/>
    <mergeCell ref="U6:U7"/>
    <mergeCell ref="V6:V7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F2:H2"/>
    <mergeCell ref="I2:K2"/>
    <mergeCell ref="L2:N2"/>
    <mergeCell ref="O2:Q2"/>
    <mergeCell ref="R2:T2"/>
    <mergeCell ref="U2:W2"/>
    <mergeCell ref="X2:Y2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R4:R5"/>
    <mergeCell ref="S4:S5"/>
    <mergeCell ref="T4:T5"/>
    <mergeCell ref="U4:U5"/>
    <mergeCell ref="V4:V5"/>
    <mergeCell ref="X4:X5"/>
    <mergeCell ref="AC4:AC5"/>
    <mergeCell ref="AC6:AC7"/>
    <mergeCell ref="AB4:AB9"/>
    <mergeCell ref="AC20:AC21"/>
    <mergeCell ref="AC22:AC23"/>
    <mergeCell ref="AC10:AC11"/>
    <mergeCell ref="AB18:AB23"/>
    <mergeCell ref="AC14:AC15"/>
    <mergeCell ref="AC12:AC13"/>
    <mergeCell ref="AC16:AC17"/>
    <mergeCell ref="Z10:Z11"/>
    <mergeCell ref="Z12:Z13"/>
    <mergeCell ref="E14:E15"/>
    <mergeCell ref="AC28:AC29"/>
    <mergeCell ref="AB24:AB29"/>
    <mergeCell ref="AB10:AB17"/>
    <mergeCell ref="AC26:AC27"/>
    <mergeCell ref="AC24:AC25"/>
    <mergeCell ref="Y10:Y11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AA4:AA5"/>
    <mergeCell ref="AA8:AA9"/>
    <mergeCell ref="AA12:AA13"/>
    <mergeCell ref="AA16:AA17"/>
    <mergeCell ref="AA20:AA21"/>
    <mergeCell ref="AA6:AA7"/>
    <mergeCell ref="AA10:AA11"/>
    <mergeCell ref="AA14:AA15"/>
    <mergeCell ref="AA18:AA19"/>
    <mergeCell ref="W14:W15"/>
    <mergeCell ref="X14:X15"/>
    <mergeCell ref="Y14:Y15"/>
    <mergeCell ref="Z4:Z5"/>
    <mergeCell ref="E8:E9"/>
    <mergeCell ref="W8:W9"/>
    <mergeCell ref="X8:X9"/>
    <mergeCell ref="Y8:Y9"/>
    <mergeCell ref="E10:E11"/>
    <mergeCell ref="W10:W11"/>
    <mergeCell ref="X10:X11"/>
    <mergeCell ref="Z6:Z7"/>
    <mergeCell ref="Z8:Z9"/>
    <mergeCell ref="Y4:Y5"/>
    <mergeCell ref="E6:E7"/>
    <mergeCell ref="W6:W7"/>
    <mergeCell ref="X6:X7"/>
    <mergeCell ref="Y6:Y7"/>
    <mergeCell ref="E4:E5"/>
    <mergeCell ref="W4:W5"/>
    <mergeCell ref="O4:O5"/>
    <mergeCell ref="P4:P5"/>
    <mergeCell ref="Q4:Q5"/>
    <mergeCell ref="Z14:Z15"/>
    <mergeCell ref="S18:S19"/>
    <mergeCell ref="E16:E17"/>
    <mergeCell ref="W16:W17"/>
    <mergeCell ref="X16:X17"/>
    <mergeCell ref="Y16:Y17"/>
    <mergeCell ref="Z16:Z17"/>
    <mergeCell ref="W12:W13"/>
    <mergeCell ref="X12:X13"/>
    <mergeCell ref="Y12:Y13"/>
    <mergeCell ref="T12:T13"/>
    <mergeCell ref="U12:U13"/>
    <mergeCell ref="V12:V13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Q22:Q23"/>
    <mergeCell ref="X20:X21"/>
    <mergeCell ref="Y20:Y21"/>
    <mergeCell ref="Z20:Z21"/>
    <mergeCell ref="E18:E19"/>
    <mergeCell ref="W18:W19"/>
    <mergeCell ref="X18:X19"/>
    <mergeCell ref="Y18:Y19"/>
    <mergeCell ref="Z18:Z19"/>
    <mergeCell ref="E20:E21"/>
    <mergeCell ref="W20:W21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I24:I25"/>
    <mergeCell ref="E22:E23"/>
    <mergeCell ref="W22:W23"/>
    <mergeCell ref="AA28:AA29"/>
    <mergeCell ref="X24:X25"/>
    <mergeCell ref="Y24:Y25"/>
    <mergeCell ref="Z24:Z25"/>
    <mergeCell ref="Z28:Z29"/>
    <mergeCell ref="Z26:Z27"/>
    <mergeCell ref="AA24:AA25"/>
    <mergeCell ref="AA26:AA27"/>
    <mergeCell ref="F22:F23"/>
    <mergeCell ref="G22:G23"/>
    <mergeCell ref="H22:H23"/>
    <mergeCell ref="I22:I23"/>
    <mergeCell ref="J22:J23"/>
    <mergeCell ref="V22:V23"/>
    <mergeCell ref="K22:K23"/>
    <mergeCell ref="L22:L23"/>
    <mergeCell ref="M22:M23"/>
    <mergeCell ref="N22:N23"/>
    <mergeCell ref="O22:O23"/>
    <mergeCell ref="P22:P23"/>
    <mergeCell ref="S24:S25"/>
    <mergeCell ref="B2:D2"/>
    <mergeCell ref="B3:D3"/>
    <mergeCell ref="X22:X23"/>
    <mergeCell ref="Y22:Y23"/>
    <mergeCell ref="Z22:Z23"/>
    <mergeCell ref="AA22:AA23"/>
    <mergeCell ref="B4:B29"/>
    <mergeCell ref="E28:E29"/>
    <mergeCell ref="W28:W29"/>
    <mergeCell ref="X28:X29"/>
    <mergeCell ref="Y28:Y29"/>
    <mergeCell ref="E24:E25"/>
    <mergeCell ref="W24:W25"/>
    <mergeCell ref="J24:J25"/>
    <mergeCell ref="K24:K25"/>
    <mergeCell ref="L24:L25"/>
    <mergeCell ref="M24:M25"/>
    <mergeCell ref="Y26:Y27"/>
    <mergeCell ref="E26:E27"/>
    <mergeCell ref="W26:W27"/>
    <mergeCell ref="X26:X27"/>
    <mergeCell ref="F24:F25"/>
    <mergeCell ref="G24:G25"/>
    <mergeCell ref="H24:H25"/>
  </mergeCells>
  <conditionalFormatting sqref="B4:D4 C18:D18 B10:D10 B5:C9 B11:C13 C14:C17 C24:D24 C19:C23 C25:C27">
    <cfRule type="containsText" dxfId="59" priority="397" operator="containsText" text="ChS">
      <formula>NOT(ISERROR(SEARCH("ChS",B4)))</formula>
    </cfRule>
    <cfRule type="containsText" dxfId="58" priority="398" stopIfTrue="1" operator="containsText" text="Stat">
      <formula>NOT(ISERROR(SEARCH("Stat",B4)))</formula>
    </cfRule>
    <cfRule type="containsText" dxfId="57" priority="399" stopIfTrue="1" operator="containsText" text="Cin">
      <formula>NOT(ISERROR(SEARCH("Cin",B4)))</formula>
    </cfRule>
    <cfRule type="containsText" dxfId="56" priority="400" stopIfTrue="1" operator="containsText" text="AF">
      <formula>NOT(ISERROR(SEARCH("AF",B4)))</formula>
    </cfRule>
    <cfRule type="containsText" dxfId="55" priority="401" stopIfTrue="1" operator="containsText" text="PPM">
      <formula>NOT(ISERROR(SEARCH("PPM",B4)))</formula>
    </cfRule>
    <cfRule type="containsText" dxfId="54" priority="402" stopIfTrue="1" operator="containsText" text="RdM">
      <formula>NOT(ISERROR(SEARCH("RdM",B4)))</formula>
    </cfRule>
    <cfRule type="containsText" dxfId="53" priority="403" stopIfTrue="1" operator="containsText" text="Dyn">
      <formula>NOT(ISERROR(SEARCH("Dyn",B4)))</formula>
    </cfRule>
    <cfRule type="containsText" dxfId="52" priority="404" stopIfTrue="1" operator="containsText" text="Seq">
      <formula>NOT(ISERROR(SEARCH("Seq",B4)))</formula>
    </cfRule>
    <cfRule type="containsText" dxfId="51" priority="405" stopIfTrue="1" operator="containsText" text="SLCI">
      <formula>NOT(ISERROR(SEARCH("SLCI",B4)))</formula>
    </cfRule>
    <cfRule type="containsText" dxfId="50" priority="406" stopIfTrue="1" operator="containsText" text="LpivG">
      <formula>NOT(ISERROR(SEARCH("LpivG",B4)))</formula>
    </cfRule>
    <cfRule type="containsText" dxfId="49" priority="407" stopIfTrue="1" operator="containsText" text="LpivR">
      <formula>NOT(ISERROR(SEARCH("LpivR",B4)))</formula>
    </cfRule>
    <cfRule type="containsText" dxfId="48" priority="408" stopIfTrue="1" operator="containsText" text="Lglis">
      <formula>NOT(ISERROR(SEARCH("Lglis",B4)))</formula>
    </cfRule>
  </conditionalFormatting>
  <conditionalFormatting sqref="B4:D4 C18:D18 B10:D10 B5:C9 B11:C13 C14:C17 C24:D24 C19:C23 C25:C27">
    <cfRule type="containsText" dxfId="47" priority="61" operator="containsText" text="ChS">
      <formula>NOT(ISERROR(SEARCH("ChS",B4)))</formula>
    </cfRule>
    <cfRule type="containsText" dxfId="46" priority="62" stopIfTrue="1" operator="containsText" text="Stat">
      <formula>NOT(ISERROR(SEARCH("Stat",B4)))</formula>
    </cfRule>
    <cfRule type="containsText" dxfId="45" priority="63" stopIfTrue="1" operator="containsText" text="Cin">
      <formula>NOT(ISERROR(SEARCH("Cin",B4)))</formula>
    </cfRule>
    <cfRule type="containsText" dxfId="44" priority="64" stopIfTrue="1" operator="containsText" text="AF">
      <formula>NOT(ISERROR(SEARCH("AF",B4)))</formula>
    </cfRule>
    <cfRule type="containsText" dxfId="43" priority="65" stopIfTrue="1" operator="containsText" text="PPM">
      <formula>NOT(ISERROR(SEARCH("PPM",B4)))</formula>
    </cfRule>
    <cfRule type="containsText" dxfId="42" priority="66" stopIfTrue="1" operator="containsText" text="RdM">
      <formula>NOT(ISERROR(SEARCH("RdM",B4)))</formula>
    </cfRule>
    <cfRule type="containsText" dxfId="41" priority="67" stopIfTrue="1" operator="containsText" text="Dyn">
      <formula>NOT(ISERROR(SEARCH("Dyn",B4)))</formula>
    </cfRule>
    <cfRule type="containsText" dxfId="40" priority="68" stopIfTrue="1" operator="containsText" text="Seq">
      <formula>NOT(ISERROR(SEARCH("Seq",B4)))</formula>
    </cfRule>
    <cfRule type="containsText" dxfId="39" priority="69" stopIfTrue="1" operator="containsText" text="SLCI">
      <formula>NOT(ISERROR(SEARCH("SLCI",B4)))</formula>
    </cfRule>
    <cfRule type="containsText" dxfId="38" priority="70" stopIfTrue="1" operator="containsText" text="LpivG">
      <formula>NOT(ISERROR(SEARCH("LpivG",B4)))</formula>
    </cfRule>
    <cfRule type="containsText" dxfId="37" priority="71" stopIfTrue="1" operator="containsText" text="LpivR">
      <formula>NOT(ISERROR(SEARCH("LpivR",B4)))</formula>
    </cfRule>
    <cfRule type="containsText" dxfId="36" priority="72" stopIfTrue="1" operator="containsText" text="Lglis">
      <formula>NOT(ISERROR(SEARCH("Lglis",B4)))</formula>
    </cfRule>
  </conditionalFormatting>
  <conditionalFormatting sqref="C25 B4:D4 C10:D10 C5:C9 C18:D18 C11:C17 C24:D24 C19:C23">
    <cfRule type="containsText" dxfId="35" priority="49" operator="containsText" text="ChS">
      <formula>NOT(ISERROR(SEARCH("ChS",B4)))</formula>
    </cfRule>
    <cfRule type="containsText" dxfId="34" priority="50" stopIfTrue="1" operator="containsText" text="Stat">
      <formula>NOT(ISERROR(SEARCH("Stat",B4)))</formula>
    </cfRule>
    <cfRule type="containsText" dxfId="33" priority="51" stopIfTrue="1" operator="containsText" text="Cin">
      <formula>NOT(ISERROR(SEARCH("Cin",B4)))</formula>
    </cfRule>
    <cfRule type="containsText" dxfId="32" priority="52" stopIfTrue="1" operator="containsText" text="AF">
      <formula>NOT(ISERROR(SEARCH("AF",B4)))</formula>
    </cfRule>
    <cfRule type="containsText" dxfId="31" priority="53" stopIfTrue="1" operator="containsText" text="PPM">
      <formula>NOT(ISERROR(SEARCH("PPM",B4)))</formula>
    </cfRule>
    <cfRule type="containsText" dxfId="30" priority="54" stopIfTrue="1" operator="containsText" text="RdM">
      <formula>NOT(ISERROR(SEARCH("RdM",B4)))</formula>
    </cfRule>
    <cfRule type="containsText" dxfId="29" priority="55" stopIfTrue="1" operator="containsText" text="Dyn">
      <formula>NOT(ISERROR(SEARCH("Dyn",B4)))</formula>
    </cfRule>
    <cfRule type="containsText" dxfId="28" priority="56" stopIfTrue="1" operator="containsText" text="Seq">
      <formula>NOT(ISERROR(SEARCH("Seq",B4)))</formula>
    </cfRule>
    <cfRule type="containsText" dxfId="27" priority="57" stopIfTrue="1" operator="containsText" text="SLCI">
      <formula>NOT(ISERROR(SEARCH("SLCI",B4)))</formula>
    </cfRule>
    <cfRule type="containsText" dxfId="26" priority="58" stopIfTrue="1" operator="containsText" text="LpivG">
      <formula>NOT(ISERROR(SEARCH("LpivG",B4)))</formula>
    </cfRule>
    <cfRule type="containsText" dxfId="25" priority="59" stopIfTrue="1" operator="containsText" text="LpivR">
      <formula>NOT(ISERROR(SEARCH("LpivR",B4)))</formula>
    </cfRule>
    <cfRule type="containsText" dxfId="24" priority="60" stopIfTrue="1" operator="containsText" text="Lglis">
      <formula>NOT(ISERROR(SEARCH("Lglis",B4)))</formula>
    </cfRule>
  </conditionalFormatting>
  <conditionalFormatting sqref="C26:C27">
    <cfRule type="containsText" dxfId="23" priority="37" operator="containsText" text="ChS">
      <formula>NOT(ISERROR(SEARCH("ChS",C26)))</formula>
    </cfRule>
    <cfRule type="containsText" dxfId="22" priority="38" stopIfTrue="1" operator="containsText" text="Stat">
      <formula>NOT(ISERROR(SEARCH("Stat",C26)))</formula>
    </cfRule>
    <cfRule type="containsText" dxfId="21" priority="39" stopIfTrue="1" operator="containsText" text="Cin">
      <formula>NOT(ISERROR(SEARCH("Cin",C26)))</formula>
    </cfRule>
    <cfRule type="containsText" dxfId="20" priority="40" stopIfTrue="1" operator="containsText" text="AF">
      <formula>NOT(ISERROR(SEARCH("AF",C26)))</formula>
    </cfRule>
    <cfRule type="containsText" dxfId="19" priority="41" stopIfTrue="1" operator="containsText" text="PPM">
      <formula>NOT(ISERROR(SEARCH("PPM",C26)))</formula>
    </cfRule>
    <cfRule type="containsText" dxfId="18" priority="42" stopIfTrue="1" operator="containsText" text="RdM">
      <formula>NOT(ISERROR(SEARCH("RdM",C26)))</formula>
    </cfRule>
    <cfRule type="containsText" dxfId="17" priority="43" stopIfTrue="1" operator="containsText" text="Dyn">
      <formula>NOT(ISERROR(SEARCH("Dyn",C26)))</formula>
    </cfRule>
    <cfRule type="containsText" dxfId="16" priority="44" stopIfTrue="1" operator="containsText" text="Seq">
      <formula>NOT(ISERROR(SEARCH("Seq",C26)))</formula>
    </cfRule>
    <cfRule type="containsText" dxfId="15" priority="45" stopIfTrue="1" operator="containsText" text="SLCI">
      <formula>NOT(ISERROR(SEARCH("SLCI",C26)))</formula>
    </cfRule>
    <cfRule type="containsText" dxfId="14" priority="46" stopIfTrue="1" operator="containsText" text="LpivG">
      <formula>NOT(ISERROR(SEARCH("LpivG",C26)))</formula>
    </cfRule>
    <cfRule type="containsText" dxfId="13" priority="47" stopIfTrue="1" operator="containsText" text="LpivR">
      <formula>NOT(ISERROR(SEARCH("LpivR",C26)))</formula>
    </cfRule>
    <cfRule type="containsText" dxfId="12" priority="48" stopIfTrue="1" operator="containsText" text="Lglis">
      <formula>NOT(ISERROR(SEARCH("Lglis",C26)))</formula>
    </cfRule>
  </conditionalFormatting>
  <conditionalFormatting sqref="C28:C29">
    <cfRule type="containsText" dxfId="11" priority="25" operator="containsText" text="ChS">
      <formula>NOT(ISERROR(SEARCH("ChS",C28)))</formula>
    </cfRule>
    <cfRule type="containsText" dxfId="10" priority="26" stopIfTrue="1" operator="containsText" text="Stat">
      <formula>NOT(ISERROR(SEARCH("Stat",C28)))</formula>
    </cfRule>
    <cfRule type="containsText" dxfId="9" priority="27" stopIfTrue="1" operator="containsText" text="Cin">
      <formula>NOT(ISERROR(SEARCH("Cin",C28)))</formula>
    </cfRule>
    <cfRule type="containsText" dxfId="8" priority="28" stopIfTrue="1" operator="containsText" text="AF">
      <formula>NOT(ISERROR(SEARCH("AF",C28)))</formula>
    </cfRule>
    <cfRule type="containsText" dxfId="7" priority="29" stopIfTrue="1" operator="containsText" text="PPM">
      <formula>NOT(ISERROR(SEARCH("PPM",C28)))</formula>
    </cfRule>
    <cfRule type="containsText" dxfId="6" priority="30" stopIfTrue="1" operator="containsText" text="RdM">
      <formula>NOT(ISERROR(SEARCH("RdM",C28)))</formula>
    </cfRule>
    <cfRule type="containsText" dxfId="5" priority="31" stopIfTrue="1" operator="containsText" text="Dyn">
      <formula>NOT(ISERROR(SEARCH("Dyn",C28)))</formula>
    </cfRule>
    <cfRule type="containsText" dxfId="4" priority="32" stopIfTrue="1" operator="containsText" text="Seq">
      <formula>NOT(ISERROR(SEARCH("Seq",C28)))</formula>
    </cfRule>
    <cfRule type="containsText" dxfId="3" priority="33" stopIfTrue="1" operator="containsText" text="SLCI">
      <formula>NOT(ISERROR(SEARCH("SLCI",C28)))</formula>
    </cfRule>
    <cfRule type="containsText" dxfId="2" priority="34" stopIfTrue="1" operator="containsText" text="LpivG">
      <formula>NOT(ISERROR(SEARCH("LpivG",C28)))</formula>
    </cfRule>
    <cfRule type="containsText" dxfId="1" priority="35" stopIfTrue="1" operator="containsText" text="LpivR">
      <formula>NOT(ISERROR(SEARCH("LpivR",C28)))</formula>
    </cfRule>
    <cfRule type="containsText" dxfId="0" priority="36" stopIfTrue="1" operator="containsText" text="Lglis">
      <formula>NOT(ISERROR(SEARCH("Lglis",C28)))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GROUPE Y</vt:lpstr>
      <vt:lpstr>'GROUPE Y'!Zone_d_impression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JPP</dc:creator>
  <cp:lastModifiedBy>Xavier Pessoles</cp:lastModifiedBy>
  <cp:lastPrinted>2014-11-10T08:27:21Z</cp:lastPrinted>
  <dcterms:created xsi:type="dcterms:W3CDTF">2012-10-09T12:11:34Z</dcterms:created>
  <dcterms:modified xsi:type="dcterms:W3CDTF">2014-12-11T16:10:06Z</dcterms:modified>
</cp:coreProperties>
</file>