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TP_Corriges\01_BGR_300\"/>
    </mc:Choice>
  </mc:AlternateContent>
  <xr:revisionPtr revIDLastSave="0" documentId="13_ncr:1_{46091BAF-83A9-4828-B71F-AC22E3F8E66C}" xr6:coauthVersionLast="47" xr6:coauthVersionMax="47" xr10:uidLastSave="{00000000-0000-0000-0000-000000000000}"/>
  <bookViews>
    <workbookView xWindow="28800" yWindow="2835" windowWidth="18900" windowHeight="1096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B19" i="1"/>
  <c r="B18" i="1"/>
  <c r="B25" i="1"/>
  <c r="B17" i="1"/>
  <c r="B16" i="1"/>
  <c r="B14" i="1"/>
  <c r="D3" i="1"/>
  <c r="D4" i="1"/>
  <c r="D5" i="1"/>
  <c r="D6" i="1"/>
  <c r="D7" i="1"/>
  <c r="D8" i="1"/>
  <c r="D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<sst xmlns="http://schemas.openxmlformats.org/spreadsheetml/2006/main" count="19" uniqueCount="18">
  <si>
    <t>Vitesse (tr/min)</t>
  </si>
  <si>
    <t>Courant (A)</t>
  </si>
  <si>
    <t>Vitesse (rad/s)</t>
  </si>
  <si>
    <t>Cm [Nm]</t>
  </si>
  <si>
    <t>a</t>
  </si>
  <si>
    <t>phi</t>
  </si>
  <si>
    <t>°</t>
  </si>
  <si>
    <t>rad</t>
  </si>
  <si>
    <t>omega0 dB</t>
  </si>
  <si>
    <t>rad/s</t>
  </si>
  <si>
    <t>T</t>
  </si>
  <si>
    <t>K</t>
  </si>
  <si>
    <t xml:space="preserve">phi </t>
  </si>
  <si>
    <t>KD EPOS</t>
  </si>
  <si>
    <t>KD…SI</t>
  </si>
  <si>
    <t xml:space="preserve">KP..SI </t>
  </si>
  <si>
    <t>KI EPOS</t>
  </si>
  <si>
    <t>KP 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</si>
</sst>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Cm [Nm]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73884514435696E-2"/>
                  <c:y val="-0.20137467191601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Feuil1!$B$2:$B$8</c:f>
              <c:numCache>
                <c:formatCode>General</c:formatCode>
                <c:ptCount val="7"/>
                <c:pt idx="0">
                  <c:v>104.71975511965977</c:v>
                </c:pt>
                <c:pt idx="1">
                  <c:v>157.07963267948966</c:v>
                </c:pt>
                <c:pt idx="2">
                  <c:v>209.43951023931953</c:v>
                </c:pt>
                <c:pt idx="3">
                  <c:v>261.79938779914943</c:v>
                </c:pt>
                <c:pt idx="4">
                  <c:v>314.15926535897933</c:v>
                </c:pt>
                <c:pt idx="5">
                  <c:v>366.51914291880917</c:v>
                </c:pt>
                <c:pt idx="6">
                  <c:v>418.87902047863906</c:v>
                </c:pt>
              </c:numCache>
            </c:numRef>
          </c:xVal>
          <c:yVal>
            <c:numRef>
              <c:f>Feuil1!$D$2:$D$8</c:f>
              <c:numCache>
                <c:formatCode>General</c:formatCode>
                <c:ptCount val="7"/>
                <c:pt idx="0">
                  <c:v>2.0800000000000003E-3</c:v>
                </c:pt>
                <c:pt idx="1">
                  <c:v>2.3712E-3</c:v>
                </c:pt>
                <c:pt idx="2">
                  <c:v>2.4544000000000002E-3</c:v>
                </c:pt>
                <c:pt idx="3">
                  <c:v>2.496E-3</c:v>
                </c:pt>
                <c:pt idx="4">
                  <c:v>2.5999999999999999E-3</c:v>
                </c:pt>
                <c:pt idx="5">
                  <c:v>2.7040000000000002E-3</c:v>
                </c:pt>
                <c:pt idx="6">
                  <c:v>3.0368000000000001E-3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8-4D4B-BA3F-A2375249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942159"/>
        <c:axId val="1704669343"/>
      </c:scatterChart>
      <c:valAx>
        <c:axId val="17619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669343"/>
        <c:crosses val="autoZero"/>
        <c:crossBetween val="midCat"/>
      </c:valAx>
      <c:valAx>
        <c:axId val="17046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9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80962</xdr:rowOff>
    </xdr:from>
    <xdr:to>
      <xdr:col>11</xdr:col>
      <xdr:colOff>342900</xdr:colOff>
      <xdr:row>17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26EE72-7CF3-40F0-AC13-682889D89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4" workbookViewId="0">
      <selection activeCell="B21" sqref="B21"/>
    </sheetView>
  </sheetViews>
  <sheetFormatPr baseColWidth="10" defaultColWidth="9.140625" defaultRowHeight="15" x14ac:dyDescent="0.25"/>
  <cols>
    <col min="1" max="1" width="15.140625" bestFit="1" customWidth="1"/>
    <col min="2" max="2" width="15.140625" customWidth="1"/>
    <col min="3" max="3" width="11.140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1000</v>
      </c>
      <c r="B2">
        <f>A2*2*PI()/60</f>
        <v>104.71975511965977</v>
      </c>
      <c r="C2">
        <v>0.1</v>
      </c>
      <c r="D2">
        <f>C2*20.8/1000</f>
        <v>2.0800000000000003E-3</v>
      </c>
    </row>
    <row r="3" spans="1:4" x14ac:dyDescent="0.25">
      <c r="A3">
        <v>1500</v>
      </c>
      <c r="B3">
        <f t="shared" ref="B3:B8" si="0">A3*2*PI()/60</f>
        <v>157.07963267948966</v>
      </c>
      <c r="C3">
        <v>0.114</v>
      </c>
      <c r="D3">
        <f t="shared" ref="D3:D8" si="1">C3*20.8/1000</f>
        <v>2.3712E-3</v>
      </c>
    </row>
    <row r="4" spans="1:4" x14ac:dyDescent="0.25">
      <c r="A4">
        <v>2000</v>
      </c>
      <c r="B4">
        <f t="shared" si="0"/>
        <v>209.43951023931953</v>
      </c>
      <c r="C4">
        <v>0.11799999999999999</v>
      </c>
      <c r="D4">
        <f t="shared" si="1"/>
        <v>2.4544000000000002E-3</v>
      </c>
    </row>
    <row r="5" spans="1:4" x14ac:dyDescent="0.25">
      <c r="A5">
        <v>2500</v>
      </c>
      <c r="B5">
        <f t="shared" si="0"/>
        <v>261.79938779914943</v>
      </c>
      <c r="C5">
        <v>0.12</v>
      </c>
      <c r="D5">
        <f t="shared" si="1"/>
        <v>2.496E-3</v>
      </c>
    </row>
    <row r="6" spans="1:4" x14ac:dyDescent="0.25">
      <c r="A6">
        <v>3000</v>
      </c>
      <c r="B6">
        <f t="shared" si="0"/>
        <v>314.15926535897933</v>
      </c>
      <c r="C6">
        <v>0.125</v>
      </c>
      <c r="D6">
        <f t="shared" si="1"/>
        <v>2.5999999999999999E-3</v>
      </c>
    </row>
    <row r="7" spans="1:4" x14ac:dyDescent="0.25">
      <c r="A7">
        <v>3500</v>
      </c>
      <c r="B7">
        <f t="shared" si="0"/>
        <v>366.51914291880917</v>
      </c>
      <c r="C7">
        <v>0.13</v>
      </c>
      <c r="D7">
        <f t="shared" si="1"/>
        <v>2.7040000000000002E-3</v>
      </c>
    </row>
    <row r="8" spans="1:4" x14ac:dyDescent="0.25">
      <c r="A8">
        <v>4000</v>
      </c>
      <c r="B8">
        <f t="shared" si="0"/>
        <v>418.87902047863906</v>
      </c>
      <c r="C8">
        <v>0.14599999999999999</v>
      </c>
      <c r="D8">
        <f t="shared" si="1"/>
        <v>3.0368000000000001E-3</v>
      </c>
    </row>
    <row r="12" spans="1:4" x14ac:dyDescent="0.25">
      <c r="A12" t="s">
        <v>8</v>
      </c>
      <c r="B12">
        <v>110</v>
      </c>
      <c r="C12" t="s">
        <v>9</v>
      </c>
    </row>
    <row r="13" spans="1:4" x14ac:dyDescent="0.25">
      <c r="A13" t="s">
        <v>5</v>
      </c>
      <c r="B13">
        <v>52</v>
      </c>
      <c r="C13" t="s">
        <v>6</v>
      </c>
    </row>
    <row r="14" spans="1:4" x14ac:dyDescent="0.25">
      <c r="B14">
        <f>RADIANS(B13)</f>
        <v>0.90757121103705141</v>
      </c>
      <c r="C14" t="s">
        <v>7</v>
      </c>
    </row>
    <row r="15" spans="1:4" x14ac:dyDescent="0.25">
      <c r="A15" t="s">
        <v>4</v>
      </c>
      <c r="B15">
        <v>17</v>
      </c>
    </row>
    <row r="16" spans="1:4" x14ac:dyDescent="0.25">
      <c r="A16" t="s">
        <v>10</v>
      </c>
      <c r="B16">
        <f>1/(B12*SQRT(B15))</f>
        <v>2.2048693185121181E-3</v>
      </c>
    </row>
    <row r="17" spans="1:2" x14ac:dyDescent="0.25">
      <c r="A17" t="s">
        <v>11</v>
      </c>
      <c r="B17">
        <f>1/SQRT(B15)</f>
        <v>0.24253562503633297</v>
      </c>
    </row>
    <row r="18" spans="1:2" x14ac:dyDescent="0.25">
      <c r="A18" t="s">
        <v>14</v>
      </c>
      <c r="B18">
        <f>16*B17*B15*B16</f>
        <v>0.14545454545454548</v>
      </c>
    </row>
    <row r="19" spans="1:2" x14ac:dyDescent="0.25">
      <c r="A19" t="s">
        <v>15</v>
      </c>
      <c r="B19">
        <f>B17</f>
        <v>0.24253562503633297</v>
      </c>
    </row>
    <row r="21" spans="1:2" x14ac:dyDescent="0.25">
      <c r="A21" t="s">
        <v>17</v>
      </c>
      <c r="B21">
        <f>B19/(0.01)</f>
        <v>24.253562503633297</v>
      </c>
    </row>
    <row r="22" spans="1:2" x14ac:dyDescent="0.25">
      <c r="A22" t="s">
        <v>16</v>
      </c>
      <c r="B22">
        <v>0</v>
      </c>
    </row>
    <row r="23" spans="1:2" x14ac:dyDescent="0.25">
      <c r="A23" t="s">
        <v>13</v>
      </c>
      <c r="B23">
        <f>B18/(80/100000)</f>
        <v>181.81818181818184</v>
      </c>
    </row>
    <row r="24" spans="1:2" x14ac:dyDescent="0.25">
      <c r="A24" t="s">
        <v>4</v>
      </c>
      <c r="B24">
        <v>17</v>
      </c>
    </row>
    <row r="25" spans="1:2" x14ac:dyDescent="0.25">
      <c r="A25" t="s">
        <v>12</v>
      </c>
      <c r="B25">
        <f>DEGREES(ASIN((B24-1)/(B24+1)))</f>
        <v>62.733955549267172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xavier.pessoles2</dc:creator>
  <cp:lastModifiedBy>xavier.pessoles2</cp:lastModifiedBy>
  <dcterms:created xsi:type="dcterms:W3CDTF">2015-06-05T18:19:34Z</dcterms:created>
  <dcterms:modified xsi:type="dcterms:W3CDTF">2024-05-17T09:52:23Z</dcterms:modified>
</cp:coreProperties>
</file>