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an\Code\SCMB_Project\RNA-mediated_DSB_repair\4_library_info\"/>
    </mc:Choice>
  </mc:AlternateContent>
  <xr:revisionPtr revIDLastSave="0" documentId="13_ncr:1_{0A3CF4CA-1974-44A3-A520-202626EDB22A}" xr6:coauthVersionLast="47" xr6:coauthVersionMax="47" xr10:uidLastSave="{00000000-0000-0000-0000-000000000000}"/>
  <bookViews>
    <workbookView xWindow="-120" yWindow="-120" windowWidth="24240" windowHeight="13020" xr2:uid="{22D243A6-C568-40D4-9917-52AC64D56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</calcChain>
</file>

<file path=xl/sharedStrings.xml><?xml version="1.0" encoding="utf-8"?>
<sst xmlns="http://schemas.openxmlformats.org/spreadsheetml/2006/main" count="299" uniqueCount="87">
  <si>
    <t>library</t>
  </si>
  <si>
    <t>strand</t>
  </si>
  <si>
    <t>total</t>
  </si>
  <si>
    <t>total_nhej</t>
  </si>
  <si>
    <t>yjl255</t>
  </si>
  <si>
    <t>R1</t>
  </si>
  <si>
    <t>yjl256</t>
  </si>
  <si>
    <t>yjl257</t>
  </si>
  <si>
    <t>yjl258</t>
  </si>
  <si>
    <t>yjl259</t>
  </si>
  <si>
    <t>yjl260</t>
  </si>
  <si>
    <t>yjl261</t>
  </si>
  <si>
    <t>yjl262</t>
  </si>
  <si>
    <t>yjl263</t>
  </si>
  <si>
    <t>yjl264</t>
  </si>
  <si>
    <t>yjl265</t>
  </si>
  <si>
    <t>yjl266</t>
  </si>
  <si>
    <t>yjl267</t>
  </si>
  <si>
    <t>R2</t>
  </si>
  <si>
    <t>yjl268</t>
  </si>
  <si>
    <t>yjl269</t>
  </si>
  <si>
    <t>yjl270</t>
  </si>
  <si>
    <t>yjl271</t>
  </si>
  <si>
    <t>yjl272</t>
  </si>
  <si>
    <t>yjl273</t>
  </si>
  <si>
    <t>yjl274</t>
  </si>
  <si>
    <t>yjl275</t>
  </si>
  <si>
    <t>yjl276</t>
  </si>
  <si>
    <t>yjl277</t>
  </si>
  <si>
    <t>yjl278</t>
  </si>
  <si>
    <t>yjl292</t>
  </si>
  <si>
    <t>yjl293</t>
  </si>
  <si>
    <t>yjl294</t>
  </si>
  <si>
    <t>yjl295</t>
  </si>
  <si>
    <t>yjl296</t>
  </si>
  <si>
    <t>yjl297</t>
  </si>
  <si>
    <t>yjl298</t>
  </si>
  <si>
    <t>yjl299</t>
  </si>
  <si>
    <t>yjl300</t>
  </si>
  <si>
    <t>yjl301</t>
  </si>
  <si>
    <t>yjl302</t>
  </si>
  <si>
    <t>yjl303</t>
  </si>
  <si>
    <t>yjl304</t>
  </si>
  <si>
    <t>yjl305</t>
  </si>
  <si>
    <t>yjl306</t>
  </si>
  <si>
    <t>yjl307</t>
  </si>
  <si>
    <t>yjl308</t>
  </si>
  <si>
    <t>yjl309</t>
  </si>
  <si>
    <t>yjl310</t>
  </si>
  <si>
    <t>yjl311</t>
  </si>
  <si>
    <t>yjl312</t>
  </si>
  <si>
    <t>yjl313</t>
  </si>
  <si>
    <t>yjl314</t>
  </si>
  <si>
    <t>yjl315</t>
  </si>
  <si>
    <t>yjl217</t>
  </si>
  <si>
    <t>yjl218</t>
  </si>
  <si>
    <t>yjl219</t>
  </si>
  <si>
    <t>yjl220</t>
  </si>
  <si>
    <t>yjl221</t>
  </si>
  <si>
    <t>yjl222</t>
  </si>
  <si>
    <t>yjl223</t>
  </si>
  <si>
    <t>yjl224</t>
  </si>
  <si>
    <t>yjl225</t>
  </si>
  <si>
    <t>yjl226</t>
  </si>
  <si>
    <t>yjl227</t>
  </si>
  <si>
    <t>yjl228</t>
  </si>
  <si>
    <t>yjl229</t>
  </si>
  <si>
    <t>yjl230</t>
  </si>
  <si>
    <t>yjl231</t>
  </si>
  <si>
    <t>yjl232</t>
  </si>
  <si>
    <t>yjl233</t>
  </si>
  <si>
    <t>yjl234</t>
  </si>
  <si>
    <t>yjl235</t>
  </si>
  <si>
    <t>yjl236</t>
  </si>
  <si>
    <t>yjl237</t>
  </si>
  <si>
    <t>yjl238</t>
  </si>
  <si>
    <t>yjl239</t>
  </si>
  <si>
    <t>yjl240</t>
  </si>
  <si>
    <t>dsb</t>
  </si>
  <si>
    <t>1DSB</t>
  </si>
  <si>
    <t>2DSB</t>
  </si>
  <si>
    <t>total_nhej_new</t>
  </si>
  <si>
    <t>total_nhej_no_mut_new</t>
  </si>
  <si>
    <t>total_nhej_yes_mut_new</t>
  </si>
  <si>
    <t>diff_old_new</t>
  </si>
  <si>
    <t>diff_old_new_frac</t>
  </si>
  <si>
    <t>total_nhej_new_frac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</si>
</sst>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AA50B-264D-44A8-B203-925A80CD3CFC}" name="Table1" displayName="Table1" ref="A1:K97" totalsRowShown="0">
  <autoFilter ref="A1:K97" xr:uid="{B17AA50B-264D-44A8-B203-925A80CD3CFC}"/>
  <tableColumns count="11">
    <tableColumn id="1" xr3:uid="{553994DB-507E-4E6D-B5DC-F3B255BAA19E}" name="library"/>
    <tableColumn id="2" xr3:uid="{A8546458-0D58-481F-A991-85CFB0B1B2CF}" name="strand"/>
    <tableColumn id="3" xr3:uid="{69E2E5B8-AD36-4826-86E0-9EDEE34C2C0C}" name="dsb"/>
    <tableColumn id="4" xr3:uid="{F987A1F5-6066-4577-8883-128E4B9A4087}" name="total"/>
    <tableColumn id="5" xr3:uid="{F3DA7F7A-820E-4C66-BA17-DF2224973072}" name="total_nhej"/>
    <tableColumn id="6" xr3:uid="{5E7EB155-946B-446F-92CF-EA5EACAABE36}" name="total_nhej_new"/>
    <tableColumn id="7" xr3:uid="{A16AD08B-B6A6-4D09-9C6E-782277D7DC52}" name="total_nhej_no_mut_new"/>
    <tableColumn id="8" xr3:uid="{72B7B724-2A9F-4274-9C34-DE5EEA25C149}" name="total_nhej_yes_mut_new" dataDxfId="3"/>
    <tableColumn id="10" xr3:uid="{7D3F1D5E-7A61-4442-91F7-853EA735B326}" name="diff_old_new" dataDxfId="2">
      <calculatedColumnFormula>IF(Table1[[#This Row],[dsb]]="1DSB", Table1[[#This Row],[total_nhej_yes_mut_new]], Table1[[#This Row],[total_nhej_new]]) - Table1[[#This Row],[total_nhej]]</calculatedColumnFormula>
    </tableColumn>
    <tableColumn id="9" xr3:uid="{317DF0DB-47BB-4F86-9BB1-090388512FCB}" name="diff_old_new_frac" dataDxfId="1">
      <calculatedColumnFormula>Table1[[#This Row],[diff_old_new]] / Table1[[#This Row],[total]]</calculatedColumnFormula>
    </tableColumn>
    <tableColumn id="11" xr3:uid="{70AB1D0F-D417-4216-AEA7-675D8C876691}" name="total_nhej_new_frac" dataDxfId="0">
      <calculatedColumnFormula xml:space="preserve"> Table1[[#This Row],[total_nhej_new]] / Table1[[#This Row],[total]]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F397-C479-4F97-BE2B-5FB61272D438}">
  <dimension ref="A1:K97"/>
  <sheetViews>
    <sheetView tabSelected="1" workbookViewId="0">
      <selection activeCell="M4" sqref="M4"/>
    </sheetView>
  </sheetViews>
  <sheetFormatPr defaultRowHeight="15" x14ac:dyDescent="0.25"/>
  <cols>
    <col min="5" max="5" width="12.28515625" customWidth="1"/>
    <col min="6" max="6" width="14.28515625" customWidth="1"/>
    <col min="7" max="7" width="22.140625" customWidth="1"/>
    <col min="8" max="9" width="19" customWidth="1"/>
    <col min="10" max="10" width="16.28515625" bestFit="1" customWidth="1"/>
    <col min="11" max="11" width="17" bestFit="1" customWidth="1"/>
  </cols>
  <sheetData>
    <row r="1" spans="1:11" x14ac:dyDescent="0.25">
      <c r="A1" t="s">
        <v>0</v>
      </c>
      <c r="B1" t="s">
        <v>1</v>
      </c>
      <c r="C1" t="s">
        <v>78</v>
      </c>
      <c r="D1" t="s">
        <v>2</v>
      </c>
      <c r="E1" t="s">
        <v>3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</row>
    <row r="2" spans="1:11" x14ac:dyDescent="0.25">
      <c r="A2" t="s">
        <v>4</v>
      </c>
      <c r="B2" t="s">
        <v>5</v>
      </c>
      <c r="C2" t="s">
        <v>79</v>
      </c>
      <c r="D2">
        <v>7579965</v>
      </c>
      <c r="E2">
        <v>297140</v>
      </c>
      <c r="F2">
        <v>7144185</v>
      </c>
      <c r="G2">
        <v>6845870</v>
      </c>
      <c r="H2">
        <v>298315</v>
      </c>
      <c r="I2">
        <f>IF(Table1[[#This Row],[dsb]]="1DSB", Table1[[#This Row],[total_nhej_yes_mut_new]], Table1[[#This Row],[total_nhej_new]]) - Table1[[#This Row],[total_nhej]]</f>
        <v>1175</v>
      </c>
      <c r="J2" s="1">
        <f>Table1[[#This Row],[diff_old_new]] / Table1[[#This Row],[total]]</f>
        <v>1.5501390837556638E-4</v>
      </c>
      <c r="K2" s="1">
        <f xml:space="preserve"> Table1[[#This Row],[total_nhej_new]] / Table1[[#This Row],[total]]</f>
        <v>0.94250896936859208</v>
      </c>
    </row>
    <row r="3" spans="1:11" x14ac:dyDescent="0.25">
      <c r="A3" t="s">
        <v>6</v>
      </c>
      <c r="B3" t="s">
        <v>5</v>
      </c>
      <c r="C3" t="s">
        <v>79</v>
      </c>
      <c r="D3">
        <v>7982725</v>
      </c>
      <c r="E3">
        <v>313013</v>
      </c>
      <c r="F3">
        <v>7611333</v>
      </c>
      <c r="G3">
        <v>7296969</v>
      </c>
      <c r="H3">
        <v>314364</v>
      </c>
      <c r="I3">
        <f>IF(Table1[[#This Row],[dsb]]="1DSB", Table1[[#This Row],[total_nhej_yes_mut_new]], Table1[[#This Row],[total_nhej_new]]) - Table1[[#This Row],[total_nhej]]</f>
        <v>1351</v>
      </c>
      <c r="J3" s="1">
        <f>Table1[[#This Row],[diff_old_new]] / Table1[[#This Row],[total]]</f>
        <v>1.6924045360450221E-4</v>
      </c>
      <c r="K3" s="1">
        <f xml:space="preserve"> Table1[[#This Row],[total_nhej_new]] / Table1[[#This Row],[total]]</f>
        <v>0.95347553623605974</v>
      </c>
    </row>
    <row r="4" spans="1:11" x14ac:dyDescent="0.25">
      <c r="A4" t="s">
        <v>7</v>
      </c>
      <c r="B4" t="s">
        <v>5</v>
      </c>
      <c r="C4" t="s">
        <v>79</v>
      </c>
      <c r="D4">
        <v>7854740</v>
      </c>
      <c r="E4">
        <v>294390</v>
      </c>
      <c r="F4">
        <v>7534050</v>
      </c>
      <c r="G4">
        <v>7238462</v>
      </c>
      <c r="H4">
        <v>295588</v>
      </c>
      <c r="I4">
        <f>IF(Table1[[#This Row],[dsb]]="1DSB", Table1[[#This Row],[total_nhej_yes_mut_new]], Table1[[#This Row],[total_nhej_new]]) - Table1[[#This Row],[total_nhej]]</f>
        <v>1198</v>
      </c>
      <c r="J4" s="1">
        <f>Table1[[#This Row],[diff_old_new]] / Table1[[#This Row],[total]]</f>
        <v>1.5251937046929624E-4</v>
      </c>
      <c r="K4" s="1">
        <f xml:space="preserve"> Table1[[#This Row],[total_nhej_new]] / Table1[[#This Row],[total]]</f>
        <v>0.95917242327562724</v>
      </c>
    </row>
    <row r="5" spans="1:11" x14ac:dyDescent="0.25">
      <c r="A5" t="s">
        <v>8</v>
      </c>
      <c r="B5" t="s">
        <v>5</v>
      </c>
      <c r="C5" t="s">
        <v>79</v>
      </c>
      <c r="D5">
        <v>7534924</v>
      </c>
      <c r="E5">
        <v>295284</v>
      </c>
      <c r="F5">
        <v>7155124</v>
      </c>
      <c r="G5">
        <v>6858654</v>
      </c>
      <c r="H5">
        <v>296470</v>
      </c>
      <c r="I5">
        <f>IF(Table1[[#This Row],[dsb]]="1DSB", Table1[[#This Row],[total_nhej_yes_mut_new]], Table1[[#This Row],[total_nhej_new]]) - Table1[[#This Row],[total_nhej]]</f>
        <v>1186</v>
      </c>
      <c r="J5" s="1">
        <f>Table1[[#This Row],[diff_old_new]] / Table1[[#This Row],[total]]</f>
        <v>1.57400393155923E-4</v>
      </c>
      <c r="K5" s="1">
        <f xml:space="preserve"> Table1[[#This Row],[total_nhej_new]] / Table1[[#This Row],[total]]</f>
        <v>0.94959471389492445</v>
      </c>
    </row>
    <row r="6" spans="1:11" x14ac:dyDescent="0.25">
      <c r="A6" t="s">
        <v>9</v>
      </c>
      <c r="B6" t="s">
        <v>5</v>
      </c>
      <c r="C6" t="s">
        <v>79</v>
      </c>
      <c r="D6">
        <v>8808358</v>
      </c>
      <c r="E6">
        <v>427386</v>
      </c>
      <c r="F6">
        <v>8430757</v>
      </c>
      <c r="G6">
        <v>8001716</v>
      </c>
      <c r="H6">
        <v>429041</v>
      </c>
      <c r="I6">
        <f>IF(Table1[[#This Row],[dsb]]="1DSB", Table1[[#This Row],[total_nhej_yes_mut_new]], Table1[[#This Row],[total_nhej_new]]) - Table1[[#This Row],[total_nhej]]</f>
        <v>1655</v>
      </c>
      <c r="J6" s="1">
        <f>Table1[[#This Row],[diff_old_new]] / Table1[[#This Row],[total]]</f>
        <v>1.8788972927757933E-4</v>
      </c>
      <c r="K6" s="1">
        <f xml:space="preserve"> Table1[[#This Row],[total_nhej_new]] / Table1[[#This Row],[total]]</f>
        <v>0.9571315107764693</v>
      </c>
    </row>
    <row r="7" spans="1:11" x14ac:dyDescent="0.25">
      <c r="A7" t="s">
        <v>10</v>
      </c>
      <c r="B7" t="s">
        <v>5</v>
      </c>
      <c r="C7" t="s">
        <v>79</v>
      </c>
      <c r="D7">
        <v>9297647</v>
      </c>
      <c r="E7">
        <v>483870</v>
      </c>
      <c r="F7">
        <v>8887303</v>
      </c>
      <c r="G7">
        <v>8401473</v>
      </c>
      <c r="H7">
        <v>485830</v>
      </c>
      <c r="I7">
        <f>IF(Table1[[#This Row],[dsb]]="1DSB", Table1[[#This Row],[total_nhej_yes_mut_new]], Table1[[#This Row],[total_nhej_new]]) - Table1[[#This Row],[total_nhej]]</f>
        <v>1960</v>
      </c>
      <c r="J7" s="1">
        <f>Table1[[#This Row],[diff_old_new]] / Table1[[#This Row],[total]]</f>
        <v>2.1080602436293828E-4</v>
      </c>
      <c r="K7" s="1">
        <f xml:space="preserve"> Table1[[#This Row],[total_nhej_new]] / Table1[[#This Row],[total]]</f>
        <v>0.95586582282592569</v>
      </c>
    </row>
    <row r="8" spans="1:11" x14ac:dyDescent="0.25">
      <c r="A8" t="s">
        <v>11</v>
      </c>
      <c r="B8" t="s">
        <v>5</v>
      </c>
      <c r="C8" t="s">
        <v>79</v>
      </c>
      <c r="D8">
        <v>9399483</v>
      </c>
      <c r="E8">
        <v>440754</v>
      </c>
      <c r="F8">
        <v>9002065</v>
      </c>
      <c r="G8">
        <v>8559290</v>
      </c>
      <c r="H8">
        <v>442775</v>
      </c>
      <c r="I8">
        <f>IF(Table1[[#This Row],[dsb]]="1DSB", Table1[[#This Row],[total_nhej_yes_mut_new]], Table1[[#This Row],[total_nhej_new]]) - Table1[[#This Row],[total_nhej]]</f>
        <v>2021</v>
      </c>
      <c r="J8" s="1">
        <f>Table1[[#This Row],[diff_old_new]] / Table1[[#This Row],[total]]</f>
        <v>2.1501182565041078E-4</v>
      </c>
      <c r="K8" s="1">
        <f xml:space="preserve"> Table1[[#This Row],[total_nhej_new]] / Table1[[#This Row],[total]]</f>
        <v>0.95771916391571754</v>
      </c>
    </row>
    <row r="9" spans="1:11" x14ac:dyDescent="0.25">
      <c r="A9" t="s">
        <v>12</v>
      </c>
      <c r="B9" t="s">
        <v>5</v>
      </c>
      <c r="C9" t="s">
        <v>79</v>
      </c>
      <c r="D9">
        <v>8799841</v>
      </c>
      <c r="E9">
        <v>396808</v>
      </c>
      <c r="F9">
        <v>8439280</v>
      </c>
      <c r="G9">
        <v>8040716</v>
      </c>
      <c r="H9">
        <v>398564</v>
      </c>
      <c r="I9">
        <f>IF(Table1[[#This Row],[dsb]]="1DSB", Table1[[#This Row],[total_nhej_yes_mut_new]], Table1[[#This Row],[total_nhej_new]]) - Table1[[#This Row],[total_nhej]]</f>
        <v>1756</v>
      </c>
      <c r="J9" s="1">
        <f>Table1[[#This Row],[diff_old_new]] / Table1[[#This Row],[total]]</f>
        <v>1.995490600341529E-4</v>
      </c>
      <c r="K9" s="1">
        <f xml:space="preserve"> Table1[[#This Row],[total_nhej_new]] / Table1[[#This Row],[total]]</f>
        <v>0.95902641877279371</v>
      </c>
    </row>
    <row r="10" spans="1:11" x14ac:dyDescent="0.25">
      <c r="A10" t="s">
        <v>13</v>
      </c>
      <c r="B10" t="s">
        <v>5</v>
      </c>
      <c r="C10" t="s">
        <v>79</v>
      </c>
      <c r="D10">
        <v>8171224</v>
      </c>
      <c r="E10">
        <v>318171</v>
      </c>
      <c r="F10">
        <v>7722226</v>
      </c>
      <c r="G10">
        <v>7402782</v>
      </c>
      <c r="H10">
        <v>319444</v>
      </c>
      <c r="I10">
        <f>IF(Table1[[#This Row],[dsb]]="1DSB", Table1[[#This Row],[total_nhej_yes_mut_new]], Table1[[#This Row],[total_nhej_new]]) - Table1[[#This Row],[total_nhej]]</f>
        <v>1273</v>
      </c>
      <c r="J10" s="1">
        <f>Table1[[#This Row],[diff_old_new]] / Table1[[#This Row],[total]]</f>
        <v>1.5579061349927501E-4</v>
      </c>
      <c r="K10" s="1">
        <f xml:space="preserve"> Table1[[#This Row],[total_nhej_new]] / Table1[[#This Row],[total]]</f>
        <v>0.9450513166693264</v>
      </c>
    </row>
    <row r="11" spans="1:11" x14ac:dyDescent="0.25">
      <c r="A11" t="s">
        <v>14</v>
      </c>
      <c r="B11" t="s">
        <v>5</v>
      </c>
      <c r="C11" t="s">
        <v>79</v>
      </c>
      <c r="D11">
        <v>8180897</v>
      </c>
      <c r="E11">
        <v>570957</v>
      </c>
      <c r="F11">
        <v>7639714</v>
      </c>
      <c r="G11">
        <v>7066278</v>
      </c>
      <c r="H11">
        <v>573436</v>
      </c>
      <c r="I11">
        <f>IF(Table1[[#This Row],[dsb]]="1DSB", Table1[[#This Row],[total_nhej_yes_mut_new]], Table1[[#This Row],[total_nhej_new]]) - Table1[[#This Row],[total_nhej]]</f>
        <v>2479</v>
      </c>
      <c r="J11" s="1">
        <f>Table1[[#This Row],[diff_old_new]] / Table1[[#This Row],[total]]</f>
        <v>3.0302300591243236E-4</v>
      </c>
      <c r="K11" s="1">
        <f xml:space="preserve"> Table1[[#This Row],[total_nhej_new]] / Table1[[#This Row],[total]]</f>
        <v>0.93384796312678187</v>
      </c>
    </row>
    <row r="12" spans="1:11" x14ac:dyDescent="0.25">
      <c r="A12" t="s">
        <v>15</v>
      </c>
      <c r="B12" t="s">
        <v>5</v>
      </c>
      <c r="C12" t="s">
        <v>79</v>
      </c>
      <c r="D12">
        <v>8314116</v>
      </c>
      <c r="E12">
        <v>325743</v>
      </c>
      <c r="F12">
        <v>7916844</v>
      </c>
      <c r="G12">
        <v>7589754</v>
      </c>
      <c r="H12">
        <v>327090</v>
      </c>
      <c r="I12">
        <f>IF(Table1[[#This Row],[dsb]]="1DSB", Table1[[#This Row],[total_nhej_yes_mut_new]], Table1[[#This Row],[total_nhej_new]]) - Table1[[#This Row],[total_nhej]]</f>
        <v>1347</v>
      </c>
      <c r="J12" s="1">
        <f>Table1[[#This Row],[diff_old_new]] / Table1[[#This Row],[total]]</f>
        <v>1.6201361636041642E-4</v>
      </c>
      <c r="K12" s="1">
        <f xml:space="preserve"> Table1[[#This Row],[total_nhej_new]] / Table1[[#This Row],[total]]</f>
        <v>0.95221716896901609</v>
      </c>
    </row>
    <row r="13" spans="1:11" x14ac:dyDescent="0.25">
      <c r="A13" t="s">
        <v>16</v>
      </c>
      <c r="B13" t="s">
        <v>5</v>
      </c>
      <c r="C13" t="s">
        <v>79</v>
      </c>
      <c r="D13">
        <v>8096639</v>
      </c>
      <c r="E13">
        <v>355236</v>
      </c>
      <c r="F13">
        <v>7657083</v>
      </c>
      <c r="G13">
        <v>7300482</v>
      </c>
      <c r="H13">
        <v>356601</v>
      </c>
      <c r="I13">
        <f>IF(Table1[[#This Row],[dsb]]="1DSB", Table1[[#This Row],[total_nhej_yes_mut_new]], Table1[[#This Row],[total_nhej_new]]) - Table1[[#This Row],[total_nhej]]</f>
        <v>1365</v>
      </c>
      <c r="J13" s="1">
        <f>Table1[[#This Row],[diff_old_new]] / Table1[[#This Row],[total]]</f>
        <v>1.6858847232783874E-4</v>
      </c>
      <c r="K13" s="1">
        <f xml:space="preserve"> Table1[[#This Row],[total_nhej_new]] / Table1[[#This Row],[total]]</f>
        <v>0.94571130070143916</v>
      </c>
    </row>
    <row r="14" spans="1:11" x14ac:dyDescent="0.25">
      <c r="A14" t="s">
        <v>17</v>
      </c>
      <c r="B14" t="s">
        <v>18</v>
      </c>
      <c r="C14" t="s">
        <v>79</v>
      </c>
      <c r="D14">
        <v>7137355</v>
      </c>
      <c r="E14">
        <v>351577</v>
      </c>
      <c r="F14">
        <v>6727879</v>
      </c>
      <c r="G14">
        <v>6374726</v>
      </c>
      <c r="H14">
        <v>353153</v>
      </c>
      <c r="I14">
        <f>IF(Table1[[#This Row],[dsb]]="1DSB", Table1[[#This Row],[total_nhej_yes_mut_new]], Table1[[#This Row],[total_nhej_new]]) - Table1[[#This Row],[total_nhej]]</f>
        <v>1576</v>
      </c>
      <c r="J14" s="1">
        <f>Table1[[#This Row],[diff_old_new]] / Table1[[#This Row],[total]]</f>
        <v>2.208100900123365E-4</v>
      </c>
      <c r="K14" s="1">
        <f xml:space="preserve"> Table1[[#This Row],[total_nhej_new]] / Table1[[#This Row],[total]]</f>
        <v>0.94262916724753076</v>
      </c>
    </row>
    <row r="15" spans="1:11" x14ac:dyDescent="0.25">
      <c r="A15" t="s">
        <v>19</v>
      </c>
      <c r="B15" t="s">
        <v>18</v>
      </c>
      <c r="C15" t="s">
        <v>79</v>
      </c>
      <c r="D15">
        <v>6618133</v>
      </c>
      <c r="E15">
        <v>303486</v>
      </c>
      <c r="F15">
        <v>6287309</v>
      </c>
      <c r="G15">
        <v>5982689</v>
      </c>
      <c r="H15">
        <v>304620</v>
      </c>
      <c r="I15">
        <f>IF(Table1[[#This Row],[dsb]]="1DSB", Table1[[#This Row],[total_nhej_yes_mut_new]], Table1[[#This Row],[total_nhej_new]]) - Table1[[#This Row],[total_nhej]]</f>
        <v>1134</v>
      </c>
      <c r="J15" s="1">
        <f>Table1[[#This Row],[diff_old_new]] / Table1[[#This Row],[total]]</f>
        <v>1.7134741776872722E-4</v>
      </c>
      <c r="K15" s="1">
        <f xml:space="preserve"> Table1[[#This Row],[total_nhej_new]] / Table1[[#This Row],[total]]</f>
        <v>0.95001248841629504</v>
      </c>
    </row>
    <row r="16" spans="1:11" x14ac:dyDescent="0.25">
      <c r="A16" t="s">
        <v>20</v>
      </c>
      <c r="B16" t="s">
        <v>18</v>
      </c>
      <c r="C16" t="s">
        <v>79</v>
      </c>
      <c r="D16">
        <v>8227882</v>
      </c>
      <c r="E16">
        <v>419102</v>
      </c>
      <c r="F16">
        <v>7757125</v>
      </c>
      <c r="G16">
        <v>7336202</v>
      </c>
      <c r="H16">
        <v>420923</v>
      </c>
      <c r="I16">
        <f>IF(Table1[[#This Row],[dsb]]="1DSB", Table1[[#This Row],[total_nhej_yes_mut_new]], Table1[[#This Row],[total_nhej_new]]) - Table1[[#This Row],[total_nhej]]</f>
        <v>1821</v>
      </c>
      <c r="J16" s="1">
        <f>Table1[[#This Row],[diff_old_new]] / Table1[[#This Row],[total]]</f>
        <v>2.213206266205568E-4</v>
      </c>
      <c r="K16" s="1">
        <f xml:space="preserve"> Table1[[#This Row],[total_nhej_new]] / Table1[[#This Row],[total]]</f>
        <v>0.94278515418670317</v>
      </c>
    </row>
    <row r="17" spans="1:11" x14ac:dyDescent="0.25">
      <c r="A17" t="s">
        <v>21</v>
      </c>
      <c r="B17" t="s">
        <v>18</v>
      </c>
      <c r="C17" t="s">
        <v>79</v>
      </c>
      <c r="D17">
        <v>7238408</v>
      </c>
      <c r="E17">
        <v>343300</v>
      </c>
      <c r="F17">
        <v>6872114</v>
      </c>
      <c r="G17">
        <v>6527343</v>
      </c>
      <c r="H17">
        <v>344771</v>
      </c>
      <c r="I17">
        <f>IF(Table1[[#This Row],[dsb]]="1DSB", Table1[[#This Row],[total_nhej_yes_mut_new]], Table1[[#This Row],[total_nhej_new]]) - Table1[[#This Row],[total_nhej]]</f>
        <v>1471</v>
      </c>
      <c r="J17" s="1">
        <f>Table1[[#This Row],[diff_old_new]] / Table1[[#This Row],[total]]</f>
        <v>2.0322148185070529E-4</v>
      </c>
      <c r="K17" s="1">
        <f xml:space="preserve"> Table1[[#This Row],[total_nhej_new]] / Table1[[#This Row],[total]]</f>
        <v>0.94939577874029757</v>
      </c>
    </row>
    <row r="18" spans="1:11" x14ac:dyDescent="0.25">
      <c r="A18" t="s">
        <v>22</v>
      </c>
      <c r="B18" t="s">
        <v>18</v>
      </c>
      <c r="C18" t="s">
        <v>79</v>
      </c>
      <c r="D18">
        <v>9524548</v>
      </c>
      <c r="E18">
        <v>433389</v>
      </c>
      <c r="F18">
        <v>9257880</v>
      </c>
      <c r="G18">
        <v>8823586</v>
      </c>
      <c r="H18">
        <v>434294</v>
      </c>
      <c r="I18">
        <f>IF(Table1[[#This Row],[dsb]]="1DSB", Table1[[#This Row],[total_nhej_yes_mut_new]], Table1[[#This Row],[total_nhej_new]]) - Table1[[#This Row],[total_nhej]]</f>
        <v>905</v>
      </c>
      <c r="J18" s="1">
        <f>Table1[[#This Row],[diff_old_new]] / Table1[[#This Row],[total]]</f>
        <v>9.5017632332788915E-5</v>
      </c>
      <c r="K18" s="1">
        <f xml:space="preserve"> Table1[[#This Row],[total_nhej_new]] / Table1[[#This Row],[total]]</f>
        <v>0.97200203096251914</v>
      </c>
    </row>
    <row r="19" spans="1:11" x14ac:dyDescent="0.25">
      <c r="A19" t="s">
        <v>23</v>
      </c>
      <c r="B19" t="s">
        <v>18</v>
      </c>
      <c r="C19" t="s">
        <v>79</v>
      </c>
      <c r="D19">
        <v>10125834</v>
      </c>
      <c r="E19">
        <v>559582</v>
      </c>
      <c r="F19">
        <v>9784831</v>
      </c>
      <c r="G19">
        <v>9224001</v>
      </c>
      <c r="H19">
        <v>560830</v>
      </c>
      <c r="I19">
        <f>IF(Table1[[#This Row],[dsb]]="1DSB", Table1[[#This Row],[total_nhej_yes_mut_new]], Table1[[#This Row],[total_nhej_new]]) - Table1[[#This Row],[total_nhej]]</f>
        <v>1248</v>
      </c>
      <c r="J19" s="1">
        <f>Table1[[#This Row],[diff_old_new]] / Table1[[#This Row],[total]]</f>
        <v>1.2324910718465265E-4</v>
      </c>
      <c r="K19" s="1">
        <f xml:space="preserve"> Table1[[#This Row],[total_nhej_new]] / Table1[[#This Row],[total]]</f>
        <v>0.96632346530666013</v>
      </c>
    </row>
    <row r="20" spans="1:11" x14ac:dyDescent="0.25">
      <c r="A20" t="s">
        <v>24</v>
      </c>
      <c r="B20" t="s">
        <v>18</v>
      </c>
      <c r="C20" t="s">
        <v>79</v>
      </c>
      <c r="D20">
        <v>10173904</v>
      </c>
      <c r="E20">
        <v>636596</v>
      </c>
      <c r="F20">
        <v>9825656</v>
      </c>
      <c r="G20">
        <v>9187541</v>
      </c>
      <c r="H20">
        <v>638115</v>
      </c>
      <c r="I20">
        <f>IF(Table1[[#This Row],[dsb]]="1DSB", Table1[[#This Row],[total_nhej_yes_mut_new]], Table1[[#This Row],[total_nhej_new]]) - Table1[[#This Row],[total_nhej]]</f>
        <v>1519</v>
      </c>
      <c r="J20" s="1">
        <f>Table1[[#This Row],[diff_old_new]] / Table1[[#This Row],[total]]</f>
        <v>1.4930355151768682E-4</v>
      </c>
      <c r="K20" s="1">
        <f xml:space="preserve"> Table1[[#This Row],[total_nhej_new]] / Table1[[#This Row],[total]]</f>
        <v>0.96577046530024269</v>
      </c>
    </row>
    <row r="21" spans="1:11" x14ac:dyDescent="0.25">
      <c r="A21" t="s">
        <v>25</v>
      </c>
      <c r="B21" t="s">
        <v>18</v>
      </c>
      <c r="C21" t="s">
        <v>79</v>
      </c>
      <c r="D21">
        <v>9525100</v>
      </c>
      <c r="E21">
        <v>785531</v>
      </c>
      <c r="F21">
        <v>9107256</v>
      </c>
      <c r="G21">
        <v>8319829</v>
      </c>
      <c r="H21">
        <v>787427</v>
      </c>
      <c r="I21">
        <f>IF(Table1[[#This Row],[dsb]]="1DSB", Table1[[#This Row],[total_nhej_yes_mut_new]], Table1[[#This Row],[total_nhej_new]]) - Table1[[#This Row],[total_nhej]]</f>
        <v>1896</v>
      </c>
      <c r="J21" s="1">
        <f>Table1[[#This Row],[diff_old_new]] / Table1[[#This Row],[total]]</f>
        <v>1.9905302831466336E-4</v>
      </c>
      <c r="K21" s="1">
        <f xml:space="preserve"> Table1[[#This Row],[total_nhej_new]] / Table1[[#This Row],[total]]</f>
        <v>0.95613232407008852</v>
      </c>
    </row>
    <row r="22" spans="1:11" x14ac:dyDescent="0.25">
      <c r="A22" t="s">
        <v>26</v>
      </c>
      <c r="B22" t="s">
        <v>18</v>
      </c>
      <c r="C22" t="s">
        <v>79</v>
      </c>
      <c r="D22">
        <v>7280860</v>
      </c>
      <c r="E22">
        <v>224536</v>
      </c>
      <c r="F22">
        <v>6995423</v>
      </c>
      <c r="G22">
        <v>6770027</v>
      </c>
      <c r="H22">
        <v>225396</v>
      </c>
      <c r="I22">
        <f>IF(Table1[[#This Row],[dsb]]="1DSB", Table1[[#This Row],[total_nhej_yes_mut_new]], Table1[[#This Row],[total_nhej_new]]) - Table1[[#This Row],[total_nhej]]</f>
        <v>860</v>
      </c>
      <c r="J22" s="1">
        <f>Table1[[#This Row],[diff_old_new]] / Table1[[#This Row],[total]]</f>
        <v>1.1811791464195164E-4</v>
      </c>
      <c r="K22" s="1">
        <f xml:space="preserve"> Table1[[#This Row],[total_nhej_new]] / Table1[[#This Row],[total]]</f>
        <v>0.96079625209109909</v>
      </c>
    </row>
    <row r="23" spans="1:11" x14ac:dyDescent="0.25">
      <c r="A23" t="s">
        <v>27</v>
      </c>
      <c r="B23" t="s">
        <v>18</v>
      </c>
      <c r="C23" t="s">
        <v>79</v>
      </c>
      <c r="D23">
        <v>6872217</v>
      </c>
      <c r="E23">
        <v>215584</v>
      </c>
      <c r="F23">
        <v>6590234</v>
      </c>
      <c r="G23">
        <v>6373916</v>
      </c>
      <c r="H23">
        <v>216318</v>
      </c>
      <c r="I23">
        <f>IF(Table1[[#This Row],[dsb]]="1DSB", Table1[[#This Row],[total_nhej_yes_mut_new]], Table1[[#This Row],[total_nhej_new]]) - Table1[[#This Row],[total_nhej]]</f>
        <v>734</v>
      </c>
      <c r="J23" s="1">
        <f>Table1[[#This Row],[diff_old_new]] / Table1[[#This Row],[total]]</f>
        <v>1.0680687178533506E-4</v>
      </c>
      <c r="K23" s="1">
        <f xml:space="preserve"> Table1[[#This Row],[total_nhej_new]] / Table1[[#This Row],[total]]</f>
        <v>0.95896768102637042</v>
      </c>
    </row>
    <row r="24" spans="1:11" x14ac:dyDescent="0.25">
      <c r="A24" t="s">
        <v>28</v>
      </c>
      <c r="B24" t="s">
        <v>18</v>
      </c>
      <c r="C24" t="s">
        <v>79</v>
      </c>
      <c r="D24">
        <v>6847531</v>
      </c>
      <c r="E24">
        <v>286770</v>
      </c>
      <c r="F24">
        <v>6511538</v>
      </c>
      <c r="G24">
        <v>6223660</v>
      </c>
      <c r="H24">
        <v>287878</v>
      </c>
      <c r="I24">
        <f>IF(Table1[[#This Row],[dsb]]="1DSB", Table1[[#This Row],[total_nhej_yes_mut_new]], Table1[[#This Row],[total_nhej_new]]) - Table1[[#This Row],[total_nhej]]</f>
        <v>1108</v>
      </c>
      <c r="J24" s="1">
        <f>Table1[[#This Row],[diff_old_new]] / Table1[[#This Row],[total]]</f>
        <v>1.6181014733631727E-4</v>
      </c>
      <c r="K24" s="1">
        <f xml:space="preserve"> Table1[[#This Row],[total_nhej_new]] / Table1[[#This Row],[total]]</f>
        <v>0.95093224112457464</v>
      </c>
    </row>
    <row r="25" spans="1:11" x14ac:dyDescent="0.25">
      <c r="A25" t="s">
        <v>29</v>
      </c>
      <c r="B25" t="s">
        <v>18</v>
      </c>
      <c r="C25" t="s">
        <v>79</v>
      </c>
      <c r="D25">
        <v>7081713</v>
      </c>
      <c r="E25">
        <v>311361</v>
      </c>
      <c r="F25">
        <v>6702071</v>
      </c>
      <c r="G25">
        <v>6389533</v>
      </c>
      <c r="H25">
        <v>312538</v>
      </c>
      <c r="I25">
        <f>IF(Table1[[#This Row],[dsb]]="1DSB", Table1[[#This Row],[total_nhej_yes_mut_new]], Table1[[#This Row],[total_nhej_new]]) - Table1[[#This Row],[total_nhej]]</f>
        <v>1177</v>
      </c>
      <c r="J25" s="1">
        <f>Table1[[#This Row],[diff_old_new]] / Table1[[#This Row],[total]]</f>
        <v>1.6620272524458417E-4</v>
      </c>
      <c r="K25" s="1">
        <f xml:space="preserve"> Table1[[#This Row],[total_nhej_new]] / Table1[[#This Row],[total]]</f>
        <v>0.94639121918665725</v>
      </c>
    </row>
    <row r="26" spans="1:11" x14ac:dyDescent="0.25">
      <c r="A26" t="s">
        <v>30</v>
      </c>
      <c r="B26" t="s">
        <v>5</v>
      </c>
      <c r="C26" t="s">
        <v>79</v>
      </c>
      <c r="D26">
        <v>8597510</v>
      </c>
      <c r="E26">
        <v>175289</v>
      </c>
      <c r="F26">
        <v>8295628</v>
      </c>
      <c r="G26">
        <v>8119824</v>
      </c>
      <c r="H26">
        <v>175804</v>
      </c>
      <c r="I26">
        <f>IF(Table1[[#This Row],[dsb]]="1DSB", Table1[[#This Row],[total_nhej_yes_mut_new]], Table1[[#This Row],[total_nhej_new]]) - Table1[[#This Row],[total_nhej]]</f>
        <v>515</v>
      </c>
      <c r="J26" s="1">
        <f>Table1[[#This Row],[diff_old_new]] / Table1[[#This Row],[total]]</f>
        <v>5.9901064377941984E-5</v>
      </c>
      <c r="K26" s="1">
        <f xml:space="preserve"> Table1[[#This Row],[total_nhej_new]] / Table1[[#This Row],[total]]</f>
        <v>0.96488727550186038</v>
      </c>
    </row>
    <row r="27" spans="1:11" x14ac:dyDescent="0.25">
      <c r="A27" t="s">
        <v>31</v>
      </c>
      <c r="B27" t="s">
        <v>5</v>
      </c>
      <c r="C27" t="s">
        <v>79</v>
      </c>
      <c r="D27">
        <v>10116623</v>
      </c>
      <c r="E27">
        <v>176711</v>
      </c>
      <c r="F27">
        <v>9834955</v>
      </c>
      <c r="G27">
        <v>9657773</v>
      </c>
      <c r="H27">
        <v>177182</v>
      </c>
      <c r="I27">
        <f>IF(Table1[[#This Row],[dsb]]="1DSB", Table1[[#This Row],[total_nhej_yes_mut_new]], Table1[[#This Row],[total_nhej_new]]) - Table1[[#This Row],[total_nhej]]</f>
        <v>471</v>
      </c>
      <c r="J27" s="1">
        <f>Table1[[#This Row],[diff_old_new]] / Table1[[#This Row],[total]]</f>
        <v>4.6557037857395694E-5</v>
      </c>
      <c r="K27" s="1">
        <f xml:space="preserve"> Table1[[#This Row],[total_nhej_new]] / Table1[[#This Row],[total]]</f>
        <v>0.97215790288913606</v>
      </c>
    </row>
    <row r="28" spans="1:11" x14ac:dyDescent="0.25">
      <c r="A28" t="s">
        <v>32</v>
      </c>
      <c r="B28" t="s">
        <v>5</v>
      </c>
      <c r="C28" t="s">
        <v>79</v>
      </c>
      <c r="D28">
        <v>8703707</v>
      </c>
      <c r="E28">
        <v>177011</v>
      </c>
      <c r="F28">
        <v>8444071</v>
      </c>
      <c r="G28">
        <v>8266532</v>
      </c>
      <c r="H28">
        <v>177539</v>
      </c>
      <c r="I28">
        <f>IF(Table1[[#This Row],[dsb]]="1DSB", Table1[[#This Row],[total_nhej_yes_mut_new]], Table1[[#This Row],[total_nhej_new]]) - Table1[[#This Row],[total_nhej]]</f>
        <v>528</v>
      </c>
      <c r="J28" s="1">
        <f>Table1[[#This Row],[diff_old_new]] / Table1[[#This Row],[total]]</f>
        <v>6.0663806812430611E-5</v>
      </c>
      <c r="K28" s="1">
        <f xml:space="preserve"> Table1[[#This Row],[total_nhej_new]] / Table1[[#This Row],[total]]</f>
        <v>0.97016949214857529</v>
      </c>
    </row>
    <row r="29" spans="1:11" x14ac:dyDescent="0.25">
      <c r="A29" t="s">
        <v>33</v>
      </c>
      <c r="B29" t="s">
        <v>5</v>
      </c>
      <c r="C29" t="s">
        <v>79</v>
      </c>
      <c r="D29">
        <v>9021103</v>
      </c>
      <c r="E29">
        <v>176227</v>
      </c>
      <c r="F29">
        <v>8773087</v>
      </c>
      <c r="G29">
        <v>8596386</v>
      </c>
      <c r="H29">
        <v>176701</v>
      </c>
      <c r="I29">
        <f>IF(Table1[[#This Row],[dsb]]="1DSB", Table1[[#This Row],[total_nhej_yes_mut_new]], Table1[[#This Row],[total_nhej_new]]) - Table1[[#This Row],[total_nhej]]</f>
        <v>474</v>
      </c>
      <c r="J29" s="1">
        <f>Table1[[#This Row],[diff_old_new]] / Table1[[#This Row],[total]]</f>
        <v>5.2543463920099352E-5</v>
      </c>
      <c r="K29" s="1">
        <f xml:space="preserve"> Table1[[#This Row],[total_nhej_new]] / Table1[[#This Row],[total]]</f>
        <v>0.97250713133416167</v>
      </c>
    </row>
    <row r="30" spans="1:11" x14ac:dyDescent="0.25">
      <c r="A30" t="s">
        <v>34</v>
      </c>
      <c r="B30" t="s">
        <v>5</v>
      </c>
      <c r="C30" t="s">
        <v>79</v>
      </c>
      <c r="D30">
        <v>11021111</v>
      </c>
      <c r="E30">
        <v>287305</v>
      </c>
      <c r="F30">
        <v>10808448</v>
      </c>
      <c r="G30">
        <v>10520293</v>
      </c>
      <c r="H30">
        <v>288155</v>
      </c>
      <c r="I30">
        <f>IF(Table1[[#This Row],[dsb]]="1DSB", Table1[[#This Row],[total_nhej_yes_mut_new]], Table1[[#This Row],[total_nhej_new]]) - Table1[[#This Row],[total_nhej]]</f>
        <v>850</v>
      </c>
      <c r="J30" s="1">
        <f>Table1[[#This Row],[diff_old_new]] / Table1[[#This Row],[total]]</f>
        <v>7.712471092977832E-5</v>
      </c>
      <c r="K30" s="1">
        <f xml:space="preserve"> Table1[[#This Row],[total_nhej_new]] / Table1[[#This Row],[total]]</f>
        <v>0.98070403247004767</v>
      </c>
    </row>
    <row r="31" spans="1:11" x14ac:dyDescent="0.25">
      <c r="A31" t="s">
        <v>35</v>
      </c>
      <c r="B31" t="s">
        <v>5</v>
      </c>
      <c r="C31" t="s">
        <v>79</v>
      </c>
      <c r="D31">
        <v>11280773</v>
      </c>
      <c r="E31">
        <v>340637</v>
      </c>
      <c r="F31">
        <v>11009229</v>
      </c>
      <c r="G31">
        <v>10667498</v>
      </c>
      <c r="H31">
        <v>341731</v>
      </c>
      <c r="I31">
        <f>IF(Table1[[#This Row],[dsb]]="1DSB", Table1[[#This Row],[total_nhej_yes_mut_new]], Table1[[#This Row],[total_nhej_new]]) - Table1[[#This Row],[total_nhej]]</f>
        <v>1094</v>
      </c>
      <c r="J31" s="1">
        <f>Table1[[#This Row],[diff_old_new]] / Table1[[#This Row],[total]]</f>
        <v>9.6979169778524933E-5</v>
      </c>
      <c r="K31" s="1">
        <f xml:space="preserve"> Table1[[#This Row],[total_nhej_new]] / Table1[[#This Row],[total]]</f>
        <v>0.97592859992839143</v>
      </c>
    </row>
    <row r="32" spans="1:11" x14ac:dyDescent="0.25">
      <c r="A32" t="s">
        <v>36</v>
      </c>
      <c r="B32" t="s">
        <v>5</v>
      </c>
      <c r="C32" t="s">
        <v>79</v>
      </c>
      <c r="D32">
        <v>12426852</v>
      </c>
      <c r="E32">
        <v>340061</v>
      </c>
      <c r="F32">
        <v>12140240</v>
      </c>
      <c r="G32">
        <v>11799115</v>
      </c>
      <c r="H32">
        <v>341125</v>
      </c>
      <c r="I32">
        <f>IF(Table1[[#This Row],[dsb]]="1DSB", Table1[[#This Row],[total_nhej_yes_mut_new]], Table1[[#This Row],[total_nhej_new]]) - Table1[[#This Row],[total_nhej]]</f>
        <v>1064</v>
      </c>
      <c r="J32" s="1">
        <f>Table1[[#This Row],[diff_old_new]] / Table1[[#This Row],[total]]</f>
        <v>8.5621040630402619E-5</v>
      </c>
      <c r="K32" s="1">
        <f xml:space="preserve"> Table1[[#This Row],[total_nhej_new]] / Table1[[#This Row],[total]]</f>
        <v>0.97693607359289381</v>
      </c>
    </row>
    <row r="33" spans="1:11" x14ac:dyDescent="0.25">
      <c r="A33" t="s">
        <v>37</v>
      </c>
      <c r="B33" t="s">
        <v>5</v>
      </c>
      <c r="C33" t="s">
        <v>79</v>
      </c>
      <c r="D33">
        <v>11659042</v>
      </c>
      <c r="E33">
        <v>317146</v>
      </c>
      <c r="F33">
        <v>11394313</v>
      </c>
      <c r="G33">
        <v>11076162</v>
      </c>
      <c r="H33">
        <v>318151</v>
      </c>
      <c r="I33">
        <f>IF(Table1[[#This Row],[dsb]]="1DSB", Table1[[#This Row],[total_nhej_yes_mut_new]], Table1[[#This Row],[total_nhej_new]]) - Table1[[#This Row],[total_nhej]]</f>
        <v>1005</v>
      </c>
      <c r="J33" s="1">
        <f>Table1[[#This Row],[diff_old_new]] / Table1[[#This Row],[total]]</f>
        <v>8.6199192009086168E-5</v>
      </c>
      <c r="K33" s="1">
        <f xml:space="preserve"> Table1[[#This Row],[total_nhej_new]] / Table1[[#This Row],[total]]</f>
        <v>0.97729410358072299</v>
      </c>
    </row>
    <row r="34" spans="1:11" x14ac:dyDescent="0.25">
      <c r="A34" t="s">
        <v>38</v>
      </c>
      <c r="B34" t="s">
        <v>5</v>
      </c>
      <c r="C34" t="s">
        <v>79</v>
      </c>
      <c r="D34">
        <v>9933546</v>
      </c>
      <c r="E34">
        <v>213207</v>
      </c>
      <c r="F34">
        <v>9649217</v>
      </c>
      <c r="G34">
        <v>9435291</v>
      </c>
      <c r="H34">
        <v>213926</v>
      </c>
      <c r="I34">
        <f>IF(Table1[[#This Row],[dsb]]="1DSB", Table1[[#This Row],[total_nhej_yes_mut_new]], Table1[[#This Row],[total_nhej_new]]) - Table1[[#This Row],[total_nhej]]</f>
        <v>719</v>
      </c>
      <c r="J34" s="1">
        <f>Table1[[#This Row],[diff_old_new]] / Table1[[#This Row],[total]]</f>
        <v>7.2381000702065505E-5</v>
      </c>
      <c r="K34" s="1">
        <f xml:space="preserve"> Table1[[#This Row],[total_nhej_new]] / Table1[[#This Row],[total]]</f>
        <v>0.9713768879713246</v>
      </c>
    </row>
    <row r="35" spans="1:11" x14ac:dyDescent="0.25">
      <c r="A35" t="s">
        <v>39</v>
      </c>
      <c r="B35" t="s">
        <v>5</v>
      </c>
      <c r="C35" t="s">
        <v>79</v>
      </c>
      <c r="D35">
        <v>10351309</v>
      </c>
      <c r="E35">
        <v>198657</v>
      </c>
      <c r="F35">
        <v>10122653</v>
      </c>
      <c r="G35">
        <v>9923373</v>
      </c>
      <c r="H35">
        <v>199280</v>
      </c>
      <c r="I35">
        <f>IF(Table1[[#This Row],[dsb]]="1DSB", Table1[[#This Row],[total_nhej_yes_mut_new]], Table1[[#This Row],[total_nhej_new]]) - Table1[[#This Row],[total_nhej]]</f>
        <v>623</v>
      </c>
      <c r="J35" s="1">
        <f>Table1[[#This Row],[diff_old_new]] / Table1[[#This Row],[total]]</f>
        <v>6.0185624832569488E-5</v>
      </c>
      <c r="K35" s="1">
        <f xml:space="preserve"> Table1[[#This Row],[total_nhej_new]] / Table1[[#This Row],[total]]</f>
        <v>0.97791042659435634</v>
      </c>
    </row>
    <row r="36" spans="1:11" x14ac:dyDescent="0.25">
      <c r="A36" t="s">
        <v>40</v>
      </c>
      <c r="B36" t="s">
        <v>5</v>
      </c>
      <c r="C36" t="s">
        <v>79</v>
      </c>
      <c r="D36">
        <v>9388188</v>
      </c>
      <c r="E36">
        <v>242636</v>
      </c>
      <c r="F36">
        <v>9118948</v>
      </c>
      <c r="G36">
        <v>8875467</v>
      </c>
      <c r="H36">
        <v>243481</v>
      </c>
      <c r="I36">
        <f>IF(Table1[[#This Row],[dsb]]="1DSB", Table1[[#This Row],[total_nhej_yes_mut_new]], Table1[[#This Row],[total_nhej_new]]) - Table1[[#This Row],[total_nhej]]</f>
        <v>845</v>
      </c>
      <c r="J36" s="1">
        <f>Table1[[#This Row],[diff_old_new]] / Table1[[#This Row],[total]]</f>
        <v>9.0006719081467052E-5</v>
      </c>
      <c r="K36" s="1">
        <f xml:space="preserve"> Table1[[#This Row],[total_nhej_new]] / Table1[[#This Row],[total]]</f>
        <v>0.97132140941361633</v>
      </c>
    </row>
    <row r="37" spans="1:11" x14ac:dyDescent="0.25">
      <c r="A37" t="s">
        <v>41</v>
      </c>
      <c r="B37" t="s">
        <v>5</v>
      </c>
      <c r="C37" t="s">
        <v>79</v>
      </c>
      <c r="D37">
        <v>8668198</v>
      </c>
      <c r="E37">
        <v>219987</v>
      </c>
      <c r="F37">
        <v>8428228</v>
      </c>
      <c r="G37">
        <v>8207506</v>
      </c>
      <c r="H37">
        <v>220722</v>
      </c>
      <c r="I37">
        <f>IF(Table1[[#This Row],[dsb]]="1DSB", Table1[[#This Row],[total_nhej_yes_mut_new]], Table1[[#This Row],[total_nhej_new]]) - Table1[[#This Row],[total_nhej]]</f>
        <v>735</v>
      </c>
      <c r="J37" s="1">
        <f>Table1[[#This Row],[diff_old_new]] / Table1[[#This Row],[total]]</f>
        <v>8.4792710088071361E-5</v>
      </c>
      <c r="K37" s="1">
        <f xml:space="preserve"> Table1[[#This Row],[total_nhej_new]] / Table1[[#This Row],[total]]</f>
        <v>0.97231604538798033</v>
      </c>
    </row>
    <row r="38" spans="1:11" x14ac:dyDescent="0.25">
      <c r="A38" t="s">
        <v>42</v>
      </c>
      <c r="B38" t="s">
        <v>18</v>
      </c>
      <c r="C38" t="s">
        <v>79</v>
      </c>
      <c r="D38">
        <v>6494964</v>
      </c>
      <c r="E38">
        <v>205470</v>
      </c>
      <c r="F38">
        <v>6086155</v>
      </c>
      <c r="G38">
        <v>5879713</v>
      </c>
      <c r="H38">
        <v>206442</v>
      </c>
      <c r="I38">
        <f>IF(Table1[[#This Row],[dsb]]="1DSB", Table1[[#This Row],[total_nhej_yes_mut_new]], Table1[[#This Row],[total_nhej_new]]) - Table1[[#This Row],[total_nhej]]</f>
        <v>972</v>
      </c>
      <c r="J38" s="1">
        <f>Table1[[#This Row],[diff_old_new]] / Table1[[#This Row],[total]]</f>
        <v>1.4965440916993536E-4</v>
      </c>
      <c r="K38" s="1">
        <f xml:space="preserve"> Table1[[#This Row],[total_nhej_new]] / Table1[[#This Row],[total]]</f>
        <v>0.93705754181239498</v>
      </c>
    </row>
    <row r="39" spans="1:11" x14ac:dyDescent="0.25">
      <c r="A39" t="s">
        <v>43</v>
      </c>
      <c r="B39" t="s">
        <v>18</v>
      </c>
      <c r="C39" t="s">
        <v>79</v>
      </c>
      <c r="D39">
        <v>7011524</v>
      </c>
      <c r="E39">
        <v>213574</v>
      </c>
      <c r="F39">
        <v>6678429</v>
      </c>
      <c r="G39">
        <v>6463788</v>
      </c>
      <c r="H39">
        <v>214641</v>
      </c>
      <c r="I39">
        <f>IF(Table1[[#This Row],[dsb]]="1DSB", Table1[[#This Row],[total_nhej_yes_mut_new]], Table1[[#This Row],[total_nhej_new]]) - Table1[[#This Row],[total_nhej]]</f>
        <v>1067</v>
      </c>
      <c r="J39" s="1">
        <f>Table1[[#This Row],[diff_old_new]] / Table1[[#This Row],[total]]</f>
        <v>1.5217804289053278E-4</v>
      </c>
      <c r="K39" s="1">
        <f xml:space="preserve"> Table1[[#This Row],[total_nhej_new]] / Table1[[#This Row],[total]]</f>
        <v>0.95249320975011997</v>
      </c>
    </row>
    <row r="40" spans="1:11" x14ac:dyDescent="0.25">
      <c r="A40" t="s">
        <v>44</v>
      </c>
      <c r="B40" t="s">
        <v>18</v>
      </c>
      <c r="C40" t="s">
        <v>79</v>
      </c>
      <c r="D40">
        <v>7131423</v>
      </c>
      <c r="E40">
        <v>173311</v>
      </c>
      <c r="F40">
        <v>6762492</v>
      </c>
      <c r="G40">
        <v>6588274</v>
      </c>
      <c r="H40">
        <v>174218</v>
      </c>
      <c r="I40">
        <f>IF(Table1[[#This Row],[dsb]]="1DSB", Table1[[#This Row],[total_nhej_yes_mut_new]], Table1[[#This Row],[total_nhej_new]]) - Table1[[#This Row],[total_nhej]]</f>
        <v>907</v>
      </c>
      <c r="J40" s="1">
        <f>Table1[[#This Row],[diff_old_new]] / Table1[[#This Row],[total]]</f>
        <v>1.2718359295192558E-4</v>
      </c>
      <c r="K40" s="1">
        <f xml:space="preserve"> Table1[[#This Row],[total_nhej_new]] / Table1[[#This Row],[total]]</f>
        <v>0.94826684660270466</v>
      </c>
    </row>
    <row r="41" spans="1:11" x14ac:dyDescent="0.25">
      <c r="A41" t="s">
        <v>45</v>
      </c>
      <c r="B41" t="s">
        <v>18</v>
      </c>
      <c r="C41" t="s">
        <v>79</v>
      </c>
      <c r="D41">
        <v>6545416</v>
      </c>
      <c r="E41">
        <v>214175</v>
      </c>
      <c r="F41">
        <v>6227147</v>
      </c>
      <c r="G41">
        <v>6011701</v>
      </c>
      <c r="H41">
        <v>215446</v>
      </c>
      <c r="I41">
        <f>IF(Table1[[#This Row],[dsb]]="1DSB", Table1[[#This Row],[total_nhej_yes_mut_new]], Table1[[#This Row],[total_nhej_new]]) - Table1[[#This Row],[total_nhej]]</f>
        <v>1271</v>
      </c>
      <c r="J41" s="1">
        <f>Table1[[#This Row],[diff_old_new]] / Table1[[#This Row],[total]]</f>
        <v>1.9418169907000564E-4</v>
      </c>
      <c r="K41" s="1">
        <f xml:space="preserve"> Table1[[#This Row],[total_nhej_new]] / Table1[[#This Row],[total]]</f>
        <v>0.95137528309888941</v>
      </c>
    </row>
    <row r="42" spans="1:11" x14ac:dyDescent="0.25">
      <c r="A42" t="s">
        <v>46</v>
      </c>
      <c r="B42" t="s">
        <v>18</v>
      </c>
      <c r="C42" t="s">
        <v>79</v>
      </c>
      <c r="D42">
        <v>9730255</v>
      </c>
      <c r="E42">
        <v>384855</v>
      </c>
      <c r="F42">
        <v>9489778</v>
      </c>
      <c r="G42">
        <v>9103380</v>
      </c>
      <c r="H42">
        <v>386398</v>
      </c>
      <c r="I42">
        <f>IF(Table1[[#This Row],[dsb]]="1DSB", Table1[[#This Row],[total_nhej_yes_mut_new]], Table1[[#This Row],[total_nhej_new]]) - Table1[[#This Row],[total_nhej]]</f>
        <v>1543</v>
      </c>
      <c r="J42" s="1">
        <f>Table1[[#This Row],[diff_old_new]] / Table1[[#This Row],[total]]</f>
        <v>1.5857755012587028E-4</v>
      </c>
      <c r="K42" s="1">
        <f xml:space="preserve"> Table1[[#This Row],[total_nhej_new]] / Table1[[#This Row],[total]]</f>
        <v>0.97528564256537986</v>
      </c>
    </row>
    <row r="43" spans="1:11" x14ac:dyDescent="0.25">
      <c r="A43" t="s">
        <v>47</v>
      </c>
      <c r="B43" t="s">
        <v>18</v>
      </c>
      <c r="C43" t="s">
        <v>79</v>
      </c>
      <c r="D43">
        <v>10430885</v>
      </c>
      <c r="E43">
        <v>440179</v>
      </c>
      <c r="F43">
        <v>10108064</v>
      </c>
      <c r="G43">
        <v>9666464</v>
      </c>
      <c r="H43">
        <v>441600</v>
      </c>
      <c r="I43">
        <f>IF(Table1[[#This Row],[dsb]]="1DSB", Table1[[#This Row],[total_nhej_yes_mut_new]], Table1[[#This Row],[total_nhej_new]]) - Table1[[#This Row],[total_nhej]]</f>
        <v>1421</v>
      </c>
      <c r="J43" s="1">
        <f>Table1[[#This Row],[diff_old_new]] / Table1[[#This Row],[total]]</f>
        <v>1.3623005142900148E-4</v>
      </c>
      <c r="K43" s="1">
        <f xml:space="preserve"> Table1[[#This Row],[total_nhej_new]] / Table1[[#This Row],[total]]</f>
        <v>0.96905142756343299</v>
      </c>
    </row>
    <row r="44" spans="1:11" x14ac:dyDescent="0.25">
      <c r="A44" t="s">
        <v>48</v>
      </c>
      <c r="B44" t="s">
        <v>18</v>
      </c>
      <c r="C44" t="s">
        <v>79</v>
      </c>
      <c r="D44">
        <v>9770845</v>
      </c>
      <c r="E44">
        <v>412747</v>
      </c>
      <c r="F44">
        <v>9497412</v>
      </c>
      <c r="G44">
        <v>9083101</v>
      </c>
      <c r="H44">
        <v>414311</v>
      </c>
      <c r="I44">
        <f>IF(Table1[[#This Row],[dsb]]="1DSB", Table1[[#This Row],[total_nhej_yes_mut_new]], Table1[[#This Row],[total_nhej_new]]) - Table1[[#This Row],[total_nhej]]</f>
        <v>1564</v>
      </c>
      <c r="J44" s="1">
        <f>Table1[[#This Row],[diff_old_new]] / Table1[[#This Row],[total]]</f>
        <v>1.6006803915116861E-4</v>
      </c>
      <c r="K44" s="1">
        <f xml:space="preserve"> Table1[[#This Row],[total_nhej_new]] / Table1[[#This Row],[total]]</f>
        <v>0.97201541934193003</v>
      </c>
    </row>
    <row r="45" spans="1:11" x14ac:dyDescent="0.25">
      <c r="A45" t="s">
        <v>49</v>
      </c>
      <c r="B45" t="s">
        <v>18</v>
      </c>
      <c r="C45" t="s">
        <v>79</v>
      </c>
      <c r="D45">
        <v>10249893</v>
      </c>
      <c r="E45">
        <v>353175</v>
      </c>
      <c r="F45">
        <v>9970454</v>
      </c>
      <c r="G45">
        <v>9616099</v>
      </c>
      <c r="H45">
        <v>354355</v>
      </c>
      <c r="I45">
        <f>IF(Table1[[#This Row],[dsb]]="1DSB", Table1[[#This Row],[total_nhej_yes_mut_new]], Table1[[#This Row],[total_nhej_new]]) - Table1[[#This Row],[total_nhej]]</f>
        <v>1180</v>
      </c>
      <c r="J45" s="1">
        <f>Table1[[#This Row],[diff_old_new]] / Table1[[#This Row],[total]]</f>
        <v>1.1512315299291417E-4</v>
      </c>
      <c r="K45" s="1">
        <f xml:space="preserve"> Table1[[#This Row],[total_nhej_new]] / Table1[[#This Row],[total]]</f>
        <v>0.97273737394136695</v>
      </c>
    </row>
    <row r="46" spans="1:11" x14ac:dyDescent="0.25">
      <c r="A46" t="s">
        <v>50</v>
      </c>
      <c r="B46" t="s">
        <v>18</v>
      </c>
      <c r="C46" t="s">
        <v>79</v>
      </c>
      <c r="D46">
        <v>6718301</v>
      </c>
      <c r="E46">
        <v>159503</v>
      </c>
      <c r="F46">
        <v>6423271</v>
      </c>
      <c r="G46">
        <v>6262895</v>
      </c>
      <c r="H46">
        <v>160376</v>
      </c>
      <c r="I46">
        <f>IF(Table1[[#This Row],[dsb]]="1DSB", Table1[[#This Row],[total_nhej_yes_mut_new]], Table1[[#This Row],[total_nhej_new]]) - Table1[[#This Row],[total_nhej]]</f>
        <v>873</v>
      </c>
      <c r="J46" s="1">
        <f>Table1[[#This Row],[diff_old_new]] / Table1[[#This Row],[total]]</f>
        <v>1.2994356757757653E-4</v>
      </c>
      <c r="K46" s="1">
        <f xml:space="preserve"> Table1[[#This Row],[total_nhej_new]] / Table1[[#This Row],[total]]</f>
        <v>0.95608562343366277</v>
      </c>
    </row>
    <row r="47" spans="1:11" x14ac:dyDescent="0.25">
      <c r="A47" t="s">
        <v>51</v>
      </c>
      <c r="B47" t="s">
        <v>18</v>
      </c>
      <c r="C47" t="s">
        <v>79</v>
      </c>
      <c r="D47">
        <v>6435913</v>
      </c>
      <c r="E47">
        <v>60091</v>
      </c>
      <c r="F47">
        <v>6187994</v>
      </c>
      <c r="G47">
        <v>6127537</v>
      </c>
      <c r="H47">
        <v>60457</v>
      </c>
      <c r="I47">
        <f>IF(Table1[[#This Row],[dsb]]="1DSB", Table1[[#This Row],[total_nhej_yes_mut_new]], Table1[[#This Row],[total_nhej_new]]) - Table1[[#This Row],[total_nhej]]</f>
        <v>366</v>
      </c>
      <c r="J47" s="1">
        <f>Table1[[#This Row],[diff_old_new]] / Table1[[#This Row],[total]]</f>
        <v>5.6868388370072747E-5</v>
      </c>
      <c r="K47" s="1">
        <f xml:space="preserve"> Table1[[#This Row],[total_nhej_new]] / Table1[[#This Row],[total]]</f>
        <v>0.9614788142723496</v>
      </c>
    </row>
    <row r="48" spans="1:11" x14ac:dyDescent="0.25">
      <c r="A48" t="s">
        <v>52</v>
      </c>
      <c r="B48" t="s">
        <v>18</v>
      </c>
      <c r="C48" t="s">
        <v>79</v>
      </c>
      <c r="D48">
        <v>7285831</v>
      </c>
      <c r="E48">
        <v>84653</v>
      </c>
      <c r="F48">
        <v>7013588</v>
      </c>
      <c r="G48">
        <v>6928446</v>
      </c>
      <c r="H48">
        <v>85142</v>
      </c>
      <c r="I48">
        <f>IF(Table1[[#This Row],[dsb]]="1DSB", Table1[[#This Row],[total_nhej_yes_mut_new]], Table1[[#This Row],[total_nhej_new]]) - Table1[[#This Row],[total_nhej]]</f>
        <v>489</v>
      </c>
      <c r="J48" s="1">
        <f>Table1[[#This Row],[diff_old_new]] / Table1[[#This Row],[total]]</f>
        <v>6.7116571877662276E-5</v>
      </c>
      <c r="K48" s="1">
        <f xml:space="preserve"> Table1[[#This Row],[total_nhej_new]] / Table1[[#This Row],[total]]</f>
        <v>0.9626339123155615</v>
      </c>
    </row>
    <row r="49" spans="1:11" x14ac:dyDescent="0.25">
      <c r="A49" t="s">
        <v>53</v>
      </c>
      <c r="B49" t="s">
        <v>18</v>
      </c>
      <c r="C49" t="s">
        <v>79</v>
      </c>
      <c r="D49">
        <v>6372479</v>
      </c>
      <c r="E49">
        <v>103951</v>
      </c>
      <c r="F49">
        <v>6151781</v>
      </c>
      <c r="G49">
        <v>6047135</v>
      </c>
      <c r="H49">
        <v>104646</v>
      </c>
      <c r="I49">
        <f>IF(Table1[[#This Row],[dsb]]="1DSB", Table1[[#This Row],[total_nhej_yes_mut_new]], Table1[[#This Row],[total_nhej_new]]) - Table1[[#This Row],[total_nhej]]</f>
        <v>695</v>
      </c>
      <c r="J49" s="1">
        <f>Table1[[#This Row],[diff_old_new]] / Table1[[#This Row],[total]]</f>
        <v>1.0906273680933275E-4</v>
      </c>
      <c r="K49" s="1">
        <f xml:space="preserve"> Table1[[#This Row],[total_nhej_new]] / Table1[[#This Row],[total]]</f>
        <v>0.96536701023259552</v>
      </c>
    </row>
    <row r="50" spans="1:11" x14ac:dyDescent="0.25">
      <c r="A50" t="s">
        <v>54</v>
      </c>
      <c r="B50" t="s">
        <v>5</v>
      </c>
      <c r="C50" t="s">
        <v>80</v>
      </c>
      <c r="D50">
        <v>6630053</v>
      </c>
      <c r="E50">
        <v>2669969</v>
      </c>
      <c r="F50">
        <v>2670249</v>
      </c>
      <c r="G50">
        <v>391310</v>
      </c>
      <c r="H50">
        <v>2278939</v>
      </c>
      <c r="I50">
        <f>IF(Table1[[#This Row],[dsb]]="1DSB", Table1[[#This Row],[total_nhej_yes_mut_new]], Table1[[#This Row],[total_nhej_new]]) - Table1[[#This Row],[total_nhej]]</f>
        <v>280</v>
      </c>
      <c r="J50" s="1">
        <f>Table1[[#This Row],[diff_old_new]] / Table1[[#This Row],[total]]</f>
        <v>4.2231939925668767E-5</v>
      </c>
      <c r="K50" s="1">
        <f xml:space="preserve"> Table1[[#This Row],[total_nhej_new]] / Table1[[#This Row],[total]]</f>
        <v>0.40274926912348968</v>
      </c>
    </row>
    <row r="51" spans="1:11" x14ac:dyDescent="0.25">
      <c r="A51" t="s">
        <v>55</v>
      </c>
      <c r="B51" t="s">
        <v>5</v>
      </c>
      <c r="C51" t="s">
        <v>80</v>
      </c>
      <c r="D51">
        <v>7246619</v>
      </c>
      <c r="E51">
        <v>3270516</v>
      </c>
      <c r="F51">
        <v>3270879</v>
      </c>
      <c r="G51">
        <v>488726</v>
      </c>
      <c r="H51">
        <v>2782153</v>
      </c>
      <c r="I51">
        <f>IF(Table1[[#This Row],[dsb]]="1DSB", Table1[[#This Row],[total_nhej_yes_mut_new]], Table1[[#This Row],[total_nhej_new]]) - Table1[[#This Row],[total_nhej]]</f>
        <v>363</v>
      </c>
      <c r="J51" s="1">
        <f>Table1[[#This Row],[diff_old_new]] / Table1[[#This Row],[total]]</f>
        <v>5.0092325814286636E-5</v>
      </c>
      <c r="K51" s="1">
        <f xml:space="preserve"> Table1[[#This Row],[total_nhej_new]] / Table1[[#This Row],[total]]</f>
        <v>0.45136621643831421</v>
      </c>
    </row>
    <row r="52" spans="1:11" x14ac:dyDescent="0.25">
      <c r="A52" t="s">
        <v>56</v>
      </c>
      <c r="B52" t="s">
        <v>5</v>
      </c>
      <c r="C52" t="s">
        <v>80</v>
      </c>
      <c r="D52">
        <v>8069391</v>
      </c>
      <c r="E52">
        <v>3599588</v>
      </c>
      <c r="F52">
        <v>3599984</v>
      </c>
      <c r="G52">
        <v>546003</v>
      </c>
      <c r="H52">
        <v>3053981</v>
      </c>
      <c r="I52">
        <f>IF(Table1[[#This Row],[dsb]]="1DSB", Table1[[#This Row],[total_nhej_yes_mut_new]], Table1[[#This Row],[total_nhej_new]]) - Table1[[#This Row],[total_nhej]]</f>
        <v>396</v>
      </c>
      <c r="J52" s="1">
        <f>Table1[[#This Row],[diff_old_new]] / Table1[[#This Row],[total]]</f>
        <v>4.907433534947061E-5</v>
      </c>
      <c r="K52" s="1">
        <f xml:space="preserve"> Table1[[#This Row],[total_nhej_new]] / Table1[[#This Row],[total]]</f>
        <v>0.44612833855739548</v>
      </c>
    </row>
    <row r="53" spans="1:11" x14ac:dyDescent="0.25">
      <c r="A53" t="s">
        <v>57</v>
      </c>
      <c r="B53" t="s">
        <v>5</v>
      </c>
      <c r="C53" t="s">
        <v>80</v>
      </c>
      <c r="D53">
        <v>7513691</v>
      </c>
      <c r="E53">
        <v>3348055</v>
      </c>
      <c r="F53">
        <v>3348420</v>
      </c>
      <c r="G53">
        <v>506914</v>
      </c>
      <c r="H53">
        <v>2841506</v>
      </c>
      <c r="I53">
        <f>IF(Table1[[#This Row],[dsb]]="1DSB", Table1[[#This Row],[total_nhej_yes_mut_new]], Table1[[#This Row],[total_nhej_new]]) - Table1[[#This Row],[total_nhej]]</f>
        <v>365</v>
      </c>
      <c r="J53" s="1">
        <f>Table1[[#This Row],[diff_old_new]] / Table1[[#This Row],[total]]</f>
        <v>4.8577989166709147E-5</v>
      </c>
      <c r="K53" s="1">
        <f xml:space="preserve"> Table1[[#This Row],[total_nhej_new]] / Table1[[#This Row],[total]]</f>
        <v>0.44564249448107462</v>
      </c>
    </row>
    <row r="54" spans="1:11" x14ac:dyDescent="0.25">
      <c r="A54" t="s">
        <v>58</v>
      </c>
      <c r="B54" t="s">
        <v>5</v>
      </c>
      <c r="C54" t="s">
        <v>80</v>
      </c>
      <c r="D54">
        <v>9021462</v>
      </c>
      <c r="E54">
        <v>1943028</v>
      </c>
      <c r="F54">
        <v>1943227</v>
      </c>
      <c r="G54">
        <v>324410</v>
      </c>
      <c r="H54">
        <v>1618817</v>
      </c>
      <c r="I54">
        <f>IF(Table1[[#This Row],[dsb]]="1DSB", Table1[[#This Row],[total_nhej_yes_mut_new]], Table1[[#This Row],[total_nhej_new]]) - Table1[[#This Row],[total_nhej]]</f>
        <v>199</v>
      </c>
      <c r="J54" s="1">
        <f>Table1[[#This Row],[diff_old_new]] / Table1[[#This Row],[total]]</f>
        <v>2.2058508920172807E-5</v>
      </c>
      <c r="K54" s="1">
        <f xml:space="preserve"> Table1[[#This Row],[total_nhej_new]] / Table1[[#This Row],[total]]</f>
        <v>0.2154004528312595</v>
      </c>
    </row>
    <row r="55" spans="1:11" x14ac:dyDescent="0.25">
      <c r="A55" t="s">
        <v>59</v>
      </c>
      <c r="B55" t="s">
        <v>5</v>
      </c>
      <c r="C55" t="s">
        <v>80</v>
      </c>
      <c r="D55">
        <v>9430938</v>
      </c>
      <c r="E55">
        <v>2020090</v>
      </c>
      <c r="F55">
        <v>2020275</v>
      </c>
      <c r="G55">
        <v>348709</v>
      </c>
      <c r="H55">
        <v>1671566</v>
      </c>
      <c r="I55">
        <f>IF(Table1[[#This Row],[dsb]]="1DSB", Table1[[#This Row],[total_nhej_yes_mut_new]], Table1[[#This Row],[total_nhej_new]]) - Table1[[#This Row],[total_nhej]]</f>
        <v>185</v>
      </c>
      <c r="J55" s="1">
        <f>Table1[[#This Row],[diff_old_new]] / Table1[[#This Row],[total]]</f>
        <v>1.9616288432815484E-5</v>
      </c>
      <c r="K55" s="1">
        <f xml:space="preserve"> Table1[[#This Row],[total_nhej_new]] / Table1[[#This Row],[total]]</f>
        <v>0.21421782223570976</v>
      </c>
    </row>
    <row r="56" spans="1:11" x14ac:dyDescent="0.25">
      <c r="A56" t="s">
        <v>60</v>
      </c>
      <c r="B56" t="s">
        <v>5</v>
      </c>
      <c r="C56" t="s">
        <v>80</v>
      </c>
      <c r="D56">
        <v>9051278</v>
      </c>
      <c r="E56">
        <v>2131847</v>
      </c>
      <c r="F56">
        <v>2132050</v>
      </c>
      <c r="G56">
        <v>368744</v>
      </c>
      <c r="H56">
        <v>1763306</v>
      </c>
      <c r="I56">
        <f>IF(Table1[[#This Row],[dsb]]="1DSB", Table1[[#This Row],[total_nhej_yes_mut_new]], Table1[[#This Row],[total_nhej_new]]) - Table1[[#This Row],[total_nhej]]</f>
        <v>203</v>
      </c>
      <c r="J56" s="1">
        <f>Table1[[#This Row],[diff_old_new]] / Table1[[#This Row],[total]]</f>
        <v>2.2427772078152941E-5</v>
      </c>
      <c r="K56" s="1">
        <f xml:space="preserve"> Table1[[#This Row],[total_nhej_new]] / Table1[[#This Row],[total]]</f>
        <v>0.23555237172032503</v>
      </c>
    </row>
    <row r="57" spans="1:11" x14ac:dyDescent="0.25">
      <c r="A57" t="s">
        <v>61</v>
      </c>
      <c r="B57" t="s">
        <v>5</v>
      </c>
      <c r="C57" t="s">
        <v>80</v>
      </c>
      <c r="D57">
        <v>9192054</v>
      </c>
      <c r="E57">
        <v>2044808</v>
      </c>
      <c r="F57">
        <v>2045007</v>
      </c>
      <c r="G57">
        <v>340751</v>
      </c>
      <c r="H57">
        <v>1704256</v>
      </c>
      <c r="I57">
        <f>IF(Table1[[#This Row],[dsb]]="1DSB", Table1[[#This Row],[total_nhej_yes_mut_new]], Table1[[#This Row],[total_nhej_new]]) - Table1[[#This Row],[total_nhej]]</f>
        <v>199</v>
      </c>
      <c r="J57" s="1">
        <f>Table1[[#This Row],[diff_old_new]] / Table1[[#This Row],[total]]</f>
        <v>2.1649133044692731E-5</v>
      </c>
      <c r="K57" s="1">
        <f xml:space="preserve"> Table1[[#This Row],[total_nhej_new]] / Table1[[#This Row],[total]]</f>
        <v>0.22247552070516557</v>
      </c>
    </row>
    <row r="58" spans="1:11" x14ac:dyDescent="0.25">
      <c r="A58" t="s">
        <v>62</v>
      </c>
      <c r="B58" t="s">
        <v>5</v>
      </c>
      <c r="C58" t="s">
        <v>80</v>
      </c>
      <c r="D58">
        <v>7604379</v>
      </c>
      <c r="E58">
        <v>3523844</v>
      </c>
      <c r="F58">
        <v>3524318</v>
      </c>
      <c r="G58">
        <v>557825</v>
      </c>
      <c r="H58">
        <v>2966493</v>
      </c>
      <c r="I58">
        <f>IF(Table1[[#This Row],[dsb]]="1DSB", Table1[[#This Row],[total_nhej_yes_mut_new]], Table1[[#This Row],[total_nhej_new]]) - Table1[[#This Row],[total_nhej]]</f>
        <v>474</v>
      </c>
      <c r="J58" s="1">
        <f>Table1[[#This Row],[diff_old_new]] / Table1[[#This Row],[total]]</f>
        <v>6.2332506046844849E-5</v>
      </c>
      <c r="K58" s="1">
        <f xml:space="preserve"> Table1[[#This Row],[total_nhej_new]] / Table1[[#This Row],[total]]</f>
        <v>0.46345901486498764</v>
      </c>
    </row>
    <row r="59" spans="1:11" x14ac:dyDescent="0.25">
      <c r="A59" t="s">
        <v>63</v>
      </c>
      <c r="B59" t="s">
        <v>5</v>
      </c>
      <c r="C59" t="s">
        <v>80</v>
      </c>
      <c r="D59">
        <v>8885716</v>
      </c>
      <c r="E59">
        <v>4331184</v>
      </c>
      <c r="F59">
        <v>4331671</v>
      </c>
      <c r="G59">
        <v>687228</v>
      </c>
      <c r="H59">
        <v>3644443</v>
      </c>
      <c r="I59">
        <f>IF(Table1[[#This Row],[dsb]]="1DSB", Table1[[#This Row],[total_nhej_yes_mut_new]], Table1[[#This Row],[total_nhej_new]]) - Table1[[#This Row],[total_nhej]]</f>
        <v>487</v>
      </c>
      <c r="J59" s="1">
        <f>Table1[[#This Row],[diff_old_new]] / Table1[[#This Row],[total]]</f>
        <v>5.4807063381273949E-5</v>
      </c>
      <c r="K59" s="1">
        <f xml:space="preserve"> Table1[[#This Row],[total_nhej_new]] / Table1[[#This Row],[total]]</f>
        <v>0.48748699598321621</v>
      </c>
    </row>
    <row r="60" spans="1:11" x14ac:dyDescent="0.25">
      <c r="A60" t="s">
        <v>64</v>
      </c>
      <c r="B60" t="s">
        <v>5</v>
      </c>
      <c r="C60" t="s">
        <v>80</v>
      </c>
      <c r="D60">
        <v>8150455</v>
      </c>
      <c r="E60">
        <v>3844216</v>
      </c>
      <c r="F60">
        <v>3844740</v>
      </c>
      <c r="G60">
        <v>616782</v>
      </c>
      <c r="H60">
        <v>3227958</v>
      </c>
      <c r="I60">
        <f>IF(Table1[[#This Row],[dsb]]="1DSB", Table1[[#This Row],[total_nhej_yes_mut_new]], Table1[[#This Row],[total_nhej_new]]) - Table1[[#This Row],[total_nhej]]</f>
        <v>524</v>
      </c>
      <c r="J60" s="1">
        <f>Table1[[#This Row],[diff_old_new]] / Table1[[#This Row],[total]]</f>
        <v>6.4290889281641336E-5</v>
      </c>
      <c r="K60" s="1">
        <f xml:space="preserve"> Table1[[#This Row],[total_nhej_new]] / Table1[[#This Row],[total]]</f>
        <v>0.4717209039249956</v>
      </c>
    </row>
    <row r="61" spans="1:11" x14ac:dyDescent="0.25">
      <c r="A61" t="s">
        <v>65</v>
      </c>
      <c r="B61" t="s">
        <v>5</v>
      </c>
      <c r="C61" t="s">
        <v>80</v>
      </c>
      <c r="D61">
        <v>7694818</v>
      </c>
      <c r="E61">
        <v>3543335</v>
      </c>
      <c r="F61">
        <v>3543820</v>
      </c>
      <c r="G61">
        <v>568770</v>
      </c>
      <c r="H61">
        <v>2975050</v>
      </c>
      <c r="I61">
        <f>IF(Table1[[#This Row],[dsb]]="1DSB", Table1[[#This Row],[total_nhej_yes_mut_new]], Table1[[#This Row],[total_nhej_new]]) - Table1[[#This Row],[total_nhej]]</f>
        <v>485</v>
      </c>
      <c r="J61" s="1">
        <f>Table1[[#This Row],[diff_old_new]] / Table1[[#This Row],[total]]</f>
        <v>6.3029430975495454E-5</v>
      </c>
      <c r="K61" s="1">
        <f xml:space="preserve"> Table1[[#This Row],[total_nhej_new]] / Table1[[#This Row],[total]]</f>
        <v>0.46054630531872232</v>
      </c>
    </row>
    <row r="62" spans="1:11" x14ac:dyDescent="0.25">
      <c r="A62" t="s">
        <v>66</v>
      </c>
      <c r="B62" t="s">
        <v>5</v>
      </c>
      <c r="C62" t="s">
        <v>80</v>
      </c>
      <c r="D62">
        <v>11320509</v>
      </c>
      <c r="E62">
        <v>4196046</v>
      </c>
      <c r="F62">
        <v>4196459</v>
      </c>
      <c r="G62">
        <v>734017</v>
      </c>
      <c r="H62">
        <v>3462442</v>
      </c>
      <c r="I62">
        <f>IF(Table1[[#This Row],[dsb]]="1DSB", Table1[[#This Row],[total_nhej_yes_mut_new]], Table1[[#This Row],[total_nhej_new]]) - Table1[[#This Row],[total_nhej]]</f>
        <v>413</v>
      </c>
      <c r="J62" s="1">
        <f>Table1[[#This Row],[diff_old_new]] / Table1[[#This Row],[total]]</f>
        <v>3.6482458518428806E-5</v>
      </c>
      <c r="K62" s="1">
        <f xml:space="preserve"> Table1[[#This Row],[total_nhej_new]] / Table1[[#This Row],[total]]</f>
        <v>0.37069525760723304</v>
      </c>
    </row>
    <row r="63" spans="1:11" x14ac:dyDescent="0.25">
      <c r="A63" t="s">
        <v>67</v>
      </c>
      <c r="B63" t="s">
        <v>5</v>
      </c>
      <c r="C63" t="s">
        <v>80</v>
      </c>
      <c r="D63">
        <v>12480734</v>
      </c>
      <c r="E63">
        <v>4758453</v>
      </c>
      <c r="F63">
        <v>4758893</v>
      </c>
      <c r="G63">
        <v>844449</v>
      </c>
      <c r="H63">
        <v>3914444</v>
      </c>
      <c r="I63">
        <f>IF(Table1[[#This Row],[dsb]]="1DSB", Table1[[#This Row],[total_nhej_yes_mut_new]], Table1[[#This Row],[total_nhej_new]]) - Table1[[#This Row],[total_nhej]]</f>
        <v>440</v>
      </c>
      <c r="J63" s="1">
        <f>Table1[[#This Row],[diff_old_new]] / Table1[[#This Row],[total]]</f>
        <v>3.5254336804229625E-5</v>
      </c>
      <c r="K63" s="1">
        <f xml:space="preserve"> Table1[[#This Row],[total_nhej_new]] / Table1[[#This Row],[total]]</f>
        <v>0.38129912872111527</v>
      </c>
    </row>
    <row r="64" spans="1:11" x14ac:dyDescent="0.25">
      <c r="A64" t="s">
        <v>68</v>
      </c>
      <c r="B64" t="s">
        <v>5</v>
      </c>
      <c r="C64" t="s">
        <v>80</v>
      </c>
      <c r="D64">
        <v>12500966</v>
      </c>
      <c r="E64">
        <v>4883157</v>
      </c>
      <c r="F64">
        <v>4883571</v>
      </c>
      <c r="G64">
        <v>880949</v>
      </c>
      <c r="H64">
        <v>4002622</v>
      </c>
      <c r="I64">
        <f>IF(Table1[[#This Row],[dsb]]="1DSB", Table1[[#This Row],[total_nhej_yes_mut_new]], Table1[[#This Row],[total_nhej_new]]) - Table1[[#This Row],[total_nhej]]</f>
        <v>414</v>
      </c>
      <c r="J64" s="1">
        <f>Table1[[#This Row],[diff_old_new]] / Table1[[#This Row],[total]]</f>
        <v>3.311744068418393E-5</v>
      </c>
      <c r="K64" s="1">
        <f xml:space="preserve"> Table1[[#This Row],[total_nhej_new]] / Table1[[#This Row],[total]]</f>
        <v>0.3906554901437217</v>
      </c>
    </row>
    <row r="65" spans="1:11" x14ac:dyDescent="0.25">
      <c r="A65" t="s">
        <v>69</v>
      </c>
      <c r="B65" t="s">
        <v>5</v>
      </c>
      <c r="C65" t="s">
        <v>80</v>
      </c>
      <c r="D65">
        <v>12479012</v>
      </c>
      <c r="E65">
        <v>4873119</v>
      </c>
      <c r="F65">
        <v>4873509</v>
      </c>
      <c r="G65">
        <v>870037</v>
      </c>
      <c r="H65">
        <v>4003472</v>
      </c>
      <c r="I65">
        <f>IF(Table1[[#This Row],[dsb]]="1DSB", Table1[[#This Row],[total_nhej_yes_mut_new]], Table1[[#This Row],[total_nhej_new]]) - Table1[[#This Row],[total_nhej]]</f>
        <v>390</v>
      </c>
      <c r="J65" s="1">
        <f>Table1[[#This Row],[diff_old_new]] / Table1[[#This Row],[total]]</f>
        <v>3.1252474154203874E-5</v>
      </c>
      <c r="K65" s="1">
        <f xml:space="preserve"> Table1[[#This Row],[total_nhej_new]] / Table1[[#This Row],[total]]</f>
        <v>0.39053644631482043</v>
      </c>
    </row>
    <row r="66" spans="1:11" x14ac:dyDescent="0.25">
      <c r="A66" t="s">
        <v>70</v>
      </c>
      <c r="B66" t="s">
        <v>5</v>
      </c>
      <c r="C66" t="s">
        <v>80</v>
      </c>
      <c r="D66">
        <v>13912975</v>
      </c>
      <c r="E66">
        <v>1963491</v>
      </c>
      <c r="F66">
        <v>1963665</v>
      </c>
      <c r="G66">
        <v>410072</v>
      </c>
      <c r="H66">
        <v>1553593</v>
      </c>
      <c r="I66">
        <f>IF(Table1[[#This Row],[dsb]]="1DSB", Table1[[#This Row],[total_nhej_yes_mut_new]], Table1[[#This Row],[total_nhej_new]]) - Table1[[#This Row],[total_nhej]]</f>
        <v>174</v>
      </c>
      <c r="J66" s="1">
        <f>Table1[[#This Row],[diff_old_new]] / Table1[[#This Row],[total]]</f>
        <v>1.2506311554502181E-5</v>
      </c>
      <c r="K66" s="1">
        <f xml:space="preserve"> Table1[[#This Row],[total_nhej_new]] / Table1[[#This Row],[total]]</f>
        <v>0.14113911654408923</v>
      </c>
    </row>
    <row r="67" spans="1:11" x14ac:dyDescent="0.25">
      <c r="A67" t="s">
        <v>71</v>
      </c>
      <c r="B67" t="s">
        <v>5</v>
      </c>
      <c r="C67" t="s">
        <v>80</v>
      </c>
      <c r="D67">
        <v>15839537</v>
      </c>
      <c r="E67">
        <v>2434494</v>
      </c>
      <c r="F67">
        <v>2434633</v>
      </c>
      <c r="G67">
        <v>516333</v>
      </c>
      <c r="H67">
        <v>1918300</v>
      </c>
      <c r="I67">
        <f>IF(Table1[[#This Row],[dsb]]="1DSB", Table1[[#This Row],[total_nhej_yes_mut_new]], Table1[[#This Row],[total_nhej_new]]) - Table1[[#This Row],[total_nhej]]</f>
        <v>139</v>
      </c>
      <c r="J67" s="1">
        <f>Table1[[#This Row],[diff_old_new]] / Table1[[#This Row],[total]]</f>
        <v>8.7755090316086884E-6</v>
      </c>
      <c r="K67" s="1">
        <f xml:space="preserve"> Table1[[#This Row],[total_nhej_new]] / Table1[[#This Row],[total]]</f>
        <v>0.15370607108023424</v>
      </c>
    </row>
    <row r="68" spans="1:11" x14ac:dyDescent="0.25">
      <c r="A68" t="s">
        <v>72</v>
      </c>
      <c r="B68" t="s">
        <v>5</v>
      </c>
      <c r="C68" t="s">
        <v>80</v>
      </c>
      <c r="D68">
        <v>13872702</v>
      </c>
      <c r="E68">
        <v>2063071</v>
      </c>
      <c r="F68">
        <v>2063217</v>
      </c>
      <c r="G68">
        <v>435518</v>
      </c>
      <c r="H68">
        <v>1627699</v>
      </c>
      <c r="I68">
        <f>IF(Table1[[#This Row],[dsb]]="1DSB", Table1[[#This Row],[total_nhej_yes_mut_new]], Table1[[#This Row],[total_nhej_new]]) - Table1[[#This Row],[total_nhej]]</f>
        <v>146</v>
      </c>
      <c r="J68" s="1">
        <f>Table1[[#This Row],[diff_old_new]] / Table1[[#This Row],[total]]</f>
        <v>1.0524265568452347E-5</v>
      </c>
      <c r="K68" s="1">
        <f xml:space="preserve"> Table1[[#This Row],[total_nhej_new]] / Table1[[#This Row],[total]]</f>
        <v>0.14872495639277769</v>
      </c>
    </row>
    <row r="69" spans="1:11" x14ac:dyDescent="0.25">
      <c r="A69" t="s">
        <v>73</v>
      </c>
      <c r="B69" t="s">
        <v>5</v>
      </c>
      <c r="C69" t="s">
        <v>80</v>
      </c>
      <c r="D69">
        <v>13493608</v>
      </c>
      <c r="E69">
        <v>2087234</v>
      </c>
      <c r="F69">
        <v>2087347</v>
      </c>
      <c r="G69">
        <v>423418</v>
      </c>
      <c r="H69">
        <v>1663929</v>
      </c>
      <c r="I69">
        <f>IF(Table1[[#This Row],[dsb]]="1DSB", Table1[[#This Row],[total_nhej_yes_mut_new]], Table1[[#This Row],[total_nhej_new]]) - Table1[[#This Row],[total_nhej]]</f>
        <v>113</v>
      </c>
      <c r="J69" s="1">
        <f>Table1[[#This Row],[diff_old_new]] / Table1[[#This Row],[total]]</f>
        <v>8.3743354631318771E-6</v>
      </c>
      <c r="K69" s="1">
        <f xml:space="preserve"> Table1[[#This Row],[total_nhej_new]] / Table1[[#This Row],[total]]</f>
        <v>0.15469153987576933</v>
      </c>
    </row>
    <row r="70" spans="1:11" x14ac:dyDescent="0.25">
      <c r="A70" t="s">
        <v>74</v>
      </c>
      <c r="B70" t="s">
        <v>5</v>
      </c>
      <c r="C70" t="s">
        <v>80</v>
      </c>
      <c r="D70">
        <v>11307677</v>
      </c>
      <c r="E70">
        <v>4320687</v>
      </c>
      <c r="F70">
        <v>4321105</v>
      </c>
      <c r="G70">
        <v>755523</v>
      </c>
      <c r="H70">
        <v>3565582</v>
      </c>
      <c r="I70">
        <f>IF(Table1[[#This Row],[dsb]]="1DSB", Table1[[#This Row],[total_nhej_yes_mut_new]], Table1[[#This Row],[total_nhej_new]]) - Table1[[#This Row],[total_nhej]]</f>
        <v>418</v>
      </c>
      <c r="J70" s="1">
        <f>Table1[[#This Row],[diff_old_new]] / Table1[[#This Row],[total]]</f>
        <v>3.6966036437015316E-5</v>
      </c>
      <c r="K70" s="1">
        <f xml:space="preserve"> Table1[[#This Row],[total_nhej_new]] / Table1[[#This Row],[total]]</f>
        <v>0.38213905473246185</v>
      </c>
    </row>
    <row r="71" spans="1:11" x14ac:dyDescent="0.25">
      <c r="A71" t="s">
        <v>75</v>
      </c>
      <c r="B71" t="s">
        <v>5</v>
      </c>
      <c r="C71" t="s">
        <v>80</v>
      </c>
      <c r="D71">
        <v>11757615</v>
      </c>
      <c r="E71">
        <v>4866311</v>
      </c>
      <c r="F71">
        <v>4866785</v>
      </c>
      <c r="G71">
        <v>867784</v>
      </c>
      <c r="H71">
        <v>3999001</v>
      </c>
      <c r="I71">
        <f>IF(Table1[[#This Row],[dsb]]="1DSB", Table1[[#This Row],[total_nhej_yes_mut_new]], Table1[[#This Row],[total_nhej_new]]) - Table1[[#This Row],[total_nhej]]</f>
        <v>474</v>
      </c>
      <c r="J71" s="1">
        <f>Table1[[#This Row],[diff_old_new]] / Table1[[#This Row],[total]]</f>
        <v>4.031429843552455E-5</v>
      </c>
      <c r="K71" s="1">
        <f xml:space="preserve"> Table1[[#This Row],[total_nhej_new]] / Table1[[#This Row],[total]]</f>
        <v>0.41392620867412311</v>
      </c>
    </row>
    <row r="72" spans="1:11" x14ac:dyDescent="0.25">
      <c r="A72" t="s">
        <v>76</v>
      </c>
      <c r="B72" t="s">
        <v>5</v>
      </c>
      <c r="C72" t="s">
        <v>80</v>
      </c>
      <c r="D72">
        <v>10272339</v>
      </c>
      <c r="E72">
        <v>4141944</v>
      </c>
      <c r="F72">
        <v>4142292</v>
      </c>
      <c r="G72">
        <v>727154</v>
      </c>
      <c r="H72">
        <v>3415138</v>
      </c>
      <c r="I72">
        <f>IF(Table1[[#This Row],[dsb]]="1DSB", Table1[[#This Row],[total_nhej_yes_mut_new]], Table1[[#This Row],[total_nhej_new]]) - Table1[[#This Row],[total_nhej]]</f>
        <v>348</v>
      </c>
      <c r="J72" s="1">
        <f>Table1[[#This Row],[diff_old_new]] / Table1[[#This Row],[total]]</f>
        <v>3.3877386639985302E-5</v>
      </c>
      <c r="K72" s="1">
        <f xml:space="preserve"> Table1[[#This Row],[total_nhej_new]] / Table1[[#This Row],[total]]</f>
        <v>0.40324720591872992</v>
      </c>
    </row>
    <row r="73" spans="1:11" x14ac:dyDescent="0.25">
      <c r="A73" t="s">
        <v>77</v>
      </c>
      <c r="B73" t="s">
        <v>5</v>
      </c>
      <c r="C73" t="s">
        <v>80</v>
      </c>
      <c r="D73">
        <v>9412394</v>
      </c>
      <c r="E73">
        <v>3562477</v>
      </c>
      <c r="F73">
        <v>3562816</v>
      </c>
      <c r="G73">
        <v>643384</v>
      </c>
      <c r="H73">
        <v>2919432</v>
      </c>
      <c r="I73">
        <f>IF(Table1[[#This Row],[dsb]]="1DSB", Table1[[#This Row],[total_nhej_yes_mut_new]], Table1[[#This Row],[total_nhej_new]]) - Table1[[#This Row],[total_nhej]]</f>
        <v>339</v>
      </c>
      <c r="J73" s="1">
        <f>Table1[[#This Row],[diff_old_new]] / Table1[[#This Row],[total]]</f>
        <v>3.6016341857342566E-5</v>
      </c>
      <c r="K73" s="1">
        <f xml:space="preserve"> Table1[[#This Row],[total_nhej_new]] / Table1[[#This Row],[total]]</f>
        <v>0.37852389094634159</v>
      </c>
    </row>
    <row r="74" spans="1:11" x14ac:dyDescent="0.25">
      <c r="A74" t="s">
        <v>54</v>
      </c>
      <c r="B74" t="s">
        <v>18</v>
      </c>
      <c r="C74" t="s">
        <v>80</v>
      </c>
      <c r="D74">
        <v>6177083</v>
      </c>
      <c r="E74">
        <v>2552681</v>
      </c>
      <c r="F74">
        <v>2554611</v>
      </c>
      <c r="G74">
        <v>368127</v>
      </c>
      <c r="H74">
        <v>2186484</v>
      </c>
      <c r="I74">
        <f>IF(Table1[[#This Row],[dsb]]="1DSB", Table1[[#This Row],[total_nhej_yes_mut_new]], Table1[[#This Row],[total_nhej_new]]) - Table1[[#This Row],[total_nhej]]</f>
        <v>1930</v>
      </c>
      <c r="J74" s="1">
        <f>Table1[[#This Row],[diff_old_new]] / Table1[[#This Row],[total]]</f>
        <v>3.124452107896235E-4</v>
      </c>
      <c r="K74" s="1">
        <f xml:space="preserve"> Table1[[#This Row],[total_nhej_new]] / Table1[[#This Row],[total]]</f>
        <v>0.41356267998989166</v>
      </c>
    </row>
    <row r="75" spans="1:11" x14ac:dyDescent="0.25">
      <c r="A75" t="s">
        <v>55</v>
      </c>
      <c r="B75" t="s">
        <v>18</v>
      </c>
      <c r="C75" t="s">
        <v>80</v>
      </c>
      <c r="D75">
        <v>6744517</v>
      </c>
      <c r="E75">
        <v>3113943</v>
      </c>
      <c r="F75">
        <v>3116251</v>
      </c>
      <c r="G75">
        <v>458785</v>
      </c>
      <c r="H75">
        <v>2657466</v>
      </c>
      <c r="I75">
        <f>IF(Table1[[#This Row],[dsb]]="1DSB", Table1[[#This Row],[total_nhej_yes_mut_new]], Table1[[#This Row],[total_nhej_new]]) - Table1[[#This Row],[total_nhej]]</f>
        <v>2308</v>
      </c>
      <c r="J75" s="1">
        <f>Table1[[#This Row],[diff_old_new]] / Table1[[#This Row],[total]]</f>
        <v>3.4220389688394289E-4</v>
      </c>
      <c r="K75" s="1">
        <f xml:space="preserve"> Table1[[#This Row],[total_nhej_new]] / Table1[[#This Row],[total]]</f>
        <v>0.46204212992568633</v>
      </c>
    </row>
    <row r="76" spans="1:11" x14ac:dyDescent="0.25">
      <c r="A76" t="s">
        <v>56</v>
      </c>
      <c r="B76" t="s">
        <v>18</v>
      </c>
      <c r="C76" t="s">
        <v>80</v>
      </c>
      <c r="D76">
        <v>7507107</v>
      </c>
      <c r="E76">
        <v>3437470</v>
      </c>
      <c r="F76">
        <v>3439963</v>
      </c>
      <c r="G76">
        <v>512309</v>
      </c>
      <c r="H76">
        <v>2927654</v>
      </c>
      <c r="I76">
        <f>IF(Table1[[#This Row],[dsb]]="1DSB", Table1[[#This Row],[total_nhej_yes_mut_new]], Table1[[#This Row],[total_nhej_new]]) - Table1[[#This Row],[total_nhej]]</f>
        <v>2493</v>
      </c>
      <c r="J76" s="1">
        <f>Table1[[#This Row],[diff_old_new]] / Table1[[#This Row],[total]]</f>
        <v>3.3208531595460143E-4</v>
      </c>
      <c r="K76" s="1">
        <f xml:space="preserve"> Table1[[#This Row],[total_nhej_new]] / Table1[[#This Row],[total]]</f>
        <v>0.45822751693828262</v>
      </c>
    </row>
    <row r="77" spans="1:11" x14ac:dyDescent="0.25">
      <c r="A77" t="s">
        <v>57</v>
      </c>
      <c r="B77" t="s">
        <v>18</v>
      </c>
      <c r="C77" t="s">
        <v>80</v>
      </c>
      <c r="D77">
        <v>7001340</v>
      </c>
      <c r="E77">
        <v>3189593</v>
      </c>
      <c r="F77">
        <v>3191792</v>
      </c>
      <c r="G77">
        <v>476323</v>
      </c>
      <c r="H77">
        <v>2715469</v>
      </c>
      <c r="I77">
        <f>IF(Table1[[#This Row],[dsb]]="1DSB", Table1[[#This Row],[total_nhej_yes_mut_new]], Table1[[#This Row],[total_nhej_new]]) - Table1[[#This Row],[total_nhej]]</f>
        <v>2199</v>
      </c>
      <c r="J77" s="1">
        <f>Table1[[#This Row],[diff_old_new]] / Table1[[#This Row],[total]]</f>
        <v>3.1408273273401949E-4</v>
      </c>
      <c r="K77" s="1">
        <f xml:space="preserve"> Table1[[#This Row],[total_nhej_new]] / Table1[[#This Row],[total]]</f>
        <v>0.45588301667966419</v>
      </c>
    </row>
    <row r="78" spans="1:11" x14ac:dyDescent="0.25">
      <c r="A78" t="s">
        <v>58</v>
      </c>
      <c r="B78" t="s">
        <v>18</v>
      </c>
      <c r="C78" t="s">
        <v>80</v>
      </c>
      <c r="D78">
        <v>8525251</v>
      </c>
      <c r="E78">
        <v>1832496</v>
      </c>
      <c r="F78">
        <v>1833112</v>
      </c>
      <c r="G78">
        <v>306056</v>
      </c>
      <c r="H78">
        <v>1527056</v>
      </c>
      <c r="I78">
        <f>IF(Table1[[#This Row],[dsb]]="1DSB", Table1[[#This Row],[total_nhej_yes_mut_new]], Table1[[#This Row],[total_nhej_new]]) - Table1[[#This Row],[total_nhej]]</f>
        <v>616</v>
      </c>
      <c r="J78" s="1">
        <f>Table1[[#This Row],[diff_old_new]] / Table1[[#This Row],[total]]</f>
        <v>7.2255937097922391E-5</v>
      </c>
      <c r="K78" s="1">
        <f xml:space="preserve"> Table1[[#This Row],[total_nhej_new]] / Table1[[#This Row],[total]]</f>
        <v>0.21502146974910183</v>
      </c>
    </row>
    <row r="79" spans="1:11" x14ac:dyDescent="0.25">
      <c r="A79" t="s">
        <v>59</v>
      </c>
      <c r="B79" t="s">
        <v>18</v>
      </c>
      <c r="C79" t="s">
        <v>80</v>
      </c>
      <c r="D79">
        <v>8875435</v>
      </c>
      <c r="E79">
        <v>1916548</v>
      </c>
      <c r="F79">
        <v>1917155</v>
      </c>
      <c r="G79">
        <v>330336</v>
      </c>
      <c r="H79">
        <v>1586819</v>
      </c>
      <c r="I79">
        <f>IF(Table1[[#This Row],[dsb]]="1DSB", Table1[[#This Row],[total_nhej_yes_mut_new]], Table1[[#This Row],[total_nhej_new]]) - Table1[[#This Row],[total_nhej]]</f>
        <v>607</v>
      </c>
      <c r="J79" s="1">
        <f>Table1[[#This Row],[diff_old_new]] / Table1[[#This Row],[total]]</f>
        <v>6.8391014074239742E-5</v>
      </c>
      <c r="K79" s="1">
        <f xml:space="preserve"> Table1[[#This Row],[total_nhej_new]] / Table1[[#This Row],[total]]</f>
        <v>0.21600687740938895</v>
      </c>
    </row>
    <row r="80" spans="1:11" x14ac:dyDescent="0.25">
      <c r="A80" t="s">
        <v>60</v>
      </c>
      <c r="B80" t="s">
        <v>18</v>
      </c>
      <c r="C80" t="s">
        <v>80</v>
      </c>
      <c r="D80">
        <v>8522228</v>
      </c>
      <c r="E80">
        <v>2004399</v>
      </c>
      <c r="F80">
        <v>2005099</v>
      </c>
      <c r="G80">
        <v>347541</v>
      </c>
      <c r="H80">
        <v>1657558</v>
      </c>
      <c r="I80">
        <f>IF(Table1[[#This Row],[dsb]]="1DSB", Table1[[#This Row],[total_nhej_yes_mut_new]], Table1[[#This Row],[total_nhej_new]]) - Table1[[#This Row],[total_nhej]]</f>
        <v>700</v>
      </c>
      <c r="J80" s="1">
        <f>Table1[[#This Row],[diff_old_new]] / Table1[[#This Row],[total]]</f>
        <v>8.2138145095390542E-5</v>
      </c>
      <c r="K80" s="1">
        <f xml:space="preserve"> Table1[[#This Row],[total_nhej_new]] / Table1[[#This Row],[total]]</f>
        <v>0.23527873227517498</v>
      </c>
    </row>
    <row r="81" spans="1:11" x14ac:dyDescent="0.25">
      <c r="A81" t="s">
        <v>61</v>
      </c>
      <c r="B81" t="s">
        <v>18</v>
      </c>
      <c r="C81" t="s">
        <v>80</v>
      </c>
      <c r="D81">
        <v>8656502</v>
      </c>
      <c r="E81">
        <v>1922362</v>
      </c>
      <c r="F81">
        <v>1923177</v>
      </c>
      <c r="G81">
        <v>321154</v>
      </c>
      <c r="H81">
        <v>1602023</v>
      </c>
      <c r="I81">
        <f>IF(Table1[[#This Row],[dsb]]="1DSB", Table1[[#This Row],[total_nhej_yes_mut_new]], Table1[[#This Row],[total_nhej_new]]) - Table1[[#This Row],[total_nhej]]</f>
        <v>815</v>
      </c>
      <c r="J81" s="1">
        <f>Table1[[#This Row],[diff_old_new]] / Table1[[#This Row],[total]]</f>
        <v>9.4148883694591644E-5</v>
      </c>
      <c r="K81" s="1">
        <f xml:space="preserve"> Table1[[#This Row],[total_nhej_new]] / Table1[[#This Row],[total]]</f>
        <v>0.2221656045363358</v>
      </c>
    </row>
    <row r="82" spans="1:11" x14ac:dyDescent="0.25">
      <c r="A82" t="s">
        <v>62</v>
      </c>
      <c r="B82" t="s">
        <v>18</v>
      </c>
      <c r="C82" t="s">
        <v>80</v>
      </c>
      <c r="D82">
        <v>6898791</v>
      </c>
      <c r="E82">
        <v>3273952</v>
      </c>
      <c r="F82">
        <v>3276749</v>
      </c>
      <c r="G82">
        <v>514073</v>
      </c>
      <c r="H82">
        <v>2762676</v>
      </c>
      <c r="I82">
        <f>IF(Table1[[#This Row],[dsb]]="1DSB", Table1[[#This Row],[total_nhej_yes_mut_new]], Table1[[#This Row],[total_nhej_new]]) - Table1[[#This Row],[total_nhej]]</f>
        <v>2797</v>
      </c>
      <c r="J82" s="1">
        <f>Table1[[#This Row],[diff_old_new]] / Table1[[#This Row],[total]]</f>
        <v>4.0543335781588398E-4</v>
      </c>
      <c r="K82" s="1">
        <f xml:space="preserve"> Table1[[#This Row],[total_nhej_new]] / Table1[[#This Row],[total]]</f>
        <v>0.47497438319264929</v>
      </c>
    </row>
    <row r="83" spans="1:11" x14ac:dyDescent="0.25">
      <c r="A83" t="s">
        <v>63</v>
      </c>
      <c r="B83" t="s">
        <v>18</v>
      </c>
      <c r="C83" t="s">
        <v>80</v>
      </c>
      <c r="D83">
        <v>7986453</v>
      </c>
      <c r="E83">
        <v>3983693</v>
      </c>
      <c r="F83">
        <v>3987346</v>
      </c>
      <c r="G83">
        <v>628237</v>
      </c>
      <c r="H83">
        <v>3359109</v>
      </c>
      <c r="I83">
        <f>IF(Table1[[#This Row],[dsb]]="1DSB", Table1[[#This Row],[total_nhej_yes_mut_new]], Table1[[#This Row],[total_nhej_new]]) - Table1[[#This Row],[total_nhej]]</f>
        <v>3653</v>
      </c>
      <c r="J83" s="1">
        <f>Table1[[#This Row],[diff_old_new]] / Table1[[#This Row],[total]]</f>
        <v>4.5739954896122223E-4</v>
      </c>
      <c r="K83" s="1">
        <f xml:space="preserve"> Table1[[#This Row],[total_nhej_new]] / Table1[[#This Row],[total]]</f>
        <v>0.49926369065215809</v>
      </c>
    </row>
    <row r="84" spans="1:11" x14ac:dyDescent="0.25">
      <c r="A84" t="s">
        <v>64</v>
      </c>
      <c r="B84" t="s">
        <v>18</v>
      </c>
      <c r="C84" t="s">
        <v>80</v>
      </c>
      <c r="D84">
        <v>7354088</v>
      </c>
      <c r="E84">
        <v>3562977</v>
      </c>
      <c r="F84">
        <v>3565840</v>
      </c>
      <c r="G84">
        <v>566661</v>
      </c>
      <c r="H84">
        <v>2999179</v>
      </c>
      <c r="I84">
        <f>IF(Table1[[#This Row],[dsb]]="1DSB", Table1[[#This Row],[total_nhej_yes_mut_new]], Table1[[#This Row],[total_nhej_new]]) - Table1[[#This Row],[total_nhej]]</f>
        <v>2863</v>
      </c>
      <c r="J84" s="1">
        <f>Table1[[#This Row],[diff_old_new]] / Table1[[#This Row],[total]]</f>
        <v>3.8930728052207153E-4</v>
      </c>
      <c r="K84" s="1">
        <f xml:space="preserve"> Table1[[#This Row],[total_nhej_new]] / Table1[[#This Row],[total]]</f>
        <v>0.4848786144522611</v>
      </c>
    </row>
    <row r="85" spans="1:11" x14ac:dyDescent="0.25">
      <c r="A85" t="s">
        <v>65</v>
      </c>
      <c r="B85" t="s">
        <v>18</v>
      </c>
      <c r="C85" t="s">
        <v>80</v>
      </c>
      <c r="D85">
        <v>6940576</v>
      </c>
      <c r="E85">
        <v>3283325</v>
      </c>
      <c r="F85">
        <v>3286111</v>
      </c>
      <c r="G85">
        <v>522932</v>
      </c>
      <c r="H85">
        <v>2763179</v>
      </c>
      <c r="I85">
        <f>IF(Table1[[#This Row],[dsb]]="1DSB", Table1[[#This Row],[total_nhej_yes_mut_new]], Table1[[#This Row],[total_nhej_new]]) - Table1[[#This Row],[total_nhej]]</f>
        <v>2786</v>
      </c>
      <c r="J85" s="1">
        <f>Table1[[#This Row],[diff_old_new]] / Table1[[#This Row],[total]]</f>
        <v>4.0140760651565519E-4</v>
      </c>
      <c r="K85" s="1">
        <f xml:space="preserve"> Table1[[#This Row],[total_nhej_new]] / Table1[[#This Row],[total]]</f>
        <v>0.47346372981147389</v>
      </c>
    </row>
    <row r="86" spans="1:11" x14ac:dyDescent="0.25">
      <c r="A86" t="s">
        <v>66</v>
      </c>
      <c r="B86" t="s">
        <v>18</v>
      </c>
      <c r="C86" t="s">
        <v>80</v>
      </c>
      <c r="D86">
        <v>10142826</v>
      </c>
      <c r="E86">
        <v>3909875</v>
      </c>
      <c r="F86">
        <v>3911937</v>
      </c>
      <c r="G86">
        <v>675576</v>
      </c>
      <c r="H86">
        <v>3236361</v>
      </c>
      <c r="I86">
        <f>IF(Table1[[#This Row],[dsb]]="1DSB", Table1[[#This Row],[total_nhej_yes_mut_new]], Table1[[#This Row],[total_nhej_new]]) - Table1[[#This Row],[total_nhej]]</f>
        <v>2062</v>
      </c>
      <c r="J86" s="1">
        <f>Table1[[#This Row],[diff_old_new]] / Table1[[#This Row],[total]]</f>
        <v>2.032963988537317E-4</v>
      </c>
      <c r="K86" s="1">
        <f xml:space="preserve"> Table1[[#This Row],[total_nhej_new]] / Table1[[#This Row],[total]]</f>
        <v>0.38568511379372966</v>
      </c>
    </row>
    <row r="87" spans="1:11" x14ac:dyDescent="0.25">
      <c r="A87" t="s">
        <v>67</v>
      </c>
      <c r="B87" t="s">
        <v>18</v>
      </c>
      <c r="C87" t="s">
        <v>80</v>
      </c>
      <c r="D87">
        <v>11211467</v>
      </c>
      <c r="E87">
        <v>4469340</v>
      </c>
      <c r="F87">
        <v>4471714</v>
      </c>
      <c r="G87">
        <v>781935</v>
      </c>
      <c r="H87">
        <v>3689779</v>
      </c>
      <c r="I87">
        <f>IF(Table1[[#This Row],[dsb]]="1DSB", Table1[[#This Row],[total_nhej_yes_mut_new]], Table1[[#This Row],[total_nhej_new]]) - Table1[[#This Row],[total_nhej]]</f>
        <v>2374</v>
      </c>
      <c r="J87" s="1">
        <f>Table1[[#This Row],[diff_old_new]] / Table1[[#This Row],[total]]</f>
        <v>2.1174749031504977E-4</v>
      </c>
      <c r="K87" s="1">
        <f xml:space="preserve"> Table1[[#This Row],[total_nhej_new]] / Table1[[#This Row],[total]]</f>
        <v>0.39885181841056128</v>
      </c>
    </row>
    <row r="88" spans="1:11" x14ac:dyDescent="0.25">
      <c r="A88" t="s">
        <v>68</v>
      </c>
      <c r="B88" t="s">
        <v>18</v>
      </c>
      <c r="C88" t="s">
        <v>80</v>
      </c>
      <c r="D88">
        <v>11130391</v>
      </c>
      <c r="E88">
        <v>4526404</v>
      </c>
      <c r="F88">
        <v>4528806</v>
      </c>
      <c r="G88">
        <v>807340</v>
      </c>
      <c r="H88">
        <v>3721466</v>
      </c>
      <c r="I88">
        <f>IF(Table1[[#This Row],[dsb]]="1DSB", Table1[[#This Row],[total_nhej_yes_mut_new]], Table1[[#This Row],[total_nhej_new]]) - Table1[[#This Row],[total_nhej]]</f>
        <v>2402</v>
      </c>
      <c r="J88" s="1">
        <f>Table1[[#This Row],[diff_old_new]] / Table1[[#This Row],[total]]</f>
        <v>2.1580553639130918E-4</v>
      </c>
      <c r="K88" s="1">
        <f xml:space="preserve"> Table1[[#This Row],[total_nhej_new]] / Table1[[#This Row],[total]]</f>
        <v>0.40688651458875075</v>
      </c>
    </row>
    <row r="89" spans="1:11" x14ac:dyDescent="0.25">
      <c r="A89" t="s">
        <v>69</v>
      </c>
      <c r="B89" t="s">
        <v>18</v>
      </c>
      <c r="C89" t="s">
        <v>80</v>
      </c>
      <c r="D89">
        <v>11080481</v>
      </c>
      <c r="E89">
        <v>4518421</v>
      </c>
      <c r="F89">
        <v>4520535</v>
      </c>
      <c r="G89">
        <v>798629</v>
      </c>
      <c r="H89">
        <v>3721906</v>
      </c>
      <c r="I89">
        <f>IF(Table1[[#This Row],[dsb]]="1DSB", Table1[[#This Row],[total_nhej_yes_mut_new]], Table1[[#This Row],[total_nhej_new]]) - Table1[[#This Row],[total_nhej]]</f>
        <v>2114</v>
      </c>
      <c r="J89" s="1">
        <f>Table1[[#This Row],[diff_old_new]] / Table1[[#This Row],[total]]</f>
        <v>1.9078594151282784E-4</v>
      </c>
      <c r="K89" s="1">
        <f xml:space="preserve"> Table1[[#This Row],[total_nhej_new]] / Table1[[#This Row],[total]]</f>
        <v>0.40797281273258806</v>
      </c>
    </row>
    <row r="90" spans="1:11" x14ac:dyDescent="0.25">
      <c r="A90" t="s">
        <v>70</v>
      </c>
      <c r="B90" t="s">
        <v>18</v>
      </c>
      <c r="C90" t="s">
        <v>80</v>
      </c>
      <c r="D90">
        <v>12987477</v>
      </c>
      <c r="E90">
        <v>1848918</v>
      </c>
      <c r="F90">
        <v>1849669</v>
      </c>
      <c r="G90">
        <v>388074</v>
      </c>
      <c r="H90">
        <v>1461595</v>
      </c>
      <c r="I90">
        <f>IF(Table1[[#This Row],[dsb]]="1DSB", Table1[[#This Row],[total_nhej_yes_mut_new]], Table1[[#This Row],[total_nhej_new]]) - Table1[[#This Row],[total_nhej]]</f>
        <v>751</v>
      </c>
      <c r="J90" s="1">
        <f>Table1[[#This Row],[diff_old_new]] / Table1[[#This Row],[total]]</f>
        <v>5.7824933972934081E-5</v>
      </c>
      <c r="K90" s="1">
        <f xml:space="preserve"> Table1[[#This Row],[total_nhej_new]] / Table1[[#This Row],[total]]</f>
        <v>0.14241942449638217</v>
      </c>
    </row>
    <row r="91" spans="1:11" x14ac:dyDescent="0.25">
      <c r="A91" t="s">
        <v>71</v>
      </c>
      <c r="B91" t="s">
        <v>18</v>
      </c>
      <c r="C91" t="s">
        <v>80</v>
      </c>
      <c r="D91">
        <v>14745821</v>
      </c>
      <c r="E91">
        <v>2282680</v>
      </c>
      <c r="F91">
        <v>2283471</v>
      </c>
      <c r="G91">
        <v>487063</v>
      </c>
      <c r="H91">
        <v>1796408</v>
      </c>
      <c r="I91">
        <f>IF(Table1[[#This Row],[dsb]]="1DSB", Table1[[#This Row],[total_nhej_yes_mut_new]], Table1[[#This Row],[total_nhej_new]]) - Table1[[#This Row],[total_nhej]]</f>
        <v>791</v>
      </c>
      <c r="J91" s="1">
        <f>Table1[[#This Row],[diff_old_new]] / Table1[[#This Row],[total]]</f>
        <v>5.3642316694336654E-5</v>
      </c>
      <c r="K91" s="1">
        <f xml:space="preserve"> Table1[[#This Row],[total_nhej_new]] / Table1[[#This Row],[total]]</f>
        <v>0.15485546718626247</v>
      </c>
    </row>
    <row r="92" spans="1:11" x14ac:dyDescent="0.25">
      <c r="A92" t="s">
        <v>72</v>
      </c>
      <c r="B92" t="s">
        <v>18</v>
      </c>
      <c r="C92" t="s">
        <v>80</v>
      </c>
      <c r="D92">
        <v>12946604</v>
      </c>
      <c r="E92">
        <v>1938620</v>
      </c>
      <c r="F92">
        <v>1939244</v>
      </c>
      <c r="G92">
        <v>410952</v>
      </c>
      <c r="H92">
        <v>1528292</v>
      </c>
      <c r="I92">
        <f>IF(Table1[[#This Row],[dsb]]="1DSB", Table1[[#This Row],[total_nhej_yes_mut_new]], Table1[[#This Row],[total_nhej_new]]) - Table1[[#This Row],[total_nhej]]</f>
        <v>624</v>
      </c>
      <c r="J92" s="1">
        <f>Table1[[#This Row],[diff_old_new]] / Table1[[#This Row],[total]]</f>
        <v>4.8197967590574334E-5</v>
      </c>
      <c r="K92" s="1">
        <f xml:space="preserve"> Table1[[#This Row],[total_nhej_new]] / Table1[[#This Row],[total]]</f>
        <v>0.1497878517022688</v>
      </c>
    </row>
    <row r="93" spans="1:11" x14ac:dyDescent="0.25">
      <c r="A93" t="s">
        <v>73</v>
      </c>
      <c r="B93" t="s">
        <v>18</v>
      </c>
      <c r="C93" t="s">
        <v>80</v>
      </c>
      <c r="D93">
        <v>12582077</v>
      </c>
      <c r="E93">
        <v>1960761</v>
      </c>
      <c r="F93">
        <v>1961398</v>
      </c>
      <c r="G93">
        <v>400172</v>
      </c>
      <c r="H93">
        <v>1561226</v>
      </c>
      <c r="I93">
        <f>IF(Table1[[#This Row],[dsb]]="1DSB", Table1[[#This Row],[total_nhej_yes_mut_new]], Table1[[#This Row],[total_nhej_new]]) - Table1[[#This Row],[total_nhej]]</f>
        <v>637</v>
      </c>
      <c r="J93" s="1">
        <f>Table1[[#This Row],[diff_old_new]] / Table1[[#This Row],[total]]</f>
        <v>5.0627571266651762E-5</v>
      </c>
      <c r="K93" s="1">
        <f xml:space="preserve"> Table1[[#This Row],[total_nhej_new]] / Table1[[#This Row],[total]]</f>
        <v>0.15588825279006002</v>
      </c>
    </row>
    <row r="94" spans="1:11" x14ac:dyDescent="0.25">
      <c r="A94" t="s">
        <v>74</v>
      </c>
      <c r="B94" t="s">
        <v>18</v>
      </c>
      <c r="C94" t="s">
        <v>80</v>
      </c>
      <c r="D94">
        <v>10562895</v>
      </c>
      <c r="E94">
        <v>4119879</v>
      </c>
      <c r="F94">
        <v>4122155</v>
      </c>
      <c r="G94">
        <v>716336</v>
      </c>
      <c r="H94">
        <v>3405819</v>
      </c>
      <c r="I94">
        <f>IF(Table1[[#This Row],[dsb]]="1DSB", Table1[[#This Row],[total_nhej_yes_mut_new]], Table1[[#This Row],[total_nhej_new]]) - Table1[[#This Row],[total_nhej]]</f>
        <v>2276</v>
      </c>
      <c r="J94" s="1">
        <f>Table1[[#This Row],[diff_old_new]] / Table1[[#This Row],[total]]</f>
        <v>2.1547123208173516E-4</v>
      </c>
      <c r="K94" s="1">
        <f xml:space="preserve"> Table1[[#This Row],[total_nhej_new]] / Table1[[#This Row],[total]]</f>
        <v>0.39024860135407952</v>
      </c>
    </row>
    <row r="95" spans="1:11" x14ac:dyDescent="0.25">
      <c r="A95" t="s">
        <v>75</v>
      </c>
      <c r="B95" t="s">
        <v>18</v>
      </c>
      <c r="C95" t="s">
        <v>80</v>
      </c>
      <c r="D95">
        <v>10985096</v>
      </c>
      <c r="E95">
        <v>4664375</v>
      </c>
      <c r="F95">
        <v>4667165</v>
      </c>
      <c r="G95">
        <v>826124</v>
      </c>
      <c r="H95">
        <v>3841041</v>
      </c>
      <c r="I95">
        <f>IF(Table1[[#This Row],[dsb]]="1DSB", Table1[[#This Row],[total_nhej_yes_mut_new]], Table1[[#This Row],[total_nhej_new]]) - Table1[[#This Row],[total_nhej]]</f>
        <v>2790</v>
      </c>
      <c r="J95" s="1">
        <f>Table1[[#This Row],[diff_old_new]] / Table1[[#This Row],[total]]</f>
        <v>2.5398048410318853E-4</v>
      </c>
      <c r="K95" s="1">
        <f xml:space="preserve"> Table1[[#This Row],[total_nhej_new]] / Table1[[#This Row],[total]]</f>
        <v>0.42486337852668743</v>
      </c>
    </row>
    <row r="96" spans="1:11" x14ac:dyDescent="0.25">
      <c r="A96" t="s">
        <v>76</v>
      </c>
      <c r="B96" t="s">
        <v>18</v>
      </c>
      <c r="C96" t="s">
        <v>80</v>
      </c>
      <c r="D96">
        <v>9559721</v>
      </c>
      <c r="E96">
        <v>3943355</v>
      </c>
      <c r="F96">
        <v>3945630</v>
      </c>
      <c r="G96">
        <v>688987</v>
      </c>
      <c r="H96">
        <v>3256643</v>
      </c>
      <c r="I96">
        <f>IF(Table1[[#This Row],[dsb]]="1DSB", Table1[[#This Row],[total_nhej_yes_mut_new]], Table1[[#This Row],[total_nhej_new]]) - Table1[[#This Row],[total_nhej]]</f>
        <v>2275</v>
      </c>
      <c r="J96" s="1">
        <f>Table1[[#This Row],[diff_old_new]] / Table1[[#This Row],[total]]</f>
        <v>2.3797765646089462E-4</v>
      </c>
      <c r="K96" s="1">
        <f xml:space="preserve"> Table1[[#This Row],[total_nhej_new]] / Table1[[#This Row],[total]]</f>
        <v>0.41273484864254928</v>
      </c>
    </row>
    <row r="97" spans="1:11" x14ac:dyDescent="0.25">
      <c r="A97" t="s">
        <v>77</v>
      </c>
      <c r="B97" t="s">
        <v>18</v>
      </c>
      <c r="C97" t="s">
        <v>80</v>
      </c>
      <c r="D97">
        <v>8729797</v>
      </c>
      <c r="E97">
        <v>3391418</v>
      </c>
      <c r="F97">
        <v>3393625</v>
      </c>
      <c r="G97">
        <v>609192</v>
      </c>
      <c r="H97">
        <v>2784433</v>
      </c>
      <c r="I97">
        <f>IF(Table1[[#This Row],[dsb]]="1DSB", Table1[[#This Row],[total_nhej_yes_mut_new]], Table1[[#This Row],[total_nhej_new]]) - Table1[[#This Row],[total_nhej]]</f>
        <v>2207</v>
      </c>
      <c r="J97" s="1">
        <f>Table1[[#This Row],[diff_old_new]] / Table1[[#This Row],[total]]</f>
        <v>2.5281229334427822E-4</v>
      </c>
      <c r="K97" s="1">
        <f xml:space="preserve"> Table1[[#This Row],[total_nhej_new]] / Table1[[#This Row],[total]]</f>
        <v>0.3887404254646471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 Channagiri</dc:creator>
  <cp:lastModifiedBy>Tejasvi Channagiri</cp:lastModifiedBy>
  <dcterms:created xsi:type="dcterms:W3CDTF">2022-06-16T19:55:16Z</dcterms:created>
  <dcterms:modified xsi:type="dcterms:W3CDTF">2022-06-16T20:41:11Z</dcterms:modified>
</cp:coreProperties>
</file>