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"/>
    </mc:Choice>
  </mc:AlternateContent>
  <xr:revisionPtr revIDLastSave="0" documentId="13_ncr:1_{A396A38F-34ED-40E7-92EC-EFB224333332}" xr6:coauthVersionLast="47" xr6:coauthVersionMax="47" xr10:uidLastSave="{00000000-0000-0000-0000-000000000000}"/>
  <bookViews>
    <workbookView xWindow="-120" yWindow="-120" windowWidth="24240" windowHeight="13020" activeTab="1" xr2:uid="{2091B41C-DDD2-4E50-B30A-30FF3CA370E5}"/>
  </bookViews>
  <sheets>
    <sheet name="dirs" sheetId="3" r:id="rId1"/>
    <sheet name="1_repeats" sheetId="1" r:id="rId2"/>
    <sheet name="2_combined" sheetId="2" r:id="rId3"/>
    <sheet name="2_nodsb" sheetId="6" r:id="rId4"/>
    <sheet name="3_graph" sheetId="4" r:id="rId5"/>
    <sheet name="4_graph_combined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N22" i="1" s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N42" i="1" s="1"/>
  <c r="I43" i="1"/>
  <c r="I44" i="1"/>
  <c r="I45" i="1"/>
  <c r="I46" i="1"/>
  <c r="N46" i="1" s="1"/>
  <c r="I47" i="1"/>
  <c r="I48" i="1"/>
  <c r="I49" i="1"/>
  <c r="I50" i="1"/>
  <c r="I51" i="1"/>
  <c r="I52" i="1"/>
  <c r="I53" i="1"/>
  <c r="I54" i="1"/>
  <c r="N54" i="1" s="1"/>
  <c r="I55" i="1"/>
  <c r="I56" i="1"/>
  <c r="I57" i="1"/>
  <c r="I58" i="1"/>
  <c r="I59" i="1"/>
  <c r="I60" i="1"/>
  <c r="I61" i="1"/>
  <c r="I62" i="1"/>
  <c r="N62" i="1" s="1"/>
  <c r="I63" i="1"/>
  <c r="I64" i="1"/>
  <c r="I65" i="1"/>
  <c r="I66" i="1"/>
  <c r="I67" i="1"/>
  <c r="I68" i="1"/>
  <c r="I69" i="1"/>
  <c r="I70" i="1"/>
  <c r="N70" i="1" s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N86" i="1" s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N110" i="1" s="1"/>
  <c r="I111" i="1"/>
  <c r="I112" i="1"/>
  <c r="I113" i="1"/>
  <c r="I114" i="1"/>
  <c r="N114" i="1" s="1"/>
  <c r="I115" i="1"/>
  <c r="I116" i="1"/>
  <c r="I117" i="1"/>
  <c r="I118" i="1"/>
  <c r="N118" i="1" s="1"/>
  <c r="I119" i="1"/>
  <c r="I120" i="1"/>
  <c r="I121" i="1"/>
  <c r="I122" i="1"/>
  <c r="N122" i="1" s="1"/>
  <c r="I123" i="1"/>
  <c r="I124" i="1"/>
  <c r="I125" i="1"/>
  <c r="I126" i="1"/>
  <c r="N126" i="1" s="1"/>
  <c r="I127" i="1"/>
  <c r="N127" i="1" s="1"/>
  <c r="I128" i="1"/>
  <c r="I129" i="1"/>
  <c r="I130" i="1"/>
  <c r="N130" i="1" s="1"/>
  <c r="I131" i="1"/>
  <c r="I132" i="1"/>
  <c r="I133" i="1"/>
  <c r="I134" i="1"/>
  <c r="N134" i="1" s="1"/>
  <c r="I135" i="1"/>
  <c r="I136" i="1"/>
  <c r="I137" i="1"/>
  <c r="I2" i="1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" i="6"/>
  <c r="N128" i="1"/>
  <c r="N129" i="1"/>
  <c r="N131" i="1"/>
  <c r="N132" i="1"/>
  <c r="N133" i="1"/>
  <c r="N135" i="1"/>
  <c r="N136" i="1"/>
  <c r="N137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H126" i="1" a="1"/>
  <c r="H126" i="1" s="1"/>
  <c r="H127" i="1" a="1"/>
  <c r="H127" i="1"/>
  <c r="H128" i="1" a="1"/>
  <c r="H128" i="1" s="1"/>
  <c r="H129" i="1" a="1"/>
  <c r="H129" i="1"/>
  <c r="H130" i="1" a="1"/>
  <c r="H130" i="1" s="1"/>
  <c r="H131" i="1" a="1"/>
  <c r="H131" i="1"/>
  <c r="H132" i="1" a="1"/>
  <c r="H132" i="1" s="1"/>
  <c r="H133" i="1" a="1"/>
  <c r="H133" i="1"/>
  <c r="H134" i="1" a="1"/>
  <c r="H134" i="1" s="1"/>
  <c r="H135" i="1" a="1"/>
  <c r="H135" i="1"/>
  <c r="H136" i="1" a="1"/>
  <c r="H136" i="1" s="1"/>
  <c r="H137" i="1" a="1"/>
  <c r="H137" i="1"/>
  <c r="N115" i="1"/>
  <c r="N116" i="1"/>
  <c r="N117" i="1"/>
  <c r="N119" i="1"/>
  <c r="N120" i="1"/>
  <c r="N121" i="1"/>
  <c r="N123" i="1"/>
  <c r="N124" i="1"/>
  <c r="N125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J101" i="1"/>
  <c r="J102" i="1"/>
  <c r="J103" i="1"/>
  <c r="J104" i="1"/>
  <c r="M28" i="2" s="1"/>
  <c r="J105" i="1"/>
  <c r="J106" i="1"/>
  <c r="J107" i="1"/>
  <c r="J108" i="1"/>
  <c r="M29" i="2" s="1"/>
  <c r="J109" i="1"/>
  <c r="J110" i="1"/>
  <c r="J111" i="1"/>
  <c r="J112" i="1"/>
  <c r="M30" i="2" s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M11" i="2" s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M16" i="2" s="1"/>
  <c r="J57" i="1"/>
  <c r="J58" i="1"/>
  <c r="J59" i="1"/>
  <c r="J60" i="1"/>
  <c r="J61" i="1"/>
  <c r="J62" i="1"/>
  <c r="J63" i="1"/>
  <c r="J64" i="1"/>
  <c r="M18" i="2" s="1"/>
  <c r="J65" i="1"/>
  <c r="J66" i="1"/>
  <c r="J67" i="1"/>
  <c r="J68" i="1"/>
  <c r="J69" i="1"/>
  <c r="J70" i="1"/>
  <c r="J71" i="1"/>
  <c r="J72" i="1"/>
  <c r="M20" i="2" s="1"/>
  <c r="J73" i="1"/>
  <c r="J74" i="1"/>
  <c r="J75" i="1"/>
  <c r="J76" i="1"/>
  <c r="J77" i="1"/>
  <c r="J78" i="1"/>
  <c r="J79" i="1"/>
  <c r="J80" i="1"/>
  <c r="M22" i="2" s="1"/>
  <c r="J81" i="1"/>
  <c r="J82" i="1"/>
  <c r="J83" i="1"/>
  <c r="J84" i="1"/>
  <c r="N84" i="1" s="1"/>
  <c r="J85" i="1"/>
  <c r="J86" i="1"/>
  <c r="J87" i="1"/>
  <c r="J88" i="1"/>
  <c r="M24" i="2" s="1"/>
  <c r="J89" i="1"/>
  <c r="J90" i="1"/>
  <c r="J91" i="1"/>
  <c r="J92" i="1"/>
  <c r="J93" i="1"/>
  <c r="J94" i="1"/>
  <c r="J95" i="1"/>
  <c r="J96" i="1"/>
  <c r="M26" i="2" s="1"/>
  <c r="J97" i="1"/>
  <c r="J98" i="1"/>
  <c r="J99" i="1"/>
  <c r="J100" i="1"/>
  <c r="J3" i="1"/>
  <c r="J4" i="1"/>
  <c r="J5" i="1"/>
  <c r="J6" i="1"/>
  <c r="J7" i="1"/>
  <c r="J8" i="1"/>
  <c r="J9" i="1"/>
  <c r="J10" i="1"/>
  <c r="J11" i="1"/>
  <c r="J12" i="1"/>
  <c r="J13" i="1"/>
  <c r="O5" i="2" s="1"/>
  <c r="J14" i="1"/>
  <c r="J15" i="1"/>
  <c r="J16" i="1"/>
  <c r="J17" i="1"/>
  <c r="J18" i="1"/>
  <c r="J2" i="1"/>
  <c r="N30" i="1"/>
  <c r="N94" i="1"/>
  <c r="H114" i="1" a="1"/>
  <c r="H114" i="1" s="1"/>
  <c r="H115" i="1" a="1"/>
  <c r="H115" i="1"/>
  <c r="H116" i="1" a="1"/>
  <c r="H116" i="1" s="1"/>
  <c r="H117" i="1" a="1"/>
  <c r="H117" i="1"/>
  <c r="H118" i="1" a="1"/>
  <c r="H118" i="1" s="1"/>
  <c r="H119" i="1" a="1"/>
  <c r="H119" i="1"/>
  <c r="H120" i="1" a="1"/>
  <c r="H120" i="1" s="1"/>
  <c r="H121" i="1" a="1"/>
  <c r="H121" i="1"/>
  <c r="H122" i="1" a="1"/>
  <c r="H122" i="1" s="1"/>
  <c r="H123" i="1" a="1"/>
  <c r="H123" i="1"/>
  <c r="H124" i="1" a="1"/>
  <c r="H124" i="1" s="1"/>
  <c r="H125" i="1" a="1"/>
  <c r="H125" i="1"/>
  <c r="H3" i="1" a="1"/>
  <c r="H3" i="1" s="1"/>
  <c r="H4" i="1" a="1"/>
  <c r="H4" i="1"/>
  <c r="H5" i="1" a="1"/>
  <c r="H5" i="1" s="1"/>
  <c r="H6" i="1" a="1"/>
  <c r="H6" i="1" s="1"/>
  <c r="C4" i="2" s="1"/>
  <c r="C3" i="4" s="1"/>
  <c r="H7" i="1" a="1"/>
  <c r="H7" i="1" s="1"/>
  <c r="H8" i="1" a="1"/>
  <c r="H8" i="1" s="1"/>
  <c r="H9" i="1" a="1"/>
  <c r="H9" i="1" s="1"/>
  <c r="H10" i="1" a="1"/>
  <c r="H10" i="1"/>
  <c r="C5" i="2" s="1"/>
  <c r="C4" i="4" s="1"/>
  <c r="H11" i="1" a="1"/>
  <c r="H11" i="1" s="1"/>
  <c r="H12" i="1" a="1"/>
  <c r="H12" i="1" s="1"/>
  <c r="H13" i="1" a="1"/>
  <c r="H13" i="1" s="1"/>
  <c r="H14" i="1" a="1"/>
  <c r="H14" i="1" s="1"/>
  <c r="C6" i="2" s="1"/>
  <c r="C5" i="4" s="1"/>
  <c r="H15" i="1" a="1"/>
  <c r="H15" i="1" s="1"/>
  <c r="H16" i="1" a="1"/>
  <c r="H16" i="1" s="1"/>
  <c r="H17" i="1" a="1"/>
  <c r="H17" i="1" s="1"/>
  <c r="H18" i="1" a="1"/>
  <c r="H18" i="1"/>
  <c r="H19" i="1" a="1"/>
  <c r="H19" i="1" s="1"/>
  <c r="H20" i="1" a="1"/>
  <c r="H20" i="1" s="1"/>
  <c r="H21" i="1" a="1"/>
  <c r="H21" i="1" s="1"/>
  <c r="H22" i="1" a="1"/>
  <c r="H22" i="1"/>
  <c r="C8" i="2" s="1"/>
  <c r="C7" i="4" s="1"/>
  <c r="H23" i="1" a="1"/>
  <c r="H23" i="1" s="1"/>
  <c r="H24" i="1" a="1"/>
  <c r="H24" i="1" s="1"/>
  <c r="H25" i="1" a="1"/>
  <c r="H25" i="1" s="1"/>
  <c r="H26" i="1" a="1"/>
  <c r="H26" i="1" s="1"/>
  <c r="C9" i="2" s="1"/>
  <c r="C8" i="4" s="1"/>
  <c r="H27" i="1" a="1"/>
  <c r="H27" i="1" s="1"/>
  <c r="H28" i="1" a="1"/>
  <c r="H28" i="1"/>
  <c r="H29" i="1" a="1"/>
  <c r="H29" i="1" s="1"/>
  <c r="H30" i="1" a="1"/>
  <c r="H30" i="1"/>
  <c r="H31" i="1" a="1"/>
  <c r="H31" i="1" s="1"/>
  <c r="H32" i="1" a="1"/>
  <c r="H32" i="1" s="1"/>
  <c r="H33" i="1" a="1"/>
  <c r="H33" i="1" s="1"/>
  <c r="H34" i="1" a="1"/>
  <c r="H34" i="1"/>
  <c r="H35" i="1" a="1"/>
  <c r="H35" i="1" s="1"/>
  <c r="H36" i="1" a="1"/>
  <c r="H36" i="1"/>
  <c r="H37" i="1" a="1"/>
  <c r="H37" i="1" s="1"/>
  <c r="H38" i="1" a="1"/>
  <c r="H38" i="1"/>
  <c r="H39" i="1" a="1"/>
  <c r="H39" i="1" s="1"/>
  <c r="H40" i="1" a="1"/>
  <c r="H40" i="1" s="1"/>
  <c r="H41" i="1" a="1"/>
  <c r="H41" i="1" s="1"/>
  <c r="H42" i="1" a="1"/>
  <c r="H42" i="1"/>
  <c r="C13" i="2" s="1"/>
  <c r="C12" i="4" s="1"/>
  <c r="H43" i="1" a="1"/>
  <c r="H43" i="1" s="1"/>
  <c r="H44" i="1" a="1"/>
  <c r="H44" i="1"/>
  <c r="H45" i="1" a="1"/>
  <c r="H45" i="1" s="1"/>
  <c r="H46" i="1" a="1"/>
  <c r="H46" i="1" s="1"/>
  <c r="C14" i="2" s="1"/>
  <c r="C13" i="4" s="1"/>
  <c r="H47" i="1" a="1"/>
  <c r="H47" i="1" s="1"/>
  <c r="H48" i="1" a="1"/>
  <c r="H48" i="1" s="1"/>
  <c r="H49" i="1" a="1"/>
  <c r="H49" i="1" s="1"/>
  <c r="H50" i="1" a="1"/>
  <c r="H50" i="1"/>
  <c r="H51" i="1" a="1"/>
  <c r="H51" i="1" s="1"/>
  <c r="H52" i="1" a="1"/>
  <c r="H52" i="1" s="1"/>
  <c r="H53" i="1" a="1"/>
  <c r="H53" i="1" s="1"/>
  <c r="H54" i="1" a="1"/>
  <c r="H54" i="1"/>
  <c r="C16" i="2" s="1"/>
  <c r="C15" i="4" s="1"/>
  <c r="H55" i="1" a="1"/>
  <c r="H55" i="1" s="1"/>
  <c r="H56" i="1" a="1"/>
  <c r="H56" i="1" s="1"/>
  <c r="H57" i="1" a="1"/>
  <c r="H57" i="1" s="1"/>
  <c r="H58" i="1" a="1"/>
  <c r="H58" i="1" s="1"/>
  <c r="C17" i="2" s="1"/>
  <c r="C16" i="4" s="1"/>
  <c r="H59" i="1" a="1"/>
  <c r="H59" i="1" s="1"/>
  <c r="H60" i="1" a="1"/>
  <c r="H60" i="1"/>
  <c r="H61" i="1" a="1"/>
  <c r="H61" i="1" s="1"/>
  <c r="H62" i="1" a="1"/>
  <c r="H62" i="1"/>
  <c r="H63" i="1" a="1"/>
  <c r="H63" i="1" s="1"/>
  <c r="H64" i="1" a="1"/>
  <c r="H64" i="1" s="1"/>
  <c r="H65" i="1" a="1"/>
  <c r="H65" i="1" s="1"/>
  <c r="H66" i="1" a="1"/>
  <c r="H66" i="1"/>
  <c r="H67" i="1" a="1"/>
  <c r="H67" i="1" s="1"/>
  <c r="H68" i="1" a="1"/>
  <c r="H68" i="1"/>
  <c r="H69" i="1" a="1"/>
  <c r="H69" i="1" s="1"/>
  <c r="H70" i="1" a="1"/>
  <c r="H70" i="1"/>
  <c r="H71" i="1" a="1"/>
  <c r="H71" i="1" s="1"/>
  <c r="H72" i="1" a="1"/>
  <c r="H72" i="1" s="1"/>
  <c r="H73" i="1" a="1"/>
  <c r="H73" i="1" s="1"/>
  <c r="H74" i="1" a="1"/>
  <c r="H74" i="1"/>
  <c r="C21" i="2" s="1"/>
  <c r="C20" i="4" s="1"/>
  <c r="H75" i="1" a="1"/>
  <c r="H75" i="1" s="1"/>
  <c r="H76" i="1" a="1"/>
  <c r="H76" i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/>
  <c r="H83" i="1" a="1"/>
  <c r="H83" i="1" s="1"/>
  <c r="H84" i="1" a="1"/>
  <c r="H84" i="1" s="1"/>
  <c r="H85" i="1" a="1"/>
  <c r="H85" i="1" s="1"/>
  <c r="H86" i="1" a="1"/>
  <c r="H86" i="1"/>
  <c r="C24" i="2" s="1"/>
  <c r="C23" i="4" s="1"/>
  <c r="H87" i="1" a="1"/>
  <c r="H87" i="1" s="1"/>
  <c r="H88" i="1" a="1"/>
  <c r="H88" i="1" s="1"/>
  <c r="H89" i="1" a="1"/>
  <c r="H89" i="1" s="1"/>
  <c r="H90" i="1" a="1"/>
  <c r="H90" i="1" s="1"/>
  <c r="C25" i="2" s="1"/>
  <c r="C24" i="4" s="1"/>
  <c r="H91" i="1" a="1"/>
  <c r="H91" i="1" s="1"/>
  <c r="H92" i="1" a="1"/>
  <c r="H92" i="1"/>
  <c r="H93" i="1" a="1"/>
  <c r="H93" i="1" s="1"/>
  <c r="H94" i="1" a="1"/>
  <c r="H94" i="1"/>
  <c r="H95" i="1" a="1"/>
  <c r="H95" i="1" s="1"/>
  <c r="H96" i="1" a="1"/>
  <c r="H96" i="1" s="1"/>
  <c r="H97" i="1" a="1"/>
  <c r="H97" i="1" s="1"/>
  <c r="H98" i="1" a="1"/>
  <c r="H98" i="1"/>
  <c r="H99" i="1" a="1"/>
  <c r="H99" i="1" s="1"/>
  <c r="H100" i="1" a="1"/>
  <c r="H100" i="1"/>
  <c r="H101" i="1" a="1"/>
  <c r="H101" i="1" s="1"/>
  <c r="H102" i="1" a="1"/>
  <c r="H102" i="1"/>
  <c r="H103" i="1" a="1"/>
  <c r="H103" i="1" s="1"/>
  <c r="H104" i="1" a="1"/>
  <c r="H104" i="1" s="1"/>
  <c r="H105" i="1" a="1"/>
  <c r="H105" i="1" s="1"/>
  <c r="H106" i="1" a="1"/>
  <c r="H106" i="1"/>
  <c r="H107" i="1" a="1"/>
  <c r="H107" i="1" s="1"/>
  <c r="H108" i="1" a="1"/>
  <c r="H108" i="1"/>
  <c r="H109" i="1" a="1"/>
  <c r="H109" i="1" s="1"/>
  <c r="H110" i="1" a="1"/>
  <c r="H110" i="1" s="1"/>
  <c r="C30" i="2" s="1"/>
  <c r="C29" i="4" s="1"/>
  <c r="H111" i="1" a="1"/>
  <c r="H111" i="1" s="1"/>
  <c r="H112" i="1" a="1"/>
  <c r="H112" i="1" s="1"/>
  <c r="H113" i="1" a="1"/>
  <c r="H113" i="1" s="1"/>
  <c r="H2" i="1" a="1"/>
  <c r="H2" i="1" s="1"/>
  <c r="C3" i="2" s="1"/>
  <c r="C2" i="4" s="1"/>
  <c r="P27" i="2"/>
  <c r="P28" i="2"/>
  <c r="P29" i="2"/>
  <c r="P30" i="2"/>
  <c r="N27" i="2"/>
  <c r="N28" i="2"/>
  <c r="N29" i="2"/>
  <c r="N30" i="2"/>
  <c r="L27" i="2"/>
  <c r="L28" i="2"/>
  <c r="L29" i="2"/>
  <c r="L30" i="2"/>
  <c r="K27" i="2"/>
  <c r="J27" i="2"/>
  <c r="J28" i="2"/>
  <c r="J29" i="2"/>
  <c r="J30" i="2"/>
  <c r="G27" i="2"/>
  <c r="D26" i="4" s="1"/>
  <c r="G28" i="2"/>
  <c r="D27" i="4" s="1"/>
  <c r="G29" i="2"/>
  <c r="D28" i="4" s="1"/>
  <c r="G30" i="2"/>
  <c r="D29" i="4" s="1"/>
  <c r="F27" i="2"/>
  <c r="H26" i="4" s="1"/>
  <c r="F28" i="2"/>
  <c r="H27" i="4" s="1"/>
  <c r="F29" i="2"/>
  <c r="H28" i="4" s="1"/>
  <c r="F30" i="2"/>
  <c r="H29" i="4" s="1"/>
  <c r="M113" i="1"/>
  <c r="K113" i="1"/>
  <c r="B30" i="2" s="1"/>
  <c r="B29" i="4" s="1"/>
  <c r="O30" i="2"/>
  <c r="M112" i="1"/>
  <c r="K112" i="1"/>
  <c r="M111" i="1"/>
  <c r="K111" i="1"/>
  <c r="K30" i="2"/>
  <c r="N111" i="1"/>
  <c r="M110" i="1"/>
  <c r="K110" i="1"/>
  <c r="I30" i="2"/>
  <c r="M109" i="1"/>
  <c r="K109" i="1"/>
  <c r="B29" i="2" s="1"/>
  <c r="B28" i="4" s="1"/>
  <c r="O29" i="2"/>
  <c r="M108" i="1"/>
  <c r="K108" i="1"/>
  <c r="M107" i="1"/>
  <c r="K107" i="1"/>
  <c r="K29" i="2"/>
  <c r="N107" i="1"/>
  <c r="M106" i="1"/>
  <c r="K106" i="1"/>
  <c r="I29" i="2"/>
  <c r="E27" i="2"/>
  <c r="E26" i="4" s="1"/>
  <c r="E28" i="2"/>
  <c r="E27" i="4" s="1"/>
  <c r="E29" i="2"/>
  <c r="E28" i="4" s="1"/>
  <c r="E30" i="2"/>
  <c r="E29" i="4" s="1"/>
  <c r="D27" i="2"/>
  <c r="D28" i="2"/>
  <c r="D29" i="2"/>
  <c r="D30" i="2"/>
  <c r="G29" i="4" s="1"/>
  <c r="C28" i="2"/>
  <c r="C27" i="4" s="1"/>
  <c r="C29" i="2"/>
  <c r="C28" i="4" s="1"/>
  <c r="N3" i="1"/>
  <c r="N19" i="1"/>
  <c r="N35" i="1"/>
  <c r="N38" i="1"/>
  <c r="N43" i="1"/>
  <c r="N47" i="1"/>
  <c r="N63" i="1"/>
  <c r="N67" i="1"/>
  <c r="N75" i="1"/>
  <c r="N79" i="1"/>
  <c r="N83" i="1"/>
  <c r="N91" i="1"/>
  <c r="N99" i="1"/>
  <c r="N10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B14" i="2" s="1"/>
  <c r="B13" i="4" s="1"/>
  <c r="K50" i="1"/>
  <c r="K51" i="1"/>
  <c r="K52" i="1"/>
  <c r="K53" i="1"/>
  <c r="K54" i="1"/>
  <c r="K55" i="1"/>
  <c r="K56" i="1"/>
  <c r="K57" i="1"/>
  <c r="B16" i="2" s="1"/>
  <c r="B15" i="4" s="1"/>
  <c r="K58" i="1"/>
  <c r="K59" i="1"/>
  <c r="K60" i="1"/>
  <c r="K61" i="1"/>
  <c r="B17" i="2" s="1"/>
  <c r="B16" i="4" s="1"/>
  <c r="K62" i="1"/>
  <c r="K63" i="1"/>
  <c r="K64" i="1"/>
  <c r="K65" i="1"/>
  <c r="B18" i="2" s="1"/>
  <c r="B17" i="4" s="1"/>
  <c r="K66" i="1"/>
  <c r="K67" i="1"/>
  <c r="K68" i="1"/>
  <c r="K69" i="1"/>
  <c r="K70" i="1"/>
  <c r="K71" i="1"/>
  <c r="K72" i="1"/>
  <c r="K73" i="1"/>
  <c r="B20" i="2" s="1"/>
  <c r="B19" i="4" s="1"/>
  <c r="K74" i="1"/>
  <c r="K75" i="1"/>
  <c r="K76" i="1"/>
  <c r="K77" i="1"/>
  <c r="B21" i="2" s="1"/>
  <c r="B20" i="4" s="1"/>
  <c r="K78" i="1"/>
  <c r="K79" i="1"/>
  <c r="K80" i="1"/>
  <c r="K81" i="1"/>
  <c r="B22" i="2" s="1"/>
  <c r="B21" i="4" s="1"/>
  <c r="K82" i="1"/>
  <c r="K83" i="1"/>
  <c r="K84" i="1"/>
  <c r="K85" i="1"/>
  <c r="K86" i="1"/>
  <c r="K87" i="1"/>
  <c r="K88" i="1"/>
  <c r="K89" i="1"/>
  <c r="B24" i="2" s="1"/>
  <c r="B23" i="4" s="1"/>
  <c r="K90" i="1"/>
  <c r="K91" i="1"/>
  <c r="K92" i="1"/>
  <c r="K93" i="1"/>
  <c r="B25" i="2" s="1"/>
  <c r="B24" i="4" s="1"/>
  <c r="K94" i="1"/>
  <c r="K95" i="1"/>
  <c r="K96" i="1"/>
  <c r="K97" i="1"/>
  <c r="B26" i="2" s="1"/>
  <c r="B25" i="4" s="1"/>
  <c r="K98" i="1"/>
  <c r="K99" i="1"/>
  <c r="K100" i="1"/>
  <c r="K101" i="1"/>
  <c r="B27" i="2" s="1"/>
  <c r="B26" i="4" s="1"/>
  <c r="K102" i="1"/>
  <c r="K103" i="1"/>
  <c r="K104" i="1"/>
  <c r="K105" i="1"/>
  <c r="B28" i="2" s="1"/>
  <c r="B27" i="4" s="1"/>
  <c r="K2" i="1"/>
  <c r="M27" i="2"/>
  <c r="O27" i="2"/>
  <c r="I28" i="2"/>
  <c r="K28" i="2"/>
  <c r="O28" i="2"/>
  <c r="I27" i="2"/>
  <c r="F4" i="2"/>
  <c r="H3" i="4" s="1"/>
  <c r="F5" i="2"/>
  <c r="H4" i="4" s="1"/>
  <c r="F6" i="2"/>
  <c r="H5" i="4" s="1"/>
  <c r="F7" i="2"/>
  <c r="H6" i="4" s="1"/>
  <c r="F8" i="2"/>
  <c r="H7" i="4" s="1"/>
  <c r="F9" i="2"/>
  <c r="H8" i="4" s="1"/>
  <c r="F10" i="2"/>
  <c r="H9" i="4" s="1"/>
  <c r="F11" i="2"/>
  <c r="H10" i="4" s="1"/>
  <c r="F12" i="2"/>
  <c r="H11" i="4" s="1"/>
  <c r="F13" i="2"/>
  <c r="H12" i="4" s="1"/>
  <c r="F14" i="2"/>
  <c r="H13" i="4" s="1"/>
  <c r="F15" i="2"/>
  <c r="H14" i="4" s="1"/>
  <c r="F16" i="2"/>
  <c r="H15" i="4" s="1"/>
  <c r="F17" i="2"/>
  <c r="H16" i="4" s="1"/>
  <c r="F18" i="2"/>
  <c r="H17" i="4" s="1"/>
  <c r="F19" i="2"/>
  <c r="H18" i="4" s="1"/>
  <c r="F20" i="2"/>
  <c r="H19" i="4" s="1"/>
  <c r="F21" i="2"/>
  <c r="H20" i="4" s="1"/>
  <c r="F22" i="2"/>
  <c r="H21" i="4" s="1"/>
  <c r="F23" i="2"/>
  <c r="H22" i="4" s="1"/>
  <c r="F24" i="2"/>
  <c r="H23" i="4" s="1"/>
  <c r="F25" i="2"/>
  <c r="H24" i="4" s="1"/>
  <c r="F26" i="2"/>
  <c r="H25" i="4" s="1"/>
  <c r="F3" i="2"/>
  <c r="H2" i="4" s="1"/>
  <c r="D4" i="2"/>
  <c r="G3" i="4" s="1"/>
  <c r="D5" i="2"/>
  <c r="G4" i="4" s="1"/>
  <c r="D6" i="2"/>
  <c r="G5" i="4" s="1"/>
  <c r="D7" i="2"/>
  <c r="G6" i="4" s="1"/>
  <c r="D8" i="2"/>
  <c r="G7" i="4" s="1"/>
  <c r="D9" i="2"/>
  <c r="G8" i="4" s="1"/>
  <c r="D10" i="2"/>
  <c r="G9" i="4" s="1"/>
  <c r="D11" i="2"/>
  <c r="G10" i="4" s="1"/>
  <c r="D12" i="2"/>
  <c r="G11" i="4" s="1"/>
  <c r="D13" i="2"/>
  <c r="G12" i="4" s="1"/>
  <c r="D14" i="2"/>
  <c r="G13" i="4" s="1"/>
  <c r="D15" i="2"/>
  <c r="G14" i="4" s="1"/>
  <c r="D16" i="2"/>
  <c r="G15" i="4" s="1"/>
  <c r="D17" i="2"/>
  <c r="G16" i="4" s="1"/>
  <c r="D18" i="2"/>
  <c r="G17" i="4" s="1"/>
  <c r="D19" i="2"/>
  <c r="G18" i="4" s="1"/>
  <c r="D20" i="2"/>
  <c r="G19" i="4" s="1"/>
  <c r="D21" i="2"/>
  <c r="G20" i="4" s="1"/>
  <c r="D22" i="2"/>
  <c r="G21" i="4" s="1"/>
  <c r="D23" i="2"/>
  <c r="G22" i="4" s="1"/>
  <c r="D24" i="2"/>
  <c r="G23" i="4" s="1"/>
  <c r="D25" i="2"/>
  <c r="G24" i="4" s="1"/>
  <c r="D26" i="2"/>
  <c r="G25" i="4" s="1"/>
  <c r="D3" i="2"/>
  <c r="G2" i="4" s="1"/>
  <c r="E4" i="2"/>
  <c r="E3" i="4" s="1"/>
  <c r="E5" i="2"/>
  <c r="E4" i="4" s="1"/>
  <c r="E6" i="2"/>
  <c r="E5" i="4" s="1"/>
  <c r="E7" i="2"/>
  <c r="E6" i="4" s="1"/>
  <c r="E8" i="2"/>
  <c r="E7" i="4" s="1"/>
  <c r="E9" i="2"/>
  <c r="E8" i="4" s="1"/>
  <c r="E10" i="2"/>
  <c r="E9" i="4" s="1"/>
  <c r="E11" i="2"/>
  <c r="E10" i="4" s="1"/>
  <c r="E12" i="2"/>
  <c r="E11" i="4" s="1"/>
  <c r="E13" i="2"/>
  <c r="E12" i="4" s="1"/>
  <c r="E14" i="2"/>
  <c r="E13" i="4" s="1"/>
  <c r="E15" i="2"/>
  <c r="E14" i="4" s="1"/>
  <c r="E16" i="2"/>
  <c r="E15" i="4" s="1"/>
  <c r="E17" i="2"/>
  <c r="E16" i="4" s="1"/>
  <c r="E18" i="2"/>
  <c r="E17" i="4" s="1"/>
  <c r="E19" i="2"/>
  <c r="E18" i="4" s="1"/>
  <c r="E20" i="2"/>
  <c r="E19" i="4" s="1"/>
  <c r="E21" i="2"/>
  <c r="E20" i="4" s="1"/>
  <c r="E22" i="2"/>
  <c r="E21" i="4" s="1"/>
  <c r="E23" i="2"/>
  <c r="E22" i="4" s="1"/>
  <c r="E24" i="2"/>
  <c r="E23" i="4" s="1"/>
  <c r="E25" i="2"/>
  <c r="E24" i="4" s="1"/>
  <c r="E26" i="2"/>
  <c r="E25" i="4" s="1"/>
  <c r="E3" i="2"/>
  <c r="E2" i="4" s="1"/>
  <c r="G4" i="2"/>
  <c r="D3" i="4" s="1"/>
  <c r="G5" i="2"/>
  <c r="D4" i="4" s="1"/>
  <c r="G6" i="2"/>
  <c r="D5" i="4" s="1"/>
  <c r="G7" i="2"/>
  <c r="F6" i="4" s="1"/>
  <c r="G8" i="2"/>
  <c r="D7" i="4" s="1"/>
  <c r="G9" i="2"/>
  <c r="D8" i="4" s="1"/>
  <c r="G10" i="2"/>
  <c r="D9" i="4" s="1"/>
  <c r="G11" i="2"/>
  <c r="D10" i="4" s="1"/>
  <c r="G12" i="2"/>
  <c r="D11" i="4" s="1"/>
  <c r="G13" i="2"/>
  <c r="D12" i="4" s="1"/>
  <c r="G14" i="2"/>
  <c r="D13" i="4" s="1"/>
  <c r="G15" i="2"/>
  <c r="D14" i="4" s="1"/>
  <c r="G16" i="2"/>
  <c r="D15" i="4" s="1"/>
  <c r="G17" i="2"/>
  <c r="D16" i="4" s="1"/>
  <c r="G18" i="2"/>
  <c r="D17" i="4" s="1"/>
  <c r="G19" i="2"/>
  <c r="D18" i="4" s="1"/>
  <c r="G20" i="2"/>
  <c r="D19" i="4" s="1"/>
  <c r="G21" i="2"/>
  <c r="D20" i="4" s="1"/>
  <c r="G22" i="2"/>
  <c r="D21" i="4" s="1"/>
  <c r="G23" i="2"/>
  <c r="F22" i="4" s="1"/>
  <c r="G24" i="2"/>
  <c r="D23" i="4" s="1"/>
  <c r="G25" i="2"/>
  <c r="D24" i="4" s="1"/>
  <c r="G26" i="2"/>
  <c r="D25" i="4" s="1"/>
  <c r="G3" i="2"/>
  <c r="F2" i="4" s="1"/>
  <c r="C7" i="2"/>
  <c r="C6" i="4" s="1"/>
  <c r="C10" i="2"/>
  <c r="C9" i="4" s="1"/>
  <c r="C12" i="2"/>
  <c r="C11" i="4" s="1"/>
  <c r="C15" i="2"/>
  <c r="C14" i="4" s="1"/>
  <c r="C18" i="2"/>
  <c r="C17" i="4" s="1"/>
  <c r="C20" i="2"/>
  <c r="C19" i="4" s="1"/>
  <c r="C23" i="2"/>
  <c r="C22" i="4" s="1"/>
  <c r="C26" i="2"/>
  <c r="C25" i="4" s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P3" i="2"/>
  <c r="N3" i="2"/>
  <c r="J3" i="2"/>
  <c r="B15" i="2"/>
  <c r="B14" i="4" s="1"/>
  <c r="B19" i="2"/>
  <c r="B18" i="4" s="1"/>
  <c r="B23" i="2"/>
  <c r="B22" i="4" s="1"/>
  <c r="M3" i="2"/>
  <c r="O3" i="2"/>
  <c r="N11" i="1"/>
  <c r="M7" i="2"/>
  <c r="O7" i="2"/>
  <c r="N27" i="1"/>
  <c r="M9" i="2"/>
  <c r="O9" i="2"/>
  <c r="K11" i="2"/>
  <c r="O11" i="2"/>
  <c r="O13" i="2"/>
  <c r="O14" i="2"/>
  <c r="K15" i="2"/>
  <c r="M15" i="2"/>
  <c r="O15" i="2"/>
  <c r="K16" i="2"/>
  <c r="O16" i="2"/>
  <c r="K17" i="2"/>
  <c r="M17" i="2"/>
  <c r="O17" i="2"/>
  <c r="K18" i="2"/>
  <c r="O18" i="2"/>
  <c r="K19" i="2"/>
  <c r="M19" i="2"/>
  <c r="O19" i="2"/>
  <c r="K20" i="2"/>
  <c r="O20" i="2"/>
  <c r="K21" i="2"/>
  <c r="M21" i="2"/>
  <c r="O21" i="2"/>
  <c r="K22" i="2"/>
  <c r="O22" i="2"/>
  <c r="K23" i="2"/>
  <c r="M23" i="2"/>
  <c r="O23" i="2"/>
  <c r="K24" i="2"/>
  <c r="O24" i="2"/>
  <c r="K25" i="2"/>
  <c r="M25" i="2"/>
  <c r="O25" i="2"/>
  <c r="K26" i="2"/>
  <c r="O26" i="2"/>
  <c r="N74" i="1" l="1"/>
  <c r="N34" i="1"/>
  <c r="N100" i="1"/>
  <c r="N68" i="1"/>
  <c r="N8" i="1"/>
  <c r="N12" i="1"/>
  <c r="N106" i="1"/>
  <c r="N98" i="1"/>
  <c r="N66" i="1"/>
  <c r="H29" i="2"/>
  <c r="A28" i="4" s="1"/>
  <c r="K28" i="4" s="1"/>
  <c r="N104" i="1"/>
  <c r="N92" i="1"/>
  <c r="N20" i="1"/>
  <c r="N72" i="1"/>
  <c r="N60" i="1"/>
  <c r="N40" i="1"/>
  <c r="N28" i="1"/>
  <c r="N52" i="1"/>
  <c r="C22" i="2"/>
  <c r="C21" i="4" s="1"/>
  <c r="N78" i="1"/>
  <c r="N90" i="1"/>
  <c r="N58" i="1"/>
  <c r="N14" i="1"/>
  <c r="N6" i="1"/>
  <c r="N95" i="1"/>
  <c r="N59" i="1"/>
  <c r="N81" i="1"/>
  <c r="N69" i="1"/>
  <c r="N37" i="1"/>
  <c r="N31" i="1"/>
  <c r="N5" i="1"/>
  <c r="C11" i="2"/>
  <c r="C10" i="4" s="1"/>
  <c r="N112" i="1"/>
  <c r="N109" i="1"/>
  <c r="N103" i="1"/>
  <c r="N89" i="1"/>
  <c r="N80" i="1"/>
  <c r="N77" i="1"/>
  <c r="N71" i="1"/>
  <c r="N57" i="1"/>
  <c r="N48" i="1"/>
  <c r="N45" i="1"/>
  <c r="N39" i="1"/>
  <c r="N36" i="1"/>
  <c r="N25" i="1"/>
  <c r="N16" i="1"/>
  <c r="N13" i="1"/>
  <c r="N7" i="1"/>
  <c r="N4" i="1"/>
  <c r="N113" i="1"/>
  <c r="N101" i="1"/>
  <c r="N49" i="1"/>
  <c r="N17" i="1"/>
  <c r="N108" i="1"/>
  <c r="N97" i="1"/>
  <c r="N88" i="1"/>
  <c r="N85" i="1"/>
  <c r="N82" i="1"/>
  <c r="N76" i="1"/>
  <c r="N65" i="1"/>
  <c r="N56" i="1"/>
  <c r="N53" i="1"/>
  <c r="N50" i="1"/>
  <c r="N44" i="1"/>
  <c r="N33" i="1"/>
  <c r="N24" i="1"/>
  <c r="N21" i="1"/>
  <c r="N18" i="1"/>
  <c r="N15" i="1"/>
  <c r="N51" i="1"/>
  <c r="C19" i="2"/>
  <c r="C18" i="4" s="1"/>
  <c r="N105" i="1"/>
  <c r="N96" i="1"/>
  <c r="N93" i="1"/>
  <c r="N87" i="1"/>
  <c r="N73" i="1"/>
  <c r="N64" i="1"/>
  <c r="N61" i="1"/>
  <c r="N55" i="1"/>
  <c r="N41" i="1"/>
  <c r="N32" i="1"/>
  <c r="N29" i="1"/>
  <c r="N23" i="1"/>
  <c r="N9" i="1"/>
  <c r="N26" i="1"/>
  <c r="N10" i="1"/>
  <c r="C27" i="2"/>
  <c r="C26" i="4" s="1"/>
  <c r="H27" i="2"/>
  <c r="A26" i="4" s="1"/>
  <c r="K26" i="4" s="1"/>
  <c r="H19" i="2"/>
  <c r="A18" i="4" s="1"/>
  <c r="K18" i="4" s="1"/>
  <c r="H15" i="2"/>
  <c r="A14" i="4" s="1"/>
  <c r="K14" i="4" s="1"/>
  <c r="H11" i="2"/>
  <c r="A10" i="4" s="1"/>
  <c r="K10" i="4" s="1"/>
  <c r="H23" i="2"/>
  <c r="A22" i="4" s="1"/>
  <c r="K22" i="4" s="1"/>
  <c r="H7" i="2"/>
  <c r="A6" i="4" s="1"/>
  <c r="K6" i="4" s="1"/>
  <c r="H30" i="2"/>
  <c r="A29" i="4" s="1"/>
  <c r="K29" i="4" s="1"/>
  <c r="H26" i="2"/>
  <c r="A25" i="4" s="1"/>
  <c r="H22" i="2"/>
  <c r="A21" i="4" s="1"/>
  <c r="K21" i="4" s="1"/>
  <c r="H18" i="2"/>
  <c r="A17" i="4" s="1"/>
  <c r="K17" i="4" s="1"/>
  <c r="H14" i="2"/>
  <c r="A13" i="4" s="1"/>
  <c r="K13" i="4" s="1"/>
  <c r="H10" i="2"/>
  <c r="A9" i="4" s="1"/>
  <c r="K9" i="4" s="1"/>
  <c r="H6" i="2"/>
  <c r="A5" i="4" s="1"/>
  <c r="H25" i="2"/>
  <c r="A24" i="4" s="1"/>
  <c r="K24" i="4" s="1"/>
  <c r="H21" i="2"/>
  <c r="A20" i="4" s="1"/>
  <c r="K20" i="4" s="1"/>
  <c r="H17" i="2"/>
  <c r="A16" i="4" s="1"/>
  <c r="H13" i="2"/>
  <c r="A12" i="4" s="1"/>
  <c r="K12" i="4" s="1"/>
  <c r="H9" i="2"/>
  <c r="A8" i="4" s="1"/>
  <c r="K8" i="4" s="1"/>
  <c r="H5" i="2"/>
  <c r="A4" i="4" s="1"/>
  <c r="H28" i="2"/>
  <c r="A27" i="4" s="1"/>
  <c r="K27" i="4" s="1"/>
  <c r="H24" i="2"/>
  <c r="A23" i="4" s="1"/>
  <c r="H20" i="2"/>
  <c r="A19" i="4" s="1"/>
  <c r="H16" i="2"/>
  <c r="A15" i="4" s="1"/>
  <c r="K15" i="4" s="1"/>
  <c r="H12" i="2"/>
  <c r="A11" i="4" s="1"/>
  <c r="K11" i="4" s="1"/>
  <c r="H8" i="2"/>
  <c r="A7" i="4" s="1"/>
  <c r="K7" i="4" s="1"/>
  <c r="H4" i="2"/>
  <c r="A3" i="4" s="1"/>
  <c r="H3" i="2"/>
  <c r="A2" i="4" s="1"/>
  <c r="F4" i="4"/>
  <c r="F3" i="4"/>
  <c r="F15" i="4"/>
  <c r="F27" i="4"/>
  <c r="F11" i="4"/>
  <c r="F23" i="4"/>
  <c r="F19" i="4"/>
  <c r="F5" i="4"/>
  <c r="F26" i="4"/>
  <c r="F18" i="4"/>
  <c r="F14" i="4"/>
  <c r="F10" i="4"/>
  <c r="F29" i="4"/>
  <c r="F25" i="4"/>
  <c r="F21" i="4"/>
  <c r="F17" i="4"/>
  <c r="F13" i="4"/>
  <c r="F9" i="4"/>
  <c r="F28" i="4"/>
  <c r="F24" i="4"/>
  <c r="F20" i="4"/>
  <c r="F16" i="4"/>
  <c r="F12" i="4"/>
  <c r="F8" i="4"/>
  <c r="F7" i="4"/>
  <c r="G28" i="4"/>
  <c r="G27" i="4"/>
  <c r="G26" i="4"/>
  <c r="N2" i="1"/>
  <c r="M14" i="2"/>
  <c r="M10" i="2"/>
  <c r="M6" i="2"/>
  <c r="K14" i="2"/>
  <c r="K6" i="2"/>
  <c r="O10" i="2"/>
  <c r="O4" i="2"/>
  <c r="M12" i="2"/>
  <c r="K13" i="2"/>
  <c r="K12" i="2"/>
  <c r="K9" i="2"/>
  <c r="K8" i="2"/>
  <c r="K5" i="2"/>
  <c r="K4" i="2"/>
  <c r="K3" i="2"/>
  <c r="K7" i="2"/>
  <c r="O12" i="2"/>
  <c r="O6" i="2"/>
  <c r="M8" i="2"/>
  <c r="M4" i="2"/>
  <c r="K10" i="2"/>
  <c r="B13" i="2"/>
  <c r="B12" i="4" s="1"/>
  <c r="B12" i="2"/>
  <c r="B11" i="4" s="1"/>
  <c r="B11" i="2"/>
  <c r="B10" i="4" s="1"/>
  <c r="B10" i="2"/>
  <c r="B9" i="4" s="1"/>
  <c r="B9" i="2"/>
  <c r="B8" i="4" s="1"/>
  <c r="B8" i="2"/>
  <c r="B7" i="4" s="1"/>
  <c r="B7" i="2"/>
  <c r="B6" i="4" s="1"/>
  <c r="B6" i="2"/>
  <c r="B5" i="4" s="1"/>
  <c r="B5" i="2"/>
  <c r="B4" i="4" s="1"/>
  <c r="B4" i="2"/>
  <c r="B3" i="4" s="1"/>
  <c r="B3" i="2"/>
  <c r="B2" i="4" s="1"/>
  <c r="M13" i="2"/>
  <c r="M5" i="2"/>
  <c r="O8" i="2"/>
  <c r="D22" i="4"/>
  <c r="D6" i="4"/>
  <c r="D2" i="4"/>
  <c r="I3" i="2"/>
  <c r="I25" i="2"/>
  <c r="I17" i="2"/>
  <c r="I13" i="2"/>
  <c r="I5" i="2"/>
  <c r="I20" i="2"/>
  <c r="I12" i="2"/>
  <c r="I4" i="2"/>
  <c r="I23" i="2"/>
  <c r="I19" i="2"/>
  <c r="I15" i="2"/>
  <c r="I11" i="2"/>
  <c r="I7" i="2"/>
  <c r="I21" i="2"/>
  <c r="I9" i="2"/>
  <c r="I24" i="2"/>
  <c r="I16" i="2"/>
  <c r="I8" i="2"/>
  <c r="I26" i="2"/>
  <c r="I22" i="2"/>
  <c r="I18" i="2"/>
  <c r="I14" i="2"/>
  <c r="I10" i="2"/>
  <c r="I6" i="2"/>
  <c r="Q29" i="2" l="1"/>
  <c r="Q27" i="2"/>
  <c r="Q19" i="2"/>
  <c r="Q11" i="2"/>
  <c r="B18" i="5"/>
  <c r="D18" i="5" s="1"/>
  <c r="Q22" i="2"/>
  <c r="Q15" i="2"/>
  <c r="Q21" i="2"/>
  <c r="Q18" i="2"/>
  <c r="B19" i="5"/>
  <c r="D19" i="5" s="1"/>
  <c r="J16" i="4"/>
  <c r="K16" i="4"/>
  <c r="J23" i="4"/>
  <c r="K23" i="4"/>
  <c r="J25" i="4"/>
  <c r="K25" i="4"/>
  <c r="J19" i="4"/>
  <c r="K19" i="4"/>
  <c r="J13" i="4"/>
  <c r="Q28" i="2"/>
  <c r="J20" i="4"/>
  <c r="J29" i="4"/>
  <c r="J24" i="4"/>
  <c r="J21" i="4"/>
  <c r="Q16" i="2"/>
  <c r="Q23" i="2"/>
  <c r="Q3" i="2"/>
  <c r="J17" i="4"/>
  <c r="C19" i="5"/>
  <c r="C18" i="5"/>
  <c r="J28" i="4"/>
  <c r="Q17" i="2"/>
  <c r="J27" i="4"/>
  <c r="Q26" i="2"/>
  <c r="J7" i="4"/>
  <c r="J14" i="4"/>
  <c r="J2" i="4"/>
  <c r="J15" i="4"/>
  <c r="J8" i="4"/>
  <c r="J9" i="4"/>
  <c r="J11" i="4"/>
  <c r="J4" i="4"/>
  <c r="J6" i="4"/>
  <c r="J18" i="4"/>
  <c r="J26" i="4"/>
  <c r="J22" i="4"/>
  <c r="J3" i="4"/>
  <c r="J12" i="4"/>
  <c r="J5" i="4"/>
  <c r="J10" i="4"/>
  <c r="Q10" i="2"/>
  <c r="Q9" i="2"/>
  <c r="Q12" i="2"/>
  <c r="Q20" i="2"/>
  <c r="Q25" i="2"/>
  <c r="K3" i="4"/>
  <c r="K5" i="4"/>
  <c r="Q8" i="2"/>
  <c r="Q7" i="2"/>
  <c r="Q14" i="2"/>
  <c r="Q5" i="2"/>
  <c r="Q6" i="2"/>
  <c r="Q24" i="2"/>
  <c r="Q4" i="2"/>
  <c r="Q13" i="2"/>
  <c r="Q30" i="2"/>
  <c r="C7" i="5"/>
  <c r="C14" i="5"/>
  <c r="C12" i="5"/>
  <c r="C4" i="5"/>
  <c r="C15" i="5"/>
  <c r="B13" i="5"/>
  <c r="D13" i="5" s="1"/>
  <c r="B10" i="5"/>
  <c r="D10" i="5" s="1"/>
  <c r="B11" i="5"/>
  <c r="D11" i="5" s="1"/>
  <c r="C10" i="5"/>
  <c r="C11" i="5"/>
  <c r="C13" i="5"/>
  <c r="K4" i="4"/>
  <c r="C3" i="5"/>
  <c r="B14" i="5"/>
  <c r="D14" i="5" s="1"/>
  <c r="B15" i="5"/>
  <c r="D15" i="5" s="1"/>
  <c r="C17" i="5"/>
  <c r="B16" i="5"/>
  <c r="D16" i="5" s="1"/>
  <c r="B17" i="5"/>
  <c r="D17" i="5" s="1"/>
  <c r="C16" i="5"/>
  <c r="B12" i="5"/>
  <c r="D12" i="5" s="1"/>
  <c r="C8" i="5"/>
  <c r="B7" i="5"/>
  <c r="D7" i="5" s="1"/>
  <c r="B6" i="5"/>
  <c r="D6" i="5" s="1"/>
  <c r="K2" i="4"/>
  <c r="B3" i="5"/>
  <c r="D3" i="5" s="1"/>
  <c r="B2" i="5"/>
  <c r="C6" i="5"/>
  <c r="C9" i="5"/>
  <c r="B4" i="5"/>
  <c r="D4" i="5" s="1"/>
  <c r="B8" i="5"/>
  <c r="D8" i="5" s="1"/>
  <c r="B5" i="5"/>
  <c r="D5" i="5" s="1"/>
  <c r="B9" i="5"/>
  <c r="D9" i="5" s="1"/>
  <c r="C2" i="5"/>
  <c r="C5" i="5"/>
  <c r="F19" i="5" l="1"/>
  <c r="F7" i="5"/>
  <c r="F4" i="5"/>
  <c r="F15" i="5"/>
  <c r="F9" i="5"/>
  <c r="F18" i="5"/>
  <c r="F13" i="5"/>
  <c r="F16" i="5"/>
  <c r="F11" i="5"/>
  <c r="D2" i="5"/>
  <c r="F2" i="5" s="1"/>
  <c r="F3" i="5"/>
  <c r="F6" i="5"/>
  <c r="F10" i="5"/>
  <c r="F14" i="5"/>
  <c r="F17" i="5"/>
  <c r="F12" i="5"/>
  <c r="F8" i="5"/>
  <c r="F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<sst xmlns="http://schemas.openxmlformats.org/spreadsheetml/2006/main" count="924" uniqueCount="145">
  <si>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</si>
  <si>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</si>
  <si>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</si>
  <si>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</si>
  <si>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</si>
  <si>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</si>
  <si>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</si>
  <si>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</si>
  <si>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</si>
  <si>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</si>
  <si>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</si>
  <si>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</si>
  <si>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</si>
  <si>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</si>
  <si>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</si>
  <si>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</si>
  <si>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</si>
  <si>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</si>
  <si>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</si>
  <si>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</si>
  <si>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</si>
  <si>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</si>
  <si>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</si>
  <si>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</si>
  <si>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</si>
  <si>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</si>
  <si>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</si>
  <si>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</si>
  <si>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</si>
  <si>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</si>
  <si>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</si>
  <si>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</si>
  <si>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</si>
  <si>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</si>
  <si>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</si>
  <si>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</si>
  <si>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</si>
  <si>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</si>
  <si>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</si>
  <si>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</si>
  <si>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</si>
  <si>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</si>
  <si>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</si>
  <si>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</si>
  <si>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</si>
  <si>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</si>
  <si>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</si>
  <si>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</si>
  <si>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</si>
  <si>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</si>
  <si>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</si>
  <si>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</si>
  <si>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</si>
  <si>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</si>
  <si>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</si>
  <si>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</si>
  <si>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</si>
  <si>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</si>
  <si>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</si>
  <si>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</si>
  <si>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</si>
  <si>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</si>
  <si>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</si>
  <si>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</si>
  <si>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</si>
  <si>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</si>
  <si>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</si>
  <si>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</si>
  <si>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</si>
  <si>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</si>
  <si>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</si>
  <si>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</si>
  <si>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</si>
  <si>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</si>
  <si>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</si>
  <si>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</si>
  <si>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</si>
  <si>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</si>
  <si>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</si>
  <si>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</si>
  <si>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</si>
  <si>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cell_line</t>
  </si>
  <si>
    <t>dsb</t>
  </si>
  <si>
    <t>treatment</t>
  </si>
  <si>
    <t>strand</t>
  </si>
  <si>
    <t>R1</t>
  </si>
  <si>
    <t>R2</t>
  </si>
  <si>
    <t>file_out</t>
  </si>
  <si>
    <t>ref_file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</si>
  <si>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</si>
  <si>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</si>
  <si>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</si>
  <si>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</si>
  <si>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</si>
  <si>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</si>
  <si>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</si>
  <si>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</si>
  <si>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</si>
  <si>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</si>
  <si>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</si>
  <si>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</si>
  <si>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</si>
  <si>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</si>
  <si>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</si>
  <si>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</si>
  <si>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</si>
  <si>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</si>
  <si>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</si>
  <si>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libraries_5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</si>
  <si>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</si>
  <si>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</si>
  <si>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</si>
  <si>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</si>
  <si>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</si>
  <si>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</si>
  <si>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</si>
  <si>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</si>
  <si>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</si>
  <si>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</si>
  <si>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</si>
  <si>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</si>
  <si>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</si>
  <si>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</si>
  <si>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</si>
  <si>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</si>
  <si>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</si>
  <si>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</si>
  <si>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</si>
  <si>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</si>
  <si>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</si>
  <si>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</si>
  <si>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</si>
  <si>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</si>
  <si>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</si>
  <si>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</si>
  <si>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command_combine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</si>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</sst>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A5"/>
  <sheetViews>
    <sheetView workbookViewId="0">
      <selection activeCell="B4" sqref="B4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1" x14ac:dyDescent="0.25">
      <c r="A1" t="s">
        <v>91</v>
      </c>
    </row>
    <row r="2" spans="1:1" x14ac:dyDescent="0.25">
      <c r="A2" t="s">
        <v>92</v>
      </c>
    </row>
    <row r="3" spans="1:1" x14ac:dyDescent="0.25">
      <c r="A3" t="s">
        <v>93</v>
      </c>
    </row>
    <row r="4" spans="1:1" x14ac:dyDescent="0.25">
      <c r="A4" t="s">
        <v>94</v>
      </c>
    </row>
    <row r="5" spans="1:1" x14ac:dyDescent="0.25">
      <c r="A5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N137"/>
  <sheetViews>
    <sheetView tabSelected="1" topLeftCell="B115" workbookViewId="0">
      <selection activeCell="N114" sqref="N114:N137"/>
    </sheetView>
  </sheetViews>
  <sheetFormatPr defaultRowHeight="15" x14ac:dyDescent="0.25"/>
  <cols>
    <col min="1" max="1" width="6.7109375" bestFit="1" customWidth="1"/>
    <col min="2" max="2" width="8.5703125" bestFit="1" customWidth="1"/>
    <col min="3" max="3" width="8.5703125" customWidth="1"/>
    <col min="4" max="4" width="8.85546875" bestFit="1" customWidth="1"/>
    <col min="5" max="5" width="7.140625" bestFit="1" customWidth="1"/>
    <col min="6" max="6" width="10" bestFit="1" customWidth="1"/>
    <col min="7" max="7" width="6.5703125" bestFit="1" customWidth="1"/>
    <col min="8" max="8" width="8.28515625" bestFit="1" customWidth="1"/>
    <col min="9" max="9" width="25.140625" customWidth="1"/>
    <col min="10" max="10" width="32.5703125" bestFit="1" customWidth="1"/>
    <col min="11" max="11" width="24.28515625" bestFit="1" customWidth="1"/>
    <col min="12" max="12" width="11" bestFit="1" customWidth="1"/>
    <col min="13" max="13" width="11" customWidth="1"/>
  </cols>
  <sheetData>
    <row r="1" spans="1:14" x14ac:dyDescent="0.25">
      <c r="A1" s="1" t="s">
        <v>80</v>
      </c>
      <c r="B1" s="1" t="s">
        <v>81</v>
      </c>
      <c r="C1" s="1" t="s">
        <v>139</v>
      </c>
      <c r="D1" s="1" t="s">
        <v>82</v>
      </c>
      <c r="E1" s="1" t="s">
        <v>106</v>
      </c>
      <c r="F1" s="1" t="s">
        <v>83</v>
      </c>
      <c r="G1" s="1" t="s">
        <v>84</v>
      </c>
      <c r="H1" s="1" t="s">
        <v>104</v>
      </c>
      <c r="I1" s="1" t="s">
        <v>132</v>
      </c>
      <c r="J1" s="1" t="s">
        <v>87</v>
      </c>
      <c r="K1" s="1" t="s">
        <v>88</v>
      </c>
      <c r="L1" s="1" t="s">
        <v>95</v>
      </c>
      <c r="M1" s="1" t="s">
        <v>131</v>
      </c>
      <c r="N1" s="1" t="s">
        <v>133</v>
      </c>
    </row>
    <row r="2" spans="1:14" x14ac:dyDescent="0.25">
      <c r="A2" t="s">
        <v>0</v>
      </c>
      <c r="B2" t="s">
        <v>1</v>
      </c>
      <c r="C2">
        <v>0</v>
      </c>
      <c r="D2" t="s">
        <v>74</v>
      </c>
      <c r="E2" t="s">
        <v>130</v>
      </c>
      <c r="F2" t="s">
        <v>75</v>
      </c>
      <c r="G2" t="s">
        <v>85</v>
      </c>
      <c r="H2" cm="1">
        <f t="array" ref="H2">IF(D2="2DSB", IF(G2="R1", 67, 46), IF(D2="1DSB", IF(G2="R1", 67, 46), IF(D2="2DSBanti", IF(G2="R1", 50, 47), NA)))</f>
        <v>67</v>
      </c>
      <c r="I2" t="str">
        <f>IF(C2=0, _xlfn.CONCAT(A2, IF(D2 = "2DSBanti", "_anti", ""), "_",G2,"_", IF(LEFT(D2, 1)="2","2DSBs", E2), ".sam"), _xlfn.CONCAT(A2, "_NHEJ_", IF(E2="sgA", "hg39", IF(E2="sgB", "hg42", "2DSB")), "_", G2, ".sam"))</f>
        <v>yjl217_R1_2DSBs.sam</v>
      </c>
      <c r="J2" t="str">
        <f>_xlfn.CONCAT(A2, "_", B2, "_", E2, "_", G2, "_", F2, IF(C2=1, "_nodsb", ""))</f>
        <v>yjl217_WT_sgAB_R1_sense</v>
      </c>
      <c r="K2" t="str">
        <f>_xlfn.CONCAT(D2,"_", G2,"_", F2, ".fa")</f>
        <v>2DSB_R1_sense.fa</v>
      </c>
      <c r="L2">
        <v>96</v>
      </c>
      <c r="M2">
        <f>IF(LEFT(D2, 1) = "2", 50, 130)</f>
        <v>50</v>
      </c>
      <c r="N2" t="str">
        <f>_xlfn.CONCAT("python 1_process_nhej/filter_nhej.py", " -sam ", dirs!$A$1, "/", I2, " -ref ref_seq/", K2, " -o ", dirs!$A$2, "/", J2, ".tsv", " --min_length ", M2, " -dsb ", H2, " --quiet")</f>
        <v>python 1_process_nhej/filter_nhej.py -sam libraries_1/yjl217_R1_2DSBs.sam -ref ref_seq/2DSB_R1_sense.fa -o libraries_2/yjl217_WT_sgAB_R1_sense.tsv --min_length 50 -dsb 67 --quiet</v>
      </c>
    </row>
    <row r="3" spans="1:14" x14ac:dyDescent="0.25">
      <c r="A3" t="s">
        <v>2</v>
      </c>
      <c r="B3" t="s">
        <v>1</v>
      </c>
      <c r="C3">
        <v>0</v>
      </c>
      <c r="D3" t="s">
        <v>74</v>
      </c>
      <c r="E3" t="s">
        <v>130</v>
      </c>
      <c r="F3" t="s">
        <v>75</v>
      </c>
      <c r="G3" t="s">
        <v>85</v>
      </c>
      <c r="H3" cm="1">
        <f t="array" ref="H3">IF(D3="2DSB", IF(G3="R1", 67, 46), IF(D3="1DSB", IF(G3="R1", 67, 46), IF(D3="2DSBanti", IF(G3="R1", 50, 47), NA)))</f>
        <v>67</v>
      </c>
      <c r="I3" t="str">
        <f t="shared" ref="I3:I66" si="0">IF(C3=0, _xlfn.CONCAT(A3, IF(D3 = "2DSBanti", "_anti", ""), "_",G3,"_", IF(LEFT(D3, 1)="2","2DSBs", E3), ".sam"), _xlfn.CONCAT(A3, "_NHEJ_", IF(E3="sgA", "hg39", IF(E3="sgB", "hg42", "2DSB")), "_", G3, ".sam"))</f>
        <v>yjl218_R1_2DSBs.sam</v>
      </c>
      <c r="J3" t="str">
        <f t="shared" ref="J3:J66" si="1">_xlfn.CONCAT(A3, "_", B3, "_", E3, "_", G3, "_", F3, IF(C3=1, "_nodsb", ""))</f>
        <v>yjl218_WT_sgAB_R1_sense</v>
      </c>
      <c r="K3" t="str">
        <f t="shared" ref="K3:K66" si="2">_xlfn.CONCAT(D3,"_", G3,"_", F3, ".fa")</f>
        <v>2DSB_R1_sense.fa</v>
      </c>
      <c r="L3">
        <v>97</v>
      </c>
      <c r="M3">
        <f t="shared" ref="M3:M66" si="3">IF(LEFT(D3, 1) = "2", 50, 130)</f>
        <v>50</v>
      </c>
      <c r="N3" t="str">
        <f>_xlfn.CONCAT("python 1_process_nhej/filter_nhej.py", " -sam ", dirs!$A$1, "/", I3, " -ref ref_seq/", K3, " -o ", dirs!$A$2, "/", J3, ".tsv", " --min_length ", M3, " -dsb ", H3, " --quiet")</f>
        <v>python 1_process_nhej/filter_nhej.py -sam libraries_1/yjl218_R1_2DSBs.sam -ref ref_seq/2DSB_R1_sense.fa -o libraries_2/yjl218_WT_sgAB_R1_sense.tsv --min_length 50 -dsb 67 --quiet</v>
      </c>
    </row>
    <row r="4" spans="1:14" x14ac:dyDescent="0.25">
      <c r="A4" t="s">
        <v>3</v>
      </c>
      <c r="B4" t="s">
        <v>1</v>
      </c>
      <c r="C4">
        <v>0</v>
      </c>
      <c r="D4" t="s">
        <v>74</v>
      </c>
      <c r="E4" t="s">
        <v>130</v>
      </c>
      <c r="F4" t="s">
        <v>75</v>
      </c>
      <c r="G4" t="s">
        <v>85</v>
      </c>
      <c r="H4" cm="1">
        <f t="array" ref="H4">IF(D4="2DSB", IF(G4="R1", 67, 46), IF(D4="1DSB", IF(G4="R1", 67, 46), IF(D4="2DSBanti", IF(G4="R1", 50, 47), NA)))</f>
        <v>67</v>
      </c>
      <c r="I4" t="str">
        <f t="shared" si="0"/>
        <v>yjl219_R1_2DSBs.sam</v>
      </c>
      <c r="J4" t="str">
        <f t="shared" si="1"/>
        <v>yjl219_WT_sgAB_R1_sense</v>
      </c>
      <c r="K4" t="str">
        <f t="shared" si="2"/>
        <v>2DSB_R1_sense.fa</v>
      </c>
      <c r="L4">
        <v>98</v>
      </c>
      <c r="M4">
        <f t="shared" si="3"/>
        <v>50</v>
      </c>
      <c r="N4" t="str">
        <f>_xlfn.CONCAT("python 1_process_nhej/filter_nhej.py", " -sam ", dirs!$A$1, "/", I4, " -ref ref_seq/", K4, " -o ", dirs!$A$2, "/", J4, ".tsv", " --min_length ", M4, " -dsb ", H4, " --quiet")</f>
        <v>python 1_process_nhej/filter_nhej.py -sam libraries_1/yjl219_R1_2DSBs.sam -ref ref_seq/2DSB_R1_sense.fa -o libraries_2/yjl219_WT_sgAB_R1_sense.tsv --min_length 50 -dsb 67 --quiet</v>
      </c>
    </row>
    <row r="5" spans="1:14" x14ac:dyDescent="0.25">
      <c r="A5" t="s">
        <v>4</v>
      </c>
      <c r="B5" t="s">
        <v>1</v>
      </c>
      <c r="C5">
        <v>0</v>
      </c>
      <c r="D5" t="s">
        <v>74</v>
      </c>
      <c r="E5" t="s">
        <v>130</v>
      </c>
      <c r="F5" t="s">
        <v>75</v>
      </c>
      <c r="G5" t="s">
        <v>85</v>
      </c>
      <c r="H5" cm="1">
        <f t="array" ref="H5">IF(D5="2DSB", IF(G5="R1", 67, 46), IF(D5="1DSB", IF(G5="R1", 67, 46), IF(D5="2DSBanti", IF(G5="R1", 50, 47), NA)))</f>
        <v>67</v>
      </c>
      <c r="I5" t="str">
        <f t="shared" si="0"/>
        <v>yjl220_R1_2DSBs.sam</v>
      </c>
      <c r="J5" t="str">
        <f t="shared" si="1"/>
        <v>yjl220_WT_sgAB_R1_sense</v>
      </c>
      <c r="K5" t="str">
        <f t="shared" si="2"/>
        <v>2DSB_R1_sense.fa</v>
      </c>
      <c r="L5">
        <v>99</v>
      </c>
      <c r="M5">
        <f t="shared" si="3"/>
        <v>50</v>
      </c>
      <c r="N5" t="str">
        <f>_xlfn.CONCAT("python 1_process_nhej/filter_nhej.py", " -sam ", dirs!$A$1, "/", I5, " -ref ref_seq/", K5, " -o ", dirs!$A$2, "/", J5, ".tsv", " --min_length ", M5, " -dsb ", H5, " --quiet")</f>
        <v>python 1_process_nhej/filter_nhej.py -sam libraries_1/yjl220_R1_2DSBs.sam -ref ref_seq/2DSB_R1_sense.fa -o libraries_2/yjl220_WT_sgAB_R1_sense.tsv --min_length 50 -dsb 67 --quiet</v>
      </c>
    </row>
    <row r="6" spans="1:14" x14ac:dyDescent="0.25">
      <c r="A6" t="s">
        <v>5</v>
      </c>
      <c r="B6" t="s">
        <v>1</v>
      </c>
      <c r="C6">
        <v>0</v>
      </c>
      <c r="D6" t="s">
        <v>74</v>
      </c>
      <c r="E6" t="s">
        <v>130</v>
      </c>
      <c r="F6" t="s">
        <v>76</v>
      </c>
      <c r="G6" t="s">
        <v>85</v>
      </c>
      <c r="H6" cm="1">
        <f t="array" ref="H6">IF(D6="2DSB", IF(G6="R1", 67, 46), IF(D6="1DSB", IF(G6="R1", 67, 46), IF(D6="2DSBanti", IF(G6="R1", 50, 47), NA)))</f>
        <v>67</v>
      </c>
      <c r="I6" t="str">
        <f t="shared" si="0"/>
        <v>yjl221_R1_2DSBs.sam</v>
      </c>
      <c r="J6" t="str">
        <f t="shared" si="1"/>
        <v>yjl221_WT_sgAB_R1_branch</v>
      </c>
      <c r="K6" t="str">
        <f t="shared" si="2"/>
        <v>2DSB_R1_branch.fa</v>
      </c>
      <c r="L6">
        <v>96</v>
      </c>
      <c r="M6">
        <f t="shared" si="3"/>
        <v>50</v>
      </c>
      <c r="N6" t="str">
        <f>_xlfn.CONCAT("python 1_process_nhej/filter_nhej.py", " -sam ", dirs!$A$1, "/", I6, " -ref ref_seq/", K6, " -o ", dirs!$A$2, "/", J6, ".tsv", " --min_length ", M6, " -dsb ", H6, " --quiet")</f>
        <v>python 1_process_nhej/filter_nhej.py -sam libraries_1/yjl221_R1_2DSBs.sam -ref ref_seq/2DSB_R1_branch.fa -o libraries_2/yjl221_WT_sgAB_R1_branch.tsv --min_length 50 -dsb 67 --quiet</v>
      </c>
    </row>
    <row r="7" spans="1:14" x14ac:dyDescent="0.25">
      <c r="A7" t="s">
        <v>6</v>
      </c>
      <c r="B7" t="s">
        <v>1</v>
      </c>
      <c r="C7">
        <v>0</v>
      </c>
      <c r="D7" t="s">
        <v>74</v>
      </c>
      <c r="E7" t="s">
        <v>130</v>
      </c>
      <c r="F7" t="s">
        <v>76</v>
      </c>
      <c r="G7" t="s">
        <v>85</v>
      </c>
      <c r="H7" cm="1">
        <f t="array" ref="H7">IF(D7="2DSB", IF(G7="R1", 67, 46), IF(D7="1DSB", IF(G7="R1", 67, 46), IF(D7="2DSBanti", IF(G7="R1", 50, 47), NA)))</f>
        <v>67</v>
      </c>
      <c r="I7" t="str">
        <f t="shared" si="0"/>
        <v>yjl222_R1_2DSBs.sam</v>
      </c>
      <c r="J7" t="str">
        <f t="shared" si="1"/>
        <v>yjl222_WT_sgAB_R1_branch</v>
      </c>
      <c r="K7" t="str">
        <f t="shared" si="2"/>
        <v>2DSB_R1_branch.fa</v>
      </c>
      <c r="L7">
        <v>97</v>
      </c>
      <c r="M7">
        <f t="shared" si="3"/>
        <v>50</v>
      </c>
      <c r="N7" t="str">
        <f>_xlfn.CONCAT("python 1_process_nhej/filter_nhej.py", " -sam ", dirs!$A$1, "/", I7, " -ref ref_seq/", K7, " -o ", dirs!$A$2, "/", J7, ".tsv", " --min_length ", M7, " -dsb ", H7, " --quiet")</f>
        <v>python 1_process_nhej/filter_nhej.py -sam libraries_1/yjl222_R1_2DSBs.sam -ref ref_seq/2DSB_R1_branch.fa -o libraries_2/yjl222_WT_sgAB_R1_branch.tsv --min_length 50 -dsb 67 --quiet</v>
      </c>
    </row>
    <row r="8" spans="1:14" x14ac:dyDescent="0.25">
      <c r="A8" t="s">
        <v>7</v>
      </c>
      <c r="B8" t="s">
        <v>1</v>
      </c>
      <c r="C8">
        <v>0</v>
      </c>
      <c r="D8" t="s">
        <v>74</v>
      </c>
      <c r="E8" t="s">
        <v>130</v>
      </c>
      <c r="F8" t="s">
        <v>76</v>
      </c>
      <c r="G8" t="s">
        <v>85</v>
      </c>
      <c r="H8" cm="1">
        <f t="array" ref="H8">IF(D8="2DSB", IF(G8="R1", 67, 46), IF(D8="1DSB", IF(G8="R1", 67, 46), IF(D8="2DSBanti", IF(G8="R1", 50, 47), NA)))</f>
        <v>67</v>
      </c>
      <c r="I8" t="str">
        <f t="shared" si="0"/>
        <v>yjl223_R1_2DSBs.sam</v>
      </c>
      <c r="J8" t="str">
        <f t="shared" si="1"/>
        <v>yjl223_WT_sgAB_R1_branch</v>
      </c>
      <c r="K8" t="str">
        <f t="shared" si="2"/>
        <v>2DSB_R1_branch.fa</v>
      </c>
      <c r="L8">
        <v>98</v>
      </c>
      <c r="M8">
        <f t="shared" si="3"/>
        <v>50</v>
      </c>
      <c r="N8" t="str">
        <f>_xlfn.CONCAT("python 1_process_nhej/filter_nhej.py", " -sam ", dirs!$A$1, "/", I8, " -ref ref_seq/", K8, " -o ", dirs!$A$2, "/", J8, ".tsv", " --min_length ", M8, " -dsb ", H8, " --quiet")</f>
        <v>python 1_process_nhej/filter_nhej.py -sam libraries_1/yjl223_R1_2DSBs.sam -ref ref_seq/2DSB_R1_branch.fa -o libraries_2/yjl223_WT_sgAB_R1_branch.tsv --min_length 50 -dsb 67 --quiet</v>
      </c>
    </row>
    <row r="9" spans="1:14" x14ac:dyDescent="0.25">
      <c r="A9" t="s">
        <v>8</v>
      </c>
      <c r="B9" t="s">
        <v>1</v>
      </c>
      <c r="C9">
        <v>0</v>
      </c>
      <c r="D9" t="s">
        <v>74</v>
      </c>
      <c r="E9" t="s">
        <v>130</v>
      </c>
      <c r="F9" t="s">
        <v>76</v>
      </c>
      <c r="G9" t="s">
        <v>85</v>
      </c>
      <c r="H9" cm="1">
        <f t="array" ref="H9">IF(D9="2DSB", IF(G9="R1", 67, 46), IF(D9="1DSB", IF(G9="R1", 67, 46), IF(D9="2DSBanti", IF(G9="R1", 50, 47), NA)))</f>
        <v>67</v>
      </c>
      <c r="I9" t="str">
        <f t="shared" si="0"/>
        <v>yjl224_R1_2DSBs.sam</v>
      </c>
      <c r="J9" t="str">
        <f t="shared" si="1"/>
        <v>yjl224_WT_sgAB_R1_branch</v>
      </c>
      <c r="K9" t="str">
        <f t="shared" si="2"/>
        <v>2DSB_R1_branch.fa</v>
      </c>
      <c r="L9">
        <v>99</v>
      </c>
      <c r="M9">
        <f t="shared" si="3"/>
        <v>50</v>
      </c>
      <c r="N9" t="str">
        <f>_xlfn.CONCAT("python 1_process_nhej/filter_nhej.py", " -sam ", dirs!$A$1, "/", I9, " -ref ref_seq/", K9, " -o ", dirs!$A$2, "/", J9, ".tsv", " --min_length ", M9, " -dsb ", H9, " --quiet")</f>
        <v>python 1_process_nhej/filter_nhej.py -sam libraries_1/yjl224_R1_2DSBs.sam -ref ref_seq/2DSB_R1_branch.fa -o libraries_2/yjl224_WT_sgAB_R1_branch.tsv --min_length 50 -dsb 67 --quiet</v>
      </c>
    </row>
    <row r="10" spans="1:14" x14ac:dyDescent="0.25">
      <c r="A10" t="s">
        <v>9</v>
      </c>
      <c r="B10" t="s">
        <v>1</v>
      </c>
      <c r="C10">
        <v>0</v>
      </c>
      <c r="D10" t="s">
        <v>74</v>
      </c>
      <c r="E10" t="s">
        <v>130</v>
      </c>
      <c r="F10" t="s">
        <v>77</v>
      </c>
      <c r="G10" t="s">
        <v>85</v>
      </c>
      <c r="H10" cm="1">
        <f t="array" ref="H10">IF(D10="2DSB", IF(G10="R1", 67, 46), IF(D10="1DSB", IF(G10="R1", 67, 46), IF(D10="2DSBanti", IF(G10="R1", 50, 47), NA)))</f>
        <v>67</v>
      </c>
      <c r="I10" t="str">
        <f t="shared" si="0"/>
        <v>yjl225_R1_2DSBs.sam</v>
      </c>
      <c r="J10" t="str">
        <f t="shared" si="1"/>
        <v>yjl225_WT_sgAB_R1_cmv</v>
      </c>
      <c r="K10" t="str">
        <f t="shared" si="2"/>
        <v>2DSB_R1_cmv.fa</v>
      </c>
      <c r="L10">
        <v>96</v>
      </c>
      <c r="M10">
        <f t="shared" si="3"/>
        <v>50</v>
      </c>
      <c r="N10" t="str">
        <f>_xlfn.CONCAT("python 1_process_nhej/filter_nhej.py", " -sam ", dirs!$A$1, "/", I10, " -ref ref_seq/", K10, " -o ", dirs!$A$2, "/", J10, ".tsv", " --min_length ", M10, " -dsb ", H10, " --quiet")</f>
        <v>python 1_process_nhej/filter_nhej.py -sam libraries_1/yjl225_R1_2DSBs.sam -ref ref_seq/2DSB_R1_cmv.fa -o libraries_2/yjl225_WT_sgAB_R1_cmv.tsv --min_length 50 -dsb 67 --quiet</v>
      </c>
    </row>
    <row r="11" spans="1:14" x14ac:dyDescent="0.25">
      <c r="A11" t="s">
        <v>10</v>
      </c>
      <c r="B11" t="s">
        <v>1</v>
      </c>
      <c r="C11">
        <v>0</v>
      </c>
      <c r="D11" t="s">
        <v>74</v>
      </c>
      <c r="E11" t="s">
        <v>130</v>
      </c>
      <c r="F11" t="s">
        <v>77</v>
      </c>
      <c r="G11" t="s">
        <v>85</v>
      </c>
      <c r="H11" cm="1">
        <f t="array" ref="H11">IF(D11="2DSB", IF(G11="R1", 67, 46), IF(D11="1DSB", IF(G11="R1", 67, 46), IF(D11="2DSBanti", IF(G11="R1", 50, 47), NA)))</f>
        <v>67</v>
      </c>
      <c r="I11" t="str">
        <f t="shared" si="0"/>
        <v>yjl226_R1_2DSBs.sam</v>
      </c>
      <c r="J11" t="str">
        <f t="shared" si="1"/>
        <v>yjl226_WT_sgAB_R1_cmv</v>
      </c>
      <c r="K11" t="str">
        <f t="shared" si="2"/>
        <v>2DSB_R1_cmv.fa</v>
      </c>
      <c r="L11">
        <v>97</v>
      </c>
      <c r="M11">
        <f t="shared" si="3"/>
        <v>50</v>
      </c>
      <c r="N11" t="str">
        <f>_xlfn.CONCAT("python 1_process_nhej/filter_nhej.py", " -sam ", dirs!$A$1, "/", I11, " -ref ref_seq/", K11, " -o ", dirs!$A$2, "/", J11, ".tsv", " --min_length ", M11, " -dsb ", H11, " --quiet")</f>
        <v>python 1_process_nhej/filter_nhej.py -sam libraries_1/yjl226_R1_2DSBs.sam -ref ref_seq/2DSB_R1_cmv.fa -o libraries_2/yjl226_WT_sgAB_R1_cmv.tsv --min_length 50 -dsb 67 --quiet</v>
      </c>
    </row>
    <row r="12" spans="1:14" x14ac:dyDescent="0.25">
      <c r="A12" t="s">
        <v>11</v>
      </c>
      <c r="B12" t="s">
        <v>1</v>
      </c>
      <c r="C12">
        <v>0</v>
      </c>
      <c r="D12" t="s">
        <v>74</v>
      </c>
      <c r="E12" t="s">
        <v>130</v>
      </c>
      <c r="F12" t="s">
        <v>77</v>
      </c>
      <c r="G12" t="s">
        <v>85</v>
      </c>
      <c r="H12" cm="1">
        <f t="array" ref="H12">IF(D12="2DSB", IF(G12="R1", 67, 46), IF(D12="1DSB", IF(G12="R1", 67, 46), IF(D12="2DSBanti", IF(G12="R1", 50, 47), NA)))</f>
        <v>67</v>
      </c>
      <c r="I12" t="str">
        <f t="shared" si="0"/>
        <v>yjl227_R1_2DSBs.sam</v>
      </c>
      <c r="J12" t="str">
        <f t="shared" si="1"/>
        <v>yjl227_WT_sgAB_R1_cmv</v>
      </c>
      <c r="K12" t="str">
        <f t="shared" si="2"/>
        <v>2DSB_R1_cmv.fa</v>
      </c>
      <c r="L12">
        <v>98</v>
      </c>
      <c r="M12">
        <f t="shared" si="3"/>
        <v>50</v>
      </c>
      <c r="N12" t="str">
        <f>_xlfn.CONCAT("python 1_process_nhej/filter_nhej.py", " -sam ", dirs!$A$1, "/", I12, " -ref ref_seq/", K12, " -o ", dirs!$A$2, "/", J12, ".tsv", " --min_length ", M12, " -dsb ", H12, " --quiet")</f>
        <v>python 1_process_nhej/filter_nhej.py -sam libraries_1/yjl227_R1_2DSBs.sam -ref ref_seq/2DSB_R1_cmv.fa -o libraries_2/yjl227_WT_sgAB_R1_cmv.tsv --min_length 50 -dsb 67 --quiet</v>
      </c>
    </row>
    <row r="13" spans="1:14" x14ac:dyDescent="0.25">
      <c r="A13" t="s">
        <v>12</v>
      </c>
      <c r="B13" t="s">
        <v>1</v>
      </c>
      <c r="C13">
        <v>0</v>
      </c>
      <c r="D13" t="s">
        <v>74</v>
      </c>
      <c r="E13" t="s">
        <v>130</v>
      </c>
      <c r="F13" t="s">
        <v>77</v>
      </c>
      <c r="G13" t="s">
        <v>85</v>
      </c>
      <c r="H13" cm="1">
        <f t="array" ref="H13">IF(D13="2DSB", IF(G13="R1", 67, 46), IF(D13="1DSB", IF(G13="R1", 67, 46), IF(D13="2DSBanti", IF(G13="R1", 50, 47), NA)))</f>
        <v>67</v>
      </c>
      <c r="I13" t="str">
        <f t="shared" si="0"/>
        <v>yjl228_R1_2DSBs.sam</v>
      </c>
      <c r="J13" t="str">
        <f t="shared" si="1"/>
        <v>yjl228_WT_sgAB_R1_cmv</v>
      </c>
      <c r="K13" t="str">
        <f t="shared" si="2"/>
        <v>2DSB_R1_cmv.fa</v>
      </c>
      <c r="L13">
        <v>99</v>
      </c>
      <c r="M13">
        <f t="shared" si="3"/>
        <v>50</v>
      </c>
      <c r="N13" t="str">
        <f>_xlfn.CONCAT("python 1_process_nhej/filter_nhej.py", " -sam ", dirs!$A$1, "/", I13, " -ref ref_seq/", K13, " -o ", dirs!$A$2, "/", J13, ".tsv", " --min_length ", M13, " -dsb ", H13, " --quiet")</f>
        <v>python 1_process_nhej/filter_nhej.py -sam libraries_1/yjl228_R1_2DSBs.sam -ref ref_seq/2DSB_R1_cmv.fa -o libraries_2/yjl228_WT_sgAB_R1_cmv.tsv --min_length 50 -dsb 67 --quiet</v>
      </c>
    </row>
    <row r="14" spans="1:14" x14ac:dyDescent="0.25">
      <c r="A14" t="s">
        <v>13</v>
      </c>
      <c r="B14" t="s">
        <v>14</v>
      </c>
      <c r="C14">
        <v>0</v>
      </c>
      <c r="D14" t="s">
        <v>74</v>
      </c>
      <c r="E14" t="s">
        <v>130</v>
      </c>
      <c r="F14" t="s">
        <v>75</v>
      </c>
      <c r="G14" t="s">
        <v>85</v>
      </c>
      <c r="H14" cm="1">
        <f t="array" ref="H14">IF(D14="2DSB", IF(G14="R1", 67, 46), IF(D14="1DSB", IF(G14="R1", 67, 46), IF(D14="2DSBanti", IF(G14="R1", 50, 47), NA)))</f>
        <v>67</v>
      </c>
      <c r="I14" t="str">
        <f t="shared" si="0"/>
        <v>yjl229_R1_2DSBs.sam</v>
      </c>
      <c r="J14" t="str">
        <f t="shared" si="1"/>
        <v>yjl229_KO_sgAB_R1_sense</v>
      </c>
      <c r="K14" t="str">
        <f t="shared" si="2"/>
        <v>2DSB_R1_sense.fa</v>
      </c>
      <c r="L14">
        <v>96</v>
      </c>
      <c r="M14">
        <f t="shared" si="3"/>
        <v>50</v>
      </c>
      <c r="N14" t="str">
        <f>_xlfn.CONCAT("python 1_process_nhej/filter_nhej.py", " -sam ", dirs!$A$1, "/", I14, " -ref ref_seq/", K14, " -o ", dirs!$A$2, "/", J14, ".tsv", " --min_length ", M14, " -dsb ", H14, " --quiet")</f>
        <v>python 1_process_nhej/filter_nhej.py -sam libraries_1/yjl229_R1_2DSBs.sam -ref ref_seq/2DSB_R1_sense.fa -o libraries_2/yjl229_KO_sgAB_R1_sense.tsv --min_length 50 -dsb 67 --quiet</v>
      </c>
    </row>
    <row r="15" spans="1:14" x14ac:dyDescent="0.25">
      <c r="A15" t="s">
        <v>15</v>
      </c>
      <c r="B15" t="s">
        <v>14</v>
      </c>
      <c r="C15">
        <v>0</v>
      </c>
      <c r="D15" t="s">
        <v>74</v>
      </c>
      <c r="E15" t="s">
        <v>130</v>
      </c>
      <c r="F15" t="s">
        <v>75</v>
      </c>
      <c r="G15" t="s">
        <v>85</v>
      </c>
      <c r="H15" cm="1">
        <f t="array" ref="H15">IF(D15="2DSB", IF(G15="R1", 67, 46), IF(D15="1DSB", IF(G15="R1", 67, 46), IF(D15="2DSBanti", IF(G15="R1", 50, 47), NA)))</f>
        <v>67</v>
      </c>
      <c r="I15" t="str">
        <f t="shared" si="0"/>
        <v>yjl230_R1_2DSBs.sam</v>
      </c>
      <c r="J15" t="str">
        <f t="shared" si="1"/>
        <v>yjl230_KO_sgAB_R1_sense</v>
      </c>
      <c r="K15" t="str">
        <f t="shared" si="2"/>
        <v>2DSB_R1_sense.fa</v>
      </c>
      <c r="L15">
        <v>97</v>
      </c>
      <c r="M15">
        <f t="shared" si="3"/>
        <v>50</v>
      </c>
      <c r="N15" t="str">
        <f>_xlfn.CONCAT("python 1_process_nhej/filter_nhej.py", " -sam ", dirs!$A$1, "/", I15, " -ref ref_seq/", K15, " -o ", dirs!$A$2, "/", J15, ".tsv", " --min_length ", M15, " -dsb ", H15, " --quiet")</f>
        <v>python 1_process_nhej/filter_nhej.py -sam libraries_1/yjl230_R1_2DSBs.sam -ref ref_seq/2DSB_R1_sense.fa -o libraries_2/yjl230_KO_sgAB_R1_sense.tsv --min_length 50 -dsb 67 --quiet</v>
      </c>
    </row>
    <row r="16" spans="1:14" x14ac:dyDescent="0.25">
      <c r="A16" t="s">
        <v>16</v>
      </c>
      <c r="B16" t="s">
        <v>14</v>
      </c>
      <c r="C16">
        <v>0</v>
      </c>
      <c r="D16" t="s">
        <v>74</v>
      </c>
      <c r="E16" t="s">
        <v>130</v>
      </c>
      <c r="F16" t="s">
        <v>75</v>
      </c>
      <c r="G16" t="s">
        <v>85</v>
      </c>
      <c r="H16" cm="1">
        <f t="array" ref="H16">IF(D16="2DSB", IF(G16="R1", 67, 46), IF(D16="1DSB", IF(G16="R1", 67, 46), IF(D16="2DSBanti", IF(G16="R1", 50, 47), NA)))</f>
        <v>67</v>
      </c>
      <c r="I16" t="str">
        <f t="shared" si="0"/>
        <v>yjl231_R1_2DSBs.sam</v>
      </c>
      <c r="J16" t="str">
        <f t="shared" si="1"/>
        <v>yjl231_KO_sgAB_R1_sense</v>
      </c>
      <c r="K16" t="str">
        <f t="shared" si="2"/>
        <v>2DSB_R1_sense.fa</v>
      </c>
      <c r="L16">
        <v>98</v>
      </c>
      <c r="M16">
        <f t="shared" si="3"/>
        <v>50</v>
      </c>
      <c r="N16" t="str">
        <f>_xlfn.CONCAT("python 1_process_nhej/filter_nhej.py", " -sam ", dirs!$A$1, "/", I16, " -ref ref_seq/", K16, " -o ", dirs!$A$2, "/", J16, ".tsv", " --min_length ", M16, " -dsb ", H16, " --quiet")</f>
        <v>python 1_process_nhej/filter_nhej.py -sam libraries_1/yjl231_R1_2DSBs.sam -ref ref_seq/2DSB_R1_sense.fa -o libraries_2/yjl231_KO_sgAB_R1_sense.tsv --min_length 50 -dsb 67 --quiet</v>
      </c>
    </row>
    <row r="17" spans="1:14" x14ac:dyDescent="0.25">
      <c r="A17" t="s">
        <v>17</v>
      </c>
      <c r="B17" t="s">
        <v>14</v>
      </c>
      <c r="C17">
        <v>0</v>
      </c>
      <c r="D17" t="s">
        <v>74</v>
      </c>
      <c r="E17" t="s">
        <v>130</v>
      </c>
      <c r="F17" t="s">
        <v>75</v>
      </c>
      <c r="G17" t="s">
        <v>85</v>
      </c>
      <c r="H17" cm="1">
        <f t="array" ref="H17">IF(D17="2DSB", IF(G17="R1", 67, 46), IF(D17="1DSB", IF(G17="R1", 67, 46), IF(D17="2DSBanti", IF(G17="R1", 50, 47), NA)))</f>
        <v>67</v>
      </c>
      <c r="I17" t="str">
        <f t="shared" si="0"/>
        <v>yjl232_R1_2DSBs.sam</v>
      </c>
      <c r="J17" t="str">
        <f t="shared" si="1"/>
        <v>yjl232_KO_sgAB_R1_sense</v>
      </c>
      <c r="K17" t="str">
        <f t="shared" si="2"/>
        <v>2DSB_R1_sense.fa</v>
      </c>
      <c r="L17">
        <v>99</v>
      </c>
      <c r="M17">
        <f t="shared" si="3"/>
        <v>50</v>
      </c>
      <c r="N17" t="str">
        <f>_xlfn.CONCAT("python 1_process_nhej/filter_nhej.py", " -sam ", dirs!$A$1, "/", I17, " -ref ref_seq/", K17, " -o ", dirs!$A$2, "/", J17, ".tsv", " --min_length ", M17, " -dsb ", H17, " --quiet")</f>
        <v>python 1_process_nhej/filter_nhej.py -sam libraries_1/yjl232_R1_2DSBs.sam -ref ref_seq/2DSB_R1_sense.fa -o libraries_2/yjl232_KO_sgAB_R1_sense.tsv --min_length 50 -dsb 67 --quiet</v>
      </c>
    </row>
    <row r="18" spans="1:14" x14ac:dyDescent="0.25">
      <c r="A18" t="s">
        <v>18</v>
      </c>
      <c r="B18" t="s">
        <v>14</v>
      </c>
      <c r="C18">
        <v>0</v>
      </c>
      <c r="D18" t="s">
        <v>74</v>
      </c>
      <c r="E18" t="s">
        <v>130</v>
      </c>
      <c r="F18" t="s">
        <v>76</v>
      </c>
      <c r="G18" t="s">
        <v>85</v>
      </c>
      <c r="H18" cm="1">
        <f t="array" ref="H18">IF(D18="2DSB", IF(G18="R1", 67, 46), IF(D18="1DSB", IF(G18="R1", 67, 46), IF(D18="2DSBanti", IF(G18="R1", 50, 47), NA)))</f>
        <v>67</v>
      </c>
      <c r="I18" t="str">
        <f t="shared" si="0"/>
        <v>yjl233_R1_2DSBs.sam</v>
      </c>
      <c r="J18" t="str">
        <f t="shared" si="1"/>
        <v>yjl233_KO_sgAB_R1_branch</v>
      </c>
      <c r="K18" t="str">
        <f t="shared" si="2"/>
        <v>2DSB_R1_branch.fa</v>
      </c>
      <c r="L18">
        <v>96</v>
      </c>
      <c r="M18">
        <f t="shared" si="3"/>
        <v>50</v>
      </c>
      <c r="N18" t="str">
        <f>_xlfn.CONCAT("python 1_process_nhej/filter_nhej.py", " -sam ", dirs!$A$1, "/", I18, " -ref ref_seq/", K18, " -o ", dirs!$A$2, "/", J18, ".tsv", " --min_length ", M18, " -dsb ", H18, " --quiet")</f>
        <v>python 1_process_nhej/filter_nhej.py -sam libraries_1/yjl233_R1_2DSBs.sam -ref ref_seq/2DSB_R1_branch.fa -o libraries_2/yjl233_KO_sgAB_R1_branch.tsv --min_length 50 -dsb 67 --quiet</v>
      </c>
    </row>
    <row r="19" spans="1:14" x14ac:dyDescent="0.25">
      <c r="A19" t="s">
        <v>19</v>
      </c>
      <c r="B19" t="s">
        <v>14</v>
      </c>
      <c r="C19">
        <v>0</v>
      </c>
      <c r="D19" t="s">
        <v>74</v>
      </c>
      <c r="E19" t="s">
        <v>130</v>
      </c>
      <c r="F19" t="s">
        <v>76</v>
      </c>
      <c r="G19" t="s">
        <v>85</v>
      </c>
      <c r="H19" cm="1">
        <f t="array" ref="H19">IF(D19="2DSB", IF(G19="R1", 67, 46), IF(D19="1DSB", IF(G19="R1", 67, 46), IF(D19="2DSBanti", IF(G19="R1", 50, 47), NA)))</f>
        <v>67</v>
      </c>
      <c r="I19" t="str">
        <f t="shared" si="0"/>
        <v>yjl234_R1_2DSBs.sam</v>
      </c>
      <c r="J19" t="str">
        <f t="shared" si="1"/>
        <v>yjl234_KO_sgAB_R1_branch</v>
      </c>
      <c r="K19" t="str">
        <f t="shared" si="2"/>
        <v>2DSB_R1_branch.fa</v>
      </c>
      <c r="L19">
        <v>97</v>
      </c>
      <c r="M19">
        <f t="shared" si="3"/>
        <v>50</v>
      </c>
      <c r="N19" t="str">
        <f>_xlfn.CONCAT("python 1_process_nhej/filter_nhej.py", " -sam ", dirs!$A$1, "/", I19, " -ref ref_seq/", K19, " -o ", dirs!$A$2, "/", J19, ".tsv", " --min_length ", M19, " -dsb ", H19, " --quiet")</f>
        <v>python 1_process_nhej/filter_nhej.py -sam libraries_1/yjl234_R1_2DSBs.sam -ref ref_seq/2DSB_R1_branch.fa -o libraries_2/yjl234_KO_sgAB_R1_branch.tsv --min_length 50 -dsb 67 --quiet</v>
      </c>
    </row>
    <row r="20" spans="1:14" x14ac:dyDescent="0.25">
      <c r="A20" t="s">
        <v>20</v>
      </c>
      <c r="B20" t="s">
        <v>14</v>
      </c>
      <c r="C20">
        <v>0</v>
      </c>
      <c r="D20" t="s">
        <v>74</v>
      </c>
      <c r="E20" t="s">
        <v>130</v>
      </c>
      <c r="F20" t="s">
        <v>76</v>
      </c>
      <c r="G20" t="s">
        <v>85</v>
      </c>
      <c r="H20" cm="1">
        <f t="array" ref="H20">IF(D20="2DSB", IF(G20="R1", 67, 46), IF(D20="1DSB", IF(G20="R1", 67, 46), IF(D20="2DSBanti", IF(G20="R1", 50, 47), NA)))</f>
        <v>67</v>
      </c>
      <c r="I20" t="str">
        <f t="shared" si="0"/>
        <v>yjl235_R1_2DSBs.sam</v>
      </c>
      <c r="J20" t="str">
        <f t="shared" si="1"/>
        <v>yjl235_KO_sgAB_R1_branch</v>
      </c>
      <c r="K20" t="str">
        <f t="shared" si="2"/>
        <v>2DSB_R1_branch.fa</v>
      </c>
      <c r="L20">
        <v>98</v>
      </c>
      <c r="M20">
        <f t="shared" si="3"/>
        <v>50</v>
      </c>
      <c r="N20" t="str">
        <f>_xlfn.CONCAT("python 1_process_nhej/filter_nhej.py", " -sam ", dirs!$A$1, "/", I20, " -ref ref_seq/", K20, " -o ", dirs!$A$2, "/", J20, ".tsv", " --min_length ", M20, " -dsb ", H20, " --quiet")</f>
        <v>python 1_process_nhej/filter_nhej.py -sam libraries_1/yjl235_R1_2DSBs.sam -ref ref_seq/2DSB_R1_branch.fa -o libraries_2/yjl235_KO_sgAB_R1_branch.tsv --min_length 50 -dsb 67 --quiet</v>
      </c>
    </row>
    <row r="21" spans="1:14" x14ac:dyDescent="0.25">
      <c r="A21" t="s">
        <v>21</v>
      </c>
      <c r="B21" t="s">
        <v>14</v>
      </c>
      <c r="C21">
        <v>0</v>
      </c>
      <c r="D21" t="s">
        <v>74</v>
      </c>
      <c r="E21" t="s">
        <v>130</v>
      </c>
      <c r="F21" t="s">
        <v>76</v>
      </c>
      <c r="G21" t="s">
        <v>85</v>
      </c>
      <c r="H21" cm="1">
        <f t="array" ref="H21">IF(D21="2DSB", IF(G21="R1", 67, 46), IF(D21="1DSB", IF(G21="R1", 67, 46), IF(D21="2DSBanti", IF(G21="R1", 50, 47), NA)))</f>
        <v>67</v>
      </c>
      <c r="I21" t="str">
        <f t="shared" si="0"/>
        <v>yjl236_R1_2DSBs.sam</v>
      </c>
      <c r="J21" t="str">
        <f t="shared" si="1"/>
        <v>yjl236_KO_sgAB_R1_branch</v>
      </c>
      <c r="K21" t="str">
        <f t="shared" si="2"/>
        <v>2DSB_R1_branch.fa</v>
      </c>
      <c r="L21">
        <v>99</v>
      </c>
      <c r="M21">
        <f t="shared" si="3"/>
        <v>50</v>
      </c>
      <c r="N21" t="str">
        <f>_xlfn.CONCAT("python 1_process_nhej/filter_nhej.py", " -sam ", dirs!$A$1, "/", I21, " -ref ref_seq/", K21, " -o ", dirs!$A$2, "/", J21, ".tsv", " --min_length ", M21, " -dsb ", H21, " --quiet")</f>
        <v>python 1_process_nhej/filter_nhej.py -sam libraries_1/yjl236_R1_2DSBs.sam -ref ref_seq/2DSB_R1_branch.fa -o libraries_2/yjl236_KO_sgAB_R1_branch.tsv --min_length 50 -dsb 67 --quiet</v>
      </c>
    </row>
    <row r="22" spans="1:14" x14ac:dyDescent="0.25">
      <c r="A22" t="s">
        <v>22</v>
      </c>
      <c r="B22" t="s">
        <v>14</v>
      </c>
      <c r="C22">
        <v>0</v>
      </c>
      <c r="D22" t="s">
        <v>74</v>
      </c>
      <c r="E22" t="s">
        <v>130</v>
      </c>
      <c r="F22" t="s">
        <v>77</v>
      </c>
      <c r="G22" t="s">
        <v>85</v>
      </c>
      <c r="H22" cm="1">
        <f t="array" ref="H22">IF(D22="2DSB", IF(G22="R1", 67, 46), IF(D22="1DSB", IF(G22="R1", 67, 46), IF(D22="2DSBanti", IF(G22="R1", 50, 47), NA)))</f>
        <v>67</v>
      </c>
      <c r="I22" t="str">
        <f t="shared" si="0"/>
        <v>yjl237_R1_2DSBs.sam</v>
      </c>
      <c r="J22" t="str">
        <f t="shared" si="1"/>
        <v>yjl237_KO_sgAB_R1_cmv</v>
      </c>
      <c r="K22" t="str">
        <f t="shared" si="2"/>
        <v>2DSB_R1_cmv.fa</v>
      </c>
      <c r="L22">
        <v>96</v>
      </c>
      <c r="M22">
        <f t="shared" si="3"/>
        <v>50</v>
      </c>
      <c r="N22" t="str">
        <f>_xlfn.CONCAT("python 1_process_nhej/filter_nhej.py", " -sam ", dirs!$A$1, "/", I22, " -ref ref_seq/", K22, " -o ", dirs!$A$2, "/", J22, ".tsv", " --min_length ", M22, " -dsb ", H22, " --quiet")</f>
        <v>python 1_process_nhej/filter_nhej.py -sam libraries_1/yjl237_R1_2DSBs.sam -ref ref_seq/2DSB_R1_cmv.fa -o libraries_2/yjl237_KO_sgAB_R1_cmv.tsv --min_length 50 -dsb 67 --quiet</v>
      </c>
    </row>
    <row r="23" spans="1:14" x14ac:dyDescent="0.25">
      <c r="A23" t="s">
        <v>23</v>
      </c>
      <c r="B23" t="s">
        <v>14</v>
      </c>
      <c r="C23">
        <v>0</v>
      </c>
      <c r="D23" t="s">
        <v>74</v>
      </c>
      <c r="E23" t="s">
        <v>130</v>
      </c>
      <c r="F23" t="s">
        <v>77</v>
      </c>
      <c r="G23" t="s">
        <v>85</v>
      </c>
      <c r="H23" cm="1">
        <f t="array" ref="H23">IF(D23="2DSB", IF(G23="R1", 67, 46), IF(D23="1DSB", IF(G23="R1", 67, 46), IF(D23="2DSBanti", IF(G23="R1", 50, 47), NA)))</f>
        <v>67</v>
      </c>
      <c r="I23" t="str">
        <f t="shared" si="0"/>
        <v>yjl238_R1_2DSBs.sam</v>
      </c>
      <c r="J23" t="str">
        <f t="shared" si="1"/>
        <v>yjl238_KO_sgAB_R1_cmv</v>
      </c>
      <c r="K23" t="str">
        <f t="shared" si="2"/>
        <v>2DSB_R1_cmv.fa</v>
      </c>
      <c r="L23">
        <v>97</v>
      </c>
      <c r="M23">
        <f t="shared" si="3"/>
        <v>50</v>
      </c>
      <c r="N23" t="str">
        <f>_xlfn.CONCAT("python 1_process_nhej/filter_nhej.py", " -sam ", dirs!$A$1, "/", I23, " -ref ref_seq/", K23, " -o ", dirs!$A$2, "/", J23, ".tsv", " --min_length ", M23, " -dsb ", H23, " --quiet")</f>
        <v>python 1_process_nhej/filter_nhej.py -sam libraries_1/yjl238_R1_2DSBs.sam -ref ref_seq/2DSB_R1_cmv.fa -o libraries_2/yjl238_KO_sgAB_R1_cmv.tsv --min_length 50 -dsb 67 --quiet</v>
      </c>
    </row>
    <row r="24" spans="1:14" x14ac:dyDescent="0.25">
      <c r="A24" t="s">
        <v>24</v>
      </c>
      <c r="B24" t="s">
        <v>14</v>
      </c>
      <c r="C24">
        <v>0</v>
      </c>
      <c r="D24" t="s">
        <v>74</v>
      </c>
      <c r="E24" t="s">
        <v>130</v>
      </c>
      <c r="F24" t="s">
        <v>77</v>
      </c>
      <c r="G24" t="s">
        <v>85</v>
      </c>
      <c r="H24" cm="1">
        <f t="array" ref="H24">IF(D24="2DSB", IF(G24="R1", 67, 46), IF(D24="1DSB", IF(G24="R1", 67, 46), IF(D24="2DSBanti", IF(G24="R1", 50, 47), NA)))</f>
        <v>67</v>
      </c>
      <c r="I24" t="str">
        <f t="shared" si="0"/>
        <v>yjl239_R1_2DSBs.sam</v>
      </c>
      <c r="J24" t="str">
        <f t="shared" si="1"/>
        <v>yjl239_KO_sgAB_R1_cmv</v>
      </c>
      <c r="K24" t="str">
        <f t="shared" si="2"/>
        <v>2DSB_R1_cmv.fa</v>
      </c>
      <c r="L24">
        <v>98</v>
      </c>
      <c r="M24">
        <f t="shared" si="3"/>
        <v>50</v>
      </c>
      <c r="N24" t="str">
        <f>_xlfn.CONCAT("python 1_process_nhej/filter_nhej.py", " -sam ", dirs!$A$1, "/", I24, " -ref ref_seq/", K24, " -o ", dirs!$A$2, "/", J24, ".tsv", " --min_length ", M24, " -dsb ", H24, " --quiet")</f>
        <v>python 1_process_nhej/filter_nhej.py -sam libraries_1/yjl239_R1_2DSBs.sam -ref ref_seq/2DSB_R1_cmv.fa -o libraries_2/yjl239_KO_sgAB_R1_cmv.tsv --min_length 50 -dsb 67 --quiet</v>
      </c>
    </row>
    <row r="25" spans="1:14" x14ac:dyDescent="0.25">
      <c r="A25" t="s">
        <v>25</v>
      </c>
      <c r="B25" t="s">
        <v>14</v>
      </c>
      <c r="C25">
        <v>0</v>
      </c>
      <c r="D25" t="s">
        <v>74</v>
      </c>
      <c r="E25" t="s">
        <v>130</v>
      </c>
      <c r="F25" t="s">
        <v>77</v>
      </c>
      <c r="G25" t="s">
        <v>85</v>
      </c>
      <c r="H25" cm="1">
        <f t="array" ref="H25">IF(D25="2DSB", IF(G25="R1", 67, 46), IF(D25="1DSB", IF(G25="R1", 67, 46), IF(D25="2DSBanti", IF(G25="R1", 50, 47), NA)))</f>
        <v>67</v>
      </c>
      <c r="I25" t="str">
        <f t="shared" si="0"/>
        <v>yjl240_R1_2DSBs.sam</v>
      </c>
      <c r="J25" t="str">
        <f t="shared" si="1"/>
        <v>yjl240_KO_sgAB_R1_cmv</v>
      </c>
      <c r="K25" t="str">
        <f t="shared" si="2"/>
        <v>2DSB_R1_cmv.fa</v>
      </c>
      <c r="L25">
        <v>99</v>
      </c>
      <c r="M25">
        <f t="shared" si="3"/>
        <v>50</v>
      </c>
      <c r="N25" t="str">
        <f>_xlfn.CONCAT("python 1_process_nhej/filter_nhej.py", " -sam ", dirs!$A$1, "/", I25, " -ref ref_seq/", K25, " -o ", dirs!$A$2, "/", J25, ".tsv", " --min_length ", M25, " -dsb ", H25, " --quiet")</f>
        <v>python 1_process_nhej/filter_nhej.py -sam libraries_1/yjl240_R1_2DSBs.sam -ref ref_seq/2DSB_R1_cmv.fa -o libraries_2/yjl240_KO_sgAB_R1_cmv.tsv --min_length 50 -dsb 67 --quiet</v>
      </c>
    </row>
    <row r="26" spans="1:14" x14ac:dyDescent="0.25">
      <c r="A26" t="s">
        <v>0</v>
      </c>
      <c r="B26" t="s">
        <v>1</v>
      </c>
      <c r="C26">
        <v>0</v>
      </c>
      <c r="D26" t="s">
        <v>74</v>
      </c>
      <c r="E26" t="s">
        <v>130</v>
      </c>
      <c r="F26" t="s">
        <v>75</v>
      </c>
      <c r="G26" t="s">
        <v>86</v>
      </c>
      <c r="H26" cm="1">
        <f t="array" ref="H26">IF(D26="2DSB", IF(G26="R1", 67, 46), IF(D26="1DSB", IF(G26="R1", 67, 46), IF(D26="2DSBanti", IF(G26="R1", 50, 47), NA)))</f>
        <v>46</v>
      </c>
      <c r="I26" t="str">
        <f t="shared" si="0"/>
        <v>yjl217_R2_2DSBs.sam</v>
      </c>
      <c r="J26" t="str">
        <f t="shared" si="1"/>
        <v>yjl217_WT_sgAB_R2_sense</v>
      </c>
      <c r="K26" t="str">
        <f t="shared" si="2"/>
        <v>2DSB_R2_sense.fa</v>
      </c>
      <c r="L26">
        <v>96</v>
      </c>
      <c r="M26">
        <f t="shared" si="3"/>
        <v>50</v>
      </c>
      <c r="N26" t="str">
        <f>_xlfn.CONCAT("python 1_process_nhej/filter_nhej.py", " -sam ", dirs!$A$1, "/", I26, " -ref ref_seq/", K26, " -o ", dirs!$A$2, "/", J26, ".tsv", " --min_length ", M26, " -dsb ", H26, " --quiet")</f>
        <v>python 1_process_nhej/filter_nhej.py -sam libraries_1/yjl217_R2_2DSBs.sam -ref ref_seq/2DSB_R2_sense.fa -o libraries_2/yjl217_WT_sgAB_R2_sense.tsv --min_length 50 -dsb 46 --quiet</v>
      </c>
    </row>
    <row r="27" spans="1:14" x14ac:dyDescent="0.25">
      <c r="A27" t="s">
        <v>2</v>
      </c>
      <c r="B27" t="s">
        <v>1</v>
      </c>
      <c r="C27">
        <v>0</v>
      </c>
      <c r="D27" t="s">
        <v>74</v>
      </c>
      <c r="E27" t="s">
        <v>130</v>
      </c>
      <c r="F27" t="s">
        <v>75</v>
      </c>
      <c r="G27" t="s">
        <v>86</v>
      </c>
      <c r="H27" cm="1">
        <f t="array" ref="H27">IF(D27="2DSB", IF(G27="R1", 67, 46), IF(D27="1DSB", IF(G27="R1", 67, 46), IF(D27="2DSBanti", IF(G27="R1", 50, 47), NA)))</f>
        <v>46</v>
      </c>
      <c r="I27" t="str">
        <f t="shared" si="0"/>
        <v>yjl218_R2_2DSBs.sam</v>
      </c>
      <c r="J27" t="str">
        <f t="shared" si="1"/>
        <v>yjl218_WT_sgAB_R2_sense</v>
      </c>
      <c r="K27" t="str">
        <f t="shared" si="2"/>
        <v>2DSB_R2_sense.fa</v>
      </c>
      <c r="L27">
        <v>97</v>
      </c>
      <c r="M27">
        <f t="shared" si="3"/>
        <v>50</v>
      </c>
      <c r="N27" t="str">
        <f>_xlfn.CONCAT("python 1_process_nhej/filter_nhej.py", " -sam ", dirs!$A$1, "/", I27, " -ref ref_seq/", K27, " -o ", dirs!$A$2, "/", J27, ".tsv", " --min_length ", M27, " -dsb ", H27, " --quiet")</f>
        <v>python 1_process_nhej/filter_nhej.py -sam libraries_1/yjl218_R2_2DSBs.sam -ref ref_seq/2DSB_R2_sense.fa -o libraries_2/yjl218_WT_sgAB_R2_sense.tsv --min_length 50 -dsb 46 --quiet</v>
      </c>
    </row>
    <row r="28" spans="1:14" x14ac:dyDescent="0.25">
      <c r="A28" t="s">
        <v>3</v>
      </c>
      <c r="B28" t="s">
        <v>1</v>
      </c>
      <c r="C28">
        <v>0</v>
      </c>
      <c r="D28" t="s">
        <v>74</v>
      </c>
      <c r="E28" t="s">
        <v>130</v>
      </c>
      <c r="F28" t="s">
        <v>75</v>
      </c>
      <c r="G28" t="s">
        <v>86</v>
      </c>
      <c r="H28" cm="1">
        <f t="array" ref="H28">IF(D28="2DSB", IF(G28="R1", 67, 46), IF(D28="1DSB", IF(G28="R1", 67, 46), IF(D28="2DSBanti", IF(G28="R1", 50, 47), NA)))</f>
        <v>46</v>
      </c>
      <c r="I28" t="str">
        <f t="shared" si="0"/>
        <v>yjl219_R2_2DSBs.sam</v>
      </c>
      <c r="J28" t="str">
        <f t="shared" si="1"/>
        <v>yjl219_WT_sgAB_R2_sense</v>
      </c>
      <c r="K28" t="str">
        <f t="shared" si="2"/>
        <v>2DSB_R2_sense.fa</v>
      </c>
      <c r="L28">
        <v>98</v>
      </c>
      <c r="M28">
        <f t="shared" si="3"/>
        <v>50</v>
      </c>
      <c r="N28" t="str">
        <f>_xlfn.CONCAT("python 1_process_nhej/filter_nhej.py", " -sam ", dirs!$A$1, "/", I28, " -ref ref_seq/", K28, " -o ", dirs!$A$2, "/", J28, ".tsv", " --min_length ", M28, " -dsb ", H28, " --quiet")</f>
        <v>python 1_process_nhej/filter_nhej.py -sam libraries_1/yjl219_R2_2DSBs.sam -ref ref_seq/2DSB_R2_sense.fa -o libraries_2/yjl219_WT_sgAB_R2_sense.tsv --min_length 50 -dsb 46 --quiet</v>
      </c>
    </row>
    <row r="29" spans="1:14" x14ac:dyDescent="0.25">
      <c r="A29" t="s">
        <v>4</v>
      </c>
      <c r="B29" t="s">
        <v>1</v>
      </c>
      <c r="C29">
        <v>0</v>
      </c>
      <c r="D29" t="s">
        <v>74</v>
      </c>
      <c r="E29" t="s">
        <v>130</v>
      </c>
      <c r="F29" t="s">
        <v>75</v>
      </c>
      <c r="G29" t="s">
        <v>86</v>
      </c>
      <c r="H29" cm="1">
        <f t="array" ref="H29">IF(D29="2DSB", IF(G29="R1", 67, 46), IF(D29="1DSB", IF(G29="R1", 67, 46), IF(D29="2DSBanti", IF(G29="R1", 50, 47), NA)))</f>
        <v>46</v>
      </c>
      <c r="I29" t="str">
        <f t="shared" si="0"/>
        <v>yjl220_R2_2DSBs.sam</v>
      </c>
      <c r="J29" t="str">
        <f t="shared" si="1"/>
        <v>yjl220_WT_sgAB_R2_sense</v>
      </c>
      <c r="K29" t="str">
        <f t="shared" si="2"/>
        <v>2DSB_R2_sense.fa</v>
      </c>
      <c r="L29">
        <v>99</v>
      </c>
      <c r="M29">
        <f t="shared" si="3"/>
        <v>50</v>
      </c>
      <c r="N29" t="str">
        <f>_xlfn.CONCAT("python 1_process_nhej/filter_nhej.py", " -sam ", dirs!$A$1, "/", I29, " -ref ref_seq/", K29, " -o ", dirs!$A$2, "/", J29, ".tsv", " --min_length ", M29, " -dsb ", H29, " --quiet")</f>
        <v>python 1_process_nhej/filter_nhej.py -sam libraries_1/yjl220_R2_2DSBs.sam -ref ref_seq/2DSB_R2_sense.fa -o libraries_2/yjl220_WT_sgAB_R2_sense.tsv --min_length 50 -dsb 46 --quiet</v>
      </c>
    </row>
    <row r="30" spans="1:14" x14ac:dyDescent="0.25">
      <c r="A30" t="s">
        <v>5</v>
      </c>
      <c r="B30" t="s">
        <v>1</v>
      </c>
      <c r="C30">
        <v>0</v>
      </c>
      <c r="D30" t="s">
        <v>74</v>
      </c>
      <c r="E30" t="s">
        <v>130</v>
      </c>
      <c r="F30" t="s">
        <v>76</v>
      </c>
      <c r="G30" t="s">
        <v>86</v>
      </c>
      <c r="H30" cm="1">
        <f t="array" ref="H30">IF(D30="2DSB", IF(G30="R1", 67, 46), IF(D30="1DSB", IF(G30="R1", 67, 46), IF(D30="2DSBanti", IF(G30="R1", 50, 47), NA)))</f>
        <v>46</v>
      </c>
      <c r="I30" t="str">
        <f t="shared" si="0"/>
        <v>yjl221_R2_2DSBs.sam</v>
      </c>
      <c r="J30" t="str">
        <f t="shared" si="1"/>
        <v>yjl221_WT_sgAB_R2_branch</v>
      </c>
      <c r="K30" t="str">
        <f t="shared" si="2"/>
        <v>2DSB_R2_branch.fa</v>
      </c>
      <c r="L30">
        <v>96</v>
      </c>
      <c r="M30">
        <f t="shared" si="3"/>
        <v>50</v>
      </c>
      <c r="N30" t="str">
        <f>_xlfn.CONCAT("python 1_process_nhej/filter_nhej.py", " -sam ", dirs!$A$1, "/", I30, " -ref ref_seq/", K30, " -o ", dirs!$A$2, "/", J30, ".tsv", " --min_length ", M30, " -dsb ", H30, " --quiet")</f>
        <v>python 1_process_nhej/filter_nhej.py -sam libraries_1/yjl221_R2_2DSBs.sam -ref ref_seq/2DSB_R2_branch.fa -o libraries_2/yjl221_WT_sgAB_R2_branch.tsv --min_length 50 -dsb 46 --quiet</v>
      </c>
    </row>
    <row r="31" spans="1:14" x14ac:dyDescent="0.25">
      <c r="A31" t="s">
        <v>6</v>
      </c>
      <c r="B31" t="s">
        <v>1</v>
      </c>
      <c r="C31">
        <v>0</v>
      </c>
      <c r="D31" t="s">
        <v>74</v>
      </c>
      <c r="E31" t="s">
        <v>130</v>
      </c>
      <c r="F31" t="s">
        <v>76</v>
      </c>
      <c r="G31" t="s">
        <v>86</v>
      </c>
      <c r="H31" cm="1">
        <f t="array" ref="H31">IF(D31="2DSB", IF(G31="R1", 67, 46), IF(D31="1DSB", IF(G31="R1", 67, 46), IF(D31="2DSBanti", IF(G31="R1", 50, 47), NA)))</f>
        <v>46</v>
      </c>
      <c r="I31" t="str">
        <f t="shared" si="0"/>
        <v>yjl222_R2_2DSBs.sam</v>
      </c>
      <c r="J31" t="str">
        <f t="shared" si="1"/>
        <v>yjl222_WT_sgAB_R2_branch</v>
      </c>
      <c r="K31" t="str">
        <f t="shared" si="2"/>
        <v>2DSB_R2_branch.fa</v>
      </c>
      <c r="L31">
        <v>97</v>
      </c>
      <c r="M31">
        <f t="shared" si="3"/>
        <v>50</v>
      </c>
      <c r="N31" t="str">
        <f>_xlfn.CONCAT("python 1_process_nhej/filter_nhej.py", " -sam ", dirs!$A$1, "/", I31, " -ref ref_seq/", K31, " -o ", dirs!$A$2, "/", J31, ".tsv", " --min_length ", M31, " -dsb ", H31, " --quiet")</f>
        <v>python 1_process_nhej/filter_nhej.py -sam libraries_1/yjl222_R2_2DSBs.sam -ref ref_seq/2DSB_R2_branch.fa -o libraries_2/yjl222_WT_sgAB_R2_branch.tsv --min_length 50 -dsb 46 --quiet</v>
      </c>
    </row>
    <row r="32" spans="1:14" x14ac:dyDescent="0.25">
      <c r="A32" t="s">
        <v>7</v>
      </c>
      <c r="B32" t="s">
        <v>1</v>
      </c>
      <c r="C32">
        <v>0</v>
      </c>
      <c r="D32" t="s">
        <v>74</v>
      </c>
      <c r="E32" t="s">
        <v>130</v>
      </c>
      <c r="F32" t="s">
        <v>76</v>
      </c>
      <c r="G32" t="s">
        <v>86</v>
      </c>
      <c r="H32" cm="1">
        <f t="array" ref="H32">IF(D32="2DSB", IF(G32="R1", 67, 46), IF(D32="1DSB", IF(G32="R1", 67, 46), IF(D32="2DSBanti", IF(G32="R1", 50, 47), NA)))</f>
        <v>46</v>
      </c>
      <c r="I32" t="str">
        <f t="shared" si="0"/>
        <v>yjl223_R2_2DSBs.sam</v>
      </c>
      <c r="J32" t="str">
        <f t="shared" si="1"/>
        <v>yjl223_WT_sgAB_R2_branch</v>
      </c>
      <c r="K32" t="str">
        <f t="shared" si="2"/>
        <v>2DSB_R2_branch.fa</v>
      </c>
      <c r="L32">
        <v>98</v>
      </c>
      <c r="M32">
        <f t="shared" si="3"/>
        <v>50</v>
      </c>
      <c r="N32" t="str">
        <f>_xlfn.CONCAT("python 1_process_nhej/filter_nhej.py", " -sam ", dirs!$A$1, "/", I32, " -ref ref_seq/", K32, " -o ", dirs!$A$2, "/", J32, ".tsv", " --min_length ", M32, " -dsb ", H32, " --quiet")</f>
        <v>python 1_process_nhej/filter_nhej.py -sam libraries_1/yjl223_R2_2DSBs.sam -ref ref_seq/2DSB_R2_branch.fa -o libraries_2/yjl223_WT_sgAB_R2_branch.tsv --min_length 50 -dsb 46 --quiet</v>
      </c>
    </row>
    <row r="33" spans="1:14" x14ac:dyDescent="0.25">
      <c r="A33" t="s">
        <v>8</v>
      </c>
      <c r="B33" t="s">
        <v>1</v>
      </c>
      <c r="C33">
        <v>0</v>
      </c>
      <c r="D33" t="s">
        <v>74</v>
      </c>
      <c r="E33" t="s">
        <v>130</v>
      </c>
      <c r="F33" t="s">
        <v>76</v>
      </c>
      <c r="G33" t="s">
        <v>86</v>
      </c>
      <c r="H33" cm="1">
        <f t="array" ref="H33">IF(D33="2DSB", IF(G33="R1", 67, 46), IF(D33="1DSB", IF(G33="R1", 67, 46), IF(D33="2DSBanti", IF(G33="R1", 50, 47), NA)))</f>
        <v>46</v>
      </c>
      <c r="I33" t="str">
        <f t="shared" si="0"/>
        <v>yjl224_R2_2DSBs.sam</v>
      </c>
      <c r="J33" t="str">
        <f t="shared" si="1"/>
        <v>yjl224_WT_sgAB_R2_branch</v>
      </c>
      <c r="K33" t="str">
        <f t="shared" si="2"/>
        <v>2DSB_R2_branch.fa</v>
      </c>
      <c r="L33">
        <v>99</v>
      </c>
      <c r="M33">
        <f t="shared" si="3"/>
        <v>50</v>
      </c>
      <c r="N33" t="str">
        <f>_xlfn.CONCAT("python 1_process_nhej/filter_nhej.py", " -sam ", dirs!$A$1, "/", I33, " -ref ref_seq/", K33, " -o ", dirs!$A$2, "/", J33, ".tsv", " --min_length ", M33, " -dsb ", H33, " --quiet")</f>
        <v>python 1_process_nhej/filter_nhej.py -sam libraries_1/yjl224_R2_2DSBs.sam -ref ref_seq/2DSB_R2_branch.fa -o libraries_2/yjl224_WT_sgAB_R2_branch.tsv --min_length 50 -dsb 46 --quiet</v>
      </c>
    </row>
    <row r="34" spans="1:14" x14ac:dyDescent="0.25">
      <c r="A34" t="s">
        <v>9</v>
      </c>
      <c r="B34" t="s">
        <v>1</v>
      </c>
      <c r="C34">
        <v>0</v>
      </c>
      <c r="D34" t="s">
        <v>74</v>
      </c>
      <c r="E34" t="s">
        <v>130</v>
      </c>
      <c r="F34" t="s">
        <v>77</v>
      </c>
      <c r="G34" t="s">
        <v>86</v>
      </c>
      <c r="H34" cm="1">
        <f t="array" ref="H34">IF(D34="2DSB", IF(G34="R1", 67, 46), IF(D34="1DSB", IF(G34="R1", 67, 46), IF(D34="2DSBanti", IF(G34="R1", 50, 47), NA)))</f>
        <v>46</v>
      </c>
      <c r="I34" t="str">
        <f t="shared" si="0"/>
        <v>yjl225_R2_2DSBs.sam</v>
      </c>
      <c r="J34" t="str">
        <f t="shared" si="1"/>
        <v>yjl225_WT_sgAB_R2_cmv</v>
      </c>
      <c r="K34" t="str">
        <f t="shared" si="2"/>
        <v>2DSB_R2_cmv.fa</v>
      </c>
      <c r="L34">
        <v>96</v>
      </c>
      <c r="M34">
        <f t="shared" si="3"/>
        <v>50</v>
      </c>
      <c r="N34" t="str">
        <f>_xlfn.CONCAT("python 1_process_nhej/filter_nhej.py", " -sam ", dirs!$A$1, "/", I34, " -ref ref_seq/", K34, " -o ", dirs!$A$2, "/", J34, ".tsv", " --min_length ", M34, " -dsb ", H34, " --quiet")</f>
        <v>python 1_process_nhej/filter_nhej.py -sam libraries_1/yjl225_R2_2DSBs.sam -ref ref_seq/2DSB_R2_cmv.fa -o libraries_2/yjl225_WT_sgAB_R2_cmv.tsv --min_length 50 -dsb 46 --quiet</v>
      </c>
    </row>
    <row r="35" spans="1:14" x14ac:dyDescent="0.25">
      <c r="A35" t="s">
        <v>10</v>
      </c>
      <c r="B35" t="s">
        <v>1</v>
      </c>
      <c r="C35">
        <v>0</v>
      </c>
      <c r="D35" t="s">
        <v>74</v>
      </c>
      <c r="E35" t="s">
        <v>130</v>
      </c>
      <c r="F35" t="s">
        <v>77</v>
      </c>
      <c r="G35" t="s">
        <v>86</v>
      </c>
      <c r="H35" cm="1">
        <f t="array" ref="H35">IF(D35="2DSB", IF(G35="R1", 67, 46), IF(D35="1DSB", IF(G35="R1", 67, 46), IF(D35="2DSBanti", IF(G35="R1", 50, 47), NA)))</f>
        <v>46</v>
      </c>
      <c r="I35" t="str">
        <f t="shared" si="0"/>
        <v>yjl226_R2_2DSBs.sam</v>
      </c>
      <c r="J35" t="str">
        <f t="shared" si="1"/>
        <v>yjl226_WT_sgAB_R2_cmv</v>
      </c>
      <c r="K35" t="str">
        <f t="shared" si="2"/>
        <v>2DSB_R2_cmv.fa</v>
      </c>
      <c r="L35">
        <v>97</v>
      </c>
      <c r="M35">
        <f t="shared" si="3"/>
        <v>50</v>
      </c>
      <c r="N35" t="str">
        <f>_xlfn.CONCAT("python 1_process_nhej/filter_nhej.py", " -sam ", dirs!$A$1, "/", I35, " -ref ref_seq/", K35, " -o ", dirs!$A$2, "/", J35, ".tsv", " --min_length ", M35, " -dsb ", H35, " --quiet")</f>
        <v>python 1_process_nhej/filter_nhej.py -sam libraries_1/yjl226_R2_2DSBs.sam -ref ref_seq/2DSB_R2_cmv.fa -o libraries_2/yjl226_WT_sgAB_R2_cmv.tsv --min_length 50 -dsb 46 --quiet</v>
      </c>
    </row>
    <row r="36" spans="1:14" x14ac:dyDescent="0.25">
      <c r="A36" t="s">
        <v>11</v>
      </c>
      <c r="B36" t="s">
        <v>1</v>
      </c>
      <c r="C36">
        <v>0</v>
      </c>
      <c r="D36" t="s">
        <v>74</v>
      </c>
      <c r="E36" t="s">
        <v>130</v>
      </c>
      <c r="F36" t="s">
        <v>77</v>
      </c>
      <c r="G36" t="s">
        <v>86</v>
      </c>
      <c r="H36" cm="1">
        <f t="array" ref="H36">IF(D36="2DSB", IF(G36="R1", 67, 46), IF(D36="1DSB", IF(G36="R1", 67, 46), IF(D36="2DSBanti", IF(G36="R1", 50, 47), NA)))</f>
        <v>46</v>
      </c>
      <c r="I36" t="str">
        <f t="shared" si="0"/>
        <v>yjl227_R2_2DSBs.sam</v>
      </c>
      <c r="J36" t="str">
        <f t="shared" si="1"/>
        <v>yjl227_WT_sgAB_R2_cmv</v>
      </c>
      <c r="K36" t="str">
        <f t="shared" si="2"/>
        <v>2DSB_R2_cmv.fa</v>
      </c>
      <c r="L36">
        <v>98</v>
      </c>
      <c r="M36">
        <f t="shared" si="3"/>
        <v>50</v>
      </c>
      <c r="N36" t="str">
        <f>_xlfn.CONCAT("python 1_process_nhej/filter_nhej.py", " -sam ", dirs!$A$1, "/", I36, " -ref ref_seq/", K36, " -o ", dirs!$A$2, "/", J36, ".tsv", " --min_length ", M36, " -dsb ", H36, " --quiet")</f>
        <v>python 1_process_nhej/filter_nhej.py -sam libraries_1/yjl227_R2_2DSBs.sam -ref ref_seq/2DSB_R2_cmv.fa -o libraries_2/yjl227_WT_sgAB_R2_cmv.tsv --min_length 50 -dsb 46 --quiet</v>
      </c>
    </row>
    <row r="37" spans="1:14" x14ac:dyDescent="0.25">
      <c r="A37" t="s">
        <v>12</v>
      </c>
      <c r="B37" t="s">
        <v>1</v>
      </c>
      <c r="C37">
        <v>0</v>
      </c>
      <c r="D37" t="s">
        <v>74</v>
      </c>
      <c r="E37" t="s">
        <v>130</v>
      </c>
      <c r="F37" t="s">
        <v>77</v>
      </c>
      <c r="G37" t="s">
        <v>86</v>
      </c>
      <c r="H37" cm="1">
        <f t="array" ref="H37">IF(D37="2DSB", IF(G37="R1", 67, 46), IF(D37="1DSB", IF(G37="R1", 67, 46), IF(D37="2DSBanti", IF(G37="R1", 50, 47), NA)))</f>
        <v>46</v>
      </c>
      <c r="I37" t="str">
        <f t="shared" si="0"/>
        <v>yjl228_R2_2DSBs.sam</v>
      </c>
      <c r="J37" t="str">
        <f t="shared" si="1"/>
        <v>yjl228_WT_sgAB_R2_cmv</v>
      </c>
      <c r="K37" t="str">
        <f t="shared" si="2"/>
        <v>2DSB_R2_cmv.fa</v>
      </c>
      <c r="L37">
        <v>99</v>
      </c>
      <c r="M37">
        <f t="shared" si="3"/>
        <v>50</v>
      </c>
      <c r="N37" t="str">
        <f>_xlfn.CONCAT("python 1_process_nhej/filter_nhej.py", " -sam ", dirs!$A$1, "/", I37, " -ref ref_seq/", K37, " -o ", dirs!$A$2, "/", J37, ".tsv", " --min_length ", M37, " -dsb ", H37, " --quiet")</f>
        <v>python 1_process_nhej/filter_nhej.py -sam libraries_1/yjl228_R2_2DSBs.sam -ref ref_seq/2DSB_R2_cmv.fa -o libraries_2/yjl228_WT_sgAB_R2_cmv.tsv --min_length 50 -dsb 46 --quiet</v>
      </c>
    </row>
    <row r="38" spans="1:14" x14ac:dyDescent="0.25">
      <c r="A38" t="s">
        <v>13</v>
      </c>
      <c r="B38" t="s">
        <v>14</v>
      </c>
      <c r="C38">
        <v>0</v>
      </c>
      <c r="D38" t="s">
        <v>74</v>
      </c>
      <c r="E38" t="s">
        <v>130</v>
      </c>
      <c r="F38" t="s">
        <v>75</v>
      </c>
      <c r="G38" t="s">
        <v>86</v>
      </c>
      <c r="H38" cm="1">
        <f t="array" ref="H38">IF(D38="2DSB", IF(G38="R1", 67, 46), IF(D38="1DSB", IF(G38="R1", 67, 46), IF(D38="2DSBanti", IF(G38="R1", 50, 47), NA)))</f>
        <v>46</v>
      </c>
      <c r="I38" t="str">
        <f t="shared" si="0"/>
        <v>yjl229_R2_2DSBs.sam</v>
      </c>
      <c r="J38" t="str">
        <f t="shared" si="1"/>
        <v>yjl229_KO_sgAB_R2_sense</v>
      </c>
      <c r="K38" t="str">
        <f t="shared" si="2"/>
        <v>2DSB_R2_sense.fa</v>
      </c>
      <c r="L38">
        <v>96</v>
      </c>
      <c r="M38">
        <f t="shared" si="3"/>
        <v>50</v>
      </c>
      <c r="N38" t="str">
        <f>_xlfn.CONCAT("python 1_process_nhej/filter_nhej.py", " -sam ", dirs!$A$1, "/", I38, " -ref ref_seq/", K38, " -o ", dirs!$A$2, "/", J38, ".tsv", " --min_length ", M38, " -dsb ", H38, " --quiet")</f>
        <v>python 1_process_nhej/filter_nhej.py -sam libraries_1/yjl229_R2_2DSBs.sam -ref ref_seq/2DSB_R2_sense.fa -o libraries_2/yjl229_KO_sgAB_R2_sense.tsv --min_length 50 -dsb 46 --quiet</v>
      </c>
    </row>
    <row r="39" spans="1:14" x14ac:dyDescent="0.25">
      <c r="A39" t="s">
        <v>15</v>
      </c>
      <c r="B39" t="s">
        <v>14</v>
      </c>
      <c r="C39">
        <v>0</v>
      </c>
      <c r="D39" t="s">
        <v>74</v>
      </c>
      <c r="E39" t="s">
        <v>130</v>
      </c>
      <c r="F39" t="s">
        <v>75</v>
      </c>
      <c r="G39" t="s">
        <v>86</v>
      </c>
      <c r="H39" cm="1">
        <f t="array" ref="H39">IF(D39="2DSB", IF(G39="R1", 67, 46), IF(D39="1DSB", IF(G39="R1", 67, 46), IF(D39="2DSBanti", IF(G39="R1", 50, 47), NA)))</f>
        <v>46</v>
      </c>
      <c r="I39" t="str">
        <f t="shared" si="0"/>
        <v>yjl230_R2_2DSBs.sam</v>
      </c>
      <c r="J39" t="str">
        <f t="shared" si="1"/>
        <v>yjl230_KO_sgAB_R2_sense</v>
      </c>
      <c r="K39" t="str">
        <f t="shared" si="2"/>
        <v>2DSB_R2_sense.fa</v>
      </c>
      <c r="L39">
        <v>97</v>
      </c>
      <c r="M39">
        <f t="shared" si="3"/>
        <v>50</v>
      </c>
      <c r="N39" t="str">
        <f>_xlfn.CONCAT("python 1_process_nhej/filter_nhej.py", " -sam ", dirs!$A$1, "/", I39, " -ref ref_seq/", K39, " -o ", dirs!$A$2, "/", J39, ".tsv", " --min_length ", M39, " -dsb ", H39, " --quiet")</f>
        <v>python 1_process_nhej/filter_nhej.py -sam libraries_1/yjl230_R2_2DSBs.sam -ref ref_seq/2DSB_R2_sense.fa -o libraries_2/yjl230_KO_sgAB_R2_sense.tsv --min_length 50 -dsb 46 --quiet</v>
      </c>
    </row>
    <row r="40" spans="1:14" x14ac:dyDescent="0.25">
      <c r="A40" t="s">
        <v>16</v>
      </c>
      <c r="B40" t="s">
        <v>14</v>
      </c>
      <c r="C40">
        <v>0</v>
      </c>
      <c r="D40" t="s">
        <v>74</v>
      </c>
      <c r="E40" t="s">
        <v>130</v>
      </c>
      <c r="F40" t="s">
        <v>75</v>
      </c>
      <c r="G40" t="s">
        <v>86</v>
      </c>
      <c r="H40" cm="1">
        <f t="array" ref="H40">IF(D40="2DSB", IF(G40="R1", 67, 46), IF(D40="1DSB", IF(G40="R1", 67, 46), IF(D40="2DSBanti", IF(G40="R1", 50, 47), NA)))</f>
        <v>46</v>
      </c>
      <c r="I40" t="str">
        <f t="shared" si="0"/>
        <v>yjl231_R2_2DSBs.sam</v>
      </c>
      <c r="J40" t="str">
        <f t="shared" si="1"/>
        <v>yjl231_KO_sgAB_R2_sense</v>
      </c>
      <c r="K40" t="str">
        <f t="shared" si="2"/>
        <v>2DSB_R2_sense.fa</v>
      </c>
      <c r="L40">
        <v>98</v>
      </c>
      <c r="M40">
        <f t="shared" si="3"/>
        <v>50</v>
      </c>
      <c r="N40" t="str">
        <f>_xlfn.CONCAT("python 1_process_nhej/filter_nhej.py", " -sam ", dirs!$A$1, "/", I40, " -ref ref_seq/", K40, " -o ", dirs!$A$2, "/", J40, ".tsv", " --min_length ", M40, " -dsb ", H40, " --quiet")</f>
        <v>python 1_process_nhej/filter_nhej.py -sam libraries_1/yjl231_R2_2DSBs.sam -ref ref_seq/2DSB_R2_sense.fa -o libraries_2/yjl231_KO_sgAB_R2_sense.tsv --min_length 50 -dsb 46 --quiet</v>
      </c>
    </row>
    <row r="41" spans="1:14" x14ac:dyDescent="0.25">
      <c r="A41" t="s">
        <v>17</v>
      </c>
      <c r="B41" t="s">
        <v>14</v>
      </c>
      <c r="C41">
        <v>0</v>
      </c>
      <c r="D41" t="s">
        <v>74</v>
      </c>
      <c r="E41" t="s">
        <v>130</v>
      </c>
      <c r="F41" t="s">
        <v>75</v>
      </c>
      <c r="G41" t="s">
        <v>86</v>
      </c>
      <c r="H41" cm="1">
        <f t="array" ref="H41">IF(D41="2DSB", IF(G41="R1", 67, 46), IF(D41="1DSB", IF(G41="R1", 67, 46), IF(D41="2DSBanti", IF(G41="R1", 50, 47), NA)))</f>
        <v>46</v>
      </c>
      <c r="I41" t="str">
        <f t="shared" si="0"/>
        <v>yjl232_R2_2DSBs.sam</v>
      </c>
      <c r="J41" t="str">
        <f t="shared" si="1"/>
        <v>yjl232_KO_sgAB_R2_sense</v>
      </c>
      <c r="K41" t="str">
        <f t="shared" si="2"/>
        <v>2DSB_R2_sense.fa</v>
      </c>
      <c r="L41">
        <v>99</v>
      </c>
      <c r="M41">
        <f t="shared" si="3"/>
        <v>50</v>
      </c>
      <c r="N41" t="str">
        <f>_xlfn.CONCAT("python 1_process_nhej/filter_nhej.py", " -sam ", dirs!$A$1, "/", I41, " -ref ref_seq/", K41, " -o ", dirs!$A$2, "/", J41, ".tsv", " --min_length ", M41, " -dsb ", H41, " --quiet")</f>
        <v>python 1_process_nhej/filter_nhej.py -sam libraries_1/yjl232_R2_2DSBs.sam -ref ref_seq/2DSB_R2_sense.fa -o libraries_2/yjl232_KO_sgAB_R2_sense.tsv --min_length 50 -dsb 46 --quiet</v>
      </c>
    </row>
    <row r="42" spans="1:14" x14ac:dyDescent="0.25">
      <c r="A42" t="s">
        <v>18</v>
      </c>
      <c r="B42" t="s">
        <v>14</v>
      </c>
      <c r="C42">
        <v>0</v>
      </c>
      <c r="D42" t="s">
        <v>74</v>
      </c>
      <c r="E42" t="s">
        <v>130</v>
      </c>
      <c r="F42" t="s">
        <v>76</v>
      </c>
      <c r="G42" t="s">
        <v>86</v>
      </c>
      <c r="H42" cm="1">
        <f t="array" ref="H42">IF(D42="2DSB", IF(G42="R1", 67, 46), IF(D42="1DSB", IF(G42="R1", 67, 46), IF(D42="2DSBanti", IF(G42="R1", 50, 47), NA)))</f>
        <v>46</v>
      </c>
      <c r="I42" t="str">
        <f t="shared" si="0"/>
        <v>yjl233_R2_2DSBs.sam</v>
      </c>
      <c r="J42" t="str">
        <f t="shared" si="1"/>
        <v>yjl233_KO_sgAB_R2_branch</v>
      </c>
      <c r="K42" t="str">
        <f t="shared" si="2"/>
        <v>2DSB_R2_branch.fa</v>
      </c>
      <c r="L42">
        <v>96</v>
      </c>
      <c r="M42">
        <f t="shared" si="3"/>
        <v>50</v>
      </c>
      <c r="N42" t="str">
        <f>_xlfn.CONCAT("python 1_process_nhej/filter_nhej.py", " -sam ", dirs!$A$1, "/", I42, " -ref ref_seq/", K42, " -o ", dirs!$A$2, "/", J42, ".tsv", " --min_length ", M42, " -dsb ", H42, " --quiet")</f>
        <v>python 1_process_nhej/filter_nhej.py -sam libraries_1/yjl233_R2_2DSBs.sam -ref ref_seq/2DSB_R2_branch.fa -o libraries_2/yjl233_KO_sgAB_R2_branch.tsv --min_length 50 -dsb 46 --quiet</v>
      </c>
    </row>
    <row r="43" spans="1:14" x14ac:dyDescent="0.25">
      <c r="A43" t="s">
        <v>19</v>
      </c>
      <c r="B43" t="s">
        <v>14</v>
      </c>
      <c r="C43">
        <v>0</v>
      </c>
      <c r="D43" t="s">
        <v>74</v>
      </c>
      <c r="E43" t="s">
        <v>130</v>
      </c>
      <c r="F43" t="s">
        <v>76</v>
      </c>
      <c r="G43" t="s">
        <v>86</v>
      </c>
      <c r="H43" cm="1">
        <f t="array" ref="H43">IF(D43="2DSB", IF(G43="R1", 67, 46), IF(D43="1DSB", IF(G43="R1", 67, 46), IF(D43="2DSBanti", IF(G43="R1", 50, 47), NA)))</f>
        <v>46</v>
      </c>
      <c r="I43" t="str">
        <f t="shared" si="0"/>
        <v>yjl234_R2_2DSBs.sam</v>
      </c>
      <c r="J43" t="str">
        <f t="shared" si="1"/>
        <v>yjl234_KO_sgAB_R2_branch</v>
      </c>
      <c r="K43" t="str">
        <f t="shared" si="2"/>
        <v>2DSB_R2_branch.fa</v>
      </c>
      <c r="L43">
        <v>97</v>
      </c>
      <c r="M43">
        <f t="shared" si="3"/>
        <v>50</v>
      </c>
      <c r="N43" t="str">
        <f>_xlfn.CONCAT("python 1_process_nhej/filter_nhej.py", " -sam ", dirs!$A$1, "/", I43, " -ref ref_seq/", K43, " -o ", dirs!$A$2, "/", J43, ".tsv", " --min_length ", M43, " -dsb ", H43, " --quiet")</f>
        <v>python 1_process_nhej/filter_nhej.py -sam libraries_1/yjl234_R2_2DSBs.sam -ref ref_seq/2DSB_R2_branch.fa -o libraries_2/yjl234_KO_sgAB_R2_branch.tsv --min_length 50 -dsb 46 --quiet</v>
      </c>
    </row>
    <row r="44" spans="1:14" x14ac:dyDescent="0.25">
      <c r="A44" t="s">
        <v>20</v>
      </c>
      <c r="B44" t="s">
        <v>14</v>
      </c>
      <c r="C44">
        <v>0</v>
      </c>
      <c r="D44" t="s">
        <v>74</v>
      </c>
      <c r="E44" t="s">
        <v>130</v>
      </c>
      <c r="F44" t="s">
        <v>76</v>
      </c>
      <c r="G44" t="s">
        <v>86</v>
      </c>
      <c r="H44" cm="1">
        <f t="array" ref="H44">IF(D44="2DSB", IF(G44="R1", 67, 46), IF(D44="1DSB", IF(G44="R1", 67, 46), IF(D44="2DSBanti", IF(G44="R1", 50, 47), NA)))</f>
        <v>46</v>
      </c>
      <c r="I44" t="str">
        <f t="shared" si="0"/>
        <v>yjl235_R2_2DSBs.sam</v>
      </c>
      <c r="J44" t="str">
        <f t="shared" si="1"/>
        <v>yjl235_KO_sgAB_R2_branch</v>
      </c>
      <c r="K44" t="str">
        <f t="shared" si="2"/>
        <v>2DSB_R2_branch.fa</v>
      </c>
      <c r="L44">
        <v>98</v>
      </c>
      <c r="M44">
        <f t="shared" si="3"/>
        <v>50</v>
      </c>
      <c r="N44" t="str">
        <f>_xlfn.CONCAT("python 1_process_nhej/filter_nhej.py", " -sam ", dirs!$A$1, "/", I44, " -ref ref_seq/", K44, " -o ", dirs!$A$2, "/", J44, ".tsv", " --min_length ", M44, " -dsb ", H44, " --quiet")</f>
        <v>python 1_process_nhej/filter_nhej.py -sam libraries_1/yjl235_R2_2DSBs.sam -ref ref_seq/2DSB_R2_branch.fa -o libraries_2/yjl235_KO_sgAB_R2_branch.tsv --min_length 50 -dsb 46 --quiet</v>
      </c>
    </row>
    <row r="45" spans="1:14" x14ac:dyDescent="0.25">
      <c r="A45" t="s">
        <v>21</v>
      </c>
      <c r="B45" t="s">
        <v>14</v>
      </c>
      <c r="C45">
        <v>0</v>
      </c>
      <c r="D45" t="s">
        <v>74</v>
      </c>
      <c r="E45" t="s">
        <v>130</v>
      </c>
      <c r="F45" t="s">
        <v>76</v>
      </c>
      <c r="G45" t="s">
        <v>86</v>
      </c>
      <c r="H45" cm="1">
        <f t="array" ref="H45">IF(D45="2DSB", IF(G45="R1", 67, 46), IF(D45="1DSB", IF(G45="R1", 67, 46), IF(D45="2DSBanti", IF(G45="R1", 50, 47), NA)))</f>
        <v>46</v>
      </c>
      <c r="I45" t="str">
        <f t="shared" si="0"/>
        <v>yjl236_R2_2DSBs.sam</v>
      </c>
      <c r="J45" t="str">
        <f t="shared" si="1"/>
        <v>yjl236_KO_sgAB_R2_branch</v>
      </c>
      <c r="K45" t="str">
        <f t="shared" si="2"/>
        <v>2DSB_R2_branch.fa</v>
      </c>
      <c r="L45">
        <v>99</v>
      </c>
      <c r="M45">
        <f t="shared" si="3"/>
        <v>50</v>
      </c>
      <c r="N45" t="str">
        <f>_xlfn.CONCAT("python 1_process_nhej/filter_nhej.py", " -sam ", dirs!$A$1, "/", I45, " -ref ref_seq/", K45, " -o ", dirs!$A$2, "/", J45, ".tsv", " --min_length ", M45, " -dsb ", H45, " --quiet")</f>
        <v>python 1_process_nhej/filter_nhej.py -sam libraries_1/yjl236_R2_2DSBs.sam -ref ref_seq/2DSB_R2_branch.fa -o libraries_2/yjl236_KO_sgAB_R2_branch.tsv --min_length 50 -dsb 46 --quiet</v>
      </c>
    </row>
    <row r="46" spans="1:14" x14ac:dyDescent="0.25">
      <c r="A46" t="s">
        <v>22</v>
      </c>
      <c r="B46" t="s">
        <v>14</v>
      </c>
      <c r="C46">
        <v>0</v>
      </c>
      <c r="D46" t="s">
        <v>74</v>
      </c>
      <c r="E46" t="s">
        <v>130</v>
      </c>
      <c r="F46" t="s">
        <v>77</v>
      </c>
      <c r="G46" t="s">
        <v>86</v>
      </c>
      <c r="H46" cm="1">
        <f t="array" ref="H46">IF(D46="2DSB", IF(G46="R1", 67, 46), IF(D46="1DSB", IF(G46="R1", 67, 46), IF(D46="2DSBanti", IF(G46="R1", 50, 47), NA)))</f>
        <v>46</v>
      </c>
      <c r="I46" t="str">
        <f t="shared" si="0"/>
        <v>yjl237_R2_2DSBs.sam</v>
      </c>
      <c r="J46" t="str">
        <f t="shared" si="1"/>
        <v>yjl237_KO_sgAB_R2_cmv</v>
      </c>
      <c r="K46" t="str">
        <f t="shared" si="2"/>
        <v>2DSB_R2_cmv.fa</v>
      </c>
      <c r="L46">
        <v>96</v>
      </c>
      <c r="M46">
        <f t="shared" si="3"/>
        <v>50</v>
      </c>
      <c r="N46" t="str">
        <f>_xlfn.CONCAT("python 1_process_nhej/filter_nhej.py", " -sam ", dirs!$A$1, "/", I46, " -ref ref_seq/", K46, " -o ", dirs!$A$2, "/", J46, ".tsv", " --min_length ", M46, " -dsb ", H46, " --quiet")</f>
        <v>python 1_process_nhej/filter_nhej.py -sam libraries_1/yjl237_R2_2DSBs.sam -ref ref_seq/2DSB_R2_cmv.fa -o libraries_2/yjl237_KO_sgAB_R2_cmv.tsv --min_length 50 -dsb 46 --quiet</v>
      </c>
    </row>
    <row r="47" spans="1:14" x14ac:dyDescent="0.25">
      <c r="A47" t="s">
        <v>23</v>
      </c>
      <c r="B47" t="s">
        <v>14</v>
      </c>
      <c r="C47">
        <v>0</v>
      </c>
      <c r="D47" t="s">
        <v>74</v>
      </c>
      <c r="E47" t="s">
        <v>130</v>
      </c>
      <c r="F47" t="s">
        <v>77</v>
      </c>
      <c r="G47" t="s">
        <v>86</v>
      </c>
      <c r="H47" cm="1">
        <f t="array" ref="H47">IF(D47="2DSB", IF(G47="R1", 67, 46), IF(D47="1DSB", IF(G47="R1", 67, 46), IF(D47="2DSBanti", IF(G47="R1", 50, 47), NA)))</f>
        <v>46</v>
      </c>
      <c r="I47" t="str">
        <f t="shared" si="0"/>
        <v>yjl238_R2_2DSBs.sam</v>
      </c>
      <c r="J47" t="str">
        <f t="shared" si="1"/>
        <v>yjl238_KO_sgAB_R2_cmv</v>
      </c>
      <c r="K47" t="str">
        <f t="shared" si="2"/>
        <v>2DSB_R2_cmv.fa</v>
      </c>
      <c r="L47">
        <v>97</v>
      </c>
      <c r="M47">
        <f t="shared" si="3"/>
        <v>50</v>
      </c>
      <c r="N47" t="str">
        <f>_xlfn.CONCAT("python 1_process_nhej/filter_nhej.py", " -sam ", dirs!$A$1, "/", I47, " -ref ref_seq/", K47, " -o ", dirs!$A$2, "/", J47, ".tsv", " --min_length ", M47, " -dsb ", H47, " --quiet")</f>
        <v>python 1_process_nhej/filter_nhej.py -sam libraries_1/yjl238_R2_2DSBs.sam -ref ref_seq/2DSB_R2_cmv.fa -o libraries_2/yjl238_KO_sgAB_R2_cmv.tsv --min_length 50 -dsb 46 --quiet</v>
      </c>
    </row>
    <row r="48" spans="1:14" x14ac:dyDescent="0.25">
      <c r="A48" t="s">
        <v>24</v>
      </c>
      <c r="B48" t="s">
        <v>14</v>
      </c>
      <c r="C48">
        <v>0</v>
      </c>
      <c r="D48" t="s">
        <v>74</v>
      </c>
      <c r="E48" t="s">
        <v>130</v>
      </c>
      <c r="F48" t="s">
        <v>77</v>
      </c>
      <c r="G48" t="s">
        <v>86</v>
      </c>
      <c r="H48" cm="1">
        <f t="array" ref="H48">IF(D48="2DSB", IF(G48="R1", 67, 46), IF(D48="1DSB", IF(G48="R1", 67, 46), IF(D48="2DSBanti", IF(G48="R1", 50, 47), NA)))</f>
        <v>46</v>
      </c>
      <c r="I48" t="str">
        <f t="shared" si="0"/>
        <v>yjl239_R2_2DSBs.sam</v>
      </c>
      <c r="J48" t="str">
        <f t="shared" si="1"/>
        <v>yjl239_KO_sgAB_R2_cmv</v>
      </c>
      <c r="K48" t="str">
        <f t="shared" si="2"/>
        <v>2DSB_R2_cmv.fa</v>
      </c>
      <c r="L48">
        <v>98</v>
      </c>
      <c r="M48">
        <f t="shared" si="3"/>
        <v>50</v>
      </c>
      <c r="N48" t="str">
        <f>_xlfn.CONCAT("python 1_process_nhej/filter_nhej.py", " -sam ", dirs!$A$1, "/", I48, " -ref ref_seq/", K48, " -o ", dirs!$A$2, "/", J48, ".tsv", " --min_length ", M48, " -dsb ", H48, " --quiet")</f>
        <v>python 1_process_nhej/filter_nhej.py -sam libraries_1/yjl239_R2_2DSBs.sam -ref ref_seq/2DSB_R2_cmv.fa -o libraries_2/yjl239_KO_sgAB_R2_cmv.tsv --min_length 50 -dsb 46 --quiet</v>
      </c>
    </row>
    <row r="49" spans="1:14" x14ac:dyDescent="0.25">
      <c r="A49" t="s">
        <v>25</v>
      </c>
      <c r="B49" t="s">
        <v>14</v>
      </c>
      <c r="C49">
        <v>0</v>
      </c>
      <c r="D49" t="s">
        <v>74</v>
      </c>
      <c r="E49" t="s">
        <v>130</v>
      </c>
      <c r="F49" t="s">
        <v>77</v>
      </c>
      <c r="G49" t="s">
        <v>86</v>
      </c>
      <c r="H49" cm="1">
        <f t="array" ref="H49">IF(D49="2DSB", IF(G49="R1", 67, 46), IF(D49="1DSB", IF(G49="R1", 67, 46), IF(D49="2DSBanti", IF(G49="R1", 50, 47), NA)))</f>
        <v>46</v>
      </c>
      <c r="I49" t="str">
        <f t="shared" si="0"/>
        <v>yjl240_R2_2DSBs.sam</v>
      </c>
      <c r="J49" t="str">
        <f t="shared" si="1"/>
        <v>yjl240_KO_sgAB_R2_cmv</v>
      </c>
      <c r="K49" t="str">
        <f t="shared" si="2"/>
        <v>2DSB_R2_cmv.fa</v>
      </c>
      <c r="L49">
        <v>99</v>
      </c>
      <c r="M49">
        <f t="shared" si="3"/>
        <v>50</v>
      </c>
      <c r="N49" t="str">
        <f>_xlfn.CONCAT("python 1_process_nhej/filter_nhej.py", " -sam ", dirs!$A$1, "/", I49, " -ref ref_seq/", K49, " -o ", dirs!$A$2, "/", J49, ".tsv", " --min_length ", M49, " -dsb ", H49, " --quiet")</f>
        <v>python 1_process_nhej/filter_nhej.py -sam libraries_1/yjl240_R2_2DSBs.sam -ref ref_seq/2DSB_R2_cmv.fa -o libraries_2/yjl240_KO_sgAB_R2_cmv.tsv --min_length 50 -dsb 46 --quiet</v>
      </c>
    </row>
    <row r="50" spans="1:14" x14ac:dyDescent="0.25">
      <c r="A50" t="s">
        <v>26</v>
      </c>
      <c r="B50" t="s">
        <v>1</v>
      </c>
      <c r="C50">
        <v>0</v>
      </c>
      <c r="D50" t="s">
        <v>128</v>
      </c>
      <c r="E50" t="s">
        <v>78</v>
      </c>
      <c r="F50" t="s">
        <v>75</v>
      </c>
      <c r="G50" t="s">
        <v>85</v>
      </c>
      <c r="H50" cm="1">
        <f t="array" ref="H50">IF(D50="2DSB", IF(G50="R1", 67, 46), IF(D50="1DSB", IF(G50="R1", 67, 46), IF(D50="2DSBanti", IF(G50="R1", 50, 47), NA)))</f>
        <v>67</v>
      </c>
      <c r="I50" t="str">
        <f t="shared" si="0"/>
        <v>yjl255_R1_sgA.sam</v>
      </c>
      <c r="J50" t="str">
        <f t="shared" si="1"/>
        <v>yjl255_WT_sgA_R1_sense</v>
      </c>
      <c r="K50" t="str">
        <f t="shared" si="2"/>
        <v>1DSB_R1_sense.fa</v>
      </c>
      <c r="L50">
        <v>96</v>
      </c>
      <c r="M50">
        <f t="shared" si="3"/>
        <v>130</v>
      </c>
      <c r="N50" t="str">
        <f>_xlfn.CONCAT("python 1_process_nhej/filter_nhej.py", " -sam ", dirs!$A$1, "/", I50, " -ref ref_seq/", K50, " -o ", dirs!$A$2, "/", J50, ".tsv", " --min_length ", M50, " -dsb ", H50, " --quiet")</f>
        <v>python 1_process_nhej/filter_nhej.py -sam libraries_1/yjl255_R1_sgA.sam -ref ref_seq/1DSB_R1_sense.fa -o libraries_2/yjl255_WT_sgA_R1_sense.tsv --min_length 130 -dsb 67 --quiet</v>
      </c>
    </row>
    <row r="51" spans="1:14" x14ac:dyDescent="0.25">
      <c r="A51" t="s">
        <v>27</v>
      </c>
      <c r="B51" t="s">
        <v>1</v>
      </c>
      <c r="C51">
        <v>0</v>
      </c>
      <c r="D51" t="s">
        <v>128</v>
      </c>
      <c r="E51" t="s">
        <v>78</v>
      </c>
      <c r="F51" t="s">
        <v>75</v>
      </c>
      <c r="G51" t="s">
        <v>85</v>
      </c>
      <c r="H51" cm="1">
        <f t="array" ref="H51">IF(D51="2DSB", IF(G51="R1", 67, 46), IF(D51="1DSB", IF(G51="R1", 67, 46), IF(D51="2DSBanti", IF(G51="R1", 50, 47), NA)))</f>
        <v>67</v>
      </c>
      <c r="I51" t="str">
        <f t="shared" si="0"/>
        <v>yjl256_R1_sgA.sam</v>
      </c>
      <c r="J51" t="str">
        <f t="shared" si="1"/>
        <v>yjl256_WT_sgA_R1_sense</v>
      </c>
      <c r="K51" t="str">
        <f t="shared" si="2"/>
        <v>1DSB_R1_sense.fa</v>
      </c>
      <c r="L51">
        <v>97</v>
      </c>
      <c r="M51">
        <f t="shared" si="3"/>
        <v>130</v>
      </c>
      <c r="N51" t="str">
        <f>_xlfn.CONCAT("python 1_process_nhej/filter_nhej.py", " -sam ", dirs!$A$1, "/", I51, " -ref ref_seq/", K51, " -o ", dirs!$A$2, "/", J51, ".tsv", " --min_length ", M51, " -dsb ", H51, " --quiet")</f>
        <v>python 1_process_nhej/filter_nhej.py -sam libraries_1/yjl256_R1_sgA.sam -ref ref_seq/1DSB_R1_sense.fa -o libraries_2/yjl256_WT_sgA_R1_sense.tsv --min_length 130 -dsb 67 --quiet</v>
      </c>
    </row>
    <row r="52" spans="1:14" x14ac:dyDescent="0.25">
      <c r="A52" t="s">
        <v>28</v>
      </c>
      <c r="B52" t="s">
        <v>1</v>
      </c>
      <c r="C52">
        <v>0</v>
      </c>
      <c r="D52" t="s">
        <v>128</v>
      </c>
      <c r="E52" t="s">
        <v>78</v>
      </c>
      <c r="F52" t="s">
        <v>75</v>
      </c>
      <c r="G52" t="s">
        <v>85</v>
      </c>
      <c r="H52" cm="1">
        <f t="array" ref="H52">IF(D52="2DSB", IF(G52="R1", 67, 46), IF(D52="1DSB", IF(G52="R1", 67, 46), IF(D52="2DSBanti", IF(G52="R1", 50, 47), NA)))</f>
        <v>67</v>
      </c>
      <c r="I52" t="str">
        <f t="shared" si="0"/>
        <v>yjl257_R1_sgA.sam</v>
      </c>
      <c r="J52" t="str">
        <f t="shared" si="1"/>
        <v>yjl257_WT_sgA_R1_sense</v>
      </c>
      <c r="K52" t="str">
        <f t="shared" si="2"/>
        <v>1DSB_R1_sense.fa</v>
      </c>
      <c r="L52">
        <v>98</v>
      </c>
      <c r="M52">
        <f t="shared" si="3"/>
        <v>130</v>
      </c>
      <c r="N52" t="str">
        <f>_xlfn.CONCAT("python 1_process_nhej/filter_nhej.py", " -sam ", dirs!$A$1, "/", I52, " -ref ref_seq/", K52, " -o ", dirs!$A$2, "/", J52, ".tsv", " --min_length ", M52, " -dsb ", H52, " --quiet")</f>
        <v>python 1_process_nhej/filter_nhej.py -sam libraries_1/yjl257_R1_sgA.sam -ref ref_seq/1DSB_R1_sense.fa -o libraries_2/yjl257_WT_sgA_R1_sense.tsv --min_length 130 -dsb 67 --quiet</v>
      </c>
    </row>
    <row r="53" spans="1:14" x14ac:dyDescent="0.25">
      <c r="A53" t="s">
        <v>29</v>
      </c>
      <c r="B53" t="s">
        <v>1</v>
      </c>
      <c r="C53">
        <v>0</v>
      </c>
      <c r="D53" t="s">
        <v>128</v>
      </c>
      <c r="E53" t="s">
        <v>78</v>
      </c>
      <c r="F53" t="s">
        <v>75</v>
      </c>
      <c r="G53" t="s">
        <v>85</v>
      </c>
      <c r="H53" cm="1">
        <f t="array" ref="H53">IF(D53="2DSB", IF(G53="R1", 67, 46), IF(D53="1DSB", IF(G53="R1", 67, 46), IF(D53="2DSBanti", IF(G53="R1", 50, 47), NA)))</f>
        <v>67</v>
      </c>
      <c r="I53" t="str">
        <f t="shared" si="0"/>
        <v>yjl258_R1_sgA.sam</v>
      </c>
      <c r="J53" t="str">
        <f t="shared" si="1"/>
        <v>yjl258_WT_sgA_R1_sense</v>
      </c>
      <c r="K53" t="str">
        <f t="shared" si="2"/>
        <v>1DSB_R1_sense.fa</v>
      </c>
      <c r="L53">
        <v>99</v>
      </c>
      <c r="M53">
        <f t="shared" si="3"/>
        <v>130</v>
      </c>
      <c r="N53" t="str">
        <f>_xlfn.CONCAT("python 1_process_nhej/filter_nhej.py", " -sam ", dirs!$A$1, "/", I53, " -ref ref_seq/", K53, " -o ", dirs!$A$2, "/", J53, ".tsv", " --min_length ", M53, " -dsb ", H53, " --quiet")</f>
        <v>python 1_process_nhej/filter_nhej.py -sam libraries_1/yjl258_R1_sgA.sam -ref ref_seq/1DSB_R1_sense.fa -o libraries_2/yjl258_WT_sgA_R1_sense.tsv --min_length 130 -dsb 67 --quiet</v>
      </c>
    </row>
    <row r="54" spans="1:14" x14ac:dyDescent="0.25">
      <c r="A54" t="s">
        <v>30</v>
      </c>
      <c r="B54" t="s">
        <v>1</v>
      </c>
      <c r="C54">
        <v>0</v>
      </c>
      <c r="D54" t="s">
        <v>128</v>
      </c>
      <c r="E54" t="s">
        <v>78</v>
      </c>
      <c r="F54" t="s">
        <v>76</v>
      </c>
      <c r="G54" t="s">
        <v>85</v>
      </c>
      <c r="H54" cm="1">
        <f t="array" ref="H54">IF(D54="2DSB", IF(G54="R1", 67, 46), IF(D54="1DSB", IF(G54="R1", 67, 46), IF(D54="2DSBanti", IF(G54="R1", 50, 47), NA)))</f>
        <v>67</v>
      </c>
      <c r="I54" t="str">
        <f t="shared" si="0"/>
        <v>yjl259_R1_sgA.sam</v>
      </c>
      <c r="J54" t="str">
        <f t="shared" si="1"/>
        <v>yjl259_WT_sgA_R1_branch</v>
      </c>
      <c r="K54" t="str">
        <f t="shared" si="2"/>
        <v>1DSB_R1_branch.fa</v>
      </c>
      <c r="L54">
        <v>96</v>
      </c>
      <c r="M54">
        <f t="shared" si="3"/>
        <v>130</v>
      </c>
      <c r="N54" t="str">
        <f>_xlfn.CONCAT("python 1_process_nhej/filter_nhej.py", " -sam ", dirs!$A$1, "/", I54, " -ref ref_seq/", K54, " -o ", dirs!$A$2, "/", J54, ".tsv", " --min_length ", M54, " -dsb ", H54, " --quiet")</f>
        <v>python 1_process_nhej/filter_nhej.py -sam libraries_1/yjl259_R1_sgA.sam -ref ref_seq/1DSB_R1_branch.fa -o libraries_2/yjl259_WT_sgA_R1_branch.tsv --min_length 130 -dsb 67 --quiet</v>
      </c>
    </row>
    <row r="55" spans="1:14" x14ac:dyDescent="0.25">
      <c r="A55" t="s">
        <v>31</v>
      </c>
      <c r="B55" t="s">
        <v>1</v>
      </c>
      <c r="C55">
        <v>0</v>
      </c>
      <c r="D55" t="s">
        <v>128</v>
      </c>
      <c r="E55" t="s">
        <v>78</v>
      </c>
      <c r="F55" t="s">
        <v>76</v>
      </c>
      <c r="G55" t="s">
        <v>85</v>
      </c>
      <c r="H55" cm="1">
        <f t="array" ref="H55">IF(D55="2DSB", IF(G55="R1", 67, 46), IF(D55="1DSB", IF(G55="R1", 67, 46), IF(D55="2DSBanti", IF(G55="R1", 50, 47), NA)))</f>
        <v>67</v>
      </c>
      <c r="I55" t="str">
        <f t="shared" si="0"/>
        <v>yjl260_R1_sgA.sam</v>
      </c>
      <c r="J55" t="str">
        <f t="shared" si="1"/>
        <v>yjl260_WT_sgA_R1_branch</v>
      </c>
      <c r="K55" t="str">
        <f t="shared" si="2"/>
        <v>1DSB_R1_branch.fa</v>
      </c>
      <c r="L55">
        <v>97</v>
      </c>
      <c r="M55">
        <f t="shared" si="3"/>
        <v>130</v>
      </c>
      <c r="N55" t="str">
        <f>_xlfn.CONCAT("python 1_process_nhej/filter_nhej.py", " -sam ", dirs!$A$1, "/", I55, " -ref ref_seq/", K55, " -o ", dirs!$A$2, "/", J55, ".tsv", " --min_length ", M55, " -dsb ", H55, " --quiet")</f>
        <v>python 1_process_nhej/filter_nhej.py -sam libraries_1/yjl260_R1_sgA.sam -ref ref_seq/1DSB_R1_branch.fa -o libraries_2/yjl260_WT_sgA_R1_branch.tsv --min_length 130 -dsb 67 --quiet</v>
      </c>
    </row>
    <row r="56" spans="1:14" x14ac:dyDescent="0.25">
      <c r="A56" t="s">
        <v>32</v>
      </c>
      <c r="B56" t="s">
        <v>1</v>
      </c>
      <c r="C56">
        <v>0</v>
      </c>
      <c r="D56" t="s">
        <v>128</v>
      </c>
      <c r="E56" t="s">
        <v>78</v>
      </c>
      <c r="F56" t="s">
        <v>76</v>
      </c>
      <c r="G56" t="s">
        <v>85</v>
      </c>
      <c r="H56" cm="1">
        <f t="array" ref="H56">IF(D56="2DSB", IF(G56="R1", 67, 46), IF(D56="1DSB", IF(G56="R1", 67, 46), IF(D56="2DSBanti", IF(G56="R1", 50, 47), NA)))</f>
        <v>67</v>
      </c>
      <c r="I56" t="str">
        <f t="shared" si="0"/>
        <v>yjl261_R1_sgA.sam</v>
      </c>
      <c r="J56" t="str">
        <f t="shared" si="1"/>
        <v>yjl261_WT_sgA_R1_branch</v>
      </c>
      <c r="K56" t="str">
        <f t="shared" si="2"/>
        <v>1DSB_R1_branch.fa</v>
      </c>
      <c r="L56">
        <v>98</v>
      </c>
      <c r="M56">
        <f t="shared" si="3"/>
        <v>130</v>
      </c>
      <c r="N56" t="str">
        <f>_xlfn.CONCAT("python 1_process_nhej/filter_nhej.py", " -sam ", dirs!$A$1, "/", I56, " -ref ref_seq/", K56, " -o ", dirs!$A$2, "/", J56, ".tsv", " --min_length ", M56, " -dsb ", H56, " --quiet")</f>
        <v>python 1_process_nhej/filter_nhej.py -sam libraries_1/yjl261_R1_sgA.sam -ref ref_seq/1DSB_R1_branch.fa -o libraries_2/yjl261_WT_sgA_R1_branch.tsv --min_length 130 -dsb 67 --quiet</v>
      </c>
    </row>
    <row r="57" spans="1:14" x14ac:dyDescent="0.25">
      <c r="A57" t="s">
        <v>33</v>
      </c>
      <c r="B57" t="s">
        <v>1</v>
      </c>
      <c r="C57">
        <v>0</v>
      </c>
      <c r="D57" t="s">
        <v>128</v>
      </c>
      <c r="E57" t="s">
        <v>78</v>
      </c>
      <c r="F57" t="s">
        <v>76</v>
      </c>
      <c r="G57" t="s">
        <v>85</v>
      </c>
      <c r="H57" cm="1">
        <f t="array" ref="H57">IF(D57="2DSB", IF(G57="R1", 67, 46), IF(D57="1DSB", IF(G57="R1", 67, 46), IF(D57="2DSBanti", IF(G57="R1", 50, 47), NA)))</f>
        <v>67</v>
      </c>
      <c r="I57" t="str">
        <f t="shared" si="0"/>
        <v>yjl262_R1_sgA.sam</v>
      </c>
      <c r="J57" t="str">
        <f t="shared" si="1"/>
        <v>yjl262_WT_sgA_R1_branch</v>
      </c>
      <c r="K57" t="str">
        <f t="shared" si="2"/>
        <v>1DSB_R1_branch.fa</v>
      </c>
      <c r="L57">
        <v>99</v>
      </c>
      <c r="M57">
        <f t="shared" si="3"/>
        <v>130</v>
      </c>
      <c r="N57" t="str">
        <f>_xlfn.CONCAT("python 1_process_nhej/filter_nhej.py", " -sam ", dirs!$A$1, "/", I57, " -ref ref_seq/", K57, " -o ", dirs!$A$2, "/", J57, ".tsv", " --min_length ", M57, " -dsb ", H57, " --quiet")</f>
        <v>python 1_process_nhej/filter_nhej.py -sam libraries_1/yjl262_R1_sgA.sam -ref ref_seq/1DSB_R1_branch.fa -o libraries_2/yjl262_WT_sgA_R1_branch.tsv --min_length 130 -dsb 67 --quiet</v>
      </c>
    </row>
    <row r="58" spans="1:14" x14ac:dyDescent="0.25">
      <c r="A58" t="s">
        <v>34</v>
      </c>
      <c r="B58" t="s">
        <v>1</v>
      </c>
      <c r="C58">
        <v>0</v>
      </c>
      <c r="D58" t="s">
        <v>128</v>
      </c>
      <c r="E58" t="s">
        <v>78</v>
      </c>
      <c r="F58" t="s">
        <v>77</v>
      </c>
      <c r="G58" t="s">
        <v>85</v>
      </c>
      <c r="H58" cm="1">
        <f t="array" ref="H58">IF(D58="2DSB", IF(G58="R1", 67, 46), IF(D58="1DSB", IF(G58="R1", 67, 46), IF(D58="2DSBanti", IF(G58="R1", 50, 47), NA)))</f>
        <v>67</v>
      </c>
      <c r="I58" t="str">
        <f t="shared" si="0"/>
        <v>yjl263_R1_sgA.sam</v>
      </c>
      <c r="J58" t="str">
        <f t="shared" si="1"/>
        <v>yjl263_WT_sgA_R1_cmv</v>
      </c>
      <c r="K58" t="str">
        <f t="shared" si="2"/>
        <v>1DSB_R1_cmv.fa</v>
      </c>
      <c r="L58">
        <v>96</v>
      </c>
      <c r="M58">
        <f t="shared" si="3"/>
        <v>130</v>
      </c>
      <c r="N58" t="str">
        <f>_xlfn.CONCAT("python 1_process_nhej/filter_nhej.py", " -sam ", dirs!$A$1, "/", I58, " -ref ref_seq/", K58, " -o ", dirs!$A$2, "/", J58, ".tsv", " --min_length ", M58, " -dsb ", H58, " --quiet")</f>
        <v>python 1_process_nhej/filter_nhej.py -sam libraries_1/yjl263_R1_sgA.sam -ref ref_seq/1DSB_R1_cmv.fa -o libraries_2/yjl263_WT_sgA_R1_cmv.tsv --min_length 130 -dsb 67 --quiet</v>
      </c>
    </row>
    <row r="59" spans="1:14" x14ac:dyDescent="0.25">
      <c r="A59" t="s">
        <v>35</v>
      </c>
      <c r="B59" t="s">
        <v>1</v>
      </c>
      <c r="C59">
        <v>0</v>
      </c>
      <c r="D59" t="s">
        <v>128</v>
      </c>
      <c r="E59" t="s">
        <v>78</v>
      </c>
      <c r="F59" t="s">
        <v>77</v>
      </c>
      <c r="G59" t="s">
        <v>85</v>
      </c>
      <c r="H59" cm="1">
        <f t="array" ref="H59">IF(D59="2DSB", IF(G59="R1", 67, 46), IF(D59="1DSB", IF(G59="R1", 67, 46), IF(D59="2DSBanti", IF(G59="R1", 50, 47), NA)))</f>
        <v>67</v>
      </c>
      <c r="I59" t="str">
        <f t="shared" si="0"/>
        <v>yjl264_R1_sgA.sam</v>
      </c>
      <c r="J59" t="str">
        <f t="shared" si="1"/>
        <v>yjl264_WT_sgA_R1_cmv</v>
      </c>
      <c r="K59" t="str">
        <f t="shared" si="2"/>
        <v>1DSB_R1_cmv.fa</v>
      </c>
      <c r="L59">
        <v>97</v>
      </c>
      <c r="M59">
        <f t="shared" si="3"/>
        <v>130</v>
      </c>
      <c r="N59" t="str">
        <f>_xlfn.CONCAT("python 1_process_nhej/filter_nhej.py", " -sam ", dirs!$A$1, "/", I59, " -ref ref_seq/", K59, " -o ", dirs!$A$2, "/", J59, ".tsv", " --min_length ", M59, " -dsb ", H59, " --quiet")</f>
        <v>python 1_process_nhej/filter_nhej.py -sam libraries_1/yjl264_R1_sgA.sam -ref ref_seq/1DSB_R1_cmv.fa -o libraries_2/yjl264_WT_sgA_R1_cmv.tsv --min_length 130 -dsb 67 --quiet</v>
      </c>
    </row>
    <row r="60" spans="1:14" x14ac:dyDescent="0.25">
      <c r="A60" t="s">
        <v>36</v>
      </c>
      <c r="B60" t="s">
        <v>1</v>
      </c>
      <c r="C60">
        <v>0</v>
      </c>
      <c r="D60" t="s">
        <v>128</v>
      </c>
      <c r="E60" t="s">
        <v>78</v>
      </c>
      <c r="F60" t="s">
        <v>77</v>
      </c>
      <c r="G60" t="s">
        <v>85</v>
      </c>
      <c r="H60" cm="1">
        <f t="array" ref="H60">IF(D60="2DSB", IF(G60="R1", 67, 46), IF(D60="1DSB", IF(G60="R1", 67, 46), IF(D60="2DSBanti", IF(G60="R1", 50, 47), NA)))</f>
        <v>67</v>
      </c>
      <c r="I60" t="str">
        <f t="shared" si="0"/>
        <v>yjl265_R1_sgA.sam</v>
      </c>
      <c r="J60" t="str">
        <f t="shared" si="1"/>
        <v>yjl265_WT_sgA_R1_cmv</v>
      </c>
      <c r="K60" t="str">
        <f t="shared" si="2"/>
        <v>1DSB_R1_cmv.fa</v>
      </c>
      <c r="L60">
        <v>98</v>
      </c>
      <c r="M60">
        <f t="shared" si="3"/>
        <v>130</v>
      </c>
      <c r="N60" t="str">
        <f>_xlfn.CONCAT("python 1_process_nhej/filter_nhej.py", " -sam ", dirs!$A$1, "/", I60, " -ref ref_seq/", K60, " -o ", dirs!$A$2, "/", J60, ".tsv", " --min_length ", M60, " -dsb ", H60, " --quiet")</f>
        <v>python 1_process_nhej/filter_nhej.py -sam libraries_1/yjl265_R1_sgA.sam -ref ref_seq/1DSB_R1_cmv.fa -o libraries_2/yjl265_WT_sgA_R1_cmv.tsv --min_length 130 -dsb 67 --quiet</v>
      </c>
    </row>
    <row r="61" spans="1:14" x14ac:dyDescent="0.25">
      <c r="A61" t="s">
        <v>37</v>
      </c>
      <c r="B61" t="s">
        <v>1</v>
      </c>
      <c r="C61">
        <v>0</v>
      </c>
      <c r="D61" t="s">
        <v>128</v>
      </c>
      <c r="E61" t="s">
        <v>78</v>
      </c>
      <c r="F61" t="s">
        <v>77</v>
      </c>
      <c r="G61" t="s">
        <v>85</v>
      </c>
      <c r="H61" cm="1">
        <f t="array" ref="H61">IF(D61="2DSB", IF(G61="R1", 67, 46), IF(D61="1DSB", IF(G61="R1", 67, 46), IF(D61="2DSBanti", IF(G61="R1", 50, 47), NA)))</f>
        <v>67</v>
      </c>
      <c r="I61" t="str">
        <f t="shared" si="0"/>
        <v>yjl266_R1_sgA.sam</v>
      </c>
      <c r="J61" t="str">
        <f t="shared" si="1"/>
        <v>yjl266_WT_sgA_R1_cmv</v>
      </c>
      <c r="K61" t="str">
        <f t="shared" si="2"/>
        <v>1DSB_R1_cmv.fa</v>
      </c>
      <c r="L61">
        <v>99</v>
      </c>
      <c r="M61">
        <f t="shared" si="3"/>
        <v>130</v>
      </c>
      <c r="N61" t="str">
        <f>_xlfn.CONCAT("python 1_process_nhej/filter_nhej.py", " -sam ", dirs!$A$1, "/", I61, " -ref ref_seq/", K61, " -o ", dirs!$A$2, "/", J61, ".tsv", " --min_length ", M61, " -dsb ", H61, " --quiet")</f>
        <v>python 1_process_nhej/filter_nhej.py -sam libraries_1/yjl266_R1_sgA.sam -ref ref_seq/1DSB_R1_cmv.fa -o libraries_2/yjl266_WT_sgA_R1_cmv.tsv --min_length 130 -dsb 67 --quiet</v>
      </c>
    </row>
    <row r="62" spans="1:14" x14ac:dyDescent="0.25">
      <c r="A62" t="s">
        <v>38</v>
      </c>
      <c r="B62" t="s">
        <v>1</v>
      </c>
      <c r="C62">
        <v>0</v>
      </c>
      <c r="D62" t="s">
        <v>128</v>
      </c>
      <c r="E62" t="s">
        <v>79</v>
      </c>
      <c r="F62" t="s">
        <v>75</v>
      </c>
      <c r="G62" t="s">
        <v>86</v>
      </c>
      <c r="H62" cm="1">
        <f t="array" ref="H62">IF(D62="2DSB", IF(G62="R1", 67, 46), IF(D62="1DSB", IF(G62="R1", 67, 46), IF(D62="2DSBanti", IF(G62="R1", 50, 47), NA)))</f>
        <v>46</v>
      </c>
      <c r="I62" t="str">
        <f t="shared" si="0"/>
        <v>yjl267_R2_sgB.sam</v>
      </c>
      <c r="J62" t="str">
        <f t="shared" si="1"/>
        <v>yjl267_WT_sgB_R2_sense</v>
      </c>
      <c r="K62" t="str">
        <f t="shared" si="2"/>
        <v>1DSB_R2_sense.fa</v>
      </c>
      <c r="L62">
        <v>96</v>
      </c>
      <c r="M62">
        <f t="shared" si="3"/>
        <v>130</v>
      </c>
      <c r="N62" t="str">
        <f>_xlfn.CONCAT("python 1_process_nhej/filter_nhej.py", " -sam ", dirs!$A$1, "/", I62, " -ref ref_seq/", K62, " -o ", dirs!$A$2, "/", J62, ".tsv", " --min_length ", M62, " -dsb ", H62, " --quiet")</f>
        <v>python 1_process_nhej/filter_nhej.py -sam libraries_1/yjl267_R2_sgB.sam -ref ref_seq/1DSB_R2_sense.fa -o libraries_2/yjl267_WT_sgB_R2_sense.tsv --min_length 130 -dsb 46 --quiet</v>
      </c>
    </row>
    <row r="63" spans="1:14" x14ac:dyDescent="0.25">
      <c r="A63" t="s">
        <v>39</v>
      </c>
      <c r="B63" t="s">
        <v>1</v>
      </c>
      <c r="C63">
        <v>0</v>
      </c>
      <c r="D63" t="s">
        <v>128</v>
      </c>
      <c r="E63" t="s">
        <v>79</v>
      </c>
      <c r="F63" t="s">
        <v>75</v>
      </c>
      <c r="G63" t="s">
        <v>86</v>
      </c>
      <c r="H63" cm="1">
        <f t="array" ref="H63">IF(D63="2DSB", IF(G63="R1", 67, 46), IF(D63="1DSB", IF(G63="R1", 67, 46), IF(D63="2DSBanti", IF(G63="R1", 50, 47), NA)))</f>
        <v>46</v>
      </c>
      <c r="I63" t="str">
        <f t="shared" si="0"/>
        <v>yjl268_R2_sgB.sam</v>
      </c>
      <c r="J63" t="str">
        <f t="shared" si="1"/>
        <v>yjl268_WT_sgB_R2_sense</v>
      </c>
      <c r="K63" t="str">
        <f t="shared" si="2"/>
        <v>1DSB_R2_sense.fa</v>
      </c>
      <c r="L63">
        <v>97</v>
      </c>
      <c r="M63">
        <f t="shared" si="3"/>
        <v>130</v>
      </c>
      <c r="N63" t="str">
        <f>_xlfn.CONCAT("python 1_process_nhej/filter_nhej.py", " -sam ", dirs!$A$1, "/", I63, " -ref ref_seq/", K63, " -o ", dirs!$A$2, "/", J63, ".tsv", " --min_length ", M63, " -dsb ", H63, " --quiet")</f>
        <v>python 1_process_nhej/filter_nhej.py -sam libraries_1/yjl268_R2_sgB.sam -ref ref_seq/1DSB_R2_sense.fa -o libraries_2/yjl268_WT_sgB_R2_sense.tsv --min_length 130 -dsb 46 --quiet</v>
      </c>
    </row>
    <row r="64" spans="1:14" x14ac:dyDescent="0.25">
      <c r="A64" t="s">
        <v>40</v>
      </c>
      <c r="B64" t="s">
        <v>1</v>
      </c>
      <c r="C64">
        <v>0</v>
      </c>
      <c r="D64" t="s">
        <v>128</v>
      </c>
      <c r="E64" t="s">
        <v>79</v>
      </c>
      <c r="F64" t="s">
        <v>75</v>
      </c>
      <c r="G64" t="s">
        <v>86</v>
      </c>
      <c r="H64" cm="1">
        <f t="array" ref="H64">IF(D64="2DSB", IF(G64="R1", 67, 46), IF(D64="1DSB", IF(G64="R1", 67, 46), IF(D64="2DSBanti", IF(G64="R1", 50, 47), NA)))</f>
        <v>46</v>
      </c>
      <c r="I64" t="str">
        <f t="shared" si="0"/>
        <v>yjl269_R2_sgB.sam</v>
      </c>
      <c r="J64" t="str">
        <f t="shared" si="1"/>
        <v>yjl269_WT_sgB_R2_sense</v>
      </c>
      <c r="K64" t="str">
        <f t="shared" si="2"/>
        <v>1DSB_R2_sense.fa</v>
      </c>
      <c r="L64">
        <v>98</v>
      </c>
      <c r="M64">
        <f t="shared" si="3"/>
        <v>130</v>
      </c>
      <c r="N64" t="str">
        <f>_xlfn.CONCAT("python 1_process_nhej/filter_nhej.py", " -sam ", dirs!$A$1, "/", I64, " -ref ref_seq/", K64, " -o ", dirs!$A$2, "/", J64, ".tsv", " --min_length ", M64, " -dsb ", H64, " --quiet")</f>
        <v>python 1_process_nhej/filter_nhej.py -sam libraries_1/yjl269_R2_sgB.sam -ref ref_seq/1DSB_R2_sense.fa -o libraries_2/yjl269_WT_sgB_R2_sense.tsv --min_length 130 -dsb 46 --quiet</v>
      </c>
    </row>
    <row r="65" spans="1:14" x14ac:dyDescent="0.25">
      <c r="A65" t="s">
        <v>41</v>
      </c>
      <c r="B65" t="s">
        <v>1</v>
      </c>
      <c r="C65">
        <v>0</v>
      </c>
      <c r="D65" t="s">
        <v>128</v>
      </c>
      <c r="E65" t="s">
        <v>79</v>
      </c>
      <c r="F65" t="s">
        <v>75</v>
      </c>
      <c r="G65" t="s">
        <v>86</v>
      </c>
      <c r="H65" cm="1">
        <f t="array" ref="H65">IF(D65="2DSB", IF(G65="R1", 67, 46), IF(D65="1DSB", IF(G65="R1", 67, 46), IF(D65="2DSBanti", IF(G65="R1", 50, 47), NA)))</f>
        <v>46</v>
      </c>
      <c r="I65" t="str">
        <f t="shared" si="0"/>
        <v>yjl270_R2_sgB.sam</v>
      </c>
      <c r="J65" t="str">
        <f t="shared" si="1"/>
        <v>yjl270_WT_sgB_R2_sense</v>
      </c>
      <c r="K65" t="str">
        <f t="shared" si="2"/>
        <v>1DSB_R2_sense.fa</v>
      </c>
      <c r="L65">
        <v>99</v>
      </c>
      <c r="M65">
        <f t="shared" si="3"/>
        <v>130</v>
      </c>
      <c r="N65" t="str">
        <f>_xlfn.CONCAT("python 1_process_nhej/filter_nhej.py", " -sam ", dirs!$A$1, "/", I65, " -ref ref_seq/", K65, " -o ", dirs!$A$2, "/", J65, ".tsv", " --min_length ", M65, " -dsb ", H65, " --quiet")</f>
        <v>python 1_process_nhej/filter_nhej.py -sam libraries_1/yjl270_R2_sgB.sam -ref ref_seq/1DSB_R2_sense.fa -o libraries_2/yjl270_WT_sgB_R2_sense.tsv --min_length 130 -dsb 46 --quiet</v>
      </c>
    </row>
    <row r="66" spans="1:14" x14ac:dyDescent="0.25">
      <c r="A66" t="s">
        <v>42</v>
      </c>
      <c r="B66" t="s">
        <v>1</v>
      </c>
      <c r="C66">
        <v>0</v>
      </c>
      <c r="D66" t="s">
        <v>128</v>
      </c>
      <c r="E66" t="s">
        <v>79</v>
      </c>
      <c r="F66" t="s">
        <v>76</v>
      </c>
      <c r="G66" t="s">
        <v>86</v>
      </c>
      <c r="H66" cm="1">
        <f t="array" ref="H66">IF(D66="2DSB", IF(G66="R1", 67, 46), IF(D66="1DSB", IF(G66="R1", 67, 46), IF(D66="2DSBanti", IF(G66="R1", 50, 47), NA)))</f>
        <v>46</v>
      </c>
      <c r="I66" t="str">
        <f t="shared" si="0"/>
        <v>yjl271_R2_sgB.sam</v>
      </c>
      <c r="J66" t="str">
        <f t="shared" si="1"/>
        <v>yjl271_WT_sgB_R2_branch</v>
      </c>
      <c r="K66" t="str">
        <f t="shared" si="2"/>
        <v>1DSB_R2_branch.fa</v>
      </c>
      <c r="L66">
        <v>96</v>
      </c>
      <c r="M66">
        <f t="shared" si="3"/>
        <v>130</v>
      </c>
      <c r="N66" t="str">
        <f>_xlfn.CONCAT("python 1_process_nhej/filter_nhej.py", " -sam ", dirs!$A$1, "/", I66, " -ref ref_seq/", K66, " -o ", dirs!$A$2, "/", J66, ".tsv", " --min_length ", M66, " -dsb ", H66, " --quiet")</f>
        <v>python 1_process_nhej/filter_nhej.py -sam libraries_1/yjl271_R2_sgB.sam -ref ref_seq/1DSB_R2_branch.fa -o libraries_2/yjl271_WT_sgB_R2_branch.tsv --min_length 130 -dsb 46 --quiet</v>
      </c>
    </row>
    <row r="67" spans="1:14" x14ac:dyDescent="0.25">
      <c r="A67" t="s">
        <v>43</v>
      </c>
      <c r="B67" t="s">
        <v>1</v>
      </c>
      <c r="C67">
        <v>0</v>
      </c>
      <c r="D67" t="s">
        <v>128</v>
      </c>
      <c r="E67" t="s">
        <v>79</v>
      </c>
      <c r="F67" t="s">
        <v>76</v>
      </c>
      <c r="G67" t="s">
        <v>86</v>
      </c>
      <c r="H67" cm="1">
        <f t="array" ref="H67">IF(D67="2DSB", IF(G67="R1", 67, 46), IF(D67="1DSB", IF(G67="R1", 67, 46), IF(D67="2DSBanti", IF(G67="R1", 50, 47), NA)))</f>
        <v>46</v>
      </c>
      <c r="I67" t="str">
        <f t="shared" ref="I67:I130" si="4">IF(C67=0, _xlfn.CONCAT(A67, IF(D67 = "2DSBanti", "_anti", ""), "_",G67,"_", IF(LEFT(D67, 1)="2","2DSBs", E67), ".sam"), _xlfn.CONCAT(A67, "_NHEJ_", IF(E67="sgA", "hg39", IF(E67="sgB", "hg42", "2DSB")), "_", G67, ".sam"))</f>
        <v>yjl272_R2_sgB.sam</v>
      </c>
      <c r="J67" t="str">
        <f t="shared" ref="J67:J100" si="5">_xlfn.CONCAT(A67, "_", B67, "_", E67, "_", G67, "_", F67, IF(C67=1, "_nodsb", ""))</f>
        <v>yjl272_WT_sgB_R2_branch</v>
      </c>
      <c r="K67" t="str">
        <f t="shared" ref="K67:K105" si="6">_xlfn.CONCAT(D67,"_", G67,"_", F67, ".fa")</f>
        <v>1DSB_R2_branch.fa</v>
      </c>
      <c r="L67">
        <v>97</v>
      </c>
      <c r="M67">
        <f t="shared" ref="M67:M105" si="7">IF(LEFT(D67, 1) = "2", 50, 130)</f>
        <v>130</v>
      </c>
      <c r="N67" t="str">
        <f>_xlfn.CONCAT("python 1_process_nhej/filter_nhej.py", " -sam ", dirs!$A$1, "/", I67, " -ref ref_seq/", K67, " -o ", dirs!$A$2, "/", J67, ".tsv", " --min_length ", M67, " -dsb ", H67, " --quiet")</f>
        <v>python 1_process_nhej/filter_nhej.py -sam libraries_1/yjl272_R2_sgB.sam -ref ref_seq/1DSB_R2_branch.fa -o libraries_2/yjl272_WT_sgB_R2_branch.tsv --min_length 130 -dsb 46 --quiet</v>
      </c>
    </row>
    <row r="68" spans="1:14" x14ac:dyDescent="0.25">
      <c r="A68" t="s">
        <v>44</v>
      </c>
      <c r="B68" t="s">
        <v>1</v>
      </c>
      <c r="C68">
        <v>0</v>
      </c>
      <c r="D68" t="s">
        <v>128</v>
      </c>
      <c r="E68" t="s">
        <v>79</v>
      </c>
      <c r="F68" t="s">
        <v>76</v>
      </c>
      <c r="G68" t="s">
        <v>86</v>
      </c>
      <c r="H68" cm="1">
        <f t="array" ref="H68">IF(D68="2DSB", IF(G68="R1", 67, 46), IF(D68="1DSB", IF(G68="R1", 67, 46), IF(D68="2DSBanti", IF(G68="R1", 50, 47), NA)))</f>
        <v>46</v>
      </c>
      <c r="I68" t="str">
        <f t="shared" si="4"/>
        <v>yjl273_R2_sgB.sam</v>
      </c>
      <c r="J68" t="str">
        <f t="shared" si="5"/>
        <v>yjl273_WT_sgB_R2_branch</v>
      </c>
      <c r="K68" t="str">
        <f t="shared" si="6"/>
        <v>1DSB_R2_branch.fa</v>
      </c>
      <c r="L68">
        <v>98</v>
      </c>
      <c r="M68">
        <f t="shared" si="7"/>
        <v>130</v>
      </c>
      <c r="N68" t="str">
        <f>_xlfn.CONCAT("python 1_process_nhej/filter_nhej.py", " -sam ", dirs!$A$1, "/", I68, " -ref ref_seq/", K68, " -o ", dirs!$A$2, "/", J68, ".tsv", " --min_length ", M68, " -dsb ", H68, " --quiet")</f>
        <v>python 1_process_nhej/filter_nhej.py -sam libraries_1/yjl273_R2_sgB.sam -ref ref_seq/1DSB_R2_branch.fa -o libraries_2/yjl273_WT_sgB_R2_branch.tsv --min_length 130 -dsb 46 --quiet</v>
      </c>
    </row>
    <row r="69" spans="1:14" x14ac:dyDescent="0.25">
      <c r="A69" t="s">
        <v>45</v>
      </c>
      <c r="B69" t="s">
        <v>1</v>
      </c>
      <c r="C69">
        <v>0</v>
      </c>
      <c r="D69" t="s">
        <v>128</v>
      </c>
      <c r="E69" t="s">
        <v>79</v>
      </c>
      <c r="F69" t="s">
        <v>76</v>
      </c>
      <c r="G69" t="s">
        <v>86</v>
      </c>
      <c r="H69" cm="1">
        <f t="array" ref="H69">IF(D69="2DSB", IF(G69="R1", 67, 46), IF(D69="1DSB", IF(G69="R1", 67, 46), IF(D69="2DSBanti", IF(G69="R1", 50, 47), NA)))</f>
        <v>46</v>
      </c>
      <c r="I69" t="str">
        <f t="shared" si="4"/>
        <v>yjl274_R2_sgB.sam</v>
      </c>
      <c r="J69" t="str">
        <f t="shared" si="5"/>
        <v>yjl274_WT_sgB_R2_branch</v>
      </c>
      <c r="K69" t="str">
        <f t="shared" si="6"/>
        <v>1DSB_R2_branch.fa</v>
      </c>
      <c r="L69">
        <v>99</v>
      </c>
      <c r="M69">
        <f t="shared" si="7"/>
        <v>130</v>
      </c>
      <c r="N69" t="str">
        <f>_xlfn.CONCAT("python 1_process_nhej/filter_nhej.py", " -sam ", dirs!$A$1, "/", I69, " -ref ref_seq/", K69, " -o ", dirs!$A$2, "/", J69, ".tsv", " --min_length ", M69, " -dsb ", H69, " --quiet")</f>
        <v>python 1_process_nhej/filter_nhej.py -sam libraries_1/yjl274_R2_sgB.sam -ref ref_seq/1DSB_R2_branch.fa -o libraries_2/yjl274_WT_sgB_R2_branch.tsv --min_length 130 -dsb 46 --quiet</v>
      </c>
    </row>
    <row r="70" spans="1:14" x14ac:dyDescent="0.25">
      <c r="A70" t="s">
        <v>46</v>
      </c>
      <c r="B70" t="s">
        <v>1</v>
      </c>
      <c r="C70">
        <v>0</v>
      </c>
      <c r="D70" t="s">
        <v>128</v>
      </c>
      <c r="E70" t="s">
        <v>79</v>
      </c>
      <c r="F70" t="s">
        <v>77</v>
      </c>
      <c r="G70" t="s">
        <v>86</v>
      </c>
      <c r="H70" cm="1">
        <f t="array" ref="H70">IF(D70="2DSB", IF(G70="R1", 67, 46), IF(D70="1DSB", IF(G70="R1", 67, 46), IF(D70="2DSBanti", IF(G70="R1", 50, 47), NA)))</f>
        <v>46</v>
      </c>
      <c r="I70" t="str">
        <f t="shared" si="4"/>
        <v>yjl275_R2_sgB.sam</v>
      </c>
      <c r="J70" t="str">
        <f t="shared" si="5"/>
        <v>yjl275_WT_sgB_R2_cmv</v>
      </c>
      <c r="K70" t="str">
        <f t="shared" si="6"/>
        <v>1DSB_R2_cmv.fa</v>
      </c>
      <c r="L70">
        <v>96</v>
      </c>
      <c r="M70">
        <f t="shared" si="7"/>
        <v>130</v>
      </c>
      <c r="N70" t="str">
        <f>_xlfn.CONCAT("python 1_process_nhej/filter_nhej.py", " -sam ", dirs!$A$1, "/", I70, " -ref ref_seq/", K70, " -o ", dirs!$A$2, "/", J70, ".tsv", " --min_length ", M70, " -dsb ", H70, " --quiet")</f>
        <v>python 1_process_nhej/filter_nhej.py -sam libraries_1/yjl275_R2_sgB.sam -ref ref_seq/1DSB_R2_cmv.fa -o libraries_2/yjl275_WT_sgB_R2_cmv.tsv --min_length 130 -dsb 46 --quiet</v>
      </c>
    </row>
    <row r="71" spans="1:14" x14ac:dyDescent="0.25">
      <c r="A71" t="s">
        <v>47</v>
      </c>
      <c r="B71" t="s">
        <v>1</v>
      </c>
      <c r="C71">
        <v>0</v>
      </c>
      <c r="D71" t="s">
        <v>128</v>
      </c>
      <c r="E71" t="s">
        <v>79</v>
      </c>
      <c r="F71" t="s">
        <v>77</v>
      </c>
      <c r="G71" t="s">
        <v>86</v>
      </c>
      <c r="H71" cm="1">
        <f t="array" ref="H71">IF(D71="2DSB", IF(G71="R1", 67, 46), IF(D71="1DSB", IF(G71="R1", 67, 46), IF(D71="2DSBanti", IF(G71="R1", 50, 47), NA)))</f>
        <v>46</v>
      </c>
      <c r="I71" t="str">
        <f t="shared" si="4"/>
        <v>yjl276_R2_sgB.sam</v>
      </c>
      <c r="J71" t="str">
        <f t="shared" si="5"/>
        <v>yjl276_WT_sgB_R2_cmv</v>
      </c>
      <c r="K71" t="str">
        <f t="shared" si="6"/>
        <v>1DSB_R2_cmv.fa</v>
      </c>
      <c r="L71">
        <v>97</v>
      </c>
      <c r="M71">
        <f t="shared" si="7"/>
        <v>130</v>
      </c>
      <c r="N71" t="str">
        <f>_xlfn.CONCAT("python 1_process_nhej/filter_nhej.py", " -sam ", dirs!$A$1, "/", I71, " -ref ref_seq/", K71, " -o ", dirs!$A$2, "/", J71, ".tsv", " --min_length ", M71, " -dsb ", H71, " --quiet")</f>
        <v>python 1_process_nhej/filter_nhej.py -sam libraries_1/yjl276_R2_sgB.sam -ref ref_seq/1DSB_R2_cmv.fa -o libraries_2/yjl276_WT_sgB_R2_cmv.tsv --min_length 130 -dsb 46 --quiet</v>
      </c>
    </row>
    <row r="72" spans="1:14" x14ac:dyDescent="0.25">
      <c r="A72" t="s">
        <v>48</v>
      </c>
      <c r="B72" t="s">
        <v>1</v>
      </c>
      <c r="C72">
        <v>0</v>
      </c>
      <c r="D72" t="s">
        <v>128</v>
      </c>
      <c r="E72" t="s">
        <v>79</v>
      </c>
      <c r="F72" t="s">
        <v>77</v>
      </c>
      <c r="G72" t="s">
        <v>86</v>
      </c>
      <c r="H72" cm="1">
        <f t="array" ref="H72">IF(D72="2DSB", IF(G72="R1", 67, 46), IF(D72="1DSB", IF(G72="R1", 67, 46), IF(D72="2DSBanti", IF(G72="R1", 50, 47), NA)))</f>
        <v>46</v>
      </c>
      <c r="I72" t="str">
        <f t="shared" si="4"/>
        <v>yjl277_R2_sgB.sam</v>
      </c>
      <c r="J72" t="str">
        <f t="shared" si="5"/>
        <v>yjl277_WT_sgB_R2_cmv</v>
      </c>
      <c r="K72" t="str">
        <f t="shared" si="6"/>
        <v>1DSB_R2_cmv.fa</v>
      </c>
      <c r="L72">
        <v>98</v>
      </c>
      <c r="M72">
        <f t="shared" si="7"/>
        <v>130</v>
      </c>
      <c r="N72" t="str">
        <f>_xlfn.CONCAT("python 1_process_nhej/filter_nhej.py", " -sam ", dirs!$A$1, "/", I72, " -ref ref_seq/", K72, " -o ", dirs!$A$2, "/", J72, ".tsv", " --min_length ", M72, " -dsb ", H72, " --quiet")</f>
        <v>python 1_process_nhej/filter_nhej.py -sam libraries_1/yjl277_R2_sgB.sam -ref ref_seq/1DSB_R2_cmv.fa -o libraries_2/yjl277_WT_sgB_R2_cmv.tsv --min_length 130 -dsb 46 --quiet</v>
      </c>
    </row>
    <row r="73" spans="1:14" x14ac:dyDescent="0.25">
      <c r="A73" t="s">
        <v>49</v>
      </c>
      <c r="B73" t="s">
        <v>1</v>
      </c>
      <c r="C73">
        <v>0</v>
      </c>
      <c r="D73" t="s">
        <v>128</v>
      </c>
      <c r="E73" t="s">
        <v>79</v>
      </c>
      <c r="F73" t="s">
        <v>77</v>
      </c>
      <c r="G73" t="s">
        <v>86</v>
      </c>
      <c r="H73" cm="1">
        <f t="array" ref="H73">IF(D73="2DSB", IF(G73="R1", 67, 46), IF(D73="1DSB", IF(G73="R1", 67, 46), IF(D73="2DSBanti", IF(G73="R1", 50, 47), NA)))</f>
        <v>46</v>
      </c>
      <c r="I73" t="str">
        <f t="shared" si="4"/>
        <v>yjl278_R2_sgB.sam</v>
      </c>
      <c r="J73" t="str">
        <f t="shared" si="5"/>
        <v>yjl278_WT_sgB_R2_cmv</v>
      </c>
      <c r="K73" t="str">
        <f t="shared" si="6"/>
        <v>1DSB_R2_cmv.fa</v>
      </c>
      <c r="L73">
        <v>99</v>
      </c>
      <c r="M73">
        <f t="shared" si="7"/>
        <v>130</v>
      </c>
      <c r="N73" t="str">
        <f>_xlfn.CONCAT("python 1_process_nhej/filter_nhej.py", " -sam ", dirs!$A$1, "/", I73, " -ref ref_seq/", K73, " -o ", dirs!$A$2, "/", J73, ".tsv", " --min_length ", M73, " -dsb ", H73, " --quiet")</f>
        <v>python 1_process_nhej/filter_nhej.py -sam libraries_1/yjl278_R2_sgB.sam -ref ref_seq/1DSB_R2_cmv.fa -o libraries_2/yjl278_WT_sgB_R2_cmv.tsv --min_length 130 -dsb 46 --quiet</v>
      </c>
    </row>
    <row r="74" spans="1:14" x14ac:dyDescent="0.25">
      <c r="A74" t="s">
        <v>50</v>
      </c>
      <c r="B74" t="s">
        <v>14</v>
      </c>
      <c r="C74">
        <v>0</v>
      </c>
      <c r="D74" t="s">
        <v>128</v>
      </c>
      <c r="E74" t="s">
        <v>78</v>
      </c>
      <c r="F74" t="s">
        <v>75</v>
      </c>
      <c r="G74" t="s">
        <v>85</v>
      </c>
      <c r="H74" cm="1">
        <f t="array" ref="H74">IF(D74="2DSB", IF(G74="R1", 67, 46), IF(D74="1DSB", IF(G74="R1", 67, 46), IF(D74="2DSBanti", IF(G74="R1", 50, 47), NA)))</f>
        <v>67</v>
      </c>
      <c r="I74" t="str">
        <f t="shared" si="4"/>
        <v>yjl292_R1_sgA.sam</v>
      </c>
      <c r="J74" t="str">
        <f t="shared" si="5"/>
        <v>yjl292_KO_sgA_R1_sense</v>
      </c>
      <c r="K74" t="str">
        <f t="shared" si="6"/>
        <v>1DSB_R1_sense.fa</v>
      </c>
      <c r="L74">
        <v>96</v>
      </c>
      <c r="M74">
        <f t="shared" si="7"/>
        <v>130</v>
      </c>
      <c r="N74" t="str">
        <f>_xlfn.CONCAT("python 1_process_nhej/filter_nhej.py", " -sam ", dirs!$A$1, "/", I74, " -ref ref_seq/", K74, " -o ", dirs!$A$2, "/", J74, ".tsv", " --min_length ", M74, " -dsb ", H74, " --quiet")</f>
        <v>python 1_process_nhej/filter_nhej.py -sam libraries_1/yjl292_R1_sgA.sam -ref ref_seq/1DSB_R1_sense.fa -o libraries_2/yjl292_KO_sgA_R1_sense.tsv --min_length 130 -dsb 67 --quiet</v>
      </c>
    </row>
    <row r="75" spans="1:14" x14ac:dyDescent="0.25">
      <c r="A75" t="s">
        <v>51</v>
      </c>
      <c r="B75" t="s">
        <v>14</v>
      </c>
      <c r="C75">
        <v>0</v>
      </c>
      <c r="D75" t="s">
        <v>128</v>
      </c>
      <c r="E75" t="s">
        <v>78</v>
      </c>
      <c r="F75" t="s">
        <v>75</v>
      </c>
      <c r="G75" t="s">
        <v>85</v>
      </c>
      <c r="H75" cm="1">
        <f t="array" ref="H75">IF(D75="2DSB", IF(G75="R1", 67, 46), IF(D75="1DSB", IF(G75="R1", 67, 46), IF(D75="2DSBanti", IF(G75="R1", 50, 47), NA)))</f>
        <v>67</v>
      </c>
      <c r="I75" t="str">
        <f t="shared" si="4"/>
        <v>yjl293_R1_sgA.sam</v>
      </c>
      <c r="J75" t="str">
        <f t="shared" si="5"/>
        <v>yjl293_KO_sgA_R1_sense</v>
      </c>
      <c r="K75" t="str">
        <f t="shared" si="6"/>
        <v>1DSB_R1_sense.fa</v>
      </c>
      <c r="L75">
        <v>97</v>
      </c>
      <c r="M75">
        <f t="shared" si="7"/>
        <v>130</v>
      </c>
      <c r="N75" t="str">
        <f>_xlfn.CONCAT("python 1_process_nhej/filter_nhej.py", " -sam ", dirs!$A$1, "/", I75, " -ref ref_seq/", K75, " -o ", dirs!$A$2, "/", J75, ".tsv", " --min_length ", M75, " -dsb ", H75, " --quiet")</f>
        <v>python 1_process_nhej/filter_nhej.py -sam libraries_1/yjl293_R1_sgA.sam -ref ref_seq/1DSB_R1_sense.fa -o libraries_2/yjl293_KO_sgA_R1_sense.tsv --min_length 130 -dsb 67 --quiet</v>
      </c>
    </row>
    <row r="76" spans="1:14" x14ac:dyDescent="0.25">
      <c r="A76" t="s">
        <v>52</v>
      </c>
      <c r="B76" t="s">
        <v>14</v>
      </c>
      <c r="C76">
        <v>0</v>
      </c>
      <c r="D76" t="s">
        <v>128</v>
      </c>
      <c r="E76" t="s">
        <v>78</v>
      </c>
      <c r="F76" t="s">
        <v>75</v>
      </c>
      <c r="G76" t="s">
        <v>85</v>
      </c>
      <c r="H76" cm="1">
        <f t="array" ref="H76">IF(D76="2DSB", IF(G76="R1", 67, 46), IF(D76="1DSB", IF(G76="R1", 67, 46), IF(D76="2DSBanti", IF(G76="R1", 50, 47), NA)))</f>
        <v>67</v>
      </c>
      <c r="I76" t="str">
        <f t="shared" si="4"/>
        <v>yjl294_R1_sgA.sam</v>
      </c>
      <c r="J76" t="str">
        <f t="shared" si="5"/>
        <v>yjl294_KO_sgA_R1_sense</v>
      </c>
      <c r="K76" t="str">
        <f t="shared" si="6"/>
        <v>1DSB_R1_sense.fa</v>
      </c>
      <c r="L76">
        <v>98</v>
      </c>
      <c r="M76">
        <f t="shared" si="7"/>
        <v>130</v>
      </c>
      <c r="N76" t="str">
        <f>_xlfn.CONCAT("python 1_process_nhej/filter_nhej.py", " -sam ", dirs!$A$1, "/", I76, " -ref ref_seq/", K76, " -o ", dirs!$A$2, "/", J76, ".tsv", " --min_length ", M76, " -dsb ", H76, " --quiet")</f>
        <v>python 1_process_nhej/filter_nhej.py -sam libraries_1/yjl294_R1_sgA.sam -ref ref_seq/1DSB_R1_sense.fa -o libraries_2/yjl294_KO_sgA_R1_sense.tsv --min_length 130 -dsb 67 --quiet</v>
      </c>
    </row>
    <row r="77" spans="1:14" x14ac:dyDescent="0.25">
      <c r="A77" t="s">
        <v>53</v>
      </c>
      <c r="B77" t="s">
        <v>14</v>
      </c>
      <c r="C77">
        <v>0</v>
      </c>
      <c r="D77" t="s">
        <v>128</v>
      </c>
      <c r="E77" t="s">
        <v>78</v>
      </c>
      <c r="F77" t="s">
        <v>75</v>
      </c>
      <c r="G77" t="s">
        <v>85</v>
      </c>
      <c r="H77" cm="1">
        <f t="array" ref="H77">IF(D77="2DSB", IF(G77="R1", 67, 46), IF(D77="1DSB", IF(G77="R1", 67, 46), IF(D77="2DSBanti", IF(G77="R1", 50, 47), NA)))</f>
        <v>67</v>
      </c>
      <c r="I77" t="str">
        <f t="shared" si="4"/>
        <v>yjl295_R1_sgA.sam</v>
      </c>
      <c r="J77" t="str">
        <f t="shared" si="5"/>
        <v>yjl295_KO_sgA_R1_sense</v>
      </c>
      <c r="K77" t="str">
        <f t="shared" si="6"/>
        <v>1DSB_R1_sense.fa</v>
      </c>
      <c r="L77">
        <v>99</v>
      </c>
      <c r="M77">
        <f t="shared" si="7"/>
        <v>130</v>
      </c>
      <c r="N77" t="str">
        <f>_xlfn.CONCAT("python 1_process_nhej/filter_nhej.py", " -sam ", dirs!$A$1, "/", I77, " -ref ref_seq/", K77, " -o ", dirs!$A$2, "/", J77, ".tsv", " --min_length ", M77, " -dsb ", H77, " --quiet")</f>
        <v>python 1_process_nhej/filter_nhej.py -sam libraries_1/yjl295_R1_sgA.sam -ref ref_seq/1DSB_R1_sense.fa -o libraries_2/yjl295_KO_sgA_R1_sense.tsv --min_length 130 -dsb 67 --quiet</v>
      </c>
    </row>
    <row r="78" spans="1:14" x14ac:dyDescent="0.25">
      <c r="A78" t="s">
        <v>54</v>
      </c>
      <c r="B78" t="s">
        <v>14</v>
      </c>
      <c r="C78">
        <v>0</v>
      </c>
      <c r="D78" t="s">
        <v>128</v>
      </c>
      <c r="E78" t="s">
        <v>78</v>
      </c>
      <c r="F78" t="s">
        <v>76</v>
      </c>
      <c r="G78" t="s">
        <v>85</v>
      </c>
      <c r="H78" cm="1">
        <f t="array" ref="H78">IF(D78="2DSB", IF(G78="R1", 67, 46), IF(D78="1DSB", IF(G78="R1", 67, 46), IF(D78="2DSBanti", IF(G78="R1", 50, 47), NA)))</f>
        <v>67</v>
      </c>
      <c r="I78" t="str">
        <f t="shared" si="4"/>
        <v>yjl296_R1_sgA.sam</v>
      </c>
      <c r="J78" t="str">
        <f t="shared" si="5"/>
        <v>yjl296_KO_sgA_R1_branch</v>
      </c>
      <c r="K78" t="str">
        <f t="shared" si="6"/>
        <v>1DSB_R1_branch.fa</v>
      </c>
      <c r="L78">
        <v>96</v>
      </c>
      <c r="M78">
        <f t="shared" si="7"/>
        <v>130</v>
      </c>
      <c r="N78" t="str">
        <f>_xlfn.CONCAT("python 1_process_nhej/filter_nhej.py", " -sam ", dirs!$A$1, "/", I78, " -ref ref_seq/", K78, " -o ", dirs!$A$2, "/", J78, ".tsv", " --min_length ", M78, " -dsb ", H78, " --quiet")</f>
        <v>python 1_process_nhej/filter_nhej.py -sam libraries_1/yjl296_R1_sgA.sam -ref ref_seq/1DSB_R1_branch.fa -o libraries_2/yjl296_KO_sgA_R1_branch.tsv --min_length 130 -dsb 67 --quiet</v>
      </c>
    </row>
    <row r="79" spans="1:14" x14ac:dyDescent="0.25">
      <c r="A79" t="s">
        <v>55</v>
      </c>
      <c r="B79" t="s">
        <v>14</v>
      </c>
      <c r="C79">
        <v>0</v>
      </c>
      <c r="D79" t="s">
        <v>128</v>
      </c>
      <c r="E79" t="s">
        <v>78</v>
      </c>
      <c r="F79" t="s">
        <v>76</v>
      </c>
      <c r="G79" t="s">
        <v>85</v>
      </c>
      <c r="H79" cm="1">
        <f t="array" ref="H79">IF(D79="2DSB", IF(G79="R1", 67, 46), IF(D79="1DSB", IF(G79="R1", 67, 46), IF(D79="2DSBanti", IF(G79="R1", 50, 47), NA)))</f>
        <v>67</v>
      </c>
      <c r="I79" t="str">
        <f t="shared" si="4"/>
        <v>yjl297_R1_sgA.sam</v>
      </c>
      <c r="J79" t="str">
        <f t="shared" si="5"/>
        <v>yjl297_KO_sgA_R1_branch</v>
      </c>
      <c r="K79" t="str">
        <f t="shared" si="6"/>
        <v>1DSB_R1_branch.fa</v>
      </c>
      <c r="L79">
        <v>97</v>
      </c>
      <c r="M79">
        <f t="shared" si="7"/>
        <v>130</v>
      </c>
      <c r="N79" t="str">
        <f>_xlfn.CONCAT("python 1_process_nhej/filter_nhej.py", " -sam ", dirs!$A$1, "/", I79, " -ref ref_seq/", K79, " -o ", dirs!$A$2, "/", J79, ".tsv", " --min_length ", M79, " -dsb ", H79, " --quiet")</f>
        <v>python 1_process_nhej/filter_nhej.py -sam libraries_1/yjl297_R1_sgA.sam -ref ref_seq/1DSB_R1_branch.fa -o libraries_2/yjl297_KO_sgA_R1_branch.tsv --min_length 130 -dsb 67 --quiet</v>
      </c>
    </row>
    <row r="80" spans="1:14" x14ac:dyDescent="0.25">
      <c r="A80" t="s">
        <v>56</v>
      </c>
      <c r="B80" t="s">
        <v>14</v>
      </c>
      <c r="C80">
        <v>0</v>
      </c>
      <c r="D80" t="s">
        <v>128</v>
      </c>
      <c r="E80" t="s">
        <v>78</v>
      </c>
      <c r="F80" t="s">
        <v>76</v>
      </c>
      <c r="G80" t="s">
        <v>85</v>
      </c>
      <c r="H80" cm="1">
        <f t="array" ref="H80">IF(D80="2DSB", IF(G80="R1", 67, 46), IF(D80="1DSB", IF(G80="R1", 67, 46), IF(D80="2DSBanti", IF(G80="R1", 50, 47), NA)))</f>
        <v>67</v>
      </c>
      <c r="I80" t="str">
        <f t="shared" si="4"/>
        <v>yjl298_R1_sgA.sam</v>
      </c>
      <c r="J80" t="str">
        <f t="shared" si="5"/>
        <v>yjl298_KO_sgA_R1_branch</v>
      </c>
      <c r="K80" t="str">
        <f t="shared" si="6"/>
        <v>1DSB_R1_branch.fa</v>
      </c>
      <c r="L80">
        <v>98</v>
      </c>
      <c r="M80">
        <f t="shared" si="7"/>
        <v>130</v>
      </c>
      <c r="N80" t="str">
        <f>_xlfn.CONCAT("python 1_process_nhej/filter_nhej.py", " -sam ", dirs!$A$1, "/", I80, " -ref ref_seq/", K80, " -o ", dirs!$A$2, "/", J80, ".tsv", " --min_length ", M80, " -dsb ", H80, " --quiet")</f>
        <v>python 1_process_nhej/filter_nhej.py -sam libraries_1/yjl298_R1_sgA.sam -ref ref_seq/1DSB_R1_branch.fa -o libraries_2/yjl298_KO_sgA_R1_branch.tsv --min_length 130 -dsb 67 --quiet</v>
      </c>
    </row>
    <row r="81" spans="1:14" x14ac:dyDescent="0.25">
      <c r="A81" t="s">
        <v>57</v>
      </c>
      <c r="B81" t="s">
        <v>14</v>
      </c>
      <c r="C81">
        <v>0</v>
      </c>
      <c r="D81" t="s">
        <v>128</v>
      </c>
      <c r="E81" t="s">
        <v>78</v>
      </c>
      <c r="F81" t="s">
        <v>76</v>
      </c>
      <c r="G81" t="s">
        <v>85</v>
      </c>
      <c r="H81" cm="1">
        <f t="array" ref="H81">IF(D81="2DSB", IF(G81="R1", 67, 46), IF(D81="1DSB", IF(G81="R1", 67, 46), IF(D81="2DSBanti", IF(G81="R1", 50, 47), NA)))</f>
        <v>67</v>
      </c>
      <c r="I81" t="str">
        <f t="shared" si="4"/>
        <v>yjl299_R1_sgA.sam</v>
      </c>
      <c r="J81" t="str">
        <f t="shared" si="5"/>
        <v>yjl299_KO_sgA_R1_branch</v>
      </c>
      <c r="K81" t="str">
        <f t="shared" si="6"/>
        <v>1DSB_R1_branch.fa</v>
      </c>
      <c r="L81">
        <v>99</v>
      </c>
      <c r="M81">
        <f t="shared" si="7"/>
        <v>130</v>
      </c>
      <c r="N81" t="str">
        <f>_xlfn.CONCAT("python 1_process_nhej/filter_nhej.py", " -sam ", dirs!$A$1, "/", I81, " -ref ref_seq/", K81, " -o ", dirs!$A$2, "/", J81, ".tsv", " --min_length ", M81, " -dsb ", H81, " --quiet")</f>
        <v>python 1_process_nhej/filter_nhej.py -sam libraries_1/yjl299_R1_sgA.sam -ref ref_seq/1DSB_R1_branch.fa -o libraries_2/yjl299_KO_sgA_R1_branch.tsv --min_length 130 -dsb 67 --quiet</v>
      </c>
    </row>
    <row r="82" spans="1:14" x14ac:dyDescent="0.25">
      <c r="A82" t="s">
        <v>58</v>
      </c>
      <c r="B82" t="s">
        <v>14</v>
      </c>
      <c r="C82">
        <v>0</v>
      </c>
      <c r="D82" t="s">
        <v>128</v>
      </c>
      <c r="E82" t="s">
        <v>78</v>
      </c>
      <c r="F82" t="s">
        <v>77</v>
      </c>
      <c r="G82" t="s">
        <v>85</v>
      </c>
      <c r="H82" cm="1">
        <f t="array" ref="H82">IF(D82="2DSB", IF(G82="R1", 67, 46), IF(D82="1DSB", IF(G82="R1", 67, 46), IF(D82="2DSBanti", IF(G82="R1", 50, 47), NA)))</f>
        <v>67</v>
      </c>
      <c r="I82" t="str">
        <f t="shared" si="4"/>
        <v>yjl300_R1_sgA.sam</v>
      </c>
      <c r="J82" t="str">
        <f t="shared" si="5"/>
        <v>yjl300_KO_sgA_R1_cmv</v>
      </c>
      <c r="K82" t="str">
        <f t="shared" si="6"/>
        <v>1DSB_R1_cmv.fa</v>
      </c>
      <c r="L82">
        <v>96</v>
      </c>
      <c r="M82">
        <f t="shared" si="7"/>
        <v>130</v>
      </c>
      <c r="N82" t="str">
        <f>_xlfn.CONCAT("python 1_process_nhej/filter_nhej.py", " -sam ", dirs!$A$1, "/", I82, " -ref ref_seq/", K82, " -o ", dirs!$A$2, "/", J82, ".tsv", " --min_length ", M82, " -dsb ", H82, " --quiet")</f>
        <v>python 1_process_nhej/filter_nhej.py -sam libraries_1/yjl300_R1_sgA.sam -ref ref_seq/1DSB_R1_cmv.fa -o libraries_2/yjl300_KO_sgA_R1_cmv.tsv --min_length 130 -dsb 67 --quiet</v>
      </c>
    </row>
    <row r="83" spans="1:14" x14ac:dyDescent="0.25">
      <c r="A83" t="s">
        <v>59</v>
      </c>
      <c r="B83" t="s">
        <v>14</v>
      </c>
      <c r="C83">
        <v>0</v>
      </c>
      <c r="D83" t="s">
        <v>128</v>
      </c>
      <c r="E83" t="s">
        <v>78</v>
      </c>
      <c r="F83" t="s">
        <v>77</v>
      </c>
      <c r="G83" t="s">
        <v>85</v>
      </c>
      <c r="H83" cm="1">
        <f t="array" ref="H83">IF(D83="2DSB", IF(G83="R1", 67, 46), IF(D83="1DSB", IF(G83="R1", 67, 46), IF(D83="2DSBanti", IF(G83="R1", 50, 47), NA)))</f>
        <v>67</v>
      </c>
      <c r="I83" t="str">
        <f t="shared" si="4"/>
        <v>yjl301_R1_sgA.sam</v>
      </c>
      <c r="J83" t="str">
        <f t="shared" si="5"/>
        <v>yjl301_KO_sgA_R1_cmv</v>
      </c>
      <c r="K83" t="str">
        <f t="shared" si="6"/>
        <v>1DSB_R1_cmv.fa</v>
      </c>
      <c r="L83">
        <v>97</v>
      </c>
      <c r="M83">
        <f t="shared" si="7"/>
        <v>130</v>
      </c>
      <c r="N83" t="str">
        <f>_xlfn.CONCAT("python 1_process_nhej/filter_nhej.py", " -sam ", dirs!$A$1, "/", I83, " -ref ref_seq/", K83, " -o ", dirs!$A$2, "/", J83, ".tsv", " --min_length ", M83, " -dsb ", H83, " --quiet")</f>
        <v>python 1_process_nhej/filter_nhej.py -sam libraries_1/yjl301_R1_sgA.sam -ref ref_seq/1DSB_R1_cmv.fa -o libraries_2/yjl301_KO_sgA_R1_cmv.tsv --min_length 130 -dsb 67 --quiet</v>
      </c>
    </row>
    <row r="84" spans="1:14" x14ac:dyDescent="0.25">
      <c r="A84" t="s">
        <v>60</v>
      </c>
      <c r="B84" t="s">
        <v>14</v>
      </c>
      <c r="C84">
        <v>0</v>
      </c>
      <c r="D84" t="s">
        <v>128</v>
      </c>
      <c r="E84" t="s">
        <v>78</v>
      </c>
      <c r="F84" t="s">
        <v>77</v>
      </c>
      <c r="G84" t="s">
        <v>85</v>
      </c>
      <c r="H84" cm="1">
        <f t="array" ref="H84">IF(D84="2DSB", IF(G84="R1", 67, 46), IF(D84="1DSB", IF(G84="R1", 67, 46), IF(D84="2DSBanti", IF(G84="R1", 50, 47), NA)))</f>
        <v>67</v>
      </c>
      <c r="I84" t="str">
        <f t="shared" si="4"/>
        <v>yjl302_R1_sgA.sam</v>
      </c>
      <c r="J84" t="str">
        <f t="shared" si="5"/>
        <v>yjl302_KO_sgA_R1_cmv</v>
      </c>
      <c r="K84" t="str">
        <f t="shared" si="6"/>
        <v>1DSB_R1_cmv.fa</v>
      </c>
      <c r="L84">
        <v>98</v>
      </c>
      <c r="M84">
        <f t="shared" si="7"/>
        <v>130</v>
      </c>
      <c r="N84" t="str">
        <f>_xlfn.CONCAT("python 1_process_nhej/filter_nhej.py", " -sam ", dirs!$A$1, "/", I84, " -ref ref_seq/", K84, " -o ", dirs!$A$2, "/", J84, ".tsv", " --min_length ", M84, " -dsb ", H84, " --quiet")</f>
        <v>python 1_process_nhej/filter_nhej.py -sam libraries_1/yjl302_R1_sgA.sam -ref ref_seq/1DSB_R1_cmv.fa -o libraries_2/yjl302_KO_sgA_R1_cmv.tsv --min_length 130 -dsb 67 --quiet</v>
      </c>
    </row>
    <row r="85" spans="1:14" x14ac:dyDescent="0.25">
      <c r="A85" t="s">
        <v>61</v>
      </c>
      <c r="B85" t="s">
        <v>14</v>
      </c>
      <c r="C85">
        <v>0</v>
      </c>
      <c r="D85" t="s">
        <v>128</v>
      </c>
      <c r="E85" t="s">
        <v>78</v>
      </c>
      <c r="F85" t="s">
        <v>77</v>
      </c>
      <c r="G85" t="s">
        <v>85</v>
      </c>
      <c r="H85" cm="1">
        <f t="array" ref="H85">IF(D85="2DSB", IF(G85="R1", 67, 46), IF(D85="1DSB", IF(G85="R1", 67, 46), IF(D85="2DSBanti", IF(G85="R1", 50, 47), NA)))</f>
        <v>67</v>
      </c>
      <c r="I85" t="str">
        <f t="shared" si="4"/>
        <v>yjl303_R1_sgA.sam</v>
      </c>
      <c r="J85" t="str">
        <f t="shared" si="5"/>
        <v>yjl303_KO_sgA_R1_cmv</v>
      </c>
      <c r="K85" t="str">
        <f t="shared" si="6"/>
        <v>1DSB_R1_cmv.fa</v>
      </c>
      <c r="L85">
        <v>99</v>
      </c>
      <c r="M85">
        <f t="shared" si="7"/>
        <v>130</v>
      </c>
      <c r="N85" t="str">
        <f>_xlfn.CONCAT("python 1_process_nhej/filter_nhej.py", " -sam ", dirs!$A$1, "/", I85, " -ref ref_seq/", K85, " -o ", dirs!$A$2, "/", J85, ".tsv", " --min_length ", M85, " -dsb ", H85, " --quiet")</f>
        <v>python 1_process_nhej/filter_nhej.py -sam libraries_1/yjl303_R1_sgA.sam -ref ref_seq/1DSB_R1_cmv.fa -o libraries_2/yjl303_KO_sgA_R1_cmv.tsv --min_length 130 -dsb 67 --quiet</v>
      </c>
    </row>
    <row r="86" spans="1:14" x14ac:dyDescent="0.25">
      <c r="A86" t="s">
        <v>62</v>
      </c>
      <c r="B86" t="s">
        <v>14</v>
      </c>
      <c r="C86">
        <v>0</v>
      </c>
      <c r="D86" t="s">
        <v>128</v>
      </c>
      <c r="E86" t="s">
        <v>79</v>
      </c>
      <c r="F86" t="s">
        <v>75</v>
      </c>
      <c r="G86" t="s">
        <v>86</v>
      </c>
      <c r="H86" cm="1">
        <f t="array" ref="H86">IF(D86="2DSB", IF(G86="R1", 67, 46), IF(D86="1DSB", IF(G86="R1", 67, 46), IF(D86="2DSBanti", IF(G86="R1", 50, 47), NA)))</f>
        <v>46</v>
      </c>
      <c r="I86" t="str">
        <f t="shared" si="4"/>
        <v>yjl304_R2_sgB.sam</v>
      </c>
      <c r="J86" t="str">
        <f t="shared" si="5"/>
        <v>yjl304_KO_sgB_R2_sense</v>
      </c>
      <c r="K86" t="str">
        <f t="shared" si="6"/>
        <v>1DSB_R2_sense.fa</v>
      </c>
      <c r="L86">
        <v>96</v>
      </c>
      <c r="M86">
        <f t="shared" si="7"/>
        <v>130</v>
      </c>
      <c r="N86" t="str">
        <f>_xlfn.CONCAT("python 1_process_nhej/filter_nhej.py", " -sam ", dirs!$A$1, "/", I86, " -ref ref_seq/", K86, " -o ", dirs!$A$2, "/", J86, ".tsv", " --min_length ", M86, " -dsb ", H86, " --quiet")</f>
        <v>python 1_process_nhej/filter_nhej.py -sam libraries_1/yjl304_R2_sgB.sam -ref ref_seq/1DSB_R2_sense.fa -o libraries_2/yjl304_KO_sgB_R2_sense.tsv --min_length 130 -dsb 46 --quiet</v>
      </c>
    </row>
    <row r="87" spans="1:14" x14ac:dyDescent="0.25">
      <c r="A87" t="s">
        <v>63</v>
      </c>
      <c r="B87" t="s">
        <v>14</v>
      </c>
      <c r="C87">
        <v>0</v>
      </c>
      <c r="D87" t="s">
        <v>128</v>
      </c>
      <c r="E87" t="s">
        <v>79</v>
      </c>
      <c r="F87" t="s">
        <v>75</v>
      </c>
      <c r="G87" t="s">
        <v>86</v>
      </c>
      <c r="H87" cm="1">
        <f t="array" ref="H87">IF(D87="2DSB", IF(G87="R1", 67, 46), IF(D87="1DSB", IF(G87="R1", 67, 46), IF(D87="2DSBanti", IF(G87="R1", 50, 47), NA)))</f>
        <v>46</v>
      </c>
      <c r="I87" t="str">
        <f t="shared" si="4"/>
        <v>yjl305_R2_sgB.sam</v>
      </c>
      <c r="J87" t="str">
        <f t="shared" si="5"/>
        <v>yjl305_KO_sgB_R2_sense</v>
      </c>
      <c r="K87" t="str">
        <f t="shared" si="6"/>
        <v>1DSB_R2_sense.fa</v>
      </c>
      <c r="L87">
        <v>97</v>
      </c>
      <c r="M87">
        <f t="shared" si="7"/>
        <v>130</v>
      </c>
      <c r="N87" t="str">
        <f>_xlfn.CONCAT("python 1_process_nhej/filter_nhej.py", " -sam ", dirs!$A$1, "/", I87, " -ref ref_seq/", K87, " -o ", dirs!$A$2, "/", J87, ".tsv", " --min_length ", M87, " -dsb ", H87, " --quiet")</f>
        <v>python 1_process_nhej/filter_nhej.py -sam libraries_1/yjl305_R2_sgB.sam -ref ref_seq/1DSB_R2_sense.fa -o libraries_2/yjl305_KO_sgB_R2_sense.tsv --min_length 130 -dsb 46 --quiet</v>
      </c>
    </row>
    <row r="88" spans="1:14" x14ac:dyDescent="0.25">
      <c r="A88" t="s">
        <v>64</v>
      </c>
      <c r="B88" t="s">
        <v>14</v>
      </c>
      <c r="C88">
        <v>0</v>
      </c>
      <c r="D88" t="s">
        <v>128</v>
      </c>
      <c r="E88" t="s">
        <v>79</v>
      </c>
      <c r="F88" t="s">
        <v>75</v>
      </c>
      <c r="G88" t="s">
        <v>86</v>
      </c>
      <c r="H88" cm="1">
        <f t="array" ref="H88">IF(D88="2DSB", IF(G88="R1", 67, 46), IF(D88="1DSB", IF(G88="R1", 67, 46), IF(D88="2DSBanti", IF(G88="R1", 50, 47), NA)))</f>
        <v>46</v>
      </c>
      <c r="I88" t="str">
        <f t="shared" si="4"/>
        <v>yjl306_R2_sgB.sam</v>
      </c>
      <c r="J88" t="str">
        <f t="shared" si="5"/>
        <v>yjl306_KO_sgB_R2_sense</v>
      </c>
      <c r="K88" t="str">
        <f t="shared" si="6"/>
        <v>1DSB_R2_sense.fa</v>
      </c>
      <c r="L88">
        <v>98</v>
      </c>
      <c r="M88">
        <f t="shared" si="7"/>
        <v>130</v>
      </c>
      <c r="N88" t="str">
        <f>_xlfn.CONCAT("python 1_process_nhej/filter_nhej.py", " -sam ", dirs!$A$1, "/", I88, " -ref ref_seq/", K88, " -o ", dirs!$A$2, "/", J88, ".tsv", " --min_length ", M88, " -dsb ", H88, " --quiet")</f>
        <v>python 1_process_nhej/filter_nhej.py -sam libraries_1/yjl306_R2_sgB.sam -ref ref_seq/1DSB_R2_sense.fa -o libraries_2/yjl306_KO_sgB_R2_sense.tsv --min_length 130 -dsb 46 --quiet</v>
      </c>
    </row>
    <row r="89" spans="1:14" x14ac:dyDescent="0.25">
      <c r="A89" t="s">
        <v>65</v>
      </c>
      <c r="B89" t="s">
        <v>14</v>
      </c>
      <c r="C89">
        <v>0</v>
      </c>
      <c r="D89" t="s">
        <v>128</v>
      </c>
      <c r="E89" t="s">
        <v>79</v>
      </c>
      <c r="F89" t="s">
        <v>75</v>
      </c>
      <c r="G89" t="s">
        <v>86</v>
      </c>
      <c r="H89" cm="1">
        <f t="array" ref="H89">IF(D89="2DSB", IF(G89="R1", 67, 46), IF(D89="1DSB", IF(G89="R1", 67, 46), IF(D89="2DSBanti", IF(G89="R1", 50, 47), NA)))</f>
        <v>46</v>
      </c>
      <c r="I89" t="str">
        <f t="shared" si="4"/>
        <v>yjl307_R2_sgB.sam</v>
      </c>
      <c r="J89" t="str">
        <f t="shared" si="5"/>
        <v>yjl307_KO_sgB_R2_sense</v>
      </c>
      <c r="K89" t="str">
        <f t="shared" si="6"/>
        <v>1DSB_R2_sense.fa</v>
      </c>
      <c r="L89">
        <v>99</v>
      </c>
      <c r="M89">
        <f t="shared" si="7"/>
        <v>130</v>
      </c>
      <c r="N89" t="str">
        <f>_xlfn.CONCAT("python 1_process_nhej/filter_nhej.py", " -sam ", dirs!$A$1, "/", I89, " -ref ref_seq/", K89, " -o ", dirs!$A$2, "/", J89, ".tsv", " --min_length ", M89, " -dsb ", H89, " --quiet")</f>
        <v>python 1_process_nhej/filter_nhej.py -sam libraries_1/yjl307_R2_sgB.sam -ref ref_seq/1DSB_R2_sense.fa -o libraries_2/yjl307_KO_sgB_R2_sense.tsv --min_length 130 -dsb 46 --quiet</v>
      </c>
    </row>
    <row r="90" spans="1:14" x14ac:dyDescent="0.25">
      <c r="A90" t="s">
        <v>66</v>
      </c>
      <c r="B90" t="s">
        <v>14</v>
      </c>
      <c r="C90">
        <v>0</v>
      </c>
      <c r="D90" t="s">
        <v>128</v>
      </c>
      <c r="E90" t="s">
        <v>79</v>
      </c>
      <c r="F90" t="s">
        <v>76</v>
      </c>
      <c r="G90" t="s">
        <v>86</v>
      </c>
      <c r="H90" cm="1">
        <f t="array" ref="H90">IF(D90="2DSB", IF(G90="R1", 67, 46), IF(D90="1DSB", IF(G90="R1", 67, 46), IF(D90="2DSBanti", IF(G90="R1", 50, 47), NA)))</f>
        <v>46</v>
      </c>
      <c r="I90" t="str">
        <f t="shared" si="4"/>
        <v>yjl308_R2_sgB.sam</v>
      </c>
      <c r="J90" t="str">
        <f t="shared" si="5"/>
        <v>yjl308_KO_sgB_R2_branch</v>
      </c>
      <c r="K90" t="str">
        <f t="shared" si="6"/>
        <v>1DSB_R2_branch.fa</v>
      </c>
      <c r="L90">
        <v>96</v>
      </c>
      <c r="M90">
        <f t="shared" si="7"/>
        <v>130</v>
      </c>
      <c r="N90" t="str">
        <f>_xlfn.CONCAT("python 1_process_nhej/filter_nhej.py", " -sam ", dirs!$A$1, "/", I90, " -ref ref_seq/", K90, " -o ", dirs!$A$2, "/", J90, ".tsv", " --min_length ", M90, " -dsb ", H90, " --quiet")</f>
        <v>python 1_process_nhej/filter_nhej.py -sam libraries_1/yjl308_R2_sgB.sam -ref ref_seq/1DSB_R2_branch.fa -o libraries_2/yjl308_KO_sgB_R2_branch.tsv --min_length 130 -dsb 46 --quiet</v>
      </c>
    </row>
    <row r="91" spans="1:14" x14ac:dyDescent="0.25">
      <c r="A91" t="s">
        <v>67</v>
      </c>
      <c r="B91" t="s">
        <v>14</v>
      </c>
      <c r="C91">
        <v>0</v>
      </c>
      <c r="D91" t="s">
        <v>128</v>
      </c>
      <c r="E91" t="s">
        <v>79</v>
      </c>
      <c r="F91" t="s">
        <v>76</v>
      </c>
      <c r="G91" t="s">
        <v>86</v>
      </c>
      <c r="H91" cm="1">
        <f t="array" ref="H91">IF(D91="2DSB", IF(G91="R1", 67, 46), IF(D91="1DSB", IF(G91="R1", 67, 46), IF(D91="2DSBanti", IF(G91="R1", 50, 47), NA)))</f>
        <v>46</v>
      </c>
      <c r="I91" t="str">
        <f t="shared" si="4"/>
        <v>yjl309_R2_sgB.sam</v>
      </c>
      <c r="J91" t="str">
        <f t="shared" si="5"/>
        <v>yjl309_KO_sgB_R2_branch</v>
      </c>
      <c r="K91" t="str">
        <f t="shared" si="6"/>
        <v>1DSB_R2_branch.fa</v>
      </c>
      <c r="L91">
        <v>97</v>
      </c>
      <c r="M91">
        <f t="shared" si="7"/>
        <v>130</v>
      </c>
      <c r="N91" t="str">
        <f>_xlfn.CONCAT("python 1_process_nhej/filter_nhej.py", " -sam ", dirs!$A$1, "/", I91, " -ref ref_seq/", K91, " -o ", dirs!$A$2, "/", J91, ".tsv", " --min_length ", M91, " -dsb ", H91, " --quiet")</f>
        <v>python 1_process_nhej/filter_nhej.py -sam libraries_1/yjl309_R2_sgB.sam -ref ref_seq/1DSB_R2_branch.fa -o libraries_2/yjl309_KO_sgB_R2_branch.tsv --min_length 130 -dsb 46 --quiet</v>
      </c>
    </row>
    <row r="92" spans="1:14" x14ac:dyDescent="0.25">
      <c r="A92" t="s">
        <v>68</v>
      </c>
      <c r="B92" t="s">
        <v>14</v>
      </c>
      <c r="C92">
        <v>0</v>
      </c>
      <c r="D92" t="s">
        <v>128</v>
      </c>
      <c r="E92" t="s">
        <v>79</v>
      </c>
      <c r="F92" t="s">
        <v>76</v>
      </c>
      <c r="G92" t="s">
        <v>86</v>
      </c>
      <c r="H92" cm="1">
        <f t="array" ref="H92">IF(D92="2DSB", IF(G92="R1", 67, 46), IF(D92="1DSB", IF(G92="R1", 67, 46), IF(D92="2DSBanti", IF(G92="R1", 50, 47), NA)))</f>
        <v>46</v>
      </c>
      <c r="I92" t="str">
        <f t="shared" si="4"/>
        <v>yjl310_R2_sgB.sam</v>
      </c>
      <c r="J92" t="str">
        <f t="shared" si="5"/>
        <v>yjl310_KO_sgB_R2_branch</v>
      </c>
      <c r="K92" t="str">
        <f t="shared" si="6"/>
        <v>1DSB_R2_branch.fa</v>
      </c>
      <c r="L92">
        <v>98</v>
      </c>
      <c r="M92">
        <f t="shared" si="7"/>
        <v>130</v>
      </c>
      <c r="N92" t="str">
        <f>_xlfn.CONCAT("python 1_process_nhej/filter_nhej.py", " -sam ", dirs!$A$1, "/", I92, " -ref ref_seq/", K92, " -o ", dirs!$A$2, "/", J92, ".tsv", " --min_length ", M92, " -dsb ", H92, " --quiet")</f>
        <v>python 1_process_nhej/filter_nhej.py -sam libraries_1/yjl310_R2_sgB.sam -ref ref_seq/1DSB_R2_branch.fa -o libraries_2/yjl310_KO_sgB_R2_branch.tsv --min_length 130 -dsb 46 --quiet</v>
      </c>
    </row>
    <row r="93" spans="1:14" x14ac:dyDescent="0.25">
      <c r="A93" t="s">
        <v>69</v>
      </c>
      <c r="B93" t="s">
        <v>14</v>
      </c>
      <c r="C93">
        <v>0</v>
      </c>
      <c r="D93" t="s">
        <v>128</v>
      </c>
      <c r="E93" t="s">
        <v>79</v>
      </c>
      <c r="F93" t="s">
        <v>76</v>
      </c>
      <c r="G93" t="s">
        <v>86</v>
      </c>
      <c r="H93" cm="1">
        <f t="array" ref="H93">IF(D93="2DSB", IF(G93="R1", 67, 46), IF(D93="1DSB", IF(G93="R1", 67, 46), IF(D93="2DSBanti", IF(G93="R1", 50, 47), NA)))</f>
        <v>46</v>
      </c>
      <c r="I93" t="str">
        <f t="shared" si="4"/>
        <v>yjl311_R2_sgB.sam</v>
      </c>
      <c r="J93" t="str">
        <f t="shared" si="5"/>
        <v>yjl311_KO_sgB_R2_branch</v>
      </c>
      <c r="K93" t="str">
        <f t="shared" si="6"/>
        <v>1DSB_R2_branch.fa</v>
      </c>
      <c r="L93">
        <v>99</v>
      </c>
      <c r="M93">
        <f t="shared" si="7"/>
        <v>130</v>
      </c>
      <c r="N93" t="str">
        <f>_xlfn.CONCAT("python 1_process_nhej/filter_nhej.py", " -sam ", dirs!$A$1, "/", I93, " -ref ref_seq/", K93, " -o ", dirs!$A$2, "/", J93, ".tsv", " --min_length ", M93, " -dsb ", H93, " --quiet")</f>
        <v>python 1_process_nhej/filter_nhej.py -sam libraries_1/yjl311_R2_sgB.sam -ref ref_seq/1DSB_R2_branch.fa -o libraries_2/yjl311_KO_sgB_R2_branch.tsv --min_length 130 -dsb 46 --quiet</v>
      </c>
    </row>
    <row r="94" spans="1:14" x14ac:dyDescent="0.25">
      <c r="A94" t="s">
        <v>70</v>
      </c>
      <c r="B94" t="s">
        <v>14</v>
      </c>
      <c r="C94">
        <v>0</v>
      </c>
      <c r="D94" t="s">
        <v>128</v>
      </c>
      <c r="E94" t="s">
        <v>79</v>
      </c>
      <c r="F94" t="s">
        <v>77</v>
      </c>
      <c r="G94" t="s">
        <v>86</v>
      </c>
      <c r="H94" cm="1">
        <f t="array" ref="H94">IF(D94="2DSB", IF(G94="R1", 67, 46), IF(D94="1DSB", IF(G94="R1", 67, 46), IF(D94="2DSBanti", IF(G94="R1", 50, 47), NA)))</f>
        <v>46</v>
      </c>
      <c r="I94" t="str">
        <f t="shared" si="4"/>
        <v>yjl312_R2_sgB.sam</v>
      </c>
      <c r="J94" t="str">
        <f t="shared" si="5"/>
        <v>yjl312_KO_sgB_R2_cmv</v>
      </c>
      <c r="K94" t="str">
        <f t="shared" si="6"/>
        <v>1DSB_R2_cmv.fa</v>
      </c>
      <c r="L94">
        <v>96</v>
      </c>
      <c r="M94">
        <f t="shared" si="7"/>
        <v>130</v>
      </c>
      <c r="N94" t="str">
        <f>_xlfn.CONCAT("python 1_process_nhej/filter_nhej.py", " -sam ", dirs!$A$1, "/", I94, " -ref ref_seq/", K94, " -o ", dirs!$A$2, "/", J94, ".tsv", " --min_length ", M94, " -dsb ", H94, " --quiet")</f>
        <v>python 1_process_nhej/filter_nhej.py -sam libraries_1/yjl312_R2_sgB.sam -ref ref_seq/1DSB_R2_cmv.fa -o libraries_2/yjl312_KO_sgB_R2_cmv.tsv --min_length 130 -dsb 46 --quiet</v>
      </c>
    </row>
    <row r="95" spans="1:14" x14ac:dyDescent="0.25">
      <c r="A95" t="s">
        <v>71</v>
      </c>
      <c r="B95" t="s">
        <v>14</v>
      </c>
      <c r="C95">
        <v>0</v>
      </c>
      <c r="D95" t="s">
        <v>128</v>
      </c>
      <c r="E95" t="s">
        <v>79</v>
      </c>
      <c r="F95" t="s">
        <v>77</v>
      </c>
      <c r="G95" t="s">
        <v>86</v>
      </c>
      <c r="H95" cm="1">
        <f t="array" ref="H95">IF(D95="2DSB", IF(G95="R1", 67, 46), IF(D95="1DSB", IF(G95="R1", 67, 46), IF(D95="2DSBanti", IF(G95="R1", 50, 47), NA)))</f>
        <v>46</v>
      </c>
      <c r="I95" t="str">
        <f t="shared" si="4"/>
        <v>yjl313_R2_sgB.sam</v>
      </c>
      <c r="J95" t="str">
        <f t="shared" si="5"/>
        <v>yjl313_KO_sgB_R2_cmv</v>
      </c>
      <c r="K95" t="str">
        <f t="shared" si="6"/>
        <v>1DSB_R2_cmv.fa</v>
      </c>
      <c r="L95">
        <v>97</v>
      </c>
      <c r="M95">
        <f t="shared" si="7"/>
        <v>130</v>
      </c>
      <c r="N95" t="str">
        <f>_xlfn.CONCAT("python 1_process_nhej/filter_nhej.py", " -sam ", dirs!$A$1, "/", I95, " -ref ref_seq/", K95, " -o ", dirs!$A$2, "/", J95, ".tsv", " --min_length ", M95, " -dsb ", H95, " --quiet")</f>
        <v>python 1_process_nhej/filter_nhej.py -sam libraries_1/yjl313_R2_sgB.sam -ref ref_seq/1DSB_R2_cmv.fa -o libraries_2/yjl313_KO_sgB_R2_cmv.tsv --min_length 130 -dsb 46 --quiet</v>
      </c>
    </row>
    <row r="96" spans="1:14" x14ac:dyDescent="0.25">
      <c r="A96" t="s">
        <v>72</v>
      </c>
      <c r="B96" t="s">
        <v>14</v>
      </c>
      <c r="C96">
        <v>0</v>
      </c>
      <c r="D96" t="s">
        <v>128</v>
      </c>
      <c r="E96" t="s">
        <v>79</v>
      </c>
      <c r="F96" t="s">
        <v>77</v>
      </c>
      <c r="G96" t="s">
        <v>86</v>
      </c>
      <c r="H96" cm="1">
        <f t="array" ref="H96">IF(D96="2DSB", IF(G96="R1", 67, 46), IF(D96="1DSB", IF(G96="R1", 67, 46), IF(D96="2DSBanti", IF(G96="R1", 50, 47), NA)))</f>
        <v>46</v>
      </c>
      <c r="I96" t="str">
        <f t="shared" si="4"/>
        <v>yjl314_R2_sgB.sam</v>
      </c>
      <c r="J96" t="str">
        <f t="shared" si="5"/>
        <v>yjl314_KO_sgB_R2_cmv</v>
      </c>
      <c r="K96" t="str">
        <f t="shared" si="6"/>
        <v>1DSB_R2_cmv.fa</v>
      </c>
      <c r="L96">
        <v>98</v>
      </c>
      <c r="M96">
        <f t="shared" si="7"/>
        <v>130</v>
      </c>
      <c r="N96" t="str">
        <f>_xlfn.CONCAT("python 1_process_nhej/filter_nhej.py", " -sam ", dirs!$A$1, "/", I96, " -ref ref_seq/", K96, " -o ", dirs!$A$2, "/", J96, ".tsv", " --min_length ", M96, " -dsb ", H96, " --quiet")</f>
        <v>python 1_process_nhej/filter_nhej.py -sam libraries_1/yjl314_R2_sgB.sam -ref ref_seq/1DSB_R2_cmv.fa -o libraries_2/yjl314_KO_sgB_R2_cmv.tsv --min_length 130 -dsb 46 --quiet</v>
      </c>
    </row>
    <row r="97" spans="1:14" x14ac:dyDescent="0.25">
      <c r="A97" t="s">
        <v>73</v>
      </c>
      <c r="B97" t="s">
        <v>14</v>
      </c>
      <c r="C97">
        <v>0</v>
      </c>
      <c r="D97" t="s">
        <v>128</v>
      </c>
      <c r="E97" t="s">
        <v>79</v>
      </c>
      <c r="F97" t="s">
        <v>77</v>
      </c>
      <c r="G97" t="s">
        <v>86</v>
      </c>
      <c r="H97" cm="1">
        <f t="array" ref="H97">IF(D97="2DSB", IF(G97="R1", 67, 46), IF(D97="1DSB", IF(G97="R1", 67, 46), IF(D97="2DSBanti", IF(G97="R1", 50, 47), NA)))</f>
        <v>46</v>
      </c>
      <c r="I97" t="str">
        <f t="shared" si="4"/>
        <v>yjl315_R2_sgB.sam</v>
      </c>
      <c r="J97" t="str">
        <f t="shared" si="5"/>
        <v>yjl315_KO_sgB_R2_cmv</v>
      </c>
      <c r="K97" t="str">
        <f t="shared" si="6"/>
        <v>1DSB_R2_cmv.fa</v>
      </c>
      <c r="L97">
        <v>99</v>
      </c>
      <c r="M97">
        <f t="shared" si="7"/>
        <v>130</v>
      </c>
      <c r="N97" t="str">
        <f>_xlfn.CONCAT("python 1_process_nhej/filter_nhej.py", " -sam ", dirs!$A$1, "/", I97, " -ref ref_seq/", K97, " -o ", dirs!$A$2, "/", J97, ".tsv", " --min_length ", M97, " -dsb ", H97, " --quiet")</f>
        <v>python 1_process_nhej/filter_nhej.py -sam libraries_1/yjl315_R2_sgB.sam -ref ref_seq/1DSB_R2_cmv.fa -o libraries_2/yjl315_KO_sgB_R2_cmv.tsv --min_length 130 -dsb 46 --quiet</v>
      </c>
    </row>
    <row r="98" spans="1:14" x14ac:dyDescent="0.25">
      <c r="A98" t="s">
        <v>120</v>
      </c>
      <c r="B98" t="s">
        <v>1</v>
      </c>
      <c r="C98">
        <v>0</v>
      </c>
      <c r="D98" t="s">
        <v>129</v>
      </c>
      <c r="E98" t="s">
        <v>117</v>
      </c>
      <c r="F98" t="s">
        <v>118</v>
      </c>
      <c r="G98" t="s">
        <v>85</v>
      </c>
      <c r="H98" cm="1">
        <f t="array" ref="H98">IF(D98="2DSB", IF(G98="R1", 67, 46), IF(D98="1DSB", IF(G98="R1", 67, 46), IF(D98="2DSBanti", IF(G98="R1", 50, 47), NA)))</f>
        <v>50</v>
      </c>
      <c r="I98" t="str">
        <f t="shared" si="4"/>
        <v>yjl89_anti_R1_2DSBs.sam</v>
      </c>
      <c r="J98" t="str">
        <f t="shared" si="5"/>
        <v>yjl89_WT_sgCD_R1_antisense</v>
      </c>
      <c r="K98" t="str">
        <f t="shared" si="6"/>
        <v>2DSBanti_R1_antisense.fa</v>
      </c>
      <c r="L98">
        <v>96</v>
      </c>
      <c r="M98">
        <f t="shared" si="7"/>
        <v>50</v>
      </c>
      <c r="N98" t="str">
        <f>_xlfn.CONCAT("python 1_process_nhej/filter_nhej.py", " -sam ", dirs!$A$1, "/", I98, " -ref ref_seq/", K98, " -o ", dirs!$A$2, "/", J98, ".tsv", " --min_length ", M98, " -dsb ", H98, " --quiet")</f>
        <v>python 1_process_nhej/filter_nhej.py -sam libraries_1/yjl89_anti_R1_2DSBs.sam -ref ref_seq/2DSBanti_R1_antisense.fa -o libraries_2/yjl89_WT_sgCD_R1_antisense.tsv --min_length 50 -dsb 50 --quiet</v>
      </c>
    </row>
    <row r="99" spans="1:14" x14ac:dyDescent="0.25">
      <c r="A99" t="s">
        <v>121</v>
      </c>
      <c r="B99" t="s">
        <v>1</v>
      </c>
      <c r="C99">
        <v>0</v>
      </c>
      <c r="D99" t="s">
        <v>129</v>
      </c>
      <c r="E99" t="s">
        <v>117</v>
      </c>
      <c r="F99" t="s">
        <v>118</v>
      </c>
      <c r="G99" t="s">
        <v>85</v>
      </c>
      <c r="H99" cm="1">
        <f t="array" ref="H99">IF(D99="2DSB", IF(G99="R1", 67, 46), IF(D99="1DSB", IF(G99="R1", 67, 46), IF(D99="2DSBanti", IF(G99="R1", 50, 47), NA)))</f>
        <v>50</v>
      </c>
      <c r="I99" t="str">
        <f t="shared" si="4"/>
        <v>yjl90_anti_R1_2DSBs.sam</v>
      </c>
      <c r="J99" t="str">
        <f t="shared" si="5"/>
        <v>yjl90_WT_sgCD_R1_antisense</v>
      </c>
      <c r="K99" t="str">
        <f t="shared" si="6"/>
        <v>2DSBanti_R1_antisense.fa</v>
      </c>
      <c r="L99">
        <v>97</v>
      </c>
      <c r="M99">
        <f t="shared" si="7"/>
        <v>50</v>
      </c>
      <c r="N99" t="str">
        <f>_xlfn.CONCAT("python 1_process_nhej/filter_nhej.py", " -sam ", dirs!$A$1, "/", I99, " -ref ref_seq/", K99, " -o ", dirs!$A$2, "/", J99, ".tsv", " --min_length ", M99, " -dsb ", H99, " --quiet")</f>
        <v>python 1_process_nhej/filter_nhej.py -sam libraries_1/yjl90_anti_R1_2DSBs.sam -ref ref_seq/2DSBanti_R1_antisense.fa -o libraries_2/yjl90_WT_sgCD_R1_antisense.tsv --min_length 50 -dsb 50 --quiet</v>
      </c>
    </row>
    <row r="100" spans="1:14" x14ac:dyDescent="0.25">
      <c r="A100" t="s">
        <v>122</v>
      </c>
      <c r="B100" t="s">
        <v>1</v>
      </c>
      <c r="C100">
        <v>0</v>
      </c>
      <c r="D100" t="s">
        <v>129</v>
      </c>
      <c r="E100" t="s">
        <v>117</v>
      </c>
      <c r="F100" t="s">
        <v>118</v>
      </c>
      <c r="G100" t="s">
        <v>85</v>
      </c>
      <c r="H100" cm="1">
        <f t="array" ref="H100">IF(D100="2DSB", IF(G100="R1", 67, 46), IF(D100="1DSB", IF(G100="R1", 67, 46), IF(D100="2DSBanti", IF(G100="R1", 50, 47), NA)))</f>
        <v>50</v>
      </c>
      <c r="I100" t="str">
        <f t="shared" si="4"/>
        <v>yjl91_anti_R1_2DSBs.sam</v>
      </c>
      <c r="J100" t="str">
        <f t="shared" si="5"/>
        <v>yjl91_WT_sgCD_R1_antisense</v>
      </c>
      <c r="K100" t="str">
        <f t="shared" si="6"/>
        <v>2DSBanti_R1_antisense.fa</v>
      </c>
      <c r="L100">
        <v>98</v>
      </c>
      <c r="M100">
        <f t="shared" si="7"/>
        <v>50</v>
      </c>
      <c r="N100" t="str">
        <f>_xlfn.CONCAT("python 1_process_nhej/filter_nhej.py", " -sam ", dirs!$A$1, "/", I100, " -ref ref_seq/", K100, " -o ", dirs!$A$2, "/", J100, ".tsv", " --min_length ", M100, " -dsb ", H100, " --quiet")</f>
        <v>python 1_process_nhej/filter_nhej.py -sam libraries_1/yjl91_anti_R1_2DSBs.sam -ref ref_seq/2DSBanti_R1_antisense.fa -o libraries_2/yjl91_WT_sgCD_R1_antisense.tsv --min_length 50 -dsb 50 --quiet</v>
      </c>
    </row>
    <row r="101" spans="1:14" x14ac:dyDescent="0.25">
      <c r="A101" t="s">
        <v>123</v>
      </c>
      <c r="B101" t="s">
        <v>1</v>
      </c>
      <c r="C101">
        <v>0</v>
      </c>
      <c r="D101" t="s">
        <v>129</v>
      </c>
      <c r="E101" t="s">
        <v>117</v>
      </c>
      <c r="F101" t="s">
        <v>118</v>
      </c>
      <c r="G101" t="s">
        <v>85</v>
      </c>
      <c r="H101" cm="1">
        <f t="array" ref="H101">IF(D101="2DSB", IF(G101="R1", 67, 46), IF(D101="1DSB", IF(G101="R1", 67, 46), IF(D101="2DSBanti", IF(G101="R1", 50, 47), NA)))</f>
        <v>50</v>
      </c>
      <c r="I101" t="str">
        <f t="shared" si="4"/>
        <v>yjl92_anti_R1_2DSBs.sam</v>
      </c>
      <c r="J101" t="str">
        <f>_xlfn.CONCAT(A101, "_", B101, "_", E101, "_", G101, "_", F101, IF(C101=1, "_nodsb", ""))</f>
        <v>yjl92_WT_sgCD_R1_antisense</v>
      </c>
      <c r="K101" t="str">
        <f t="shared" si="6"/>
        <v>2DSBanti_R1_antisense.fa</v>
      </c>
      <c r="L101">
        <v>99</v>
      </c>
      <c r="M101">
        <f t="shared" si="7"/>
        <v>50</v>
      </c>
      <c r="N101" t="str">
        <f>_xlfn.CONCAT("python 1_process_nhej/filter_nhej.py", " -sam ", dirs!$A$1, "/", I101, " -ref ref_seq/", K101, " -o ", dirs!$A$2, "/", J101, ".tsv", " --min_length ", M101, " -dsb ", H101, " --quiet")</f>
        <v>python 1_process_nhej/filter_nhej.py -sam libraries_1/yjl92_anti_R1_2DSBs.sam -ref ref_seq/2DSBanti_R1_antisense.fa -o libraries_2/yjl92_WT_sgCD_R1_antisense.tsv --min_length 50 -dsb 50 --quiet</v>
      </c>
    </row>
    <row r="102" spans="1:14" x14ac:dyDescent="0.25">
      <c r="A102" t="s">
        <v>124</v>
      </c>
      <c r="B102" t="s">
        <v>1</v>
      </c>
      <c r="C102">
        <v>0</v>
      </c>
      <c r="D102" t="s">
        <v>129</v>
      </c>
      <c r="E102" t="s">
        <v>117</v>
      </c>
      <c r="F102" t="s">
        <v>119</v>
      </c>
      <c r="G102" t="s">
        <v>85</v>
      </c>
      <c r="H102" cm="1">
        <f t="array" ref="H102">IF(D102="2DSB", IF(G102="R1", 67, 46), IF(D102="1DSB", IF(G102="R1", 67, 46), IF(D102="2DSBanti", IF(G102="R1", 50, 47), NA)))</f>
        <v>50</v>
      </c>
      <c r="I102" t="str">
        <f t="shared" si="4"/>
        <v>yjl93_anti_R1_2DSBs.sam</v>
      </c>
      <c r="J102" t="str">
        <f t="shared" ref="J102:J137" si="8">_xlfn.CONCAT(A102, "_", B102, "_", E102, "_", G102, "_", F102, IF(C102=1, "_nodsb", ""))</f>
        <v>yjl93_WT_sgCD_R1_splicing</v>
      </c>
      <c r="K102" t="str">
        <f t="shared" si="6"/>
        <v>2DSBanti_R1_splicing.fa</v>
      </c>
      <c r="L102">
        <v>96</v>
      </c>
      <c r="M102">
        <f t="shared" si="7"/>
        <v>50</v>
      </c>
      <c r="N102" t="str">
        <f>_xlfn.CONCAT("python 1_process_nhej/filter_nhej.py", " -sam ", dirs!$A$1, "/", I102, " -ref ref_seq/", K102, " -o ", dirs!$A$2, "/", J102, ".tsv", " --min_length ", M102, " -dsb ", H102, " --quiet")</f>
        <v>python 1_process_nhej/filter_nhej.py -sam libraries_1/yjl93_anti_R1_2DSBs.sam -ref ref_seq/2DSBanti_R1_splicing.fa -o libraries_2/yjl93_WT_sgCD_R1_splicing.tsv --min_length 50 -dsb 50 --quiet</v>
      </c>
    </row>
    <row r="103" spans="1:14" x14ac:dyDescent="0.25">
      <c r="A103" t="s">
        <v>125</v>
      </c>
      <c r="B103" t="s">
        <v>1</v>
      </c>
      <c r="C103">
        <v>0</v>
      </c>
      <c r="D103" t="s">
        <v>129</v>
      </c>
      <c r="E103" t="s">
        <v>117</v>
      </c>
      <c r="F103" t="s">
        <v>119</v>
      </c>
      <c r="G103" t="s">
        <v>85</v>
      </c>
      <c r="H103" cm="1">
        <f t="array" ref="H103">IF(D103="2DSB", IF(G103="R1", 67, 46), IF(D103="1DSB", IF(G103="R1", 67, 46), IF(D103="2DSBanti", IF(G103="R1", 50, 47), NA)))</f>
        <v>50</v>
      </c>
      <c r="I103" t="str">
        <f t="shared" si="4"/>
        <v>yjl94_anti_R1_2DSBs.sam</v>
      </c>
      <c r="J103" t="str">
        <f t="shared" si="8"/>
        <v>yjl94_WT_sgCD_R1_splicing</v>
      </c>
      <c r="K103" t="str">
        <f t="shared" si="6"/>
        <v>2DSBanti_R1_splicing.fa</v>
      </c>
      <c r="L103">
        <v>97</v>
      </c>
      <c r="M103">
        <f t="shared" si="7"/>
        <v>50</v>
      </c>
      <c r="N103" t="str">
        <f>_xlfn.CONCAT("python 1_process_nhej/filter_nhej.py", " -sam ", dirs!$A$1, "/", I103, " -ref ref_seq/", K103, " -o ", dirs!$A$2, "/", J103, ".tsv", " --min_length ", M103, " -dsb ", H103, " --quiet")</f>
        <v>python 1_process_nhej/filter_nhej.py -sam libraries_1/yjl94_anti_R1_2DSBs.sam -ref ref_seq/2DSBanti_R1_splicing.fa -o libraries_2/yjl94_WT_sgCD_R1_splicing.tsv --min_length 50 -dsb 50 --quiet</v>
      </c>
    </row>
    <row r="104" spans="1:14" x14ac:dyDescent="0.25">
      <c r="A104" t="s">
        <v>126</v>
      </c>
      <c r="B104" t="s">
        <v>1</v>
      </c>
      <c r="C104">
        <v>0</v>
      </c>
      <c r="D104" t="s">
        <v>129</v>
      </c>
      <c r="E104" t="s">
        <v>117</v>
      </c>
      <c r="F104" t="s">
        <v>119</v>
      </c>
      <c r="G104" t="s">
        <v>85</v>
      </c>
      <c r="H104" cm="1">
        <f t="array" ref="H104">IF(D104="2DSB", IF(G104="R1", 67, 46), IF(D104="1DSB", IF(G104="R1", 67, 46), IF(D104="2DSBanti", IF(G104="R1", 50, 47), NA)))</f>
        <v>50</v>
      </c>
      <c r="I104" t="str">
        <f t="shared" si="4"/>
        <v>yjl95_anti_R1_2DSBs.sam</v>
      </c>
      <c r="J104" t="str">
        <f t="shared" si="8"/>
        <v>yjl95_WT_sgCD_R1_splicing</v>
      </c>
      <c r="K104" t="str">
        <f t="shared" si="6"/>
        <v>2DSBanti_R1_splicing.fa</v>
      </c>
      <c r="L104">
        <v>98</v>
      </c>
      <c r="M104">
        <f t="shared" si="7"/>
        <v>50</v>
      </c>
      <c r="N104" t="str">
        <f>_xlfn.CONCAT("python 1_process_nhej/filter_nhej.py", " -sam ", dirs!$A$1, "/", I104, " -ref ref_seq/", K104, " -o ", dirs!$A$2, "/", J104, ".tsv", " --min_length ", M104, " -dsb ", H104, " --quiet")</f>
        <v>python 1_process_nhej/filter_nhej.py -sam libraries_1/yjl95_anti_R1_2DSBs.sam -ref ref_seq/2DSBanti_R1_splicing.fa -o libraries_2/yjl95_WT_sgCD_R1_splicing.tsv --min_length 50 -dsb 50 --quiet</v>
      </c>
    </row>
    <row r="105" spans="1:14" x14ac:dyDescent="0.25">
      <c r="A105" t="s">
        <v>127</v>
      </c>
      <c r="B105" t="s">
        <v>1</v>
      </c>
      <c r="C105">
        <v>0</v>
      </c>
      <c r="D105" t="s">
        <v>129</v>
      </c>
      <c r="E105" t="s">
        <v>117</v>
      </c>
      <c r="F105" t="s">
        <v>119</v>
      </c>
      <c r="G105" t="s">
        <v>85</v>
      </c>
      <c r="H105" cm="1">
        <f t="array" ref="H105">IF(D105="2DSB", IF(G105="R1", 67, 46), IF(D105="1DSB", IF(G105="R1", 67, 46), IF(D105="2DSBanti", IF(G105="R1", 50, 47), NA)))</f>
        <v>50</v>
      </c>
      <c r="I105" t="str">
        <f t="shared" si="4"/>
        <v>yjl96_anti_R1_2DSBs.sam</v>
      </c>
      <c r="J105" t="str">
        <f t="shared" si="8"/>
        <v>yjl96_WT_sgCD_R1_splicing</v>
      </c>
      <c r="K105" t="str">
        <f t="shared" si="6"/>
        <v>2DSBanti_R1_splicing.fa</v>
      </c>
      <c r="L105">
        <v>99</v>
      </c>
      <c r="M105">
        <f t="shared" si="7"/>
        <v>50</v>
      </c>
      <c r="N105" t="str">
        <f>_xlfn.CONCAT("python 1_process_nhej/filter_nhej.py", " -sam ", dirs!$A$1, "/", I105, " -ref ref_seq/", K105, " -o ", dirs!$A$2, "/", J105, ".tsv", " --min_length ", M105, " -dsb ", H105, " --quiet")</f>
        <v>python 1_process_nhej/filter_nhej.py -sam libraries_1/yjl96_anti_R1_2DSBs.sam -ref ref_seq/2DSBanti_R1_splicing.fa -o libraries_2/yjl96_WT_sgCD_R1_splicing.tsv --min_length 50 -dsb 50 --quiet</v>
      </c>
    </row>
    <row r="106" spans="1:14" x14ac:dyDescent="0.25">
      <c r="A106" t="s">
        <v>120</v>
      </c>
      <c r="B106" t="s">
        <v>1</v>
      </c>
      <c r="C106">
        <v>0</v>
      </c>
      <c r="D106" t="s">
        <v>129</v>
      </c>
      <c r="E106" t="s">
        <v>117</v>
      </c>
      <c r="F106" t="s">
        <v>118</v>
      </c>
      <c r="G106" t="s">
        <v>86</v>
      </c>
      <c r="H106" cm="1">
        <f t="array" ref="H106">IF(D106="2DSB", IF(G106="R1", 67, 46), IF(D106="1DSB", IF(G106="R1", 67, 46), IF(D106="2DSBanti", IF(G106="R1", 50, 47), NA)))</f>
        <v>47</v>
      </c>
      <c r="I106" t="str">
        <f t="shared" si="4"/>
        <v>yjl89_anti_R2_2DSBs.sam</v>
      </c>
      <c r="J106" t="str">
        <f t="shared" si="8"/>
        <v>yjl89_WT_sgCD_R2_antisense</v>
      </c>
      <c r="K106" t="str">
        <f t="shared" ref="K106:K137" si="9">_xlfn.CONCAT(D106,"_", G106,"_", F106, ".fa")</f>
        <v>2DSBanti_R2_antisense.fa</v>
      </c>
      <c r="L106">
        <v>96</v>
      </c>
      <c r="M106">
        <f t="shared" ref="M106:M137" si="10">IF(LEFT(D106, 1) = "2", 50, 130)</f>
        <v>50</v>
      </c>
      <c r="N106" t="str">
        <f>_xlfn.CONCAT("python 1_process_nhej/filter_nhej.py", " -sam ", dirs!$A$1, "/", I106, " -ref ref_seq/", K106, " -o ", dirs!$A$2, "/", J106, ".tsv", " --min_length ", M106, " -dsb ", H106, " --quiet")</f>
        <v>python 1_process_nhej/filter_nhej.py -sam libraries_1/yjl89_anti_R2_2DSBs.sam -ref ref_seq/2DSBanti_R2_antisense.fa -o libraries_2/yjl89_WT_sgCD_R2_antisense.tsv --min_length 50 -dsb 47 --quiet</v>
      </c>
    </row>
    <row r="107" spans="1:14" x14ac:dyDescent="0.25">
      <c r="A107" t="s">
        <v>121</v>
      </c>
      <c r="B107" t="s">
        <v>1</v>
      </c>
      <c r="C107">
        <v>0</v>
      </c>
      <c r="D107" t="s">
        <v>129</v>
      </c>
      <c r="E107" t="s">
        <v>117</v>
      </c>
      <c r="F107" t="s">
        <v>118</v>
      </c>
      <c r="G107" t="s">
        <v>86</v>
      </c>
      <c r="H107" cm="1">
        <f t="array" ref="H107">IF(D107="2DSB", IF(G107="R1", 67, 46), IF(D107="1DSB", IF(G107="R1", 67, 46), IF(D107="2DSBanti", IF(G107="R1", 50, 47), NA)))</f>
        <v>47</v>
      </c>
      <c r="I107" t="str">
        <f t="shared" si="4"/>
        <v>yjl90_anti_R2_2DSBs.sam</v>
      </c>
      <c r="J107" t="str">
        <f t="shared" si="8"/>
        <v>yjl90_WT_sgCD_R2_antisense</v>
      </c>
      <c r="K107" t="str">
        <f t="shared" si="9"/>
        <v>2DSBanti_R2_antisense.fa</v>
      </c>
      <c r="L107">
        <v>97</v>
      </c>
      <c r="M107">
        <f t="shared" si="10"/>
        <v>50</v>
      </c>
      <c r="N107" t="str">
        <f>_xlfn.CONCAT("python 1_process_nhej/filter_nhej.py", " -sam ", dirs!$A$1, "/", I107, " -ref ref_seq/", K107, " -o ", dirs!$A$2, "/", J107, ".tsv", " --min_length ", M107, " -dsb ", H107, " --quiet")</f>
        <v>python 1_process_nhej/filter_nhej.py -sam libraries_1/yjl90_anti_R2_2DSBs.sam -ref ref_seq/2DSBanti_R2_antisense.fa -o libraries_2/yjl90_WT_sgCD_R2_antisense.tsv --min_length 50 -dsb 47 --quiet</v>
      </c>
    </row>
    <row r="108" spans="1:14" x14ac:dyDescent="0.25">
      <c r="A108" t="s">
        <v>122</v>
      </c>
      <c r="B108" t="s">
        <v>1</v>
      </c>
      <c r="C108">
        <v>0</v>
      </c>
      <c r="D108" t="s">
        <v>129</v>
      </c>
      <c r="E108" t="s">
        <v>117</v>
      </c>
      <c r="F108" t="s">
        <v>118</v>
      </c>
      <c r="G108" t="s">
        <v>86</v>
      </c>
      <c r="H108" cm="1">
        <f t="array" ref="H108">IF(D108="2DSB", IF(G108="R1", 67, 46), IF(D108="1DSB", IF(G108="R1", 67, 46), IF(D108="2DSBanti", IF(G108="R1", 50, 47), NA)))</f>
        <v>47</v>
      </c>
      <c r="I108" t="str">
        <f t="shared" si="4"/>
        <v>yjl91_anti_R2_2DSBs.sam</v>
      </c>
      <c r="J108" t="str">
        <f t="shared" si="8"/>
        <v>yjl91_WT_sgCD_R2_antisense</v>
      </c>
      <c r="K108" t="str">
        <f t="shared" si="9"/>
        <v>2DSBanti_R2_antisense.fa</v>
      </c>
      <c r="L108">
        <v>98</v>
      </c>
      <c r="M108">
        <f t="shared" si="10"/>
        <v>50</v>
      </c>
      <c r="N108" t="str">
        <f>_xlfn.CONCAT("python 1_process_nhej/filter_nhej.py", " -sam ", dirs!$A$1, "/", I108, " -ref ref_seq/", K108, " -o ", dirs!$A$2, "/", J108, ".tsv", " --min_length ", M108, " -dsb ", H108, " --quiet")</f>
        <v>python 1_process_nhej/filter_nhej.py -sam libraries_1/yjl91_anti_R2_2DSBs.sam -ref ref_seq/2DSBanti_R2_antisense.fa -o libraries_2/yjl91_WT_sgCD_R2_antisense.tsv --min_length 50 -dsb 47 --quiet</v>
      </c>
    </row>
    <row r="109" spans="1:14" x14ac:dyDescent="0.25">
      <c r="A109" t="s">
        <v>123</v>
      </c>
      <c r="B109" t="s">
        <v>1</v>
      </c>
      <c r="C109">
        <v>0</v>
      </c>
      <c r="D109" t="s">
        <v>129</v>
      </c>
      <c r="E109" t="s">
        <v>117</v>
      </c>
      <c r="F109" t="s">
        <v>118</v>
      </c>
      <c r="G109" t="s">
        <v>86</v>
      </c>
      <c r="H109" cm="1">
        <f t="array" ref="H109">IF(D109="2DSB", IF(G109="R1", 67, 46), IF(D109="1DSB", IF(G109="R1", 67, 46), IF(D109="2DSBanti", IF(G109="R1", 50, 47), NA)))</f>
        <v>47</v>
      </c>
      <c r="I109" t="str">
        <f t="shared" si="4"/>
        <v>yjl92_anti_R2_2DSBs.sam</v>
      </c>
      <c r="J109" t="str">
        <f t="shared" si="8"/>
        <v>yjl92_WT_sgCD_R2_antisense</v>
      </c>
      <c r="K109" t="str">
        <f t="shared" si="9"/>
        <v>2DSBanti_R2_antisense.fa</v>
      </c>
      <c r="L109">
        <v>99</v>
      </c>
      <c r="M109">
        <f t="shared" si="10"/>
        <v>50</v>
      </c>
      <c r="N109" t="str">
        <f>_xlfn.CONCAT("python 1_process_nhej/filter_nhej.py", " -sam ", dirs!$A$1, "/", I109, " -ref ref_seq/", K109, " -o ", dirs!$A$2, "/", J109, ".tsv", " --min_length ", M109, " -dsb ", H109, " --quiet")</f>
        <v>python 1_process_nhej/filter_nhej.py -sam libraries_1/yjl92_anti_R2_2DSBs.sam -ref ref_seq/2DSBanti_R2_antisense.fa -o libraries_2/yjl92_WT_sgCD_R2_antisense.tsv --min_length 50 -dsb 47 --quiet</v>
      </c>
    </row>
    <row r="110" spans="1:14" x14ac:dyDescent="0.25">
      <c r="A110" t="s">
        <v>124</v>
      </c>
      <c r="B110" t="s">
        <v>1</v>
      </c>
      <c r="C110">
        <v>0</v>
      </c>
      <c r="D110" t="s">
        <v>129</v>
      </c>
      <c r="E110" t="s">
        <v>117</v>
      </c>
      <c r="F110" t="s">
        <v>119</v>
      </c>
      <c r="G110" t="s">
        <v>86</v>
      </c>
      <c r="H110" cm="1">
        <f t="array" ref="H110">IF(D110="2DSB", IF(G110="R1", 67, 46), IF(D110="1DSB", IF(G110="R1", 67, 46), IF(D110="2DSBanti", IF(G110="R1", 50, 47), NA)))</f>
        <v>47</v>
      </c>
      <c r="I110" t="str">
        <f t="shared" si="4"/>
        <v>yjl93_anti_R2_2DSBs.sam</v>
      </c>
      <c r="J110" t="str">
        <f t="shared" si="8"/>
        <v>yjl93_WT_sgCD_R2_splicing</v>
      </c>
      <c r="K110" t="str">
        <f t="shared" si="9"/>
        <v>2DSBanti_R2_splicing.fa</v>
      </c>
      <c r="L110">
        <v>96</v>
      </c>
      <c r="M110">
        <f t="shared" si="10"/>
        <v>50</v>
      </c>
      <c r="N110" t="str">
        <f>_xlfn.CONCAT("python 1_process_nhej/filter_nhej.py", " -sam ", dirs!$A$1, "/", I110, " -ref ref_seq/", K110, " -o ", dirs!$A$2, "/", J110, ".tsv", " --min_length ", M110, " -dsb ", H110, " --quiet")</f>
        <v>python 1_process_nhej/filter_nhej.py -sam libraries_1/yjl93_anti_R2_2DSBs.sam -ref ref_seq/2DSBanti_R2_splicing.fa -o libraries_2/yjl93_WT_sgCD_R2_splicing.tsv --min_length 50 -dsb 47 --quiet</v>
      </c>
    </row>
    <row r="111" spans="1:14" x14ac:dyDescent="0.25">
      <c r="A111" t="s">
        <v>125</v>
      </c>
      <c r="B111" t="s">
        <v>1</v>
      </c>
      <c r="C111">
        <v>0</v>
      </c>
      <c r="D111" t="s">
        <v>129</v>
      </c>
      <c r="E111" t="s">
        <v>117</v>
      </c>
      <c r="F111" t="s">
        <v>119</v>
      </c>
      <c r="G111" t="s">
        <v>86</v>
      </c>
      <c r="H111" cm="1">
        <f t="array" ref="H111">IF(D111="2DSB", IF(G111="R1", 67, 46), IF(D111="1DSB", IF(G111="R1", 67, 46), IF(D111="2DSBanti", IF(G111="R1", 50, 47), NA)))</f>
        <v>47</v>
      </c>
      <c r="I111" t="str">
        <f t="shared" si="4"/>
        <v>yjl94_anti_R2_2DSBs.sam</v>
      </c>
      <c r="J111" t="str">
        <f t="shared" si="8"/>
        <v>yjl94_WT_sgCD_R2_splicing</v>
      </c>
      <c r="K111" t="str">
        <f t="shared" si="9"/>
        <v>2DSBanti_R2_splicing.fa</v>
      </c>
      <c r="L111">
        <v>97</v>
      </c>
      <c r="M111">
        <f t="shared" si="10"/>
        <v>50</v>
      </c>
      <c r="N111" t="str">
        <f>_xlfn.CONCAT("python 1_process_nhej/filter_nhej.py", " -sam ", dirs!$A$1, "/", I111, " -ref ref_seq/", K111, " -o ", dirs!$A$2, "/", J111, ".tsv", " --min_length ", M111, " -dsb ", H111, " --quiet")</f>
        <v>python 1_process_nhej/filter_nhej.py -sam libraries_1/yjl94_anti_R2_2DSBs.sam -ref ref_seq/2DSBanti_R2_splicing.fa -o libraries_2/yjl94_WT_sgCD_R2_splicing.tsv --min_length 50 -dsb 47 --quiet</v>
      </c>
    </row>
    <row r="112" spans="1:14" x14ac:dyDescent="0.25">
      <c r="A112" t="s">
        <v>126</v>
      </c>
      <c r="B112" t="s">
        <v>1</v>
      </c>
      <c r="C112">
        <v>0</v>
      </c>
      <c r="D112" t="s">
        <v>129</v>
      </c>
      <c r="E112" t="s">
        <v>117</v>
      </c>
      <c r="F112" t="s">
        <v>119</v>
      </c>
      <c r="G112" t="s">
        <v>86</v>
      </c>
      <c r="H112" cm="1">
        <f t="array" ref="H112">IF(D112="2DSB", IF(G112="R1", 67, 46), IF(D112="1DSB", IF(G112="R1", 67, 46), IF(D112="2DSBanti", IF(G112="R1", 50, 47), NA)))</f>
        <v>47</v>
      </c>
      <c r="I112" t="str">
        <f t="shared" si="4"/>
        <v>yjl95_anti_R2_2DSBs.sam</v>
      </c>
      <c r="J112" t="str">
        <f t="shared" si="8"/>
        <v>yjl95_WT_sgCD_R2_splicing</v>
      </c>
      <c r="K112" t="str">
        <f t="shared" si="9"/>
        <v>2DSBanti_R2_splicing.fa</v>
      </c>
      <c r="L112">
        <v>98</v>
      </c>
      <c r="M112">
        <f t="shared" si="10"/>
        <v>50</v>
      </c>
      <c r="N112" t="str">
        <f>_xlfn.CONCAT("python 1_process_nhej/filter_nhej.py", " -sam ", dirs!$A$1, "/", I112, " -ref ref_seq/", K112, " -o ", dirs!$A$2, "/", J112, ".tsv", " --min_length ", M112, " -dsb ", H112, " --quiet")</f>
        <v>python 1_process_nhej/filter_nhej.py -sam libraries_1/yjl95_anti_R2_2DSBs.sam -ref ref_seq/2DSBanti_R2_splicing.fa -o libraries_2/yjl95_WT_sgCD_R2_splicing.tsv --min_length 50 -dsb 47 --quiet</v>
      </c>
    </row>
    <row r="113" spans="1:14" x14ac:dyDescent="0.25">
      <c r="A113" t="s">
        <v>127</v>
      </c>
      <c r="B113" t="s">
        <v>1</v>
      </c>
      <c r="C113">
        <v>0</v>
      </c>
      <c r="D113" t="s">
        <v>129</v>
      </c>
      <c r="E113" t="s">
        <v>117</v>
      </c>
      <c r="F113" t="s">
        <v>119</v>
      </c>
      <c r="G113" t="s">
        <v>86</v>
      </c>
      <c r="H113" cm="1">
        <f t="array" ref="H113">IF(D113="2DSB", IF(G113="R1", 67, 46), IF(D113="1DSB", IF(G113="R1", 67, 46), IF(D113="2DSBanti", IF(G113="R1", 50, 47), NA)))</f>
        <v>47</v>
      </c>
      <c r="I113" t="str">
        <f t="shared" si="4"/>
        <v>yjl96_anti_R2_2DSBs.sam</v>
      </c>
      <c r="J113" t="str">
        <f t="shared" si="8"/>
        <v>yjl96_WT_sgCD_R2_splicing</v>
      </c>
      <c r="K113" t="str">
        <f t="shared" si="9"/>
        <v>2DSBanti_R2_splicing.fa</v>
      </c>
      <c r="L113">
        <v>99</v>
      </c>
      <c r="M113">
        <f t="shared" si="10"/>
        <v>50</v>
      </c>
      <c r="N113" t="str">
        <f>_xlfn.CONCAT("python 1_process_nhej/filter_nhej.py", " -sam ", dirs!$A$1, "/", I113, " -ref ref_seq/", K113, " -o ", dirs!$A$2, "/", J113, ".tsv", " --min_length ", M113, " -dsb ", H113, " --quiet")</f>
        <v>python 1_process_nhej/filter_nhej.py -sam libraries_1/yjl96_anti_R2_2DSBs.sam -ref ref_seq/2DSBanti_R2_splicing.fa -o libraries_2/yjl96_WT_sgCD_R2_splicing.tsv --min_length 50 -dsb 47 --quiet</v>
      </c>
    </row>
    <row r="114" spans="1:14" x14ac:dyDescent="0.25">
      <c r="A114" t="s">
        <v>136</v>
      </c>
      <c r="B114" t="s">
        <v>1</v>
      </c>
      <c r="C114">
        <v>1</v>
      </c>
      <c r="D114" t="s">
        <v>128</v>
      </c>
      <c r="E114" t="s">
        <v>78</v>
      </c>
      <c r="F114" t="s">
        <v>75</v>
      </c>
      <c r="G114" t="s">
        <v>85</v>
      </c>
      <c r="H114" cm="1">
        <f t="array" ref="H114">IF(D114="2DSB", IF(G114="R1", 67, 46), IF(D114="1DSB", IF(G114="R1", 67, 46), IF(D114="2DSBanti", IF(G114="R1", 50, 47), NA)))</f>
        <v>67</v>
      </c>
      <c r="I114" t="str">
        <f t="shared" si="4"/>
        <v>yjl244_NHEJ_hg39_R1.sam</v>
      </c>
      <c r="J114" t="str">
        <f t="shared" si="8"/>
        <v>yjl244_WT_sgA_R1_sense_nodsb</v>
      </c>
      <c r="K114" t="str">
        <f t="shared" si="9"/>
        <v>1DSB_R1_sense.fa</v>
      </c>
      <c r="L114">
        <v>96</v>
      </c>
      <c r="M114">
        <f t="shared" si="10"/>
        <v>130</v>
      </c>
      <c r="N114" t="str">
        <f>_xlfn.CONCAT("python 1_process_nhej/filter_nhej.py", " -sam ", dirs!$A$1, "/", I114, " -ref ref_seq/", K114, " -o ", dirs!$A$2, "/", J114, ".tsv", " --min_length ", M114, " -dsb ", H114, " --quiet")</f>
        <v>python 1_process_nhej/filter_nhej.py -sam libraries_1/yjl244_NHEJ_hg39_R1.sam -ref ref_seq/1DSB_R1_sense.fa -o libraries_2/yjl244_WT_sgA_R1_sense_nodsb.tsv --min_length 130 -dsb 67 --quiet</v>
      </c>
    </row>
    <row r="115" spans="1:14" x14ac:dyDescent="0.25">
      <c r="A115" t="s">
        <v>136</v>
      </c>
      <c r="B115" t="s">
        <v>1</v>
      </c>
      <c r="C115">
        <v>1</v>
      </c>
      <c r="D115" t="s">
        <v>128</v>
      </c>
      <c r="E115" t="s">
        <v>79</v>
      </c>
      <c r="F115" t="s">
        <v>75</v>
      </c>
      <c r="G115" t="s">
        <v>86</v>
      </c>
      <c r="H115" cm="1">
        <f t="array" ref="H115">IF(D115="2DSB", IF(G115="R1", 67, 46), IF(D115="1DSB", IF(G115="R1", 67, 46), IF(D115="2DSBanti", IF(G115="R1", 50, 47), NA)))</f>
        <v>46</v>
      </c>
      <c r="I115" t="str">
        <f t="shared" si="4"/>
        <v>yjl244_NHEJ_hg42_R2.sam</v>
      </c>
      <c r="J115" t="str">
        <f t="shared" si="8"/>
        <v>yjl244_WT_sgB_R2_sense_nodsb</v>
      </c>
      <c r="K115" t="str">
        <f t="shared" si="9"/>
        <v>1DSB_R2_sense.fa</v>
      </c>
      <c r="L115">
        <v>97</v>
      </c>
      <c r="M115">
        <f t="shared" si="10"/>
        <v>130</v>
      </c>
      <c r="N115" t="str">
        <f>_xlfn.CONCAT("python 1_process_nhej/filter_nhej.py", " -sam ", dirs!$A$1, "/", I115, " -ref ref_seq/", K115, " -o ", dirs!$A$2, "/", J115, ".tsv", " --min_length ", M115, " -dsb ", H115, " --quiet")</f>
        <v>python 1_process_nhej/filter_nhej.py -sam libraries_1/yjl244_NHEJ_hg42_R2.sam -ref ref_seq/1DSB_R2_sense.fa -o libraries_2/yjl244_WT_sgB_R2_sense_nodsb.tsv --min_length 130 -dsb 46 --quiet</v>
      </c>
    </row>
    <row r="116" spans="1:14" x14ac:dyDescent="0.25">
      <c r="A116" t="s">
        <v>136</v>
      </c>
      <c r="B116" t="s">
        <v>1</v>
      </c>
      <c r="C116">
        <v>1</v>
      </c>
      <c r="D116" t="s">
        <v>74</v>
      </c>
      <c r="E116" t="s">
        <v>130</v>
      </c>
      <c r="F116" t="s">
        <v>75</v>
      </c>
      <c r="G116" t="s">
        <v>85</v>
      </c>
      <c r="H116" cm="1">
        <f t="array" ref="H116">IF(D116="2DSB", IF(G116="R1", 67, 46), IF(D116="1DSB", IF(G116="R1", 67, 46), IF(D116="2DSBanti", IF(G116="R1", 50, 47), NA)))</f>
        <v>67</v>
      </c>
      <c r="I116" t="str">
        <f t="shared" si="4"/>
        <v>yjl244_NHEJ_2DSB_R1.sam</v>
      </c>
      <c r="J116" t="str">
        <f t="shared" si="8"/>
        <v>yjl244_WT_sgAB_R1_sense_nodsb</v>
      </c>
      <c r="K116" t="str">
        <f t="shared" si="9"/>
        <v>2DSB_R1_sense.fa</v>
      </c>
      <c r="L116">
        <v>98</v>
      </c>
      <c r="M116">
        <f t="shared" si="10"/>
        <v>50</v>
      </c>
      <c r="N116" t="str">
        <f>_xlfn.CONCAT("python 1_process_nhej/filter_nhej.py", " -sam ", dirs!$A$1, "/", I116, " -ref ref_seq/", K116, " -o ", dirs!$A$2, "/", J116, ".tsv", " --min_length ", M116, " -dsb ", H116, " --quiet")</f>
        <v>python 1_process_nhej/filter_nhej.py -sam libraries_1/yjl244_NHEJ_2DSB_R1.sam -ref ref_seq/2DSB_R1_sense.fa -o libraries_2/yjl244_WT_sgAB_R1_sense_nodsb.tsv --min_length 50 -dsb 67 --quiet</v>
      </c>
    </row>
    <row r="117" spans="1:14" x14ac:dyDescent="0.25">
      <c r="A117" t="s">
        <v>136</v>
      </c>
      <c r="B117" t="s">
        <v>1</v>
      </c>
      <c r="C117">
        <v>1</v>
      </c>
      <c r="D117" t="s">
        <v>74</v>
      </c>
      <c r="E117" t="s">
        <v>130</v>
      </c>
      <c r="F117" t="s">
        <v>75</v>
      </c>
      <c r="G117" t="s">
        <v>86</v>
      </c>
      <c r="H117" cm="1">
        <f t="array" ref="H117">IF(D117="2DSB", IF(G117="R1", 67, 46), IF(D117="1DSB", IF(G117="R1", 67, 46), IF(D117="2DSBanti", IF(G117="R1", 50, 47), NA)))</f>
        <v>46</v>
      </c>
      <c r="I117" t="str">
        <f t="shared" si="4"/>
        <v>yjl244_NHEJ_2DSB_R2.sam</v>
      </c>
      <c r="J117" t="str">
        <f t="shared" si="8"/>
        <v>yjl244_WT_sgAB_R2_sense_nodsb</v>
      </c>
      <c r="K117" t="str">
        <f t="shared" si="9"/>
        <v>2DSB_R2_sense.fa</v>
      </c>
      <c r="L117">
        <v>99</v>
      </c>
      <c r="M117">
        <f t="shared" si="10"/>
        <v>50</v>
      </c>
      <c r="N117" t="str">
        <f>_xlfn.CONCAT("python 1_process_nhej/filter_nhej.py", " -sam ", dirs!$A$1, "/", I117, " -ref ref_seq/", K117, " -o ", dirs!$A$2, "/", J117, ".tsv", " --min_length ", M117, " -dsb ", H117, " --quiet")</f>
        <v>python 1_process_nhej/filter_nhej.py -sam libraries_1/yjl244_NHEJ_2DSB_R2.sam -ref ref_seq/2DSB_R2_sense.fa -o libraries_2/yjl244_WT_sgAB_R2_sense_nodsb.tsv --min_length 50 -dsb 46 --quiet</v>
      </c>
    </row>
    <row r="118" spans="1:14" x14ac:dyDescent="0.25">
      <c r="A118" t="s">
        <v>137</v>
      </c>
      <c r="B118" t="s">
        <v>1</v>
      </c>
      <c r="C118">
        <v>1</v>
      </c>
      <c r="D118" t="s">
        <v>128</v>
      </c>
      <c r="E118" t="s">
        <v>78</v>
      </c>
      <c r="F118" t="s">
        <v>76</v>
      </c>
      <c r="G118" t="s">
        <v>85</v>
      </c>
      <c r="H118" cm="1">
        <f t="array" ref="H118">IF(D118="2DSB", IF(G118="R1", 67, 46), IF(D118="1DSB", IF(G118="R1", 67, 46), IF(D118="2DSBanti", IF(G118="R1", 50, 47), NA)))</f>
        <v>67</v>
      </c>
      <c r="I118" t="str">
        <f t="shared" si="4"/>
        <v>yjl245_NHEJ_hg39_R1.sam</v>
      </c>
      <c r="J118" t="str">
        <f t="shared" si="8"/>
        <v>yjl245_WT_sgA_R1_branch_nodsb</v>
      </c>
      <c r="K118" t="str">
        <f t="shared" si="9"/>
        <v>1DSB_R1_branch.fa</v>
      </c>
      <c r="L118">
        <v>96</v>
      </c>
      <c r="M118">
        <f t="shared" si="10"/>
        <v>130</v>
      </c>
      <c r="N118" t="str">
        <f>_xlfn.CONCAT("python 1_process_nhej/filter_nhej.py", " -sam ", dirs!$A$1, "/", I118, " -ref ref_seq/", K118, " -o ", dirs!$A$2, "/", J118, ".tsv", " --min_length ", M118, " -dsb ", H118, " --quiet")</f>
        <v>python 1_process_nhej/filter_nhej.py -sam libraries_1/yjl245_NHEJ_hg39_R1.sam -ref ref_seq/1DSB_R1_branch.fa -o libraries_2/yjl245_WT_sgA_R1_branch_nodsb.tsv --min_length 130 -dsb 67 --quiet</v>
      </c>
    </row>
    <row r="119" spans="1:14" x14ac:dyDescent="0.25">
      <c r="A119" t="s">
        <v>137</v>
      </c>
      <c r="B119" t="s">
        <v>1</v>
      </c>
      <c r="C119">
        <v>1</v>
      </c>
      <c r="D119" t="s">
        <v>128</v>
      </c>
      <c r="E119" t="s">
        <v>79</v>
      </c>
      <c r="F119" t="s">
        <v>76</v>
      </c>
      <c r="G119" t="s">
        <v>86</v>
      </c>
      <c r="H119" cm="1">
        <f t="array" ref="H119">IF(D119="2DSB", IF(G119="R1", 67, 46), IF(D119="1DSB", IF(G119="R1", 67, 46), IF(D119="2DSBanti", IF(G119="R1", 50, 47), NA)))</f>
        <v>46</v>
      </c>
      <c r="I119" t="str">
        <f t="shared" si="4"/>
        <v>yjl245_NHEJ_hg42_R2.sam</v>
      </c>
      <c r="J119" t="str">
        <f t="shared" si="8"/>
        <v>yjl245_WT_sgB_R2_branch_nodsb</v>
      </c>
      <c r="K119" t="str">
        <f t="shared" si="9"/>
        <v>1DSB_R2_branch.fa</v>
      </c>
      <c r="L119">
        <v>97</v>
      </c>
      <c r="M119">
        <f t="shared" si="10"/>
        <v>130</v>
      </c>
      <c r="N119" t="str">
        <f>_xlfn.CONCAT("python 1_process_nhej/filter_nhej.py", " -sam ", dirs!$A$1, "/", I119, " -ref ref_seq/", K119, " -o ", dirs!$A$2, "/", J119, ".tsv", " --min_length ", M119, " -dsb ", H119, " --quiet")</f>
        <v>python 1_process_nhej/filter_nhej.py -sam libraries_1/yjl245_NHEJ_hg42_R2.sam -ref ref_seq/1DSB_R2_branch.fa -o libraries_2/yjl245_WT_sgB_R2_branch_nodsb.tsv --min_length 130 -dsb 46 --quiet</v>
      </c>
    </row>
    <row r="120" spans="1:14" x14ac:dyDescent="0.25">
      <c r="A120" t="s">
        <v>137</v>
      </c>
      <c r="B120" t="s">
        <v>1</v>
      </c>
      <c r="C120">
        <v>1</v>
      </c>
      <c r="D120" t="s">
        <v>74</v>
      </c>
      <c r="E120" t="s">
        <v>130</v>
      </c>
      <c r="F120" t="s">
        <v>76</v>
      </c>
      <c r="G120" t="s">
        <v>85</v>
      </c>
      <c r="H120" cm="1">
        <f t="array" ref="H120">IF(D120="2DSB", IF(G120="R1", 67, 46), IF(D120="1DSB", IF(G120="R1", 67, 46), IF(D120="2DSBanti", IF(G120="R1", 50, 47), NA)))</f>
        <v>67</v>
      </c>
      <c r="I120" t="str">
        <f t="shared" si="4"/>
        <v>yjl245_NHEJ_2DSB_R1.sam</v>
      </c>
      <c r="J120" t="str">
        <f t="shared" si="8"/>
        <v>yjl245_WT_sgAB_R1_branch_nodsb</v>
      </c>
      <c r="K120" t="str">
        <f t="shared" si="9"/>
        <v>2DSB_R1_branch.fa</v>
      </c>
      <c r="L120">
        <v>98</v>
      </c>
      <c r="M120">
        <f t="shared" si="10"/>
        <v>50</v>
      </c>
      <c r="N120" t="str">
        <f>_xlfn.CONCAT("python 1_process_nhej/filter_nhej.py", " -sam ", dirs!$A$1, "/", I120, " -ref ref_seq/", K120, " -o ", dirs!$A$2, "/", J120, ".tsv", " --min_length ", M120, " -dsb ", H120, " --quiet")</f>
        <v>python 1_process_nhej/filter_nhej.py -sam libraries_1/yjl245_NHEJ_2DSB_R1.sam -ref ref_seq/2DSB_R1_branch.fa -o libraries_2/yjl245_WT_sgAB_R1_branch_nodsb.tsv --min_length 50 -dsb 67 --quiet</v>
      </c>
    </row>
    <row r="121" spans="1:14" x14ac:dyDescent="0.25">
      <c r="A121" t="s">
        <v>137</v>
      </c>
      <c r="B121" t="s">
        <v>1</v>
      </c>
      <c r="C121">
        <v>1</v>
      </c>
      <c r="D121" t="s">
        <v>74</v>
      </c>
      <c r="E121" t="s">
        <v>130</v>
      </c>
      <c r="F121" t="s">
        <v>76</v>
      </c>
      <c r="G121" t="s">
        <v>86</v>
      </c>
      <c r="H121" cm="1">
        <f t="array" ref="H121">IF(D121="2DSB", IF(G121="R1", 67, 46), IF(D121="1DSB", IF(G121="R1", 67, 46), IF(D121="2DSBanti", IF(G121="R1", 50, 47), NA)))</f>
        <v>46</v>
      </c>
      <c r="I121" t="str">
        <f t="shared" si="4"/>
        <v>yjl245_NHEJ_2DSB_R2.sam</v>
      </c>
      <c r="J121" t="str">
        <f t="shared" si="8"/>
        <v>yjl245_WT_sgAB_R2_branch_nodsb</v>
      </c>
      <c r="K121" t="str">
        <f t="shared" si="9"/>
        <v>2DSB_R2_branch.fa</v>
      </c>
      <c r="L121">
        <v>99</v>
      </c>
      <c r="M121">
        <f t="shared" si="10"/>
        <v>50</v>
      </c>
      <c r="N121" t="str">
        <f>_xlfn.CONCAT("python 1_process_nhej/filter_nhej.py", " -sam ", dirs!$A$1, "/", I121, " -ref ref_seq/", K121, " -o ", dirs!$A$2, "/", J121, ".tsv", " --min_length ", M121, " -dsb ", H121, " --quiet")</f>
        <v>python 1_process_nhej/filter_nhej.py -sam libraries_1/yjl245_NHEJ_2DSB_R2.sam -ref ref_seq/2DSB_R2_branch.fa -o libraries_2/yjl245_WT_sgAB_R2_branch_nodsb.tsv --min_length 50 -dsb 46 --quiet</v>
      </c>
    </row>
    <row r="122" spans="1:14" x14ac:dyDescent="0.25">
      <c r="A122" t="s">
        <v>138</v>
      </c>
      <c r="B122" t="s">
        <v>1</v>
      </c>
      <c r="C122">
        <v>1</v>
      </c>
      <c r="D122" t="s">
        <v>128</v>
      </c>
      <c r="E122" t="s">
        <v>78</v>
      </c>
      <c r="F122" t="s">
        <v>77</v>
      </c>
      <c r="G122" t="s">
        <v>85</v>
      </c>
      <c r="H122" cm="1">
        <f t="array" ref="H122">IF(D122="2DSB", IF(G122="R1", 67, 46), IF(D122="1DSB", IF(G122="R1", 67, 46), IF(D122="2DSBanti", IF(G122="R1", 50, 47), NA)))</f>
        <v>67</v>
      </c>
      <c r="I122" t="str">
        <f t="shared" si="4"/>
        <v>yjl246_NHEJ_hg39_R1.sam</v>
      </c>
      <c r="J122" t="str">
        <f t="shared" si="8"/>
        <v>yjl246_WT_sgA_R1_cmv_nodsb</v>
      </c>
      <c r="K122" t="str">
        <f t="shared" si="9"/>
        <v>1DSB_R1_cmv.fa</v>
      </c>
      <c r="L122">
        <v>96</v>
      </c>
      <c r="M122">
        <f t="shared" si="10"/>
        <v>130</v>
      </c>
      <c r="N122" t="str">
        <f>_xlfn.CONCAT("python 1_process_nhej/filter_nhej.py", " -sam ", dirs!$A$1, "/", I122, " -ref ref_seq/", K122, " -o ", dirs!$A$2, "/", J122, ".tsv", " --min_length ", M122, " -dsb ", H122, " --quiet")</f>
        <v>python 1_process_nhej/filter_nhej.py -sam libraries_1/yjl246_NHEJ_hg39_R1.sam -ref ref_seq/1DSB_R1_cmv.fa -o libraries_2/yjl246_WT_sgA_R1_cmv_nodsb.tsv --min_length 130 -dsb 67 --quiet</v>
      </c>
    </row>
    <row r="123" spans="1:14" x14ac:dyDescent="0.25">
      <c r="A123" t="s">
        <v>138</v>
      </c>
      <c r="B123" t="s">
        <v>1</v>
      </c>
      <c r="C123">
        <v>1</v>
      </c>
      <c r="D123" t="s">
        <v>128</v>
      </c>
      <c r="E123" t="s">
        <v>79</v>
      </c>
      <c r="F123" t="s">
        <v>77</v>
      </c>
      <c r="G123" t="s">
        <v>86</v>
      </c>
      <c r="H123" cm="1">
        <f t="array" ref="H123">IF(D123="2DSB", IF(G123="R1", 67, 46), IF(D123="1DSB", IF(G123="R1", 67, 46), IF(D123="2DSBanti", IF(G123="R1", 50, 47), NA)))</f>
        <v>46</v>
      </c>
      <c r="I123" t="str">
        <f t="shared" si="4"/>
        <v>yjl246_NHEJ_hg42_R2.sam</v>
      </c>
      <c r="J123" t="str">
        <f t="shared" si="8"/>
        <v>yjl246_WT_sgB_R2_cmv_nodsb</v>
      </c>
      <c r="K123" t="str">
        <f t="shared" si="9"/>
        <v>1DSB_R2_cmv.fa</v>
      </c>
      <c r="L123">
        <v>97</v>
      </c>
      <c r="M123">
        <f t="shared" si="10"/>
        <v>130</v>
      </c>
      <c r="N123" t="str">
        <f>_xlfn.CONCAT("python 1_process_nhej/filter_nhej.py", " -sam ", dirs!$A$1, "/", I123, " -ref ref_seq/", K123, " -o ", dirs!$A$2, "/", J123, ".tsv", " --min_length ", M123, " -dsb ", H123, " --quiet")</f>
        <v>python 1_process_nhej/filter_nhej.py -sam libraries_1/yjl246_NHEJ_hg42_R2.sam -ref ref_seq/1DSB_R2_cmv.fa -o libraries_2/yjl246_WT_sgB_R2_cmv_nodsb.tsv --min_length 130 -dsb 46 --quiet</v>
      </c>
    </row>
    <row r="124" spans="1:14" x14ac:dyDescent="0.25">
      <c r="A124" t="s">
        <v>138</v>
      </c>
      <c r="B124" t="s">
        <v>1</v>
      </c>
      <c r="C124">
        <v>1</v>
      </c>
      <c r="D124" t="s">
        <v>74</v>
      </c>
      <c r="E124" t="s">
        <v>130</v>
      </c>
      <c r="F124" t="s">
        <v>77</v>
      </c>
      <c r="G124" t="s">
        <v>85</v>
      </c>
      <c r="H124" cm="1">
        <f t="array" ref="H124">IF(D124="2DSB", IF(G124="R1", 67, 46), IF(D124="1DSB", IF(G124="R1", 67, 46), IF(D124="2DSBanti", IF(G124="R1", 50, 47), NA)))</f>
        <v>67</v>
      </c>
      <c r="I124" t="str">
        <f t="shared" si="4"/>
        <v>yjl246_NHEJ_2DSB_R1.sam</v>
      </c>
      <c r="J124" t="str">
        <f t="shared" si="8"/>
        <v>yjl246_WT_sgAB_R1_cmv_nodsb</v>
      </c>
      <c r="K124" t="str">
        <f t="shared" si="9"/>
        <v>2DSB_R1_cmv.fa</v>
      </c>
      <c r="L124">
        <v>98</v>
      </c>
      <c r="M124">
        <f t="shared" si="10"/>
        <v>50</v>
      </c>
      <c r="N124" t="str">
        <f>_xlfn.CONCAT("python 1_process_nhej/filter_nhej.py", " -sam ", dirs!$A$1, "/", I124, " -ref ref_seq/", K124, " -o ", dirs!$A$2, "/", J124, ".tsv", " --min_length ", M124, " -dsb ", H124, " --quiet")</f>
        <v>python 1_process_nhej/filter_nhej.py -sam libraries_1/yjl246_NHEJ_2DSB_R1.sam -ref ref_seq/2DSB_R1_cmv.fa -o libraries_2/yjl246_WT_sgAB_R1_cmv_nodsb.tsv --min_length 50 -dsb 67 --quiet</v>
      </c>
    </row>
    <row r="125" spans="1:14" x14ac:dyDescent="0.25">
      <c r="A125" t="s">
        <v>138</v>
      </c>
      <c r="B125" t="s">
        <v>1</v>
      </c>
      <c r="C125">
        <v>1</v>
      </c>
      <c r="D125" t="s">
        <v>74</v>
      </c>
      <c r="E125" t="s">
        <v>130</v>
      </c>
      <c r="F125" t="s">
        <v>77</v>
      </c>
      <c r="G125" t="s">
        <v>86</v>
      </c>
      <c r="H125" cm="1">
        <f t="array" ref="H125">IF(D125="2DSB", IF(G125="R1", 67, 46), IF(D125="1DSB", IF(G125="R1", 67, 46), IF(D125="2DSBanti", IF(G125="R1", 50, 47), NA)))</f>
        <v>46</v>
      </c>
      <c r="I125" t="str">
        <f t="shared" si="4"/>
        <v>yjl246_NHEJ_2DSB_R2.sam</v>
      </c>
      <c r="J125" t="str">
        <f t="shared" si="8"/>
        <v>yjl246_WT_sgAB_R2_cmv_nodsb</v>
      </c>
      <c r="K125" t="str">
        <f t="shared" si="9"/>
        <v>2DSB_R2_cmv.fa</v>
      </c>
      <c r="L125">
        <v>99</v>
      </c>
      <c r="M125">
        <f t="shared" si="10"/>
        <v>50</v>
      </c>
      <c r="N125" t="str">
        <f>_xlfn.CONCAT("python 1_process_nhej/filter_nhej.py", " -sam ", dirs!$A$1, "/", I125, " -ref ref_seq/", K125, " -o ", dirs!$A$2, "/", J125, ".tsv", " --min_length ", M125, " -dsb ", H125, " --quiet")</f>
        <v>python 1_process_nhej/filter_nhej.py -sam libraries_1/yjl246_NHEJ_2DSB_R2.sam -ref ref_seq/2DSB_R2_cmv.fa -o libraries_2/yjl246_WT_sgAB_R2_cmv_nodsb.tsv --min_length 50 -dsb 46 --quiet</v>
      </c>
    </row>
    <row r="126" spans="1:14" x14ac:dyDescent="0.25">
      <c r="A126" t="s">
        <v>140</v>
      </c>
      <c r="B126" t="s">
        <v>14</v>
      </c>
      <c r="C126">
        <v>1</v>
      </c>
      <c r="D126" t="s">
        <v>128</v>
      </c>
      <c r="E126" t="s">
        <v>78</v>
      </c>
      <c r="F126" t="s">
        <v>75</v>
      </c>
      <c r="G126" t="s">
        <v>85</v>
      </c>
      <c r="H126" cm="1">
        <f t="array" ref="H126">IF(D126="2DSB", IF(G126="R1", 67, 46), IF(D126="1DSB", IF(G126="R1", 67, 46), IF(D126="2DSBanti", IF(G126="R1", 50, 47), NA)))</f>
        <v>67</v>
      </c>
      <c r="I126" t="str">
        <f t="shared" si="4"/>
        <v>yjl281_NHEJ_hg39_R1.sam</v>
      </c>
      <c r="J126" t="str">
        <f t="shared" si="8"/>
        <v>yjl281_KO_sgA_R1_sense_nodsb</v>
      </c>
      <c r="K126" t="str">
        <f t="shared" si="9"/>
        <v>1DSB_R1_sense.fa</v>
      </c>
      <c r="L126">
        <v>96</v>
      </c>
      <c r="M126">
        <f t="shared" si="10"/>
        <v>130</v>
      </c>
      <c r="N126" t="str">
        <f>_xlfn.CONCAT("python 1_process_nhej/filter_nhej.py", " -sam ", dirs!$A$1, "/", I126, " -ref ref_seq/", K126, " -o ", dirs!$A$2, "/", J126, ".tsv", " --min_length ", M126, " -dsb ", H126, " --quiet")</f>
        <v>python 1_process_nhej/filter_nhej.py -sam libraries_1/yjl281_NHEJ_hg39_R1.sam -ref ref_seq/1DSB_R1_sense.fa -o libraries_2/yjl281_KO_sgA_R1_sense_nodsb.tsv --min_length 130 -dsb 67 --quiet</v>
      </c>
    </row>
    <row r="127" spans="1:14" x14ac:dyDescent="0.25">
      <c r="A127" t="s">
        <v>140</v>
      </c>
      <c r="B127" t="s">
        <v>14</v>
      </c>
      <c r="C127">
        <v>1</v>
      </c>
      <c r="D127" t="s">
        <v>128</v>
      </c>
      <c r="E127" t="s">
        <v>79</v>
      </c>
      <c r="F127" t="s">
        <v>75</v>
      </c>
      <c r="G127" t="s">
        <v>86</v>
      </c>
      <c r="H127" cm="1">
        <f t="array" ref="H127">IF(D127="2DSB", IF(G127="R1", 67, 46), IF(D127="1DSB", IF(G127="R1", 67, 46), IF(D127="2DSBanti", IF(G127="R1", 50, 47), NA)))</f>
        <v>46</v>
      </c>
      <c r="I127" t="str">
        <f t="shared" si="4"/>
        <v>yjl281_NHEJ_hg42_R2.sam</v>
      </c>
      <c r="J127" t="str">
        <f t="shared" si="8"/>
        <v>yjl281_KO_sgB_R2_sense_nodsb</v>
      </c>
      <c r="K127" t="str">
        <f t="shared" si="9"/>
        <v>1DSB_R2_sense.fa</v>
      </c>
      <c r="L127">
        <v>97</v>
      </c>
      <c r="M127">
        <f t="shared" si="10"/>
        <v>130</v>
      </c>
      <c r="N127" t="str">
        <f>_xlfn.CONCAT("python 1_process_nhej/filter_nhej.py", " -sam ", dirs!$A$1, "/", I127, " -ref ref_seq/", K127, " -o ", dirs!$A$2, "/", J127, ".tsv", " --min_length ", M127, " -dsb ", H127, " --quiet")</f>
        <v>python 1_process_nhej/filter_nhej.py -sam libraries_1/yjl281_NHEJ_hg42_R2.sam -ref ref_seq/1DSB_R2_sense.fa -o libraries_2/yjl281_KO_sgB_R2_sense_nodsb.tsv --min_length 130 -dsb 46 --quiet</v>
      </c>
    </row>
    <row r="128" spans="1:14" x14ac:dyDescent="0.25">
      <c r="A128" t="s">
        <v>140</v>
      </c>
      <c r="B128" t="s">
        <v>14</v>
      </c>
      <c r="C128">
        <v>1</v>
      </c>
      <c r="D128" t="s">
        <v>74</v>
      </c>
      <c r="E128" t="s">
        <v>130</v>
      </c>
      <c r="F128" t="s">
        <v>75</v>
      </c>
      <c r="G128" t="s">
        <v>85</v>
      </c>
      <c r="H128" cm="1">
        <f t="array" ref="H128">IF(D128="2DSB", IF(G128="R1", 67, 46), IF(D128="1DSB", IF(G128="R1", 67, 46), IF(D128="2DSBanti", IF(G128="R1", 50, 47), NA)))</f>
        <v>67</v>
      </c>
      <c r="I128" t="str">
        <f t="shared" si="4"/>
        <v>yjl281_NHEJ_2DSB_R1.sam</v>
      </c>
      <c r="J128" t="str">
        <f t="shared" si="8"/>
        <v>yjl281_KO_sgAB_R1_sense_nodsb</v>
      </c>
      <c r="K128" t="str">
        <f t="shared" si="9"/>
        <v>2DSB_R1_sense.fa</v>
      </c>
      <c r="L128">
        <v>98</v>
      </c>
      <c r="M128">
        <f t="shared" si="10"/>
        <v>50</v>
      </c>
      <c r="N128" t="str">
        <f>_xlfn.CONCAT("python 1_process_nhej/filter_nhej.py", " -sam ", dirs!$A$1, "/", I128, " -ref ref_seq/", K128, " -o ", dirs!$A$2, "/", J128, ".tsv", " --min_length ", M128, " -dsb ", H128, " --quiet")</f>
        <v>python 1_process_nhej/filter_nhej.py -sam libraries_1/yjl281_NHEJ_2DSB_R1.sam -ref ref_seq/2DSB_R1_sense.fa -o libraries_2/yjl281_KO_sgAB_R1_sense_nodsb.tsv --min_length 50 -dsb 67 --quiet</v>
      </c>
    </row>
    <row r="129" spans="1:14" x14ac:dyDescent="0.25">
      <c r="A129" t="s">
        <v>140</v>
      </c>
      <c r="B129" t="s">
        <v>14</v>
      </c>
      <c r="C129">
        <v>1</v>
      </c>
      <c r="D129" t="s">
        <v>74</v>
      </c>
      <c r="E129" t="s">
        <v>130</v>
      </c>
      <c r="F129" t="s">
        <v>75</v>
      </c>
      <c r="G129" t="s">
        <v>86</v>
      </c>
      <c r="H129" cm="1">
        <f t="array" ref="H129">IF(D129="2DSB", IF(G129="R1", 67, 46), IF(D129="1DSB", IF(G129="R1", 67, 46), IF(D129="2DSBanti", IF(G129="R1", 50, 47), NA)))</f>
        <v>46</v>
      </c>
      <c r="I129" t="str">
        <f t="shared" si="4"/>
        <v>yjl281_NHEJ_2DSB_R2.sam</v>
      </c>
      <c r="J129" t="str">
        <f t="shared" si="8"/>
        <v>yjl281_KO_sgAB_R2_sense_nodsb</v>
      </c>
      <c r="K129" t="str">
        <f t="shared" si="9"/>
        <v>2DSB_R2_sense.fa</v>
      </c>
      <c r="L129">
        <v>99</v>
      </c>
      <c r="M129">
        <f t="shared" si="10"/>
        <v>50</v>
      </c>
      <c r="N129" t="str">
        <f>_xlfn.CONCAT("python 1_process_nhej/filter_nhej.py", " -sam ", dirs!$A$1, "/", I129, " -ref ref_seq/", K129, " -o ", dirs!$A$2, "/", J129, ".tsv", " --min_length ", M129, " -dsb ", H129, " --quiet")</f>
        <v>python 1_process_nhej/filter_nhej.py -sam libraries_1/yjl281_NHEJ_2DSB_R2.sam -ref ref_seq/2DSB_R2_sense.fa -o libraries_2/yjl281_KO_sgAB_R2_sense_nodsb.tsv --min_length 50 -dsb 46 --quiet</v>
      </c>
    </row>
    <row r="130" spans="1:14" x14ac:dyDescent="0.25">
      <c r="A130" t="s">
        <v>141</v>
      </c>
      <c r="B130" t="s">
        <v>14</v>
      </c>
      <c r="C130">
        <v>1</v>
      </c>
      <c r="D130" t="s">
        <v>128</v>
      </c>
      <c r="E130" t="s">
        <v>78</v>
      </c>
      <c r="F130" t="s">
        <v>76</v>
      </c>
      <c r="G130" t="s">
        <v>85</v>
      </c>
      <c r="H130" cm="1">
        <f t="array" ref="H130">IF(D130="2DSB", IF(G130="R1", 67, 46), IF(D130="1DSB", IF(G130="R1", 67, 46), IF(D130="2DSBanti", IF(G130="R1", 50, 47), NA)))</f>
        <v>67</v>
      </c>
      <c r="I130" t="str">
        <f t="shared" si="4"/>
        <v>yjl282_NHEJ_hg39_R1.sam</v>
      </c>
      <c r="J130" t="str">
        <f t="shared" si="8"/>
        <v>yjl282_KO_sgA_R1_branch_nodsb</v>
      </c>
      <c r="K130" t="str">
        <f t="shared" si="9"/>
        <v>1DSB_R1_branch.fa</v>
      </c>
      <c r="L130">
        <v>96</v>
      </c>
      <c r="M130">
        <f t="shared" si="10"/>
        <v>130</v>
      </c>
      <c r="N130" t="str">
        <f>_xlfn.CONCAT("python 1_process_nhej/filter_nhej.py", " -sam ", dirs!$A$1, "/", I130, " -ref ref_seq/", K130, " -o ", dirs!$A$2, "/", J130, ".tsv", " --min_length ", M130, " -dsb ", H130, " --quiet")</f>
        <v>python 1_process_nhej/filter_nhej.py -sam libraries_1/yjl282_NHEJ_hg39_R1.sam -ref ref_seq/1DSB_R1_branch.fa -o libraries_2/yjl282_KO_sgA_R1_branch_nodsb.tsv --min_length 130 -dsb 67 --quiet</v>
      </c>
    </row>
    <row r="131" spans="1:14" x14ac:dyDescent="0.25">
      <c r="A131" t="s">
        <v>141</v>
      </c>
      <c r="B131" t="s">
        <v>14</v>
      </c>
      <c r="C131">
        <v>1</v>
      </c>
      <c r="D131" t="s">
        <v>128</v>
      </c>
      <c r="E131" t="s">
        <v>79</v>
      </c>
      <c r="F131" t="s">
        <v>76</v>
      </c>
      <c r="G131" t="s">
        <v>86</v>
      </c>
      <c r="H131" cm="1">
        <f t="array" ref="H131">IF(D131="2DSB", IF(G131="R1", 67, 46), IF(D131="1DSB", IF(G131="R1", 67, 46), IF(D131="2DSBanti", IF(G131="R1", 50, 47), NA)))</f>
        <v>46</v>
      </c>
      <c r="I131" t="str">
        <f t="shared" ref="I131:I137" si="11">IF(C131=0, _xlfn.CONCAT(A131, IF(D131 = "2DSBanti", "_anti", ""), "_",G131,"_", IF(LEFT(D131, 1)="2","2DSBs", E131), ".sam"), _xlfn.CONCAT(A131, "_NHEJ_", IF(E131="sgA", "hg39", IF(E131="sgB", "hg42", "2DSB")), "_", G131, ".sam"))</f>
        <v>yjl282_NHEJ_hg42_R2.sam</v>
      </c>
      <c r="J131" t="str">
        <f t="shared" si="8"/>
        <v>yjl282_KO_sgB_R2_branch_nodsb</v>
      </c>
      <c r="K131" t="str">
        <f t="shared" si="9"/>
        <v>1DSB_R2_branch.fa</v>
      </c>
      <c r="L131">
        <v>97</v>
      </c>
      <c r="M131">
        <f t="shared" si="10"/>
        <v>130</v>
      </c>
      <c r="N131" t="str">
        <f>_xlfn.CONCAT("python 1_process_nhej/filter_nhej.py", " -sam ", dirs!$A$1, "/", I131, " -ref ref_seq/", K131, " -o ", dirs!$A$2, "/", J131, ".tsv", " --min_length ", M131, " -dsb ", H131, " --quiet")</f>
        <v>python 1_process_nhej/filter_nhej.py -sam libraries_1/yjl282_NHEJ_hg42_R2.sam -ref ref_seq/1DSB_R2_branch.fa -o libraries_2/yjl282_KO_sgB_R2_branch_nodsb.tsv --min_length 130 -dsb 46 --quiet</v>
      </c>
    </row>
    <row r="132" spans="1:14" x14ac:dyDescent="0.25">
      <c r="A132" t="s">
        <v>141</v>
      </c>
      <c r="B132" t="s">
        <v>14</v>
      </c>
      <c r="C132">
        <v>1</v>
      </c>
      <c r="D132" t="s">
        <v>74</v>
      </c>
      <c r="E132" t="s">
        <v>130</v>
      </c>
      <c r="F132" t="s">
        <v>76</v>
      </c>
      <c r="G132" t="s">
        <v>85</v>
      </c>
      <c r="H132" cm="1">
        <f t="array" ref="H132">IF(D132="2DSB", IF(G132="R1", 67, 46), IF(D132="1DSB", IF(G132="R1", 67, 46), IF(D132="2DSBanti", IF(G132="R1", 50, 47), NA)))</f>
        <v>67</v>
      </c>
      <c r="I132" t="str">
        <f t="shared" si="11"/>
        <v>yjl282_NHEJ_2DSB_R1.sam</v>
      </c>
      <c r="J132" t="str">
        <f t="shared" si="8"/>
        <v>yjl282_KO_sgAB_R1_branch_nodsb</v>
      </c>
      <c r="K132" t="str">
        <f t="shared" si="9"/>
        <v>2DSB_R1_branch.fa</v>
      </c>
      <c r="L132">
        <v>98</v>
      </c>
      <c r="M132">
        <f t="shared" si="10"/>
        <v>50</v>
      </c>
      <c r="N132" t="str">
        <f>_xlfn.CONCAT("python 1_process_nhej/filter_nhej.py", " -sam ", dirs!$A$1, "/", I132, " -ref ref_seq/", K132, " -o ", dirs!$A$2, "/", J132, ".tsv", " --min_length ", M132, " -dsb ", H132, " --quiet")</f>
        <v>python 1_process_nhej/filter_nhej.py -sam libraries_1/yjl282_NHEJ_2DSB_R1.sam -ref ref_seq/2DSB_R1_branch.fa -o libraries_2/yjl282_KO_sgAB_R1_branch_nodsb.tsv --min_length 50 -dsb 67 --quiet</v>
      </c>
    </row>
    <row r="133" spans="1:14" x14ac:dyDescent="0.25">
      <c r="A133" t="s">
        <v>141</v>
      </c>
      <c r="B133" t="s">
        <v>14</v>
      </c>
      <c r="C133">
        <v>1</v>
      </c>
      <c r="D133" t="s">
        <v>74</v>
      </c>
      <c r="E133" t="s">
        <v>130</v>
      </c>
      <c r="F133" t="s">
        <v>76</v>
      </c>
      <c r="G133" t="s">
        <v>86</v>
      </c>
      <c r="H133" cm="1">
        <f t="array" ref="H133">IF(D133="2DSB", IF(G133="R1", 67, 46), IF(D133="1DSB", IF(G133="R1", 67, 46), IF(D133="2DSBanti", IF(G133="R1", 50, 47), NA)))</f>
        <v>46</v>
      </c>
      <c r="I133" t="str">
        <f t="shared" si="11"/>
        <v>yjl282_NHEJ_2DSB_R2.sam</v>
      </c>
      <c r="J133" t="str">
        <f t="shared" si="8"/>
        <v>yjl282_KO_sgAB_R2_branch_nodsb</v>
      </c>
      <c r="K133" t="str">
        <f t="shared" si="9"/>
        <v>2DSB_R2_branch.fa</v>
      </c>
      <c r="L133">
        <v>99</v>
      </c>
      <c r="M133">
        <f t="shared" si="10"/>
        <v>50</v>
      </c>
      <c r="N133" t="str">
        <f>_xlfn.CONCAT("python 1_process_nhej/filter_nhej.py", " -sam ", dirs!$A$1, "/", I133, " -ref ref_seq/", K133, " -o ", dirs!$A$2, "/", J133, ".tsv", " --min_length ", M133, " -dsb ", H133, " --quiet")</f>
        <v>python 1_process_nhej/filter_nhej.py -sam libraries_1/yjl282_NHEJ_2DSB_R2.sam -ref ref_seq/2DSB_R2_branch.fa -o libraries_2/yjl282_KO_sgAB_R2_branch_nodsb.tsv --min_length 50 -dsb 46 --quiet</v>
      </c>
    </row>
    <row r="134" spans="1:14" x14ac:dyDescent="0.25">
      <c r="A134" t="s">
        <v>142</v>
      </c>
      <c r="B134" t="s">
        <v>14</v>
      </c>
      <c r="C134">
        <v>1</v>
      </c>
      <c r="D134" t="s">
        <v>128</v>
      </c>
      <c r="E134" t="s">
        <v>78</v>
      </c>
      <c r="F134" t="s">
        <v>77</v>
      </c>
      <c r="G134" t="s">
        <v>85</v>
      </c>
      <c r="H134" cm="1">
        <f t="array" ref="H134">IF(D134="2DSB", IF(G134="R1", 67, 46), IF(D134="1DSB", IF(G134="R1", 67, 46), IF(D134="2DSBanti", IF(G134="R1", 50, 47), NA)))</f>
        <v>67</v>
      </c>
      <c r="I134" t="str">
        <f t="shared" si="11"/>
        <v>yjl283_NHEJ_hg39_R1.sam</v>
      </c>
      <c r="J134" t="str">
        <f t="shared" si="8"/>
        <v>yjl283_KO_sgA_R1_cmv_nodsb</v>
      </c>
      <c r="K134" t="str">
        <f t="shared" si="9"/>
        <v>1DSB_R1_cmv.fa</v>
      </c>
      <c r="L134">
        <v>96</v>
      </c>
      <c r="M134">
        <f t="shared" si="10"/>
        <v>130</v>
      </c>
      <c r="N134" t="str">
        <f>_xlfn.CONCAT("python 1_process_nhej/filter_nhej.py", " -sam ", dirs!$A$1, "/", I134, " -ref ref_seq/", K134, " -o ", dirs!$A$2, "/", J134, ".tsv", " --min_length ", M134, " -dsb ", H134, " --quiet")</f>
        <v>python 1_process_nhej/filter_nhej.py -sam libraries_1/yjl283_NHEJ_hg39_R1.sam -ref ref_seq/1DSB_R1_cmv.fa -o libraries_2/yjl283_KO_sgA_R1_cmv_nodsb.tsv --min_length 130 -dsb 67 --quiet</v>
      </c>
    </row>
    <row r="135" spans="1:14" x14ac:dyDescent="0.25">
      <c r="A135" t="s">
        <v>142</v>
      </c>
      <c r="B135" t="s">
        <v>14</v>
      </c>
      <c r="C135">
        <v>1</v>
      </c>
      <c r="D135" t="s">
        <v>128</v>
      </c>
      <c r="E135" t="s">
        <v>79</v>
      </c>
      <c r="F135" t="s">
        <v>77</v>
      </c>
      <c r="G135" t="s">
        <v>86</v>
      </c>
      <c r="H135" cm="1">
        <f t="array" ref="H135">IF(D135="2DSB", IF(G135="R1", 67, 46), IF(D135="1DSB", IF(G135="R1", 67, 46), IF(D135="2DSBanti", IF(G135="R1", 50, 47), NA)))</f>
        <v>46</v>
      </c>
      <c r="I135" t="str">
        <f t="shared" si="11"/>
        <v>yjl283_NHEJ_hg42_R2.sam</v>
      </c>
      <c r="J135" t="str">
        <f t="shared" si="8"/>
        <v>yjl283_KO_sgB_R2_cmv_nodsb</v>
      </c>
      <c r="K135" t="str">
        <f t="shared" si="9"/>
        <v>1DSB_R2_cmv.fa</v>
      </c>
      <c r="L135">
        <v>97</v>
      </c>
      <c r="M135">
        <f t="shared" si="10"/>
        <v>130</v>
      </c>
      <c r="N135" t="str">
        <f>_xlfn.CONCAT("python 1_process_nhej/filter_nhej.py", " -sam ", dirs!$A$1, "/", I135, " -ref ref_seq/", K135, " -o ", dirs!$A$2, "/", J135, ".tsv", " --min_length ", M135, " -dsb ", H135, " --quiet")</f>
        <v>python 1_process_nhej/filter_nhej.py -sam libraries_1/yjl283_NHEJ_hg42_R2.sam -ref ref_seq/1DSB_R2_cmv.fa -o libraries_2/yjl283_KO_sgB_R2_cmv_nodsb.tsv --min_length 130 -dsb 46 --quiet</v>
      </c>
    </row>
    <row r="136" spans="1:14" x14ac:dyDescent="0.25">
      <c r="A136" t="s">
        <v>142</v>
      </c>
      <c r="B136" t="s">
        <v>14</v>
      </c>
      <c r="C136">
        <v>1</v>
      </c>
      <c r="D136" t="s">
        <v>74</v>
      </c>
      <c r="E136" t="s">
        <v>130</v>
      </c>
      <c r="F136" t="s">
        <v>77</v>
      </c>
      <c r="G136" t="s">
        <v>85</v>
      </c>
      <c r="H136" cm="1">
        <f t="array" ref="H136">IF(D136="2DSB", IF(G136="R1", 67, 46), IF(D136="1DSB", IF(G136="R1", 67, 46), IF(D136="2DSBanti", IF(G136="R1", 50, 47), NA)))</f>
        <v>67</v>
      </c>
      <c r="I136" t="str">
        <f t="shared" si="11"/>
        <v>yjl283_NHEJ_2DSB_R1.sam</v>
      </c>
      <c r="J136" t="str">
        <f t="shared" si="8"/>
        <v>yjl283_KO_sgAB_R1_cmv_nodsb</v>
      </c>
      <c r="K136" t="str">
        <f t="shared" si="9"/>
        <v>2DSB_R1_cmv.fa</v>
      </c>
      <c r="L136">
        <v>98</v>
      </c>
      <c r="M136">
        <f t="shared" si="10"/>
        <v>50</v>
      </c>
      <c r="N136" t="str">
        <f>_xlfn.CONCAT("python 1_process_nhej/filter_nhej.py", " -sam ", dirs!$A$1, "/", I136, " -ref ref_seq/", K136, " -o ", dirs!$A$2, "/", J136, ".tsv", " --min_length ", M136, " -dsb ", H136, " --quiet")</f>
        <v>python 1_process_nhej/filter_nhej.py -sam libraries_1/yjl283_NHEJ_2DSB_R1.sam -ref ref_seq/2DSB_R1_cmv.fa -o libraries_2/yjl283_KO_sgAB_R1_cmv_nodsb.tsv --min_length 50 -dsb 67 --quiet</v>
      </c>
    </row>
    <row r="137" spans="1:14" x14ac:dyDescent="0.25">
      <c r="A137" t="s">
        <v>142</v>
      </c>
      <c r="B137" t="s">
        <v>14</v>
      </c>
      <c r="C137">
        <v>1</v>
      </c>
      <c r="D137" t="s">
        <v>74</v>
      </c>
      <c r="E137" t="s">
        <v>130</v>
      </c>
      <c r="F137" t="s">
        <v>77</v>
      </c>
      <c r="G137" t="s">
        <v>86</v>
      </c>
      <c r="H137" cm="1">
        <f t="array" ref="H137">IF(D137="2DSB", IF(G137="R1", 67, 46), IF(D137="1DSB", IF(G137="R1", 67, 46), IF(D137="2DSBanti", IF(G137="R1", 50, 47), NA)))</f>
        <v>46</v>
      </c>
      <c r="I137" t="str">
        <f t="shared" si="11"/>
        <v>yjl283_NHEJ_2DSB_R2.sam</v>
      </c>
      <c r="J137" t="str">
        <f t="shared" si="8"/>
        <v>yjl283_KO_sgAB_R2_cmv_nodsb</v>
      </c>
      <c r="K137" t="str">
        <f t="shared" si="9"/>
        <v>2DSB_R2_cmv.fa</v>
      </c>
      <c r="L137">
        <v>99</v>
      </c>
      <c r="M137">
        <f t="shared" si="10"/>
        <v>50</v>
      </c>
      <c r="N137" t="str">
        <f>_xlfn.CONCAT("python 1_process_nhej/filter_nhej.py", " -sam ", dirs!$A$1, "/", I137, " -ref ref_seq/", K137, " -o ", dirs!$A$2, "/", J137, ".tsv", " --min_length ", M137, " -dsb ", H137, " --quiet")</f>
        <v>python 1_process_nhej/filter_nhej.py -sam libraries_1/yjl283_NHEJ_2DSB_R2.sam -ref ref_seq/2DSB_R2_cmv.fa -o libraries_2/yjl283_KO_sgAB_R2_cmv_nodsb.tsv --min_length 50 -dsb 46 --quiet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0900B-E55F-43FE-AC1A-BE82F1C8E743}">
  <dimension ref="A1:Q30"/>
  <sheetViews>
    <sheetView topLeftCell="G1" workbookViewId="0">
      <selection activeCell="Q3" sqref="Q3"/>
    </sheetView>
  </sheetViews>
  <sheetFormatPr defaultRowHeight="15" x14ac:dyDescent="0.25"/>
  <cols>
    <col min="1" max="1" width="3" bestFit="1" customWidth="1"/>
    <col min="2" max="2" width="24.28515625" bestFit="1" customWidth="1"/>
    <col min="3" max="3" width="8.28515625" bestFit="1" customWidth="1"/>
    <col min="4" max="5" width="8.28515625" customWidth="1"/>
    <col min="6" max="6" width="10" bestFit="1" customWidth="1"/>
    <col min="7" max="7" width="8.28515625" customWidth="1"/>
    <col min="8" max="8" width="20.28515625" bestFit="1" customWidth="1"/>
    <col min="9" max="9" width="26.140625" bestFit="1" customWidth="1"/>
    <col min="10" max="10" width="13.140625" bestFit="1" customWidth="1"/>
    <col min="11" max="11" width="26.140625" bestFit="1" customWidth="1"/>
    <col min="12" max="12" width="13.140625" bestFit="1" customWidth="1"/>
    <col min="13" max="13" width="26.140625" bestFit="1" customWidth="1"/>
    <col min="14" max="14" width="13.140625" bestFit="1" customWidth="1"/>
    <col min="15" max="15" width="26.140625" bestFit="1" customWidth="1"/>
    <col min="16" max="16" width="13.140625" bestFit="1" customWidth="1"/>
    <col min="17" max="17" width="26.28515625" customWidth="1"/>
  </cols>
  <sheetData>
    <row r="1" spans="1:17" x14ac:dyDescent="0.25">
      <c r="B1" s="1" t="s">
        <v>89</v>
      </c>
      <c r="C1" s="1" t="s">
        <v>104</v>
      </c>
      <c r="D1" s="1" t="s">
        <v>107</v>
      </c>
      <c r="E1" s="1" t="s">
        <v>84</v>
      </c>
      <c r="F1" s="1" t="s">
        <v>83</v>
      </c>
      <c r="G1" s="1" t="s">
        <v>106</v>
      </c>
      <c r="H1" s="1" t="s">
        <v>144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135</v>
      </c>
    </row>
    <row r="2" spans="1:17" x14ac:dyDescent="0.25">
      <c r="I2" s="1">
        <v>1</v>
      </c>
      <c r="J2" s="1">
        <v>1</v>
      </c>
      <c r="K2" s="1">
        <v>2</v>
      </c>
      <c r="L2" s="1">
        <v>2</v>
      </c>
      <c r="M2" s="1">
        <v>3</v>
      </c>
      <c r="N2" s="1">
        <v>3</v>
      </c>
      <c r="O2" s="1">
        <v>4</v>
      </c>
      <c r="P2" s="1">
        <v>4</v>
      </c>
    </row>
    <row r="3" spans="1:17" x14ac:dyDescent="0.25">
      <c r="A3" s="1">
        <v>1</v>
      </c>
      <c r="B3" t="str">
        <f ca="1">OFFSET('1_repeats'!$K$1, 4 * '2_combined'!A3, 0)</f>
        <v>2DSB_R1_sense.fa</v>
      </c>
      <c r="C3">
        <f ca="1">OFFSET('1_repeats'!$H$2, 4 * (A3 - 1), 0)</f>
        <v>67</v>
      </c>
      <c r="D3" t="str">
        <f ca="1">OFFSET('1_repeats'!$B$2, 4 * (A3 - 1), 0)</f>
        <v>WT</v>
      </c>
      <c r="E3" t="str">
        <f ca="1">OFFSET('1_repeats'!$G$2, 4 * (A3 - 1), 0)</f>
        <v>R1</v>
      </c>
      <c r="F3" t="str">
        <f ca="1">OFFSET('1_repeats'!$F$2, 4 * (A3 - 1), 0)</f>
        <v>sense</v>
      </c>
      <c r="G3" t="str">
        <f ca="1">OFFSET('1_repeats'!$E$2, 4 * (A3 - 1), 0)</f>
        <v>sgAB</v>
      </c>
      <c r="H3" t="str">
        <f ca="1">_xlfn.CONCAT(D3, "_", G3, "_", E3, "_", F3)</f>
        <v>WT_sgAB_R1_sense</v>
      </c>
      <c r="I3" t="str">
        <f ca="1">OFFSET('1_repeats'!$J$1, 4 * (A3 - 1)  + ($I$2), 0)</f>
        <v>yjl217_WT_sgAB_R1_sense</v>
      </c>
      <c r="J3">
        <f ca="1">OFFSET('1_repeats'!$L$1, 4 * ($A3 - 1)  + ($J$2), 0)</f>
        <v>96</v>
      </c>
      <c r="K3" t="str">
        <f ca="1">OFFSET('1_repeats'!$J$1, 4 * (A3 - 1)  + ($K$2), 0)</f>
        <v>yjl218_WT_sgAB_R1_sense</v>
      </c>
      <c r="L3">
        <f ca="1">OFFSET('1_repeats'!$L$1, 4 * ($A3 - 1)  + ($L$2), 0)</f>
        <v>97</v>
      </c>
      <c r="M3" t="str">
        <f ca="1">OFFSET('1_repeats'!$J$1, 4 * ($A3 - 1)  + ($M$2), 0)</f>
        <v>yjl219_WT_sgAB_R1_sense</v>
      </c>
      <c r="N3">
        <f ca="1">OFFSET('1_repeats'!$L$1, 4 * ($A3 - 1)  + ($N$2), 0)</f>
        <v>98</v>
      </c>
      <c r="O3" t="str">
        <f ca="1">OFFSET('1_repeats'!$J$1, 4 * ($A3 - 1)  + ($O$2), 0)</f>
        <v>yjl220_WT_sgAB_R1_sense</v>
      </c>
      <c r="P3">
        <f ca="1">OFFSET('1_repeats'!$L$1, 4 * ($A3 - 1)  + ($P$2), 0)</f>
        <v>99</v>
      </c>
      <c r="Q3" t="str">
        <f ca="1">_xlfn.CONCAT("python 1_process_nhej/combine_repeats.py -in ", dirs!$A$2, "/", I3, ".tsv ", dirs!$A$2, "/", K3, ".tsv ", dirs!$A$2, "/", M3, ".tsv ", dirs!$A$2, "/", O3, ".tsv --total_reads ", J3, " ", L3, " ", N3, " ", P3, " -o ", dirs!$A$3, "/", H3, ".tsv", " --quiet ")</f>
        <v xml:space="preserve">python 1_process_nhej/combine_repeats.py -in libraries_2/yjl217_WT_sgAB_R1_sense.tsv libraries_2/yjl218_WT_sgAB_R1_sense.tsv libraries_2/yjl219_WT_sgAB_R1_sense.tsv libraries_2/yjl220_WT_sgAB_R1_sense.tsv --total_reads 96 97 98 99 -o libraries_3/WT_sgAB_R1_sense.tsv --quiet </v>
      </c>
    </row>
    <row r="4" spans="1:17" x14ac:dyDescent="0.25">
      <c r="A4" s="1">
        <v>2</v>
      </c>
      <c r="B4" t="str">
        <f ca="1">OFFSET('1_repeats'!$K$1, 4 * '2_combined'!A4, 0)</f>
        <v>2DSB_R1_branch.fa</v>
      </c>
      <c r="C4">
        <f ca="1">OFFSET('1_repeats'!$H$2, 4 * (A4 - 1), 0)</f>
        <v>67</v>
      </c>
      <c r="D4" t="str">
        <f ca="1">OFFSET('1_repeats'!$B$2, 4 * (A4 - 1), 0)</f>
        <v>WT</v>
      </c>
      <c r="E4" t="str">
        <f ca="1">OFFSET('1_repeats'!$G$2, 4 * (A4 - 1), 0)</f>
        <v>R1</v>
      </c>
      <c r="F4" t="str">
        <f ca="1">OFFSET('1_repeats'!$F$2, 4 * (A4 - 1), 0)</f>
        <v>branch</v>
      </c>
      <c r="G4" t="str">
        <f ca="1">OFFSET('1_repeats'!$E$2, 4 * (A4 - 1), 0)</f>
        <v>sgAB</v>
      </c>
      <c r="H4" t="str">
        <f t="shared" ref="H4:H30" ca="1" si="0">_xlfn.CONCAT(D4, "_", G4, "_", E4, "_", F4)</f>
        <v>WT_sgAB_R1_branch</v>
      </c>
      <c r="I4" t="str">
        <f ca="1">OFFSET('1_repeats'!$J$1, 4 * (A4 - 1)  + ($I$2), 0)</f>
        <v>yjl221_WT_sgAB_R1_branch</v>
      </c>
      <c r="J4">
        <f ca="1">OFFSET('1_repeats'!$L$1, 4 * ($A4 - 1)  + ($J$2), 0)</f>
        <v>96</v>
      </c>
      <c r="K4" t="str">
        <f ca="1">OFFSET('1_repeats'!$J$1, 4 * (A4 - 1)  + ($K$2), 0)</f>
        <v>yjl222_WT_sgAB_R1_branch</v>
      </c>
      <c r="L4">
        <f ca="1">OFFSET('1_repeats'!$L$1, 4 * ($A4 - 1)  + ($L$2), 0)</f>
        <v>97</v>
      </c>
      <c r="M4" t="str">
        <f ca="1">OFFSET('1_repeats'!$J$1, 4 * ($A4 - 1)  + ($M$2), 0)</f>
        <v>yjl223_WT_sgAB_R1_branch</v>
      </c>
      <c r="N4">
        <f ca="1">OFFSET('1_repeats'!$L$1, 4 * ($A4 - 1)  + ($N$2), 0)</f>
        <v>98</v>
      </c>
      <c r="O4" t="str">
        <f ca="1">OFFSET('1_repeats'!$J$1, 4 * ($A4 - 1)  + ($O$2), 0)</f>
        <v>yjl224_WT_sgAB_R1_branch</v>
      </c>
      <c r="P4">
        <f ca="1">OFFSET('1_repeats'!$L$1, 4 * ($A4 - 1)  + ($P$2), 0)</f>
        <v>99</v>
      </c>
      <c r="Q4" t="str">
        <f ca="1">_xlfn.CONCAT("python 1_process_nhej/combine_repeats.py -in ", dirs!$A$2, "/", I4, ".tsv ", dirs!$A$2, "/", K4, ".tsv ", dirs!$A$2, "/", M4, ".tsv ", dirs!$A$2, "/", O4, ".tsv --total_reads ", J4, " ", L4, " ", N4, " ", P4, " -o ", dirs!$A$3, "/", H4, ".tsv", " --quiet ")</f>
        <v xml:space="preserve">python 1_process_nhej/combine_repeats.py -in libraries_2/yjl221_WT_sgAB_R1_branch.tsv libraries_2/yjl222_WT_sgAB_R1_branch.tsv libraries_2/yjl223_WT_sgAB_R1_branch.tsv libraries_2/yjl224_WT_sgAB_R1_branch.tsv --total_reads 96 97 98 99 -o libraries_3/WT_sgAB_R1_branch.tsv --quiet </v>
      </c>
    </row>
    <row r="5" spans="1:17" x14ac:dyDescent="0.25">
      <c r="A5" s="1">
        <v>3</v>
      </c>
      <c r="B5" t="str">
        <f ca="1">OFFSET('1_repeats'!$K$1, 4 * '2_combined'!A5, 0)</f>
        <v>2DSB_R1_cmv.fa</v>
      </c>
      <c r="C5">
        <f ca="1">OFFSET('1_repeats'!$H$2, 4 * (A5 - 1), 0)</f>
        <v>67</v>
      </c>
      <c r="D5" t="str">
        <f ca="1">OFFSET('1_repeats'!$B$2, 4 * (A5 - 1), 0)</f>
        <v>WT</v>
      </c>
      <c r="E5" t="str">
        <f ca="1">OFFSET('1_repeats'!$G$2, 4 * (A5 - 1), 0)</f>
        <v>R1</v>
      </c>
      <c r="F5" t="str">
        <f ca="1">OFFSET('1_repeats'!$F$2, 4 * (A5 - 1), 0)</f>
        <v>cmv</v>
      </c>
      <c r="G5" t="str">
        <f ca="1">OFFSET('1_repeats'!$E$2, 4 * (A5 - 1), 0)</f>
        <v>sgAB</v>
      </c>
      <c r="H5" t="str">
        <f t="shared" ca="1" si="0"/>
        <v>WT_sgAB_R1_cmv</v>
      </c>
      <c r="I5" t="str">
        <f ca="1">OFFSET('1_repeats'!$J$1, 4 * (A5 - 1)  + ($I$2), 0)</f>
        <v>yjl225_WT_sgAB_R1_cmv</v>
      </c>
      <c r="J5">
        <f ca="1">OFFSET('1_repeats'!$L$1, 4 * ($A5 - 1)  + ($J$2), 0)</f>
        <v>96</v>
      </c>
      <c r="K5" t="str">
        <f ca="1">OFFSET('1_repeats'!$J$1, 4 * (A5 - 1)  + ($K$2), 0)</f>
        <v>yjl226_WT_sgAB_R1_cmv</v>
      </c>
      <c r="L5">
        <f ca="1">OFFSET('1_repeats'!$L$1, 4 * ($A5 - 1)  + ($L$2), 0)</f>
        <v>97</v>
      </c>
      <c r="M5" t="str">
        <f ca="1">OFFSET('1_repeats'!$J$1, 4 * ($A5 - 1)  + ($M$2), 0)</f>
        <v>yjl227_WT_sgAB_R1_cmv</v>
      </c>
      <c r="N5">
        <f ca="1">OFFSET('1_repeats'!$L$1, 4 * ($A5 - 1)  + ($N$2), 0)</f>
        <v>98</v>
      </c>
      <c r="O5" t="str">
        <f ca="1">OFFSET('1_repeats'!$J$1, 4 * ($A5 - 1)  + ($O$2), 0)</f>
        <v>yjl228_WT_sgAB_R1_cmv</v>
      </c>
      <c r="P5">
        <f ca="1">OFFSET('1_repeats'!$L$1, 4 * ($A5 - 1)  + ($P$2), 0)</f>
        <v>99</v>
      </c>
      <c r="Q5" t="str">
        <f ca="1">_xlfn.CONCAT("python 1_process_nhej/combine_repeats.py -in ", dirs!$A$2, "/", I5, ".tsv ", dirs!$A$2, "/", K5, ".tsv ", dirs!$A$2, "/", M5, ".tsv ", dirs!$A$2, "/", O5, ".tsv --total_reads ", J5, " ", L5, " ", N5, " ", P5, " -o ", dirs!$A$3, "/", H5, ".tsv", " --quiet ")</f>
        <v xml:space="preserve">python 1_process_nhej/combine_repeats.py -in libraries_2/yjl225_WT_sgAB_R1_cmv.tsv libraries_2/yjl226_WT_sgAB_R1_cmv.tsv libraries_2/yjl227_WT_sgAB_R1_cmv.tsv libraries_2/yjl228_WT_sgAB_R1_cmv.tsv --total_reads 96 97 98 99 -o libraries_3/WT_sgAB_R1_cmv.tsv --quiet </v>
      </c>
    </row>
    <row r="6" spans="1:17" x14ac:dyDescent="0.25">
      <c r="A6" s="1">
        <v>4</v>
      </c>
      <c r="B6" t="str">
        <f ca="1">OFFSET('1_repeats'!$K$1, 4 * '2_combined'!A6, 0)</f>
        <v>2DSB_R1_sense.fa</v>
      </c>
      <c r="C6">
        <f ca="1">OFFSET('1_repeats'!$H$2, 4 * (A6 - 1), 0)</f>
        <v>67</v>
      </c>
      <c r="D6" t="str">
        <f ca="1">OFFSET('1_repeats'!$B$2, 4 * (A6 - 1), 0)</f>
        <v>KO</v>
      </c>
      <c r="E6" t="str">
        <f ca="1">OFFSET('1_repeats'!$G$2, 4 * (A6 - 1), 0)</f>
        <v>R1</v>
      </c>
      <c r="F6" t="str">
        <f ca="1">OFFSET('1_repeats'!$F$2, 4 * (A6 - 1), 0)</f>
        <v>sense</v>
      </c>
      <c r="G6" t="str">
        <f ca="1">OFFSET('1_repeats'!$E$2, 4 * (A6 - 1), 0)</f>
        <v>sgAB</v>
      </c>
      <c r="H6" t="str">
        <f t="shared" ca="1" si="0"/>
        <v>KO_sgAB_R1_sense</v>
      </c>
      <c r="I6" t="str">
        <f ca="1">OFFSET('1_repeats'!$J$1, 4 * (A6 - 1)  + ($I$2), 0)</f>
        <v>yjl229_KO_sgAB_R1_sense</v>
      </c>
      <c r="J6">
        <f ca="1">OFFSET('1_repeats'!$L$1, 4 * ($A6 - 1)  + ($J$2), 0)</f>
        <v>96</v>
      </c>
      <c r="K6" t="str">
        <f ca="1">OFFSET('1_repeats'!$J$1, 4 * (A6 - 1)  + ($K$2), 0)</f>
        <v>yjl230_KO_sgAB_R1_sense</v>
      </c>
      <c r="L6">
        <f ca="1">OFFSET('1_repeats'!$L$1, 4 * ($A6 - 1)  + ($L$2), 0)</f>
        <v>97</v>
      </c>
      <c r="M6" t="str">
        <f ca="1">OFFSET('1_repeats'!$J$1, 4 * ($A6 - 1)  + ($M$2), 0)</f>
        <v>yjl231_KO_sgAB_R1_sense</v>
      </c>
      <c r="N6">
        <f ca="1">OFFSET('1_repeats'!$L$1, 4 * ($A6 - 1)  + ($N$2), 0)</f>
        <v>98</v>
      </c>
      <c r="O6" t="str">
        <f ca="1">OFFSET('1_repeats'!$J$1, 4 * ($A6 - 1)  + ($O$2), 0)</f>
        <v>yjl232_KO_sgAB_R1_sense</v>
      </c>
      <c r="P6">
        <f ca="1">OFFSET('1_repeats'!$L$1, 4 * ($A6 - 1)  + ($P$2), 0)</f>
        <v>99</v>
      </c>
      <c r="Q6" t="str">
        <f ca="1">_xlfn.CONCAT("python 1_process_nhej/combine_repeats.py -in ", dirs!$A$2, "/", I6, ".tsv ", dirs!$A$2, "/", K6, ".tsv ", dirs!$A$2, "/", M6, ".tsv ", dirs!$A$2, "/", O6, ".tsv --total_reads ", J6, " ", L6, " ", N6, " ", P6, " -o ", dirs!$A$3, "/", H6, ".tsv", " --quiet ")</f>
        <v xml:space="preserve">python 1_process_nhej/combine_repeats.py -in libraries_2/yjl229_KO_sgAB_R1_sense.tsv libraries_2/yjl230_KO_sgAB_R1_sense.tsv libraries_2/yjl231_KO_sgAB_R1_sense.tsv libraries_2/yjl232_KO_sgAB_R1_sense.tsv --total_reads 96 97 98 99 -o libraries_3/KO_sgAB_R1_sense.tsv --quiet </v>
      </c>
    </row>
    <row r="7" spans="1:17" x14ac:dyDescent="0.25">
      <c r="A7" s="1">
        <v>5</v>
      </c>
      <c r="B7" t="str">
        <f ca="1">OFFSET('1_repeats'!$K$1, 4 * '2_combined'!A7, 0)</f>
        <v>2DSB_R1_branch.fa</v>
      </c>
      <c r="C7">
        <f ca="1">OFFSET('1_repeats'!$H$2, 4 * (A7 - 1), 0)</f>
        <v>67</v>
      </c>
      <c r="D7" t="str">
        <f ca="1">OFFSET('1_repeats'!$B$2, 4 * (A7 - 1), 0)</f>
        <v>KO</v>
      </c>
      <c r="E7" t="str">
        <f ca="1">OFFSET('1_repeats'!$G$2, 4 * (A7 - 1), 0)</f>
        <v>R1</v>
      </c>
      <c r="F7" t="str">
        <f ca="1">OFFSET('1_repeats'!$F$2, 4 * (A7 - 1), 0)</f>
        <v>branch</v>
      </c>
      <c r="G7" t="str">
        <f ca="1">OFFSET('1_repeats'!$E$2, 4 * (A7 - 1), 0)</f>
        <v>sgAB</v>
      </c>
      <c r="H7" t="str">
        <f t="shared" ca="1" si="0"/>
        <v>KO_sgAB_R1_branch</v>
      </c>
      <c r="I7" t="str">
        <f ca="1">OFFSET('1_repeats'!$J$1, 4 * (A7 - 1)  + ($I$2), 0)</f>
        <v>yjl233_KO_sgAB_R1_branch</v>
      </c>
      <c r="J7">
        <f ca="1">OFFSET('1_repeats'!$L$1, 4 * ($A7 - 1)  + ($J$2), 0)</f>
        <v>96</v>
      </c>
      <c r="K7" t="str">
        <f ca="1">OFFSET('1_repeats'!$J$1, 4 * (A7 - 1)  + ($K$2), 0)</f>
        <v>yjl234_KO_sgAB_R1_branch</v>
      </c>
      <c r="L7">
        <f ca="1">OFFSET('1_repeats'!$L$1, 4 * ($A7 - 1)  + ($L$2), 0)</f>
        <v>97</v>
      </c>
      <c r="M7" t="str">
        <f ca="1">OFFSET('1_repeats'!$J$1, 4 * ($A7 - 1)  + ($M$2), 0)</f>
        <v>yjl235_KO_sgAB_R1_branch</v>
      </c>
      <c r="N7">
        <f ca="1">OFFSET('1_repeats'!$L$1, 4 * ($A7 - 1)  + ($N$2), 0)</f>
        <v>98</v>
      </c>
      <c r="O7" t="str">
        <f ca="1">OFFSET('1_repeats'!$J$1, 4 * ($A7 - 1)  + ($O$2), 0)</f>
        <v>yjl236_KO_sgAB_R1_branch</v>
      </c>
      <c r="P7">
        <f ca="1">OFFSET('1_repeats'!$L$1, 4 * ($A7 - 1)  + ($P$2), 0)</f>
        <v>99</v>
      </c>
      <c r="Q7" t="str">
        <f ca="1">_xlfn.CONCAT("python 1_process_nhej/combine_repeats.py -in ", dirs!$A$2, "/", I7, ".tsv ", dirs!$A$2, "/", K7, ".tsv ", dirs!$A$2, "/", M7, ".tsv ", dirs!$A$2, "/", O7, ".tsv --total_reads ", J7, " ", L7, " ", N7, " ", P7, " -o ", dirs!$A$3, "/", H7, ".tsv", " --quiet ")</f>
        <v xml:space="preserve">python 1_process_nhej/combine_repeats.py -in libraries_2/yjl233_KO_sgAB_R1_branch.tsv libraries_2/yjl234_KO_sgAB_R1_branch.tsv libraries_2/yjl235_KO_sgAB_R1_branch.tsv libraries_2/yjl236_KO_sgAB_R1_branch.tsv --total_reads 96 97 98 99 -o libraries_3/KO_sgAB_R1_branch.tsv --quiet </v>
      </c>
    </row>
    <row r="8" spans="1:17" x14ac:dyDescent="0.25">
      <c r="A8" s="1">
        <v>6</v>
      </c>
      <c r="B8" t="str">
        <f ca="1">OFFSET('1_repeats'!$K$1, 4 * '2_combined'!A8, 0)</f>
        <v>2DSB_R1_cmv.fa</v>
      </c>
      <c r="C8">
        <f ca="1">OFFSET('1_repeats'!$H$2, 4 * (A8 - 1), 0)</f>
        <v>67</v>
      </c>
      <c r="D8" t="str">
        <f ca="1">OFFSET('1_repeats'!$B$2, 4 * (A8 - 1), 0)</f>
        <v>KO</v>
      </c>
      <c r="E8" t="str">
        <f ca="1">OFFSET('1_repeats'!$G$2, 4 * (A8 - 1), 0)</f>
        <v>R1</v>
      </c>
      <c r="F8" t="str">
        <f ca="1">OFFSET('1_repeats'!$F$2, 4 * (A8 - 1), 0)</f>
        <v>cmv</v>
      </c>
      <c r="G8" t="str">
        <f ca="1">OFFSET('1_repeats'!$E$2, 4 * (A8 - 1), 0)</f>
        <v>sgAB</v>
      </c>
      <c r="H8" t="str">
        <f t="shared" ca="1" si="0"/>
        <v>KO_sgAB_R1_cmv</v>
      </c>
      <c r="I8" t="str">
        <f ca="1">OFFSET('1_repeats'!$J$1, 4 * (A8 - 1)  + ($I$2), 0)</f>
        <v>yjl237_KO_sgAB_R1_cmv</v>
      </c>
      <c r="J8">
        <f ca="1">OFFSET('1_repeats'!$L$1, 4 * ($A8 - 1)  + ($J$2), 0)</f>
        <v>96</v>
      </c>
      <c r="K8" t="str">
        <f ca="1">OFFSET('1_repeats'!$J$1, 4 * (A8 - 1)  + ($K$2), 0)</f>
        <v>yjl238_KO_sgAB_R1_cmv</v>
      </c>
      <c r="L8">
        <f ca="1">OFFSET('1_repeats'!$L$1, 4 * ($A8 - 1)  + ($L$2), 0)</f>
        <v>97</v>
      </c>
      <c r="M8" t="str">
        <f ca="1">OFFSET('1_repeats'!$J$1, 4 * ($A8 - 1)  + ($M$2), 0)</f>
        <v>yjl239_KO_sgAB_R1_cmv</v>
      </c>
      <c r="N8">
        <f ca="1">OFFSET('1_repeats'!$L$1, 4 * ($A8 - 1)  + ($N$2), 0)</f>
        <v>98</v>
      </c>
      <c r="O8" t="str">
        <f ca="1">OFFSET('1_repeats'!$J$1, 4 * ($A8 - 1)  + ($O$2), 0)</f>
        <v>yjl240_KO_sgAB_R1_cmv</v>
      </c>
      <c r="P8">
        <f ca="1">OFFSET('1_repeats'!$L$1, 4 * ($A8 - 1)  + ($P$2), 0)</f>
        <v>99</v>
      </c>
      <c r="Q8" t="str">
        <f ca="1">_xlfn.CONCAT("python 1_process_nhej/combine_repeats.py -in ", dirs!$A$2, "/", I8, ".tsv ", dirs!$A$2, "/", K8, ".tsv ", dirs!$A$2, "/", M8, ".tsv ", dirs!$A$2, "/", O8, ".tsv --total_reads ", J8, " ", L8, " ", N8, " ", P8, " -o ", dirs!$A$3, "/", H8, ".tsv", " --quiet ")</f>
        <v xml:space="preserve">python 1_process_nhej/combine_repeats.py -in libraries_2/yjl237_KO_sgAB_R1_cmv.tsv libraries_2/yjl238_KO_sgAB_R1_cmv.tsv libraries_2/yjl239_KO_sgAB_R1_cmv.tsv libraries_2/yjl240_KO_sgAB_R1_cmv.tsv --total_reads 96 97 98 99 -o libraries_3/KO_sgAB_R1_cmv.tsv --quiet </v>
      </c>
    </row>
    <row r="9" spans="1:17" x14ac:dyDescent="0.25">
      <c r="A9" s="1">
        <v>7</v>
      </c>
      <c r="B9" t="str">
        <f ca="1">OFFSET('1_repeats'!$K$1, 4 * '2_combined'!A9, 0)</f>
        <v>2DSB_R2_sense.fa</v>
      </c>
      <c r="C9">
        <f ca="1">OFFSET('1_repeats'!$H$2, 4 * (A9 - 1), 0)</f>
        <v>46</v>
      </c>
      <c r="D9" t="str">
        <f ca="1">OFFSET('1_repeats'!$B$2, 4 * (A9 - 1), 0)</f>
        <v>WT</v>
      </c>
      <c r="E9" t="str">
        <f ca="1">OFFSET('1_repeats'!$G$2, 4 * (A9 - 1), 0)</f>
        <v>R2</v>
      </c>
      <c r="F9" t="str">
        <f ca="1">OFFSET('1_repeats'!$F$2, 4 * (A9 - 1), 0)</f>
        <v>sense</v>
      </c>
      <c r="G9" t="str">
        <f ca="1">OFFSET('1_repeats'!$E$2, 4 * (A9 - 1), 0)</f>
        <v>sgAB</v>
      </c>
      <c r="H9" t="str">
        <f t="shared" ca="1" si="0"/>
        <v>WT_sgAB_R2_sense</v>
      </c>
      <c r="I9" t="str">
        <f ca="1">OFFSET('1_repeats'!$J$1, 4 * (A9 - 1)  + ($I$2), 0)</f>
        <v>yjl217_WT_sgAB_R2_sense</v>
      </c>
      <c r="J9">
        <f ca="1">OFFSET('1_repeats'!$L$1, 4 * ($A9 - 1)  + ($J$2), 0)</f>
        <v>96</v>
      </c>
      <c r="K9" t="str">
        <f ca="1">OFFSET('1_repeats'!$J$1, 4 * (A9 - 1)  + ($K$2), 0)</f>
        <v>yjl218_WT_sgAB_R2_sense</v>
      </c>
      <c r="L9">
        <f ca="1">OFFSET('1_repeats'!$L$1, 4 * ($A9 - 1)  + ($L$2), 0)</f>
        <v>97</v>
      </c>
      <c r="M9" t="str">
        <f ca="1">OFFSET('1_repeats'!$J$1, 4 * ($A9 - 1)  + ($M$2), 0)</f>
        <v>yjl219_WT_sgAB_R2_sense</v>
      </c>
      <c r="N9">
        <f ca="1">OFFSET('1_repeats'!$L$1, 4 * ($A9 - 1)  + ($N$2), 0)</f>
        <v>98</v>
      </c>
      <c r="O9" t="str">
        <f ca="1">OFFSET('1_repeats'!$J$1, 4 * ($A9 - 1)  + ($O$2), 0)</f>
        <v>yjl220_WT_sgAB_R2_sense</v>
      </c>
      <c r="P9">
        <f ca="1">OFFSET('1_repeats'!$L$1, 4 * ($A9 - 1)  + ($P$2), 0)</f>
        <v>99</v>
      </c>
      <c r="Q9" t="str">
        <f ca="1">_xlfn.CONCAT("python 1_process_nhej/combine_repeats.py -in ", dirs!$A$2, "/", I9, ".tsv ", dirs!$A$2, "/", K9, ".tsv ", dirs!$A$2, "/", M9, ".tsv ", dirs!$A$2, "/", O9, ".tsv --total_reads ", J9, " ", L9, " ", N9, " ", P9, " -o ", dirs!$A$3, "/", H9, ".tsv", " --quiet ")</f>
        <v xml:space="preserve">python 1_process_nhej/combine_repeats.py -in libraries_2/yjl217_WT_sgAB_R2_sense.tsv libraries_2/yjl218_WT_sgAB_R2_sense.tsv libraries_2/yjl219_WT_sgAB_R2_sense.tsv libraries_2/yjl220_WT_sgAB_R2_sense.tsv --total_reads 96 97 98 99 -o libraries_3/WT_sgAB_R2_sense.tsv --quiet </v>
      </c>
    </row>
    <row r="10" spans="1:17" x14ac:dyDescent="0.25">
      <c r="A10" s="1">
        <v>8</v>
      </c>
      <c r="B10" t="str">
        <f ca="1">OFFSET('1_repeats'!$K$1, 4 * '2_combined'!A10, 0)</f>
        <v>2DSB_R2_branch.fa</v>
      </c>
      <c r="C10">
        <f ca="1">OFFSET('1_repeats'!$H$2, 4 * (A10 - 1), 0)</f>
        <v>46</v>
      </c>
      <c r="D10" t="str">
        <f ca="1">OFFSET('1_repeats'!$B$2, 4 * (A10 - 1), 0)</f>
        <v>WT</v>
      </c>
      <c r="E10" t="str">
        <f ca="1">OFFSET('1_repeats'!$G$2, 4 * (A10 - 1), 0)</f>
        <v>R2</v>
      </c>
      <c r="F10" t="str">
        <f ca="1">OFFSET('1_repeats'!$F$2, 4 * (A10 - 1), 0)</f>
        <v>branch</v>
      </c>
      <c r="G10" t="str">
        <f ca="1">OFFSET('1_repeats'!$E$2, 4 * (A10 - 1), 0)</f>
        <v>sgAB</v>
      </c>
      <c r="H10" t="str">
        <f t="shared" ca="1" si="0"/>
        <v>WT_sgAB_R2_branch</v>
      </c>
      <c r="I10" t="str">
        <f ca="1">OFFSET('1_repeats'!$J$1, 4 * (A10 - 1)  + ($I$2), 0)</f>
        <v>yjl221_WT_sgAB_R2_branch</v>
      </c>
      <c r="J10">
        <f ca="1">OFFSET('1_repeats'!$L$1, 4 * ($A10 - 1)  + ($J$2), 0)</f>
        <v>96</v>
      </c>
      <c r="K10" t="str">
        <f ca="1">OFFSET('1_repeats'!$J$1, 4 * (A10 - 1)  + ($K$2), 0)</f>
        <v>yjl222_WT_sgAB_R2_branch</v>
      </c>
      <c r="L10">
        <f ca="1">OFFSET('1_repeats'!$L$1, 4 * ($A10 - 1)  + ($L$2), 0)</f>
        <v>97</v>
      </c>
      <c r="M10" t="str">
        <f ca="1">OFFSET('1_repeats'!$J$1, 4 * ($A10 - 1)  + ($M$2), 0)</f>
        <v>yjl223_WT_sgAB_R2_branch</v>
      </c>
      <c r="N10">
        <f ca="1">OFFSET('1_repeats'!$L$1, 4 * ($A10 - 1)  + ($N$2), 0)</f>
        <v>98</v>
      </c>
      <c r="O10" t="str">
        <f ca="1">OFFSET('1_repeats'!$J$1, 4 * ($A10 - 1)  + ($O$2), 0)</f>
        <v>yjl224_WT_sgAB_R2_branch</v>
      </c>
      <c r="P10">
        <f ca="1">OFFSET('1_repeats'!$L$1, 4 * ($A10 - 1)  + ($P$2), 0)</f>
        <v>99</v>
      </c>
      <c r="Q10" t="str">
        <f ca="1">_xlfn.CONCAT("python 1_process_nhej/combine_repeats.py -in ", dirs!$A$2, "/", I10, ".tsv ", dirs!$A$2, "/", K10, ".tsv ", dirs!$A$2, "/", M10, ".tsv ", dirs!$A$2, "/", O10, ".tsv --total_reads ", J10, " ", L10, " ", N10, " ", P10, " -o ", dirs!$A$3, "/", H10, ".tsv", " --quiet ")</f>
        <v xml:space="preserve">python 1_process_nhej/combine_repeats.py -in libraries_2/yjl221_WT_sgAB_R2_branch.tsv libraries_2/yjl222_WT_sgAB_R2_branch.tsv libraries_2/yjl223_WT_sgAB_R2_branch.tsv libraries_2/yjl224_WT_sgAB_R2_branch.tsv --total_reads 96 97 98 99 -o libraries_3/WT_sgAB_R2_branch.tsv --quiet </v>
      </c>
    </row>
    <row r="11" spans="1:17" x14ac:dyDescent="0.25">
      <c r="A11" s="1">
        <v>9</v>
      </c>
      <c r="B11" t="str">
        <f ca="1">OFFSET('1_repeats'!$K$1, 4 * '2_combined'!A11, 0)</f>
        <v>2DSB_R2_cmv.fa</v>
      </c>
      <c r="C11">
        <f ca="1">OFFSET('1_repeats'!$H$2, 4 * (A11 - 1), 0)</f>
        <v>46</v>
      </c>
      <c r="D11" t="str">
        <f ca="1">OFFSET('1_repeats'!$B$2, 4 * (A11 - 1), 0)</f>
        <v>WT</v>
      </c>
      <c r="E11" t="str">
        <f ca="1">OFFSET('1_repeats'!$G$2, 4 * (A11 - 1), 0)</f>
        <v>R2</v>
      </c>
      <c r="F11" t="str">
        <f ca="1">OFFSET('1_repeats'!$F$2, 4 * (A11 - 1), 0)</f>
        <v>cmv</v>
      </c>
      <c r="G11" t="str">
        <f ca="1">OFFSET('1_repeats'!$E$2, 4 * (A11 - 1), 0)</f>
        <v>sgAB</v>
      </c>
      <c r="H11" t="str">
        <f t="shared" ca="1" si="0"/>
        <v>WT_sgAB_R2_cmv</v>
      </c>
      <c r="I11" t="str">
        <f ca="1">OFFSET('1_repeats'!$J$1, 4 * (A11 - 1)  + ($I$2), 0)</f>
        <v>yjl225_WT_sgAB_R2_cmv</v>
      </c>
      <c r="J11">
        <f ca="1">OFFSET('1_repeats'!$L$1, 4 * ($A11 - 1)  + ($J$2), 0)</f>
        <v>96</v>
      </c>
      <c r="K11" t="str">
        <f ca="1">OFFSET('1_repeats'!$J$1, 4 * (A11 - 1)  + ($K$2), 0)</f>
        <v>yjl226_WT_sgAB_R2_cmv</v>
      </c>
      <c r="L11">
        <f ca="1">OFFSET('1_repeats'!$L$1, 4 * ($A11 - 1)  + ($L$2), 0)</f>
        <v>97</v>
      </c>
      <c r="M11" t="str">
        <f ca="1">OFFSET('1_repeats'!$J$1, 4 * ($A11 - 1)  + ($M$2), 0)</f>
        <v>yjl227_WT_sgAB_R2_cmv</v>
      </c>
      <c r="N11">
        <f ca="1">OFFSET('1_repeats'!$L$1, 4 * ($A11 - 1)  + ($N$2), 0)</f>
        <v>98</v>
      </c>
      <c r="O11" t="str">
        <f ca="1">OFFSET('1_repeats'!$J$1, 4 * ($A11 - 1)  + ($O$2), 0)</f>
        <v>yjl228_WT_sgAB_R2_cmv</v>
      </c>
      <c r="P11">
        <f ca="1">OFFSET('1_repeats'!$L$1, 4 * ($A11 - 1)  + ($P$2), 0)</f>
        <v>99</v>
      </c>
      <c r="Q11" t="str">
        <f ca="1">_xlfn.CONCAT("python 1_process_nhej/combine_repeats.py -in ", dirs!$A$2, "/", I11, ".tsv ", dirs!$A$2, "/", K11, ".tsv ", dirs!$A$2, "/", M11, ".tsv ", dirs!$A$2, "/", O11, ".tsv --total_reads ", J11, " ", L11, " ", N11, " ", P11, " -o ", dirs!$A$3, "/", H11, ".tsv", " --quiet ")</f>
        <v xml:space="preserve">python 1_process_nhej/combine_repeats.py -in libraries_2/yjl225_WT_sgAB_R2_cmv.tsv libraries_2/yjl226_WT_sgAB_R2_cmv.tsv libraries_2/yjl227_WT_sgAB_R2_cmv.tsv libraries_2/yjl228_WT_sgAB_R2_cmv.tsv --total_reads 96 97 98 99 -o libraries_3/WT_sgAB_R2_cmv.tsv --quiet </v>
      </c>
    </row>
    <row r="12" spans="1:17" x14ac:dyDescent="0.25">
      <c r="A12" s="1">
        <v>10</v>
      </c>
      <c r="B12" t="str">
        <f ca="1">OFFSET('1_repeats'!$K$1, 4 * '2_combined'!A12, 0)</f>
        <v>2DSB_R2_sense.fa</v>
      </c>
      <c r="C12">
        <f ca="1">OFFSET('1_repeats'!$H$2, 4 * (A12 - 1), 0)</f>
        <v>46</v>
      </c>
      <c r="D12" t="str">
        <f ca="1">OFFSET('1_repeats'!$B$2, 4 * (A12 - 1), 0)</f>
        <v>KO</v>
      </c>
      <c r="E12" t="str">
        <f ca="1">OFFSET('1_repeats'!$G$2, 4 * (A12 - 1), 0)</f>
        <v>R2</v>
      </c>
      <c r="F12" t="str">
        <f ca="1">OFFSET('1_repeats'!$F$2, 4 * (A12 - 1), 0)</f>
        <v>sense</v>
      </c>
      <c r="G12" t="str">
        <f ca="1">OFFSET('1_repeats'!$E$2, 4 * (A12 - 1), 0)</f>
        <v>sgAB</v>
      </c>
      <c r="H12" t="str">
        <f t="shared" ca="1" si="0"/>
        <v>KO_sgAB_R2_sense</v>
      </c>
      <c r="I12" t="str">
        <f ca="1">OFFSET('1_repeats'!$J$1, 4 * (A12 - 1)  + ($I$2), 0)</f>
        <v>yjl229_KO_sgAB_R2_sense</v>
      </c>
      <c r="J12">
        <f ca="1">OFFSET('1_repeats'!$L$1, 4 * ($A12 - 1)  + ($J$2), 0)</f>
        <v>96</v>
      </c>
      <c r="K12" t="str">
        <f ca="1">OFFSET('1_repeats'!$J$1, 4 * (A12 - 1)  + ($K$2), 0)</f>
        <v>yjl230_KO_sgAB_R2_sense</v>
      </c>
      <c r="L12">
        <f ca="1">OFFSET('1_repeats'!$L$1, 4 * ($A12 - 1)  + ($L$2), 0)</f>
        <v>97</v>
      </c>
      <c r="M12" t="str">
        <f ca="1">OFFSET('1_repeats'!$J$1, 4 * ($A12 - 1)  + ($M$2), 0)</f>
        <v>yjl231_KO_sgAB_R2_sense</v>
      </c>
      <c r="N12">
        <f ca="1">OFFSET('1_repeats'!$L$1, 4 * ($A12 - 1)  + ($N$2), 0)</f>
        <v>98</v>
      </c>
      <c r="O12" t="str">
        <f ca="1">OFFSET('1_repeats'!$J$1, 4 * ($A12 - 1)  + ($O$2), 0)</f>
        <v>yjl232_KO_sgAB_R2_sense</v>
      </c>
      <c r="P12">
        <f ca="1">OFFSET('1_repeats'!$L$1, 4 * ($A12 - 1)  + ($P$2), 0)</f>
        <v>99</v>
      </c>
      <c r="Q12" t="str">
        <f ca="1">_xlfn.CONCAT("python 1_process_nhej/combine_repeats.py -in ", dirs!$A$2, "/", I12, ".tsv ", dirs!$A$2, "/", K12, ".tsv ", dirs!$A$2, "/", M12, ".tsv ", dirs!$A$2, "/", O12, ".tsv --total_reads ", J12, " ", L12, " ", N12, " ", P12, " -o ", dirs!$A$3, "/", H12, ".tsv", " --quiet ")</f>
        <v xml:space="preserve">python 1_process_nhej/combine_repeats.py -in libraries_2/yjl229_KO_sgAB_R2_sense.tsv libraries_2/yjl230_KO_sgAB_R2_sense.tsv libraries_2/yjl231_KO_sgAB_R2_sense.tsv libraries_2/yjl232_KO_sgAB_R2_sense.tsv --total_reads 96 97 98 99 -o libraries_3/KO_sgAB_R2_sense.tsv --quiet </v>
      </c>
    </row>
    <row r="13" spans="1:17" x14ac:dyDescent="0.25">
      <c r="A13" s="1">
        <v>11</v>
      </c>
      <c r="B13" t="str">
        <f ca="1">OFFSET('1_repeats'!$K$1, 4 * '2_combined'!A13, 0)</f>
        <v>2DSB_R2_branch.fa</v>
      </c>
      <c r="C13">
        <f ca="1">OFFSET('1_repeats'!$H$2, 4 * (A13 - 1), 0)</f>
        <v>46</v>
      </c>
      <c r="D13" t="str">
        <f ca="1">OFFSET('1_repeats'!$B$2, 4 * (A13 - 1), 0)</f>
        <v>KO</v>
      </c>
      <c r="E13" t="str">
        <f ca="1">OFFSET('1_repeats'!$G$2, 4 * (A13 - 1), 0)</f>
        <v>R2</v>
      </c>
      <c r="F13" t="str">
        <f ca="1">OFFSET('1_repeats'!$F$2, 4 * (A13 - 1), 0)</f>
        <v>branch</v>
      </c>
      <c r="G13" t="str">
        <f ca="1">OFFSET('1_repeats'!$E$2, 4 * (A13 - 1), 0)</f>
        <v>sgAB</v>
      </c>
      <c r="H13" t="str">
        <f t="shared" ca="1" si="0"/>
        <v>KO_sgAB_R2_branch</v>
      </c>
      <c r="I13" t="str">
        <f ca="1">OFFSET('1_repeats'!$J$1, 4 * (A13 - 1)  + ($I$2), 0)</f>
        <v>yjl233_KO_sgAB_R2_branch</v>
      </c>
      <c r="J13">
        <f ca="1">OFFSET('1_repeats'!$L$1, 4 * ($A13 - 1)  + ($J$2), 0)</f>
        <v>96</v>
      </c>
      <c r="K13" t="str">
        <f ca="1">OFFSET('1_repeats'!$J$1, 4 * (A13 - 1)  + ($K$2), 0)</f>
        <v>yjl234_KO_sgAB_R2_branch</v>
      </c>
      <c r="L13">
        <f ca="1">OFFSET('1_repeats'!$L$1, 4 * ($A13 - 1)  + ($L$2), 0)</f>
        <v>97</v>
      </c>
      <c r="M13" t="str">
        <f ca="1">OFFSET('1_repeats'!$J$1, 4 * ($A13 - 1)  + ($M$2), 0)</f>
        <v>yjl235_KO_sgAB_R2_branch</v>
      </c>
      <c r="N13">
        <f ca="1">OFFSET('1_repeats'!$L$1, 4 * ($A13 - 1)  + ($N$2), 0)</f>
        <v>98</v>
      </c>
      <c r="O13" t="str">
        <f ca="1">OFFSET('1_repeats'!$J$1, 4 * ($A13 - 1)  + ($O$2), 0)</f>
        <v>yjl236_KO_sgAB_R2_branch</v>
      </c>
      <c r="P13">
        <f ca="1">OFFSET('1_repeats'!$L$1, 4 * ($A13 - 1)  + ($P$2), 0)</f>
        <v>99</v>
      </c>
      <c r="Q13" t="str">
        <f ca="1">_xlfn.CONCAT("python 1_process_nhej/combine_repeats.py -in ", dirs!$A$2, "/", I13, ".tsv ", dirs!$A$2, "/", K13, ".tsv ", dirs!$A$2, "/", M13, ".tsv ", dirs!$A$2, "/", O13, ".tsv --total_reads ", J13, " ", L13, " ", N13, " ", P13, " -o ", dirs!$A$3, "/", H13, ".tsv", " --quiet ")</f>
        <v xml:space="preserve">python 1_process_nhej/combine_repeats.py -in libraries_2/yjl233_KO_sgAB_R2_branch.tsv libraries_2/yjl234_KO_sgAB_R2_branch.tsv libraries_2/yjl235_KO_sgAB_R2_branch.tsv libraries_2/yjl236_KO_sgAB_R2_branch.tsv --total_reads 96 97 98 99 -o libraries_3/KO_sgAB_R2_branch.tsv --quiet </v>
      </c>
    </row>
    <row r="14" spans="1:17" x14ac:dyDescent="0.25">
      <c r="A14" s="1">
        <v>12</v>
      </c>
      <c r="B14" t="str">
        <f ca="1">OFFSET('1_repeats'!$K$1, 4 * '2_combined'!A14, 0)</f>
        <v>2DSB_R2_cmv.fa</v>
      </c>
      <c r="C14">
        <f ca="1">OFFSET('1_repeats'!$H$2, 4 * (A14 - 1), 0)</f>
        <v>46</v>
      </c>
      <c r="D14" t="str">
        <f ca="1">OFFSET('1_repeats'!$B$2, 4 * (A14 - 1), 0)</f>
        <v>KO</v>
      </c>
      <c r="E14" t="str">
        <f ca="1">OFFSET('1_repeats'!$G$2, 4 * (A14 - 1), 0)</f>
        <v>R2</v>
      </c>
      <c r="F14" t="str">
        <f ca="1">OFFSET('1_repeats'!$F$2, 4 * (A14 - 1), 0)</f>
        <v>cmv</v>
      </c>
      <c r="G14" t="str">
        <f ca="1">OFFSET('1_repeats'!$E$2, 4 * (A14 - 1), 0)</f>
        <v>sgAB</v>
      </c>
      <c r="H14" t="str">
        <f t="shared" ca="1" si="0"/>
        <v>KO_sgAB_R2_cmv</v>
      </c>
      <c r="I14" t="str">
        <f ca="1">OFFSET('1_repeats'!$J$1, 4 * (A14 - 1)  + ($I$2), 0)</f>
        <v>yjl237_KO_sgAB_R2_cmv</v>
      </c>
      <c r="J14">
        <f ca="1">OFFSET('1_repeats'!$L$1, 4 * ($A14 - 1)  + ($J$2), 0)</f>
        <v>96</v>
      </c>
      <c r="K14" t="str">
        <f ca="1">OFFSET('1_repeats'!$J$1, 4 * (A14 - 1)  + ($K$2), 0)</f>
        <v>yjl238_KO_sgAB_R2_cmv</v>
      </c>
      <c r="L14">
        <f ca="1">OFFSET('1_repeats'!$L$1, 4 * ($A14 - 1)  + ($L$2), 0)</f>
        <v>97</v>
      </c>
      <c r="M14" t="str">
        <f ca="1">OFFSET('1_repeats'!$J$1, 4 * ($A14 - 1)  + ($M$2), 0)</f>
        <v>yjl239_KO_sgAB_R2_cmv</v>
      </c>
      <c r="N14">
        <f ca="1">OFFSET('1_repeats'!$L$1, 4 * ($A14 - 1)  + ($N$2), 0)</f>
        <v>98</v>
      </c>
      <c r="O14" t="str">
        <f ca="1">OFFSET('1_repeats'!$J$1, 4 * ($A14 - 1)  + ($O$2), 0)</f>
        <v>yjl240_KO_sgAB_R2_cmv</v>
      </c>
      <c r="P14">
        <f ca="1">OFFSET('1_repeats'!$L$1, 4 * ($A14 - 1)  + ($P$2), 0)</f>
        <v>99</v>
      </c>
      <c r="Q14" t="str">
        <f ca="1">_xlfn.CONCAT("python 1_process_nhej/combine_repeats.py -in ", dirs!$A$2, "/", I14, ".tsv ", dirs!$A$2, "/", K14, ".tsv ", dirs!$A$2, "/", M14, ".tsv ", dirs!$A$2, "/", O14, ".tsv --total_reads ", J14, " ", L14, " ", N14, " ", P14, " -o ", dirs!$A$3, "/", H14, ".tsv", " --quiet ")</f>
        <v xml:space="preserve">python 1_process_nhej/combine_repeats.py -in libraries_2/yjl237_KO_sgAB_R2_cmv.tsv libraries_2/yjl238_KO_sgAB_R2_cmv.tsv libraries_2/yjl239_KO_sgAB_R2_cmv.tsv libraries_2/yjl240_KO_sgAB_R2_cmv.tsv --total_reads 96 97 98 99 -o libraries_3/KO_sgAB_R2_cmv.tsv --quiet </v>
      </c>
    </row>
    <row r="15" spans="1:17" x14ac:dyDescent="0.25">
      <c r="A15" s="1">
        <v>13</v>
      </c>
      <c r="B15" t="str">
        <f ca="1">OFFSET('1_repeats'!$K$1, 4 * '2_combined'!A15, 0)</f>
        <v>1DSB_R1_sense.fa</v>
      </c>
      <c r="C15">
        <f ca="1">OFFSET('1_repeats'!$H$2, 4 * (A15 - 1), 0)</f>
        <v>67</v>
      </c>
      <c r="D15" t="str">
        <f ca="1">OFFSET('1_repeats'!$B$2, 4 * (A15 - 1), 0)</f>
        <v>WT</v>
      </c>
      <c r="E15" t="str">
        <f ca="1">OFFSET('1_repeats'!$G$2, 4 * (A15 - 1), 0)</f>
        <v>R1</v>
      </c>
      <c r="F15" t="str">
        <f ca="1">OFFSET('1_repeats'!$F$2, 4 * (A15 - 1), 0)</f>
        <v>sense</v>
      </c>
      <c r="G15" t="str">
        <f ca="1">OFFSET('1_repeats'!$E$2, 4 * (A15 - 1), 0)</f>
        <v>sgA</v>
      </c>
      <c r="H15" t="str">
        <f t="shared" ca="1" si="0"/>
        <v>WT_sgA_R1_sense</v>
      </c>
      <c r="I15" t="str">
        <f ca="1">OFFSET('1_repeats'!$J$1, 4 * (A15 - 1)  + ($I$2), 0)</f>
        <v>yjl255_WT_sgA_R1_sense</v>
      </c>
      <c r="J15">
        <f ca="1">OFFSET('1_repeats'!$L$1, 4 * ($A15 - 1)  + ($J$2), 0)</f>
        <v>96</v>
      </c>
      <c r="K15" t="str">
        <f ca="1">OFFSET('1_repeats'!$J$1, 4 * (A15 - 1)  + ($K$2), 0)</f>
        <v>yjl256_WT_sgA_R1_sense</v>
      </c>
      <c r="L15">
        <f ca="1">OFFSET('1_repeats'!$L$1, 4 * ($A15 - 1)  + ($L$2), 0)</f>
        <v>97</v>
      </c>
      <c r="M15" t="str">
        <f ca="1">OFFSET('1_repeats'!$J$1, 4 * ($A15 - 1)  + ($M$2), 0)</f>
        <v>yjl257_WT_sgA_R1_sense</v>
      </c>
      <c r="N15">
        <f ca="1">OFFSET('1_repeats'!$L$1, 4 * ($A15 - 1)  + ($N$2), 0)</f>
        <v>98</v>
      </c>
      <c r="O15" t="str">
        <f ca="1">OFFSET('1_repeats'!$J$1, 4 * ($A15 - 1)  + ($O$2), 0)</f>
        <v>yjl258_WT_sgA_R1_sense</v>
      </c>
      <c r="P15">
        <f ca="1">OFFSET('1_repeats'!$L$1, 4 * ($A15 - 1)  + ($P$2), 0)</f>
        <v>99</v>
      </c>
      <c r="Q15" t="str">
        <f ca="1">_xlfn.CONCAT("python 1_process_nhej/combine_repeats.py -in ", dirs!$A$2, "/", I15, ".tsv ", dirs!$A$2, "/", K15, ".tsv ", dirs!$A$2, "/", M15, ".tsv ", dirs!$A$2, "/", O15, ".tsv --total_reads ", J15, " ", L15, " ", N15, " ", P15, " -o ", dirs!$A$3, "/", H15, ".tsv", " --quiet ")</f>
        <v xml:space="preserve">python 1_process_nhej/combine_repeats.py -in libraries_2/yjl255_WT_sgA_R1_sense.tsv libraries_2/yjl256_WT_sgA_R1_sense.tsv libraries_2/yjl257_WT_sgA_R1_sense.tsv libraries_2/yjl258_WT_sgA_R1_sense.tsv --total_reads 96 97 98 99 -o libraries_3/WT_sgA_R1_sense.tsv --quiet </v>
      </c>
    </row>
    <row r="16" spans="1:17" x14ac:dyDescent="0.25">
      <c r="A16" s="1">
        <v>14</v>
      </c>
      <c r="B16" t="str">
        <f ca="1">OFFSET('1_repeats'!$K$1, 4 * '2_combined'!A16, 0)</f>
        <v>1DSB_R1_branch.fa</v>
      </c>
      <c r="C16">
        <f ca="1">OFFSET('1_repeats'!$H$2, 4 * (A16 - 1), 0)</f>
        <v>67</v>
      </c>
      <c r="D16" t="str">
        <f ca="1">OFFSET('1_repeats'!$B$2, 4 * (A16 - 1), 0)</f>
        <v>WT</v>
      </c>
      <c r="E16" t="str">
        <f ca="1">OFFSET('1_repeats'!$G$2, 4 * (A16 - 1), 0)</f>
        <v>R1</v>
      </c>
      <c r="F16" t="str">
        <f ca="1">OFFSET('1_repeats'!$F$2, 4 * (A16 - 1), 0)</f>
        <v>branch</v>
      </c>
      <c r="G16" t="str">
        <f ca="1">OFFSET('1_repeats'!$E$2, 4 * (A16 - 1), 0)</f>
        <v>sgA</v>
      </c>
      <c r="H16" t="str">
        <f t="shared" ca="1" si="0"/>
        <v>WT_sgA_R1_branch</v>
      </c>
      <c r="I16" t="str">
        <f ca="1">OFFSET('1_repeats'!$J$1, 4 * (A16 - 1)  + ($I$2), 0)</f>
        <v>yjl259_WT_sgA_R1_branch</v>
      </c>
      <c r="J16">
        <f ca="1">OFFSET('1_repeats'!$L$1, 4 * ($A16 - 1)  + ($J$2), 0)</f>
        <v>96</v>
      </c>
      <c r="K16" t="str">
        <f ca="1">OFFSET('1_repeats'!$J$1, 4 * (A16 - 1)  + ($K$2), 0)</f>
        <v>yjl260_WT_sgA_R1_branch</v>
      </c>
      <c r="L16">
        <f ca="1">OFFSET('1_repeats'!$L$1, 4 * ($A16 - 1)  + ($L$2), 0)</f>
        <v>97</v>
      </c>
      <c r="M16" t="str">
        <f ca="1">OFFSET('1_repeats'!$J$1, 4 * ($A16 - 1)  + ($M$2), 0)</f>
        <v>yjl261_WT_sgA_R1_branch</v>
      </c>
      <c r="N16">
        <f ca="1">OFFSET('1_repeats'!$L$1, 4 * ($A16 - 1)  + ($N$2), 0)</f>
        <v>98</v>
      </c>
      <c r="O16" t="str">
        <f ca="1">OFFSET('1_repeats'!$J$1, 4 * ($A16 - 1)  + ($O$2), 0)</f>
        <v>yjl262_WT_sgA_R1_branch</v>
      </c>
      <c r="P16">
        <f ca="1">OFFSET('1_repeats'!$L$1, 4 * ($A16 - 1)  + ($P$2), 0)</f>
        <v>99</v>
      </c>
      <c r="Q16" t="str">
        <f ca="1">_xlfn.CONCAT("python 1_process_nhej/combine_repeats.py -in ", dirs!$A$2, "/", I16, ".tsv ", dirs!$A$2, "/", K16, ".tsv ", dirs!$A$2, "/", M16, ".tsv ", dirs!$A$2, "/", O16, ".tsv --total_reads ", J16, " ", L16, " ", N16, " ", P16, " -o ", dirs!$A$3, "/", H16, ".tsv", " --quiet ")</f>
        <v xml:space="preserve">python 1_process_nhej/combine_repeats.py -in libraries_2/yjl259_WT_sgA_R1_branch.tsv libraries_2/yjl260_WT_sgA_R1_branch.tsv libraries_2/yjl261_WT_sgA_R1_branch.tsv libraries_2/yjl262_WT_sgA_R1_branch.tsv --total_reads 96 97 98 99 -o libraries_3/WT_sgA_R1_branch.tsv --quiet </v>
      </c>
    </row>
    <row r="17" spans="1:17" x14ac:dyDescent="0.25">
      <c r="A17" s="1">
        <v>15</v>
      </c>
      <c r="B17" t="str">
        <f ca="1">OFFSET('1_repeats'!$K$1, 4 * '2_combined'!A17, 0)</f>
        <v>1DSB_R1_cmv.fa</v>
      </c>
      <c r="C17">
        <f ca="1">OFFSET('1_repeats'!$H$2, 4 * (A17 - 1), 0)</f>
        <v>67</v>
      </c>
      <c r="D17" t="str">
        <f ca="1">OFFSET('1_repeats'!$B$2, 4 * (A17 - 1), 0)</f>
        <v>WT</v>
      </c>
      <c r="E17" t="str">
        <f ca="1">OFFSET('1_repeats'!$G$2, 4 * (A17 - 1), 0)</f>
        <v>R1</v>
      </c>
      <c r="F17" t="str">
        <f ca="1">OFFSET('1_repeats'!$F$2, 4 * (A17 - 1), 0)</f>
        <v>cmv</v>
      </c>
      <c r="G17" t="str">
        <f ca="1">OFFSET('1_repeats'!$E$2, 4 * (A17 - 1), 0)</f>
        <v>sgA</v>
      </c>
      <c r="H17" t="str">
        <f t="shared" ca="1" si="0"/>
        <v>WT_sgA_R1_cmv</v>
      </c>
      <c r="I17" t="str">
        <f ca="1">OFFSET('1_repeats'!$J$1, 4 * (A17 - 1)  + ($I$2), 0)</f>
        <v>yjl263_WT_sgA_R1_cmv</v>
      </c>
      <c r="J17">
        <f ca="1">OFFSET('1_repeats'!$L$1, 4 * ($A17 - 1)  + ($J$2), 0)</f>
        <v>96</v>
      </c>
      <c r="K17" t="str">
        <f ca="1">OFFSET('1_repeats'!$J$1, 4 * (A17 - 1)  + ($K$2), 0)</f>
        <v>yjl264_WT_sgA_R1_cmv</v>
      </c>
      <c r="L17">
        <f ca="1">OFFSET('1_repeats'!$L$1, 4 * ($A17 - 1)  + ($L$2), 0)</f>
        <v>97</v>
      </c>
      <c r="M17" t="str">
        <f ca="1">OFFSET('1_repeats'!$J$1, 4 * ($A17 - 1)  + ($M$2), 0)</f>
        <v>yjl265_WT_sgA_R1_cmv</v>
      </c>
      <c r="N17">
        <f ca="1">OFFSET('1_repeats'!$L$1, 4 * ($A17 - 1)  + ($N$2), 0)</f>
        <v>98</v>
      </c>
      <c r="O17" t="str">
        <f ca="1">OFFSET('1_repeats'!$J$1, 4 * ($A17 - 1)  + ($O$2), 0)</f>
        <v>yjl266_WT_sgA_R1_cmv</v>
      </c>
      <c r="P17">
        <f ca="1">OFFSET('1_repeats'!$L$1, 4 * ($A17 - 1)  + ($P$2), 0)</f>
        <v>99</v>
      </c>
      <c r="Q17" t="str">
        <f ca="1">_xlfn.CONCAT("python 1_process_nhej/combine_repeats.py -in ", dirs!$A$2, "/", I17, ".tsv ", dirs!$A$2, "/", K17, ".tsv ", dirs!$A$2, "/", M17, ".tsv ", dirs!$A$2, "/", O17, ".tsv --total_reads ", J17, " ", L17, " ", N17, " ", P17, " -o ", dirs!$A$3, "/", H17, ".tsv", " --quiet ")</f>
        <v xml:space="preserve">python 1_process_nhej/combine_repeats.py -in libraries_2/yjl263_WT_sgA_R1_cmv.tsv libraries_2/yjl264_WT_sgA_R1_cmv.tsv libraries_2/yjl265_WT_sgA_R1_cmv.tsv libraries_2/yjl266_WT_sgA_R1_cmv.tsv --total_reads 96 97 98 99 -o libraries_3/WT_sgA_R1_cmv.tsv --quiet </v>
      </c>
    </row>
    <row r="18" spans="1:17" x14ac:dyDescent="0.25">
      <c r="A18" s="1">
        <v>16</v>
      </c>
      <c r="B18" t="str">
        <f ca="1">OFFSET('1_repeats'!$K$1, 4 * '2_combined'!A18, 0)</f>
        <v>1DSB_R2_sense.fa</v>
      </c>
      <c r="C18">
        <f ca="1">OFFSET('1_repeats'!$H$2, 4 * (A18 - 1), 0)</f>
        <v>46</v>
      </c>
      <c r="D18" t="str">
        <f ca="1">OFFSET('1_repeats'!$B$2, 4 * (A18 - 1), 0)</f>
        <v>WT</v>
      </c>
      <c r="E18" t="str">
        <f ca="1">OFFSET('1_repeats'!$G$2, 4 * (A18 - 1), 0)</f>
        <v>R2</v>
      </c>
      <c r="F18" t="str">
        <f ca="1">OFFSET('1_repeats'!$F$2, 4 * (A18 - 1), 0)</f>
        <v>sense</v>
      </c>
      <c r="G18" t="str">
        <f ca="1">OFFSET('1_repeats'!$E$2, 4 * (A18 - 1), 0)</f>
        <v>sgB</v>
      </c>
      <c r="H18" t="str">
        <f t="shared" ca="1" si="0"/>
        <v>WT_sgB_R2_sense</v>
      </c>
      <c r="I18" t="str">
        <f ca="1">OFFSET('1_repeats'!$J$1, 4 * (A18 - 1)  + ($I$2), 0)</f>
        <v>yjl267_WT_sgB_R2_sense</v>
      </c>
      <c r="J18">
        <f ca="1">OFFSET('1_repeats'!$L$1, 4 * ($A18 - 1)  + ($J$2), 0)</f>
        <v>96</v>
      </c>
      <c r="K18" t="str">
        <f ca="1">OFFSET('1_repeats'!$J$1, 4 * (A18 - 1)  + ($K$2), 0)</f>
        <v>yjl268_WT_sgB_R2_sense</v>
      </c>
      <c r="L18">
        <f ca="1">OFFSET('1_repeats'!$L$1, 4 * ($A18 - 1)  + ($L$2), 0)</f>
        <v>97</v>
      </c>
      <c r="M18" t="str">
        <f ca="1">OFFSET('1_repeats'!$J$1, 4 * ($A18 - 1)  + ($M$2), 0)</f>
        <v>yjl269_WT_sgB_R2_sense</v>
      </c>
      <c r="N18">
        <f ca="1">OFFSET('1_repeats'!$L$1, 4 * ($A18 - 1)  + ($N$2), 0)</f>
        <v>98</v>
      </c>
      <c r="O18" t="str">
        <f ca="1">OFFSET('1_repeats'!$J$1, 4 * ($A18 - 1)  + ($O$2), 0)</f>
        <v>yjl270_WT_sgB_R2_sense</v>
      </c>
      <c r="P18">
        <f ca="1">OFFSET('1_repeats'!$L$1, 4 * ($A18 - 1)  + ($P$2), 0)</f>
        <v>99</v>
      </c>
      <c r="Q18" t="str">
        <f ca="1">_xlfn.CONCAT("python 1_process_nhej/combine_repeats.py -in ", dirs!$A$2, "/", I18, ".tsv ", dirs!$A$2, "/", K18, ".tsv ", dirs!$A$2, "/", M18, ".tsv ", dirs!$A$2, "/", O18, ".tsv --total_reads ", J18, " ", L18, " ", N18, " ", P18, " -o ", dirs!$A$3, "/", H18, ".tsv", " --quiet ")</f>
        <v xml:space="preserve">python 1_process_nhej/combine_repeats.py -in libraries_2/yjl267_WT_sgB_R2_sense.tsv libraries_2/yjl268_WT_sgB_R2_sense.tsv libraries_2/yjl269_WT_sgB_R2_sense.tsv libraries_2/yjl270_WT_sgB_R2_sense.tsv --total_reads 96 97 98 99 -o libraries_3/WT_sgB_R2_sense.tsv --quiet </v>
      </c>
    </row>
    <row r="19" spans="1:17" x14ac:dyDescent="0.25">
      <c r="A19" s="1">
        <v>17</v>
      </c>
      <c r="B19" t="str">
        <f ca="1">OFFSET('1_repeats'!$K$1, 4 * '2_combined'!A19, 0)</f>
        <v>1DSB_R2_branch.fa</v>
      </c>
      <c r="C19">
        <f ca="1">OFFSET('1_repeats'!$H$2, 4 * (A19 - 1), 0)</f>
        <v>46</v>
      </c>
      <c r="D19" t="str">
        <f ca="1">OFFSET('1_repeats'!$B$2, 4 * (A19 - 1), 0)</f>
        <v>WT</v>
      </c>
      <c r="E19" t="str">
        <f ca="1">OFFSET('1_repeats'!$G$2, 4 * (A19 - 1), 0)</f>
        <v>R2</v>
      </c>
      <c r="F19" t="str">
        <f ca="1">OFFSET('1_repeats'!$F$2, 4 * (A19 - 1), 0)</f>
        <v>branch</v>
      </c>
      <c r="G19" t="str">
        <f ca="1">OFFSET('1_repeats'!$E$2, 4 * (A19 - 1), 0)</f>
        <v>sgB</v>
      </c>
      <c r="H19" t="str">
        <f t="shared" ca="1" si="0"/>
        <v>WT_sgB_R2_branch</v>
      </c>
      <c r="I19" t="str">
        <f ca="1">OFFSET('1_repeats'!$J$1, 4 * (A19 - 1)  + ($I$2), 0)</f>
        <v>yjl271_WT_sgB_R2_branch</v>
      </c>
      <c r="J19">
        <f ca="1">OFFSET('1_repeats'!$L$1, 4 * ($A19 - 1)  + ($J$2), 0)</f>
        <v>96</v>
      </c>
      <c r="K19" t="str">
        <f ca="1">OFFSET('1_repeats'!$J$1, 4 * (A19 - 1)  + ($K$2), 0)</f>
        <v>yjl272_WT_sgB_R2_branch</v>
      </c>
      <c r="L19">
        <f ca="1">OFFSET('1_repeats'!$L$1, 4 * ($A19 - 1)  + ($L$2), 0)</f>
        <v>97</v>
      </c>
      <c r="M19" t="str">
        <f ca="1">OFFSET('1_repeats'!$J$1, 4 * ($A19 - 1)  + ($M$2), 0)</f>
        <v>yjl273_WT_sgB_R2_branch</v>
      </c>
      <c r="N19">
        <f ca="1">OFFSET('1_repeats'!$L$1, 4 * ($A19 - 1)  + ($N$2), 0)</f>
        <v>98</v>
      </c>
      <c r="O19" t="str">
        <f ca="1">OFFSET('1_repeats'!$J$1, 4 * ($A19 - 1)  + ($O$2), 0)</f>
        <v>yjl274_WT_sgB_R2_branch</v>
      </c>
      <c r="P19">
        <f ca="1">OFFSET('1_repeats'!$L$1, 4 * ($A19 - 1)  + ($P$2), 0)</f>
        <v>99</v>
      </c>
      <c r="Q19" t="str">
        <f ca="1">_xlfn.CONCAT("python 1_process_nhej/combine_repeats.py -in ", dirs!$A$2, "/", I19, ".tsv ", dirs!$A$2, "/", K19, ".tsv ", dirs!$A$2, "/", M19, ".tsv ", dirs!$A$2, "/", O19, ".tsv --total_reads ", J19, " ", L19, " ", N19, " ", P19, " -o ", dirs!$A$3, "/", H19, ".tsv", " --quiet ")</f>
        <v xml:space="preserve">python 1_process_nhej/combine_repeats.py -in libraries_2/yjl271_WT_sgB_R2_branch.tsv libraries_2/yjl272_WT_sgB_R2_branch.tsv libraries_2/yjl273_WT_sgB_R2_branch.tsv libraries_2/yjl274_WT_sgB_R2_branch.tsv --total_reads 96 97 98 99 -o libraries_3/WT_sgB_R2_branch.tsv --quiet </v>
      </c>
    </row>
    <row r="20" spans="1:17" x14ac:dyDescent="0.25">
      <c r="A20" s="1">
        <v>18</v>
      </c>
      <c r="B20" t="str">
        <f ca="1">OFFSET('1_repeats'!$K$1, 4 * '2_combined'!A20, 0)</f>
        <v>1DSB_R2_cmv.fa</v>
      </c>
      <c r="C20">
        <f ca="1">OFFSET('1_repeats'!$H$2, 4 * (A20 - 1), 0)</f>
        <v>46</v>
      </c>
      <c r="D20" t="str">
        <f ca="1">OFFSET('1_repeats'!$B$2, 4 * (A20 - 1), 0)</f>
        <v>WT</v>
      </c>
      <c r="E20" t="str">
        <f ca="1">OFFSET('1_repeats'!$G$2, 4 * (A20 - 1), 0)</f>
        <v>R2</v>
      </c>
      <c r="F20" t="str">
        <f ca="1">OFFSET('1_repeats'!$F$2, 4 * (A20 - 1), 0)</f>
        <v>cmv</v>
      </c>
      <c r="G20" t="str">
        <f ca="1">OFFSET('1_repeats'!$E$2, 4 * (A20 - 1), 0)</f>
        <v>sgB</v>
      </c>
      <c r="H20" t="str">
        <f t="shared" ca="1" si="0"/>
        <v>WT_sgB_R2_cmv</v>
      </c>
      <c r="I20" t="str">
        <f ca="1">OFFSET('1_repeats'!$J$1, 4 * (A20 - 1)  + ($I$2), 0)</f>
        <v>yjl275_WT_sgB_R2_cmv</v>
      </c>
      <c r="J20">
        <f ca="1">OFFSET('1_repeats'!$L$1, 4 * ($A20 - 1)  + ($J$2), 0)</f>
        <v>96</v>
      </c>
      <c r="K20" t="str">
        <f ca="1">OFFSET('1_repeats'!$J$1, 4 * (A20 - 1)  + ($K$2), 0)</f>
        <v>yjl276_WT_sgB_R2_cmv</v>
      </c>
      <c r="L20">
        <f ca="1">OFFSET('1_repeats'!$L$1, 4 * ($A20 - 1)  + ($L$2), 0)</f>
        <v>97</v>
      </c>
      <c r="M20" t="str">
        <f ca="1">OFFSET('1_repeats'!$J$1, 4 * ($A20 - 1)  + ($M$2), 0)</f>
        <v>yjl277_WT_sgB_R2_cmv</v>
      </c>
      <c r="N20">
        <f ca="1">OFFSET('1_repeats'!$L$1, 4 * ($A20 - 1)  + ($N$2), 0)</f>
        <v>98</v>
      </c>
      <c r="O20" t="str">
        <f ca="1">OFFSET('1_repeats'!$J$1, 4 * ($A20 - 1)  + ($O$2), 0)</f>
        <v>yjl278_WT_sgB_R2_cmv</v>
      </c>
      <c r="P20">
        <f ca="1">OFFSET('1_repeats'!$L$1, 4 * ($A20 - 1)  + ($P$2), 0)</f>
        <v>99</v>
      </c>
      <c r="Q20" t="str">
        <f ca="1">_xlfn.CONCAT("python 1_process_nhej/combine_repeats.py -in ", dirs!$A$2, "/", I20, ".tsv ", dirs!$A$2, "/", K20, ".tsv ", dirs!$A$2, "/", M20, ".tsv ", dirs!$A$2, "/", O20, ".tsv --total_reads ", J20, " ", L20, " ", N20, " ", P20, " -o ", dirs!$A$3, "/", H20, ".tsv", " --quiet ")</f>
        <v xml:space="preserve">python 1_process_nhej/combine_repeats.py -in libraries_2/yjl275_WT_sgB_R2_cmv.tsv libraries_2/yjl276_WT_sgB_R2_cmv.tsv libraries_2/yjl277_WT_sgB_R2_cmv.tsv libraries_2/yjl278_WT_sgB_R2_cmv.tsv --total_reads 96 97 98 99 -o libraries_3/WT_sgB_R2_cmv.tsv --quiet </v>
      </c>
    </row>
    <row r="21" spans="1:17" x14ac:dyDescent="0.25">
      <c r="A21" s="1">
        <v>19</v>
      </c>
      <c r="B21" t="str">
        <f ca="1">OFFSET('1_repeats'!$K$1, 4 * '2_combined'!A21, 0)</f>
        <v>1DSB_R1_sense.fa</v>
      </c>
      <c r="C21">
        <f ca="1">OFFSET('1_repeats'!$H$2, 4 * (A21 - 1), 0)</f>
        <v>67</v>
      </c>
      <c r="D21" t="str">
        <f ca="1">OFFSET('1_repeats'!$B$2, 4 * (A21 - 1), 0)</f>
        <v>KO</v>
      </c>
      <c r="E21" t="str">
        <f ca="1">OFFSET('1_repeats'!$G$2, 4 * (A21 - 1), 0)</f>
        <v>R1</v>
      </c>
      <c r="F21" t="str">
        <f ca="1">OFFSET('1_repeats'!$F$2, 4 * (A21 - 1), 0)</f>
        <v>sense</v>
      </c>
      <c r="G21" t="str">
        <f ca="1">OFFSET('1_repeats'!$E$2, 4 * (A21 - 1), 0)</f>
        <v>sgA</v>
      </c>
      <c r="H21" t="str">
        <f t="shared" ca="1" si="0"/>
        <v>KO_sgA_R1_sense</v>
      </c>
      <c r="I21" t="str">
        <f ca="1">OFFSET('1_repeats'!$J$1, 4 * (A21 - 1)  + ($I$2), 0)</f>
        <v>yjl292_KO_sgA_R1_sense</v>
      </c>
      <c r="J21">
        <f ca="1">OFFSET('1_repeats'!$L$1, 4 * ($A21 - 1)  + ($J$2), 0)</f>
        <v>96</v>
      </c>
      <c r="K21" t="str">
        <f ca="1">OFFSET('1_repeats'!$J$1, 4 * (A21 - 1)  + ($K$2), 0)</f>
        <v>yjl293_KO_sgA_R1_sense</v>
      </c>
      <c r="L21">
        <f ca="1">OFFSET('1_repeats'!$L$1, 4 * ($A21 - 1)  + ($L$2), 0)</f>
        <v>97</v>
      </c>
      <c r="M21" t="str">
        <f ca="1">OFFSET('1_repeats'!$J$1, 4 * ($A21 - 1)  + ($M$2), 0)</f>
        <v>yjl294_KO_sgA_R1_sense</v>
      </c>
      <c r="N21">
        <f ca="1">OFFSET('1_repeats'!$L$1, 4 * ($A21 - 1)  + ($N$2), 0)</f>
        <v>98</v>
      </c>
      <c r="O21" t="str">
        <f ca="1">OFFSET('1_repeats'!$J$1, 4 * ($A21 - 1)  + ($O$2), 0)</f>
        <v>yjl295_KO_sgA_R1_sense</v>
      </c>
      <c r="P21">
        <f ca="1">OFFSET('1_repeats'!$L$1, 4 * ($A21 - 1)  + ($P$2), 0)</f>
        <v>99</v>
      </c>
      <c r="Q21" t="str">
        <f ca="1">_xlfn.CONCAT("python 1_process_nhej/combine_repeats.py -in ", dirs!$A$2, "/", I21, ".tsv ", dirs!$A$2, "/", K21, ".tsv ", dirs!$A$2, "/", M21, ".tsv ", dirs!$A$2, "/", O21, ".tsv --total_reads ", J21, " ", L21, " ", N21, " ", P21, " -o ", dirs!$A$3, "/", H21, ".tsv", " --quiet ")</f>
        <v xml:space="preserve">python 1_process_nhej/combine_repeats.py -in libraries_2/yjl292_KO_sgA_R1_sense.tsv libraries_2/yjl293_KO_sgA_R1_sense.tsv libraries_2/yjl294_KO_sgA_R1_sense.tsv libraries_2/yjl295_KO_sgA_R1_sense.tsv --total_reads 96 97 98 99 -o libraries_3/KO_sgA_R1_sense.tsv --quiet </v>
      </c>
    </row>
    <row r="22" spans="1:17" x14ac:dyDescent="0.25">
      <c r="A22" s="1">
        <v>20</v>
      </c>
      <c r="B22" t="str">
        <f ca="1">OFFSET('1_repeats'!$K$1, 4 * '2_combined'!A22, 0)</f>
        <v>1DSB_R1_branch.fa</v>
      </c>
      <c r="C22">
        <f ca="1">OFFSET('1_repeats'!$H$2, 4 * (A22 - 1), 0)</f>
        <v>67</v>
      </c>
      <c r="D22" t="str">
        <f ca="1">OFFSET('1_repeats'!$B$2, 4 * (A22 - 1), 0)</f>
        <v>KO</v>
      </c>
      <c r="E22" t="str">
        <f ca="1">OFFSET('1_repeats'!$G$2, 4 * (A22 - 1), 0)</f>
        <v>R1</v>
      </c>
      <c r="F22" t="str">
        <f ca="1">OFFSET('1_repeats'!$F$2, 4 * (A22 - 1), 0)</f>
        <v>branch</v>
      </c>
      <c r="G22" t="str">
        <f ca="1">OFFSET('1_repeats'!$E$2, 4 * (A22 - 1), 0)</f>
        <v>sgA</v>
      </c>
      <c r="H22" t="str">
        <f t="shared" ca="1" si="0"/>
        <v>KO_sgA_R1_branch</v>
      </c>
      <c r="I22" t="str">
        <f ca="1">OFFSET('1_repeats'!$J$1, 4 * (A22 - 1)  + ($I$2), 0)</f>
        <v>yjl296_KO_sgA_R1_branch</v>
      </c>
      <c r="J22">
        <f ca="1">OFFSET('1_repeats'!$L$1, 4 * ($A22 - 1)  + ($J$2), 0)</f>
        <v>96</v>
      </c>
      <c r="K22" t="str">
        <f ca="1">OFFSET('1_repeats'!$J$1, 4 * (A22 - 1)  + ($K$2), 0)</f>
        <v>yjl297_KO_sgA_R1_branch</v>
      </c>
      <c r="L22">
        <f ca="1">OFFSET('1_repeats'!$L$1, 4 * ($A22 - 1)  + ($L$2), 0)</f>
        <v>97</v>
      </c>
      <c r="M22" t="str">
        <f ca="1">OFFSET('1_repeats'!$J$1, 4 * ($A22 - 1)  + ($M$2), 0)</f>
        <v>yjl298_KO_sgA_R1_branch</v>
      </c>
      <c r="N22">
        <f ca="1">OFFSET('1_repeats'!$L$1, 4 * ($A22 - 1)  + ($N$2), 0)</f>
        <v>98</v>
      </c>
      <c r="O22" t="str">
        <f ca="1">OFFSET('1_repeats'!$J$1, 4 * ($A22 - 1)  + ($O$2), 0)</f>
        <v>yjl299_KO_sgA_R1_branch</v>
      </c>
      <c r="P22">
        <f ca="1">OFFSET('1_repeats'!$L$1, 4 * ($A22 - 1)  + ($P$2), 0)</f>
        <v>99</v>
      </c>
      <c r="Q22" t="str">
        <f ca="1">_xlfn.CONCAT("python 1_process_nhej/combine_repeats.py -in ", dirs!$A$2, "/", I22, ".tsv ", dirs!$A$2, "/", K22, ".tsv ", dirs!$A$2, "/", M22, ".tsv ", dirs!$A$2, "/", O22, ".tsv --total_reads ", J22, " ", L22, " ", N22, " ", P22, " -o ", dirs!$A$3, "/", H22, ".tsv", " --quiet ")</f>
        <v xml:space="preserve">python 1_process_nhej/combine_repeats.py -in libraries_2/yjl296_KO_sgA_R1_branch.tsv libraries_2/yjl297_KO_sgA_R1_branch.tsv libraries_2/yjl298_KO_sgA_R1_branch.tsv libraries_2/yjl299_KO_sgA_R1_branch.tsv --total_reads 96 97 98 99 -o libraries_3/KO_sgA_R1_branch.tsv --quiet </v>
      </c>
    </row>
    <row r="23" spans="1:17" x14ac:dyDescent="0.25">
      <c r="A23" s="1">
        <v>21</v>
      </c>
      <c r="B23" t="str">
        <f ca="1">OFFSET('1_repeats'!$K$1, 4 * '2_combined'!A23, 0)</f>
        <v>1DSB_R1_cmv.fa</v>
      </c>
      <c r="C23">
        <f ca="1">OFFSET('1_repeats'!$H$2, 4 * (A23 - 1), 0)</f>
        <v>67</v>
      </c>
      <c r="D23" t="str">
        <f ca="1">OFFSET('1_repeats'!$B$2, 4 * (A23 - 1), 0)</f>
        <v>KO</v>
      </c>
      <c r="E23" t="str">
        <f ca="1">OFFSET('1_repeats'!$G$2, 4 * (A23 - 1), 0)</f>
        <v>R1</v>
      </c>
      <c r="F23" t="str">
        <f ca="1">OFFSET('1_repeats'!$F$2, 4 * (A23 - 1), 0)</f>
        <v>cmv</v>
      </c>
      <c r="G23" t="str">
        <f ca="1">OFFSET('1_repeats'!$E$2, 4 * (A23 - 1), 0)</f>
        <v>sgA</v>
      </c>
      <c r="H23" t="str">
        <f t="shared" ca="1" si="0"/>
        <v>KO_sgA_R1_cmv</v>
      </c>
      <c r="I23" t="str">
        <f ca="1">OFFSET('1_repeats'!$J$1, 4 * (A23 - 1)  + ($I$2), 0)</f>
        <v>yjl300_KO_sgA_R1_cmv</v>
      </c>
      <c r="J23">
        <f ca="1">OFFSET('1_repeats'!$L$1, 4 * ($A23 - 1)  + ($J$2), 0)</f>
        <v>96</v>
      </c>
      <c r="K23" t="str">
        <f ca="1">OFFSET('1_repeats'!$J$1, 4 * (A23 - 1)  + ($K$2), 0)</f>
        <v>yjl301_KO_sgA_R1_cmv</v>
      </c>
      <c r="L23">
        <f ca="1">OFFSET('1_repeats'!$L$1, 4 * ($A23 - 1)  + ($L$2), 0)</f>
        <v>97</v>
      </c>
      <c r="M23" t="str">
        <f ca="1">OFFSET('1_repeats'!$J$1, 4 * ($A23 - 1)  + ($M$2), 0)</f>
        <v>yjl302_KO_sgA_R1_cmv</v>
      </c>
      <c r="N23">
        <f ca="1">OFFSET('1_repeats'!$L$1, 4 * ($A23 - 1)  + ($N$2), 0)</f>
        <v>98</v>
      </c>
      <c r="O23" t="str">
        <f ca="1">OFFSET('1_repeats'!$J$1, 4 * ($A23 - 1)  + ($O$2), 0)</f>
        <v>yjl303_KO_sgA_R1_cmv</v>
      </c>
      <c r="P23">
        <f ca="1">OFFSET('1_repeats'!$L$1, 4 * ($A23 - 1)  + ($P$2), 0)</f>
        <v>99</v>
      </c>
      <c r="Q23" t="str">
        <f ca="1">_xlfn.CONCAT("python 1_process_nhej/combine_repeats.py -in ", dirs!$A$2, "/", I23, ".tsv ", dirs!$A$2, "/", K23, ".tsv ", dirs!$A$2, "/", M23, ".tsv ", dirs!$A$2, "/", O23, ".tsv --total_reads ", J23, " ", L23, " ", N23, " ", P23, " -o ", dirs!$A$3, "/", H23, ".tsv", " --quiet ")</f>
        <v xml:space="preserve">python 1_process_nhej/combine_repeats.py -in libraries_2/yjl300_KO_sgA_R1_cmv.tsv libraries_2/yjl301_KO_sgA_R1_cmv.tsv libraries_2/yjl302_KO_sgA_R1_cmv.tsv libraries_2/yjl303_KO_sgA_R1_cmv.tsv --total_reads 96 97 98 99 -o libraries_3/KO_sgA_R1_cmv.tsv --quiet </v>
      </c>
    </row>
    <row r="24" spans="1:17" x14ac:dyDescent="0.25">
      <c r="A24" s="1">
        <v>22</v>
      </c>
      <c r="B24" t="str">
        <f ca="1">OFFSET('1_repeats'!$K$1, 4 * '2_combined'!A24, 0)</f>
        <v>1DSB_R2_sense.fa</v>
      </c>
      <c r="C24">
        <f ca="1">OFFSET('1_repeats'!$H$2, 4 * (A24 - 1), 0)</f>
        <v>46</v>
      </c>
      <c r="D24" t="str">
        <f ca="1">OFFSET('1_repeats'!$B$2, 4 * (A24 - 1), 0)</f>
        <v>KO</v>
      </c>
      <c r="E24" t="str">
        <f ca="1">OFFSET('1_repeats'!$G$2, 4 * (A24 - 1), 0)</f>
        <v>R2</v>
      </c>
      <c r="F24" t="str">
        <f ca="1">OFFSET('1_repeats'!$F$2, 4 * (A24 - 1), 0)</f>
        <v>sense</v>
      </c>
      <c r="G24" t="str">
        <f ca="1">OFFSET('1_repeats'!$E$2, 4 * (A24 - 1), 0)</f>
        <v>sgB</v>
      </c>
      <c r="H24" t="str">
        <f t="shared" ca="1" si="0"/>
        <v>KO_sgB_R2_sense</v>
      </c>
      <c r="I24" t="str">
        <f ca="1">OFFSET('1_repeats'!$J$1, 4 * (A24 - 1)  + ($I$2), 0)</f>
        <v>yjl304_KO_sgB_R2_sense</v>
      </c>
      <c r="J24">
        <f ca="1">OFFSET('1_repeats'!$L$1, 4 * ($A24 - 1)  + ($J$2), 0)</f>
        <v>96</v>
      </c>
      <c r="K24" t="str">
        <f ca="1">OFFSET('1_repeats'!$J$1, 4 * (A24 - 1)  + ($K$2), 0)</f>
        <v>yjl305_KO_sgB_R2_sense</v>
      </c>
      <c r="L24">
        <f ca="1">OFFSET('1_repeats'!$L$1, 4 * ($A24 - 1)  + ($L$2), 0)</f>
        <v>97</v>
      </c>
      <c r="M24" t="str">
        <f ca="1">OFFSET('1_repeats'!$J$1, 4 * ($A24 - 1)  + ($M$2), 0)</f>
        <v>yjl306_KO_sgB_R2_sense</v>
      </c>
      <c r="N24">
        <f ca="1">OFFSET('1_repeats'!$L$1, 4 * ($A24 - 1)  + ($N$2), 0)</f>
        <v>98</v>
      </c>
      <c r="O24" t="str">
        <f ca="1">OFFSET('1_repeats'!$J$1, 4 * ($A24 - 1)  + ($O$2), 0)</f>
        <v>yjl307_KO_sgB_R2_sense</v>
      </c>
      <c r="P24">
        <f ca="1">OFFSET('1_repeats'!$L$1, 4 * ($A24 - 1)  + ($P$2), 0)</f>
        <v>99</v>
      </c>
      <c r="Q24" t="str">
        <f ca="1">_xlfn.CONCAT("python 1_process_nhej/combine_repeats.py -in ", dirs!$A$2, "/", I24, ".tsv ", dirs!$A$2, "/", K24, ".tsv ", dirs!$A$2, "/", M24, ".tsv ", dirs!$A$2, "/", O24, ".tsv --total_reads ", J24, " ", L24, " ", N24, " ", P24, " -o ", dirs!$A$3, "/", H24, ".tsv", " --quiet ")</f>
        <v xml:space="preserve">python 1_process_nhej/combine_repeats.py -in libraries_2/yjl304_KO_sgB_R2_sense.tsv libraries_2/yjl305_KO_sgB_R2_sense.tsv libraries_2/yjl306_KO_sgB_R2_sense.tsv libraries_2/yjl307_KO_sgB_R2_sense.tsv --total_reads 96 97 98 99 -o libraries_3/KO_sgB_R2_sense.tsv --quiet </v>
      </c>
    </row>
    <row r="25" spans="1:17" x14ac:dyDescent="0.25">
      <c r="A25" s="1">
        <v>23</v>
      </c>
      <c r="B25" t="str">
        <f ca="1">OFFSET('1_repeats'!$K$1, 4 * '2_combined'!A25, 0)</f>
        <v>1DSB_R2_branch.fa</v>
      </c>
      <c r="C25">
        <f ca="1">OFFSET('1_repeats'!$H$2, 4 * (A25 - 1), 0)</f>
        <v>46</v>
      </c>
      <c r="D25" t="str">
        <f ca="1">OFFSET('1_repeats'!$B$2, 4 * (A25 - 1), 0)</f>
        <v>KO</v>
      </c>
      <c r="E25" t="str">
        <f ca="1">OFFSET('1_repeats'!$G$2, 4 * (A25 - 1), 0)</f>
        <v>R2</v>
      </c>
      <c r="F25" t="str">
        <f ca="1">OFFSET('1_repeats'!$F$2, 4 * (A25 - 1), 0)</f>
        <v>branch</v>
      </c>
      <c r="G25" t="str">
        <f ca="1">OFFSET('1_repeats'!$E$2, 4 * (A25 - 1), 0)</f>
        <v>sgB</v>
      </c>
      <c r="H25" t="str">
        <f t="shared" ca="1" si="0"/>
        <v>KO_sgB_R2_branch</v>
      </c>
      <c r="I25" t="str">
        <f ca="1">OFFSET('1_repeats'!$J$1, 4 * (A25 - 1)  + ($I$2), 0)</f>
        <v>yjl308_KO_sgB_R2_branch</v>
      </c>
      <c r="J25">
        <f ca="1">OFFSET('1_repeats'!$L$1, 4 * ($A25 - 1)  + ($J$2), 0)</f>
        <v>96</v>
      </c>
      <c r="K25" t="str">
        <f ca="1">OFFSET('1_repeats'!$J$1, 4 * (A25 - 1)  + ($K$2), 0)</f>
        <v>yjl309_KO_sgB_R2_branch</v>
      </c>
      <c r="L25">
        <f ca="1">OFFSET('1_repeats'!$L$1, 4 * ($A25 - 1)  + ($L$2), 0)</f>
        <v>97</v>
      </c>
      <c r="M25" t="str">
        <f ca="1">OFFSET('1_repeats'!$J$1, 4 * ($A25 - 1)  + ($M$2), 0)</f>
        <v>yjl310_KO_sgB_R2_branch</v>
      </c>
      <c r="N25">
        <f ca="1">OFFSET('1_repeats'!$L$1, 4 * ($A25 - 1)  + ($N$2), 0)</f>
        <v>98</v>
      </c>
      <c r="O25" t="str">
        <f ca="1">OFFSET('1_repeats'!$J$1, 4 * ($A25 - 1)  + ($O$2), 0)</f>
        <v>yjl311_KO_sgB_R2_branch</v>
      </c>
      <c r="P25">
        <f ca="1">OFFSET('1_repeats'!$L$1, 4 * ($A25 - 1)  + ($P$2), 0)</f>
        <v>99</v>
      </c>
      <c r="Q25" t="str">
        <f ca="1">_xlfn.CONCAT("python 1_process_nhej/combine_repeats.py -in ", dirs!$A$2, "/", I25, ".tsv ", dirs!$A$2, "/", K25, ".tsv ", dirs!$A$2, "/", M25, ".tsv ", dirs!$A$2, "/", O25, ".tsv --total_reads ", J25, " ", L25, " ", N25, " ", P25, " -o ", dirs!$A$3, "/", H25, ".tsv", " --quiet ")</f>
        <v xml:space="preserve">python 1_process_nhej/combine_repeats.py -in libraries_2/yjl308_KO_sgB_R2_branch.tsv libraries_2/yjl309_KO_sgB_R2_branch.tsv libraries_2/yjl310_KO_sgB_R2_branch.tsv libraries_2/yjl311_KO_sgB_R2_branch.tsv --total_reads 96 97 98 99 -o libraries_3/KO_sgB_R2_branch.tsv --quiet </v>
      </c>
    </row>
    <row r="26" spans="1:17" x14ac:dyDescent="0.25">
      <c r="A26" s="1">
        <v>24</v>
      </c>
      <c r="B26" t="str">
        <f ca="1">OFFSET('1_repeats'!$K$1, 4 * '2_combined'!A26, 0)</f>
        <v>1DSB_R2_cmv.fa</v>
      </c>
      <c r="C26">
        <f ca="1">OFFSET('1_repeats'!$H$2, 4 * (A26 - 1), 0)</f>
        <v>46</v>
      </c>
      <c r="D26" t="str">
        <f ca="1">OFFSET('1_repeats'!$B$2, 4 * (A26 - 1), 0)</f>
        <v>KO</v>
      </c>
      <c r="E26" t="str">
        <f ca="1">OFFSET('1_repeats'!$G$2, 4 * (A26 - 1), 0)</f>
        <v>R2</v>
      </c>
      <c r="F26" t="str">
        <f ca="1">OFFSET('1_repeats'!$F$2, 4 * (A26 - 1), 0)</f>
        <v>cmv</v>
      </c>
      <c r="G26" t="str">
        <f ca="1">OFFSET('1_repeats'!$E$2, 4 * (A26 - 1), 0)</f>
        <v>sgB</v>
      </c>
      <c r="H26" t="str">
        <f t="shared" ca="1" si="0"/>
        <v>KO_sgB_R2_cmv</v>
      </c>
      <c r="I26" t="str">
        <f ca="1">OFFSET('1_repeats'!$J$1, 4 * (A26 - 1)  + ($I$2), 0)</f>
        <v>yjl312_KO_sgB_R2_cmv</v>
      </c>
      <c r="J26">
        <f ca="1">OFFSET('1_repeats'!$L$1, 4 * ($A26 - 1)  + ($J$2), 0)</f>
        <v>96</v>
      </c>
      <c r="K26" t="str">
        <f ca="1">OFFSET('1_repeats'!$J$1, 4 * (A26 - 1)  + ($K$2), 0)</f>
        <v>yjl313_KO_sgB_R2_cmv</v>
      </c>
      <c r="L26">
        <f ca="1">OFFSET('1_repeats'!$L$1, 4 * ($A26 - 1)  + ($L$2), 0)</f>
        <v>97</v>
      </c>
      <c r="M26" t="str">
        <f ca="1">OFFSET('1_repeats'!$J$1, 4 * ($A26 - 1)  + ($M$2), 0)</f>
        <v>yjl314_KO_sgB_R2_cmv</v>
      </c>
      <c r="N26">
        <f ca="1">OFFSET('1_repeats'!$L$1, 4 * ($A26 - 1)  + ($N$2), 0)</f>
        <v>98</v>
      </c>
      <c r="O26" t="str">
        <f ca="1">OFFSET('1_repeats'!$J$1, 4 * ($A26 - 1)  + ($O$2), 0)</f>
        <v>yjl315_KO_sgB_R2_cmv</v>
      </c>
      <c r="P26">
        <f ca="1">OFFSET('1_repeats'!$L$1, 4 * ($A26 - 1)  + ($P$2), 0)</f>
        <v>99</v>
      </c>
      <c r="Q26" t="str">
        <f ca="1">_xlfn.CONCAT("python 1_process_nhej/combine_repeats.py -in ", dirs!$A$2, "/", I26, ".tsv ", dirs!$A$2, "/", K26, ".tsv ", dirs!$A$2, "/", M26, ".tsv ", dirs!$A$2, "/", O26, ".tsv --total_reads ", J26, " ", L26, " ", N26, " ", P26, " -o ", dirs!$A$3, "/", H26, ".tsv", " --quiet ")</f>
        <v xml:space="preserve">python 1_process_nhej/combine_repeats.py -in libraries_2/yjl312_KO_sgB_R2_cmv.tsv libraries_2/yjl313_KO_sgB_R2_cmv.tsv libraries_2/yjl314_KO_sgB_R2_cmv.tsv libraries_2/yjl315_KO_sgB_R2_cmv.tsv --total_reads 96 97 98 99 -o libraries_3/KO_sgB_R2_cmv.tsv --quiet </v>
      </c>
    </row>
    <row r="27" spans="1:17" x14ac:dyDescent="0.25">
      <c r="A27" s="1">
        <v>25</v>
      </c>
      <c r="B27" t="str">
        <f ca="1">OFFSET('1_repeats'!$K$1, 4 * '2_combined'!A27, 0)</f>
        <v>2DSBanti_R1_antisense.fa</v>
      </c>
      <c r="C27">
        <f ca="1">OFFSET('1_repeats'!$H$2, 4 * (A27 - 1), 0)</f>
        <v>50</v>
      </c>
      <c r="D27" t="str">
        <f ca="1">OFFSET('1_repeats'!$B$2, 4 * (A27 - 1), 0)</f>
        <v>WT</v>
      </c>
      <c r="E27" t="str">
        <f ca="1">OFFSET('1_repeats'!$G$2, 4 * (A27 - 1), 0)</f>
        <v>R1</v>
      </c>
      <c r="F27" t="str">
        <f ca="1">OFFSET('1_repeats'!$F$2, 4 * (A27 - 1), 0)</f>
        <v>antisense</v>
      </c>
      <c r="G27" t="str">
        <f ca="1">OFFSET('1_repeats'!$E$2, 4 * (A27 - 1), 0)</f>
        <v>sgCD</v>
      </c>
      <c r="H27" t="str">
        <f t="shared" ca="1" si="0"/>
        <v>WT_sgCD_R1_antisense</v>
      </c>
      <c r="I27" t="str">
        <f ca="1">OFFSET('1_repeats'!$J$1, 4 * (A27 - 1)  + ($I$2), 0)</f>
        <v>yjl89_WT_sgCD_R1_antisense</v>
      </c>
      <c r="J27">
        <f ca="1">OFFSET('1_repeats'!$L$1, 4 * ($A27 - 1)  + ($J$2), 0)</f>
        <v>96</v>
      </c>
      <c r="K27" t="str">
        <f ca="1">OFFSET('1_repeats'!$J$1, 4 * (A27 - 1)  + ($K$2), 0)</f>
        <v>yjl90_WT_sgCD_R1_antisense</v>
      </c>
      <c r="L27">
        <f ca="1">OFFSET('1_repeats'!$L$1, 4 * ($A27 - 1)  + ($L$2), 0)</f>
        <v>97</v>
      </c>
      <c r="M27" t="str">
        <f ca="1">OFFSET('1_repeats'!$J$1, 4 * ($A27 - 1)  + ($M$2), 0)</f>
        <v>yjl91_WT_sgCD_R1_antisense</v>
      </c>
      <c r="N27">
        <f ca="1">OFFSET('1_repeats'!$L$1, 4 * ($A27 - 1)  + ($N$2), 0)</f>
        <v>98</v>
      </c>
      <c r="O27" t="str">
        <f ca="1">OFFSET('1_repeats'!$J$1, 4 * ($A27 - 1)  + ($O$2), 0)</f>
        <v>yjl92_WT_sgCD_R1_antisense</v>
      </c>
      <c r="P27">
        <f ca="1">OFFSET('1_repeats'!$L$1, 4 * ($A27 - 1)  + ($P$2), 0)</f>
        <v>99</v>
      </c>
      <c r="Q27" t="str">
        <f ca="1">_xlfn.CONCAT("python 1_process_nhej/combine_repeats.py -in ", dirs!$A$2, "/", I27, ".tsv ", dirs!$A$2, "/", K27, ".tsv ", dirs!$A$2, "/", M27, ".tsv ", dirs!$A$2, "/", O27, ".tsv --total_reads ", J27, " ", L27, " ", N27, " ", P27, " -o ", dirs!$A$3, "/", H27, ".tsv", " --quiet ")</f>
        <v xml:space="preserve">python 1_process_nhej/combine_repeats.py -in libraries_2/yjl89_WT_sgCD_R1_antisense.tsv libraries_2/yjl90_WT_sgCD_R1_antisense.tsv libraries_2/yjl91_WT_sgCD_R1_antisense.tsv libraries_2/yjl92_WT_sgCD_R1_antisense.tsv --total_reads 96 97 98 99 -o libraries_3/WT_sgCD_R1_antisense.tsv --quiet </v>
      </c>
    </row>
    <row r="28" spans="1:17" x14ac:dyDescent="0.25">
      <c r="A28" s="1">
        <v>26</v>
      </c>
      <c r="B28" t="str">
        <f ca="1">OFFSET('1_repeats'!$K$1, 4 * '2_combined'!A28, 0)</f>
        <v>2DSBanti_R1_splicing.fa</v>
      </c>
      <c r="C28">
        <f ca="1">OFFSET('1_repeats'!$H$2, 4 * (A28 - 1), 0)</f>
        <v>50</v>
      </c>
      <c r="D28" t="str">
        <f ca="1">OFFSET('1_repeats'!$B$2, 4 * (A28 - 1), 0)</f>
        <v>WT</v>
      </c>
      <c r="E28" t="str">
        <f ca="1">OFFSET('1_repeats'!$G$2, 4 * (A28 - 1), 0)</f>
        <v>R1</v>
      </c>
      <c r="F28" t="str">
        <f ca="1">OFFSET('1_repeats'!$F$2, 4 * (A28 - 1), 0)</f>
        <v>splicing</v>
      </c>
      <c r="G28" t="str">
        <f ca="1">OFFSET('1_repeats'!$E$2, 4 * (A28 - 1), 0)</f>
        <v>sgCD</v>
      </c>
      <c r="H28" t="str">
        <f t="shared" ca="1" si="0"/>
        <v>WT_sgCD_R1_splicing</v>
      </c>
      <c r="I28" t="str">
        <f ca="1">OFFSET('1_repeats'!$J$1, 4 * (A28 - 1)  + ($I$2), 0)</f>
        <v>yjl93_WT_sgCD_R1_splicing</v>
      </c>
      <c r="J28">
        <f ca="1">OFFSET('1_repeats'!$L$1, 4 * ($A28 - 1)  + ($J$2), 0)</f>
        <v>96</v>
      </c>
      <c r="K28" t="str">
        <f ca="1">OFFSET('1_repeats'!$J$1, 4 * (A28 - 1)  + ($K$2), 0)</f>
        <v>yjl94_WT_sgCD_R1_splicing</v>
      </c>
      <c r="L28">
        <f ca="1">OFFSET('1_repeats'!$L$1, 4 * ($A28 - 1)  + ($L$2), 0)</f>
        <v>97</v>
      </c>
      <c r="M28" t="str">
        <f ca="1">OFFSET('1_repeats'!$J$1, 4 * ($A28 - 1)  + ($M$2), 0)</f>
        <v>yjl95_WT_sgCD_R1_splicing</v>
      </c>
      <c r="N28">
        <f ca="1">OFFSET('1_repeats'!$L$1, 4 * ($A28 - 1)  + ($N$2), 0)</f>
        <v>98</v>
      </c>
      <c r="O28" t="str">
        <f ca="1">OFFSET('1_repeats'!$J$1, 4 * ($A28 - 1)  + ($O$2), 0)</f>
        <v>yjl96_WT_sgCD_R1_splicing</v>
      </c>
      <c r="P28">
        <f ca="1">OFFSET('1_repeats'!$L$1, 4 * ($A28 - 1)  + ($P$2), 0)</f>
        <v>99</v>
      </c>
      <c r="Q28" t="str">
        <f ca="1">_xlfn.CONCAT("python 1_process_nhej/combine_repeats.py -in ", dirs!$A$2, "/", I28, ".tsv ", dirs!$A$2, "/", K28, ".tsv ", dirs!$A$2, "/", M28, ".tsv ", dirs!$A$2, "/", O28, ".tsv --total_reads ", J28, " ", L28, " ", N28, " ", P28, " -o ", dirs!$A$3, "/", H28, ".tsv", " --quiet ")</f>
        <v xml:space="preserve">python 1_process_nhej/combine_repeats.py -in libraries_2/yjl93_WT_sgCD_R1_splicing.tsv libraries_2/yjl94_WT_sgCD_R1_splicing.tsv libraries_2/yjl95_WT_sgCD_R1_splicing.tsv libraries_2/yjl96_WT_sgCD_R1_splicing.tsv --total_reads 96 97 98 99 -o libraries_3/WT_sgCD_R1_splicing.tsv --quiet </v>
      </c>
    </row>
    <row r="29" spans="1:17" x14ac:dyDescent="0.25">
      <c r="A29" s="1">
        <v>27</v>
      </c>
      <c r="B29" t="str">
        <f ca="1">OFFSET('1_repeats'!$K$1, 4 * '2_combined'!A29, 0)</f>
        <v>2DSBanti_R2_antisense.fa</v>
      </c>
      <c r="C29">
        <f ca="1">OFFSET('1_repeats'!$H$2, 4 * (A29 - 1), 0)</f>
        <v>47</v>
      </c>
      <c r="D29" t="str">
        <f ca="1">OFFSET('1_repeats'!$B$2, 4 * (A29 - 1), 0)</f>
        <v>WT</v>
      </c>
      <c r="E29" t="str">
        <f ca="1">OFFSET('1_repeats'!$G$2, 4 * (A29 - 1), 0)</f>
        <v>R2</v>
      </c>
      <c r="F29" t="str">
        <f ca="1">OFFSET('1_repeats'!$F$2, 4 * (A29 - 1), 0)</f>
        <v>antisense</v>
      </c>
      <c r="G29" t="str">
        <f ca="1">OFFSET('1_repeats'!$E$2, 4 * (A29 - 1), 0)</f>
        <v>sgCD</v>
      </c>
      <c r="H29" t="str">
        <f t="shared" ca="1" si="0"/>
        <v>WT_sgCD_R2_antisense</v>
      </c>
      <c r="I29" t="str">
        <f ca="1">OFFSET('1_repeats'!$J$1, 4 * (A29 - 1)  + ($I$2), 0)</f>
        <v>yjl89_WT_sgCD_R2_antisense</v>
      </c>
      <c r="J29">
        <f ca="1">OFFSET('1_repeats'!$L$1, 4 * ($A29 - 1)  + ($J$2), 0)</f>
        <v>96</v>
      </c>
      <c r="K29" t="str">
        <f ca="1">OFFSET('1_repeats'!$J$1, 4 * (A29 - 1)  + ($K$2), 0)</f>
        <v>yjl90_WT_sgCD_R2_antisense</v>
      </c>
      <c r="L29">
        <f ca="1">OFFSET('1_repeats'!$L$1, 4 * ($A29 - 1)  + ($L$2), 0)</f>
        <v>97</v>
      </c>
      <c r="M29" t="str">
        <f ca="1">OFFSET('1_repeats'!$J$1, 4 * ($A29 - 1)  + ($M$2), 0)</f>
        <v>yjl91_WT_sgCD_R2_antisense</v>
      </c>
      <c r="N29">
        <f ca="1">OFFSET('1_repeats'!$L$1, 4 * ($A29 - 1)  + ($N$2), 0)</f>
        <v>98</v>
      </c>
      <c r="O29" t="str">
        <f ca="1">OFFSET('1_repeats'!$J$1, 4 * ($A29 - 1)  + ($O$2), 0)</f>
        <v>yjl92_WT_sgCD_R2_antisense</v>
      </c>
      <c r="P29">
        <f ca="1">OFFSET('1_repeats'!$L$1, 4 * ($A29 - 1)  + ($P$2), 0)</f>
        <v>99</v>
      </c>
      <c r="Q29" t="str">
        <f ca="1">_xlfn.CONCAT("python 1_process_nhej/combine_repeats.py -in ", dirs!$A$2, "/", I29, ".tsv ", dirs!$A$2, "/", K29, ".tsv ", dirs!$A$2, "/", M29, ".tsv ", dirs!$A$2, "/", O29, ".tsv --total_reads ", J29, " ", L29, " ", N29, " ", P29, " -o ", dirs!$A$3, "/", H29, ".tsv", " --quiet ")</f>
        <v xml:space="preserve">python 1_process_nhej/combine_repeats.py -in libraries_2/yjl89_WT_sgCD_R2_antisense.tsv libraries_2/yjl90_WT_sgCD_R2_antisense.tsv libraries_2/yjl91_WT_sgCD_R2_antisense.tsv libraries_2/yjl92_WT_sgCD_R2_antisense.tsv --total_reads 96 97 98 99 -o libraries_3/WT_sgCD_R2_antisense.tsv --quiet </v>
      </c>
    </row>
    <row r="30" spans="1:17" x14ac:dyDescent="0.25">
      <c r="A30" s="1">
        <v>28</v>
      </c>
      <c r="B30" t="str">
        <f ca="1">OFFSET('1_repeats'!$K$1, 4 * '2_combined'!A30, 0)</f>
        <v>2DSBanti_R2_splicing.fa</v>
      </c>
      <c r="C30">
        <f ca="1">OFFSET('1_repeats'!$H$2, 4 * (A30 - 1), 0)</f>
        <v>47</v>
      </c>
      <c r="D30" t="str">
        <f ca="1">OFFSET('1_repeats'!$B$2, 4 * (A30 - 1), 0)</f>
        <v>WT</v>
      </c>
      <c r="E30" t="str">
        <f ca="1">OFFSET('1_repeats'!$G$2, 4 * (A30 - 1), 0)</f>
        <v>R2</v>
      </c>
      <c r="F30" t="str">
        <f ca="1">OFFSET('1_repeats'!$F$2, 4 * (A30 - 1), 0)</f>
        <v>splicing</v>
      </c>
      <c r="G30" t="str">
        <f ca="1">OFFSET('1_repeats'!$E$2, 4 * (A30 - 1), 0)</f>
        <v>sgCD</v>
      </c>
      <c r="H30" t="str">
        <f t="shared" ca="1" si="0"/>
        <v>WT_sgCD_R2_splicing</v>
      </c>
      <c r="I30" t="str">
        <f ca="1">OFFSET('1_repeats'!$J$1, 4 * (A30 - 1)  + ($I$2), 0)</f>
        <v>yjl93_WT_sgCD_R2_splicing</v>
      </c>
      <c r="J30">
        <f ca="1">OFFSET('1_repeats'!$L$1, 4 * ($A30 - 1)  + ($J$2), 0)</f>
        <v>96</v>
      </c>
      <c r="K30" t="str">
        <f ca="1">OFFSET('1_repeats'!$J$1, 4 * (A30 - 1)  + ($K$2), 0)</f>
        <v>yjl94_WT_sgCD_R2_splicing</v>
      </c>
      <c r="L30">
        <f ca="1">OFFSET('1_repeats'!$L$1, 4 * ($A30 - 1)  + ($L$2), 0)</f>
        <v>97</v>
      </c>
      <c r="M30" t="str">
        <f ca="1">OFFSET('1_repeats'!$J$1, 4 * ($A30 - 1)  + ($M$2), 0)</f>
        <v>yjl95_WT_sgCD_R2_splicing</v>
      </c>
      <c r="N30">
        <f ca="1">OFFSET('1_repeats'!$L$1, 4 * ($A30 - 1)  + ($N$2), 0)</f>
        <v>98</v>
      </c>
      <c r="O30" t="str">
        <f ca="1">OFFSET('1_repeats'!$J$1, 4 * ($A30 - 1)  + ($O$2), 0)</f>
        <v>yjl96_WT_sgCD_R2_splicing</v>
      </c>
      <c r="P30">
        <f ca="1">OFFSET('1_repeats'!$L$1, 4 * ($A30 - 1)  + ($P$2), 0)</f>
        <v>99</v>
      </c>
      <c r="Q30" t="str">
        <f ca="1">_xlfn.CONCAT("python 1_process_nhej/combine_repeats.py -in ", dirs!$A$2, "/", I30, ".tsv ", dirs!$A$2, "/", K30, ".tsv ", dirs!$A$2, "/", M30, ".tsv ", dirs!$A$2, "/", O30, ".tsv --total_reads ", J30, " ", L30, " ", N30, " ", P30, " -o ", dirs!$A$3, "/", H30, ".tsv", " --quiet ")</f>
        <v xml:space="preserve">python 1_process_nhej/combine_repeats.py -in libraries_2/yjl93_WT_sgCD_R2_splicing.tsv libraries_2/yjl94_WT_sgCD_R2_splicing.tsv libraries_2/yjl95_WT_sgCD_R2_splicing.tsv libraries_2/yjl96_WT_sgCD_R2_splicing.tsv --total_reads 96 97 98 99 -o libraries_3/WT_sgCD_R2_splicing.tsv --quiet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E05C-D19C-48E0-98FD-EB0CB98D1023}">
  <dimension ref="A1:K25"/>
  <sheetViews>
    <sheetView topLeftCell="G1" workbookViewId="0">
      <selection activeCell="K2" sqref="K2:K25"/>
    </sheetView>
  </sheetViews>
  <sheetFormatPr defaultRowHeight="15" x14ac:dyDescent="0.25"/>
  <cols>
    <col min="2" max="2" width="17.28515625" bestFit="1" customWidth="1"/>
    <col min="8" max="8" width="26.28515625" bestFit="1" customWidth="1"/>
    <col min="9" max="9" width="32.5703125" bestFit="1" customWidth="1"/>
    <col min="10" max="10" width="13.140625" bestFit="1" customWidth="1"/>
    <col min="11" max="11" width="18.7109375" bestFit="1" customWidth="1"/>
  </cols>
  <sheetData>
    <row r="1" spans="1:11" x14ac:dyDescent="0.25">
      <c r="B1" s="1" t="s">
        <v>89</v>
      </c>
      <c r="C1" s="1" t="s">
        <v>104</v>
      </c>
      <c r="D1" s="1" t="s">
        <v>107</v>
      </c>
      <c r="E1" s="1" t="s">
        <v>84</v>
      </c>
      <c r="F1" s="1" t="s">
        <v>83</v>
      </c>
      <c r="G1" s="1" t="s">
        <v>106</v>
      </c>
      <c r="H1" s="1" t="s">
        <v>144</v>
      </c>
      <c r="I1" s="1" t="s">
        <v>143</v>
      </c>
      <c r="J1" s="1" t="s">
        <v>95</v>
      </c>
      <c r="K1" s="1" t="s">
        <v>135</v>
      </c>
    </row>
    <row r="2" spans="1:11" x14ac:dyDescent="0.25">
      <c r="A2" s="1">
        <v>1</v>
      </c>
      <c r="B2" t="str">
        <f>'1_repeats'!K114</f>
        <v>1DSB_R1_sense.fa</v>
      </c>
      <c r="C2">
        <f>'1_repeats'!H114</f>
        <v>67</v>
      </c>
      <c r="D2" t="str">
        <f>'1_repeats'!B114</f>
        <v>WT</v>
      </c>
      <c r="E2" t="str">
        <f>'1_repeats'!G114</f>
        <v>R1</v>
      </c>
      <c r="F2" t="str">
        <f>'1_repeats'!F114</f>
        <v>sense</v>
      </c>
      <c r="G2" t="str">
        <f>'1_repeats'!E114</f>
        <v>sgA</v>
      </c>
      <c r="H2" t="str">
        <f>_xlfn.CONCAT(D2, "_", G2, "_", E2, "_", F2, "_nodsb")</f>
        <v>WT_sgA_R1_sense_nodsb</v>
      </c>
      <c r="I2" t="str">
        <f>'1_repeats'!J114</f>
        <v>yjl244_WT_sgA_R1_sense_nodsb</v>
      </c>
      <c r="J2">
        <f>'1_repeats'!L114</f>
        <v>96</v>
      </c>
      <c r="K2" t="str">
        <f>_xlfn.CONCAT("python 1_process_nhej/combine_repeats.py -in ", dirs!$A$2, "/", I2, ".tsv ", " --total_reads ", J2, " -o ", dirs!$A$3, "/", H2, ".tsv", " --quiet ")</f>
        <v xml:space="preserve">python 1_process_nhej/combine_repeats.py -in libraries_2/yjl244_WT_sgA_R1_sense_nodsb.tsv  --total_reads 96 -o libraries_3/WT_sgA_R1_sense_nodsb.tsv --quiet </v>
      </c>
    </row>
    <row r="3" spans="1:11" x14ac:dyDescent="0.25">
      <c r="A3" s="1">
        <v>2</v>
      </c>
      <c r="B3" t="str">
        <f>'1_repeats'!K115</f>
        <v>1DSB_R2_sense.fa</v>
      </c>
      <c r="C3">
        <f>'1_repeats'!H115</f>
        <v>46</v>
      </c>
      <c r="D3" t="str">
        <f>'1_repeats'!B115</f>
        <v>WT</v>
      </c>
      <c r="E3" t="str">
        <f>'1_repeats'!G115</f>
        <v>R2</v>
      </c>
      <c r="F3" t="str">
        <f>'1_repeats'!F115</f>
        <v>sense</v>
      </c>
      <c r="G3" t="str">
        <f>'1_repeats'!E115</f>
        <v>sgB</v>
      </c>
      <c r="H3" t="str">
        <f t="shared" ref="H3:H25" si="0">_xlfn.CONCAT(D3, "_", G3, "_", E3, "_", F3, "_nodsb")</f>
        <v>WT_sgB_R2_sense_nodsb</v>
      </c>
      <c r="I3" t="str">
        <f>'1_repeats'!J115</f>
        <v>yjl244_WT_sgB_R2_sense_nodsb</v>
      </c>
      <c r="J3">
        <f>'1_repeats'!L115</f>
        <v>97</v>
      </c>
      <c r="K3" t="str">
        <f>_xlfn.CONCAT("python 1_process_nhej/combine_repeats.py -in ", dirs!$A$2, "/", I3, ".tsv ", " --total_reads ", J3, " -o ", dirs!$A$3, "/", H3, ".tsv", " --quiet ")</f>
        <v xml:space="preserve">python 1_process_nhej/combine_repeats.py -in libraries_2/yjl244_WT_sgB_R2_sense_nodsb.tsv  --total_reads 97 -o libraries_3/WT_sgB_R2_sense_nodsb.tsv --quiet </v>
      </c>
    </row>
    <row r="4" spans="1:11" x14ac:dyDescent="0.25">
      <c r="A4" s="1">
        <v>3</v>
      </c>
      <c r="B4" t="str">
        <f>'1_repeats'!K116</f>
        <v>2DSB_R1_sense.fa</v>
      </c>
      <c r="C4">
        <f>'1_repeats'!H116</f>
        <v>67</v>
      </c>
      <c r="D4" t="str">
        <f>'1_repeats'!B116</f>
        <v>WT</v>
      </c>
      <c r="E4" t="str">
        <f>'1_repeats'!G116</f>
        <v>R1</v>
      </c>
      <c r="F4" t="str">
        <f>'1_repeats'!F116</f>
        <v>sense</v>
      </c>
      <c r="G4" t="str">
        <f>'1_repeats'!E116</f>
        <v>sgAB</v>
      </c>
      <c r="H4" t="str">
        <f t="shared" si="0"/>
        <v>WT_sgAB_R1_sense_nodsb</v>
      </c>
      <c r="I4" t="str">
        <f>'1_repeats'!J116</f>
        <v>yjl244_WT_sgAB_R1_sense_nodsb</v>
      </c>
      <c r="J4">
        <f>'1_repeats'!L116</f>
        <v>98</v>
      </c>
      <c r="K4" t="str">
        <f>_xlfn.CONCAT("python 1_process_nhej/combine_repeats.py -in ", dirs!$A$2, "/", I4, ".tsv ", " --total_reads ", J4, " -o ", dirs!$A$3, "/", H4, ".tsv", " --quiet ")</f>
        <v xml:space="preserve">python 1_process_nhej/combine_repeats.py -in libraries_2/yjl244_WT_sgAB_R1_sense_nodsb.tsv  --total_reads 98 -o libraries_3/WT_sgAB_R1_sense_nodsb.tsv --quiet </v>
      </c>
    </row>
    <row r="5" spans="1:11" x14ac:dyDescent="0.25">
      <c r="A5" s="1">
        <v>4</v>
      </c>
      <c r="B5" t="str">
        <f>'1_repeats'!K117</f>
        <v>2DSB_R2_sense.fa</v>
      </c>
      <c r="C5">
        <f>'1_repeats'!H117</f>
        <v>46</v>
      </c>
      <c r="D5" t="str">
        <f>'1_repeats'!B117</f>
        <v>WT</v>
      </c>
      <c r="E5" t="str">
        <f>'1_repeats'!G117</f>
        <v>R2</v>
      </c>
      <c r="F5" t="str">
        <f>'1_repeats'!F117</f>
        <v>sense</v>
      </c>
      <c r="G5" t="str">
        <f>'1_repeats'!E117</f>
        <v>sgAB</v>
      </c>
      <c r="H5" t="str">
        <f t="shared" si="0"/>
        <v>WT_sgAB_R2_sense_nodsb</v>
      </c>
      <c r="I5" t="str">
        <f>'1_repeats'!J117</f>
        <v>yjl244_WT_sgAB_R2_sense_nodsb</v>
      </c>
      <c r="J5">
        <f>'1_repeats'!L117</f>
        <v>99</v>
      </c>
      <c r="K5" t="str">
        <f>_xlfn.CONCAT("python 1_process_nhej/combine_repeats.py -in ", dirs!$A$2, "/", I5, ".tsv ", " --total_reads ", J5, " -o ", dirs!$A$3, "/", H5, ".tsv", " --quiet ")</f>
        <v xml:space="preserve">python 1_process_nhej/combine_repeats.py -in libraries_2/yjl244_WT_sgAB_R2_sense_nodsb.tsv  --total_reads 99 -o libraries_3/WT_sgAB_R2_sense_nodsb.tsv --quiet </v>
      </c>
    </row>
    <row r="6" spans="1:11" x14ac:dyDescent="0.25">
      <c r="A6" s="1">
        <v>5</v>
      </c>
      <c r="B6" t="str">
        <f>'1_repeats'!K118</f>
        <v>1DSB_R1_branch.fa</v>
      </c>
      <c r="C6">
        <f>'1_repeats'!H118</f>
        <v>67</v>
      </c>
      <c r="D6" t="str">
        <f>'1_repeats'!B118</f>
        <v>WT</v>
      </c>
      <c r="E6" t="str">
        <f>'1_repeats'!G118</f>
        <v>R1</v>
      </c>
      <c r="F6" t="str">
        <f>'1_repeats'!F118</f>
        <v>branch</v>
      </c>
      <c r="G6" t="str">
        <f>'1_repeats'!E118</f>
        <v>sgA</v>
      </c>
      <c r="H6" t="str">
        <f t="shared" si="0"/>
        <v>WT_sgA_R1_branch_nodsb</v>
      </c>
      <c r="I6" t="str">
        <f>'1_repeats'!J118</f>
        <v>yjl245_WT_sgA_R1_branch_nodsb</v>
      </c>
      <c r="J6">
        <f>'1_repeats'!L118</f>
        <v>96</v>
      </c>
      <c r="K6" t="str">
        <f>_xlfn.CONCAT("python 1_process_nhej/combine_repeats.py -in ", dirs!$A$2, "/", I6, ".tsv ", " --total_reads ", J6, " -o ", dirs!$A$3, "/", H6, ".tsv", " --quiet ")</f>
        <v xml:space="preserve">python 1_process_nhej/combine_repeats.py -in libraries_2/yjl245_WT_sgA_R1_branch_nodsb.tsv  --total_reads 96 -o libraries_3/WT_sgA_R1_branch_nodsb.tsv --quiet </v>
      </c>
    </row>
    <row r="7" spans="1:11" x14ac:dyDescent="0.25">
      <c r="A7" s="1">
        <v>6</v>
      </c>
      <c r="B7" t="str">
        <f>'1_repeats'!K119</f>
        <v>1DSB_R2_branch.fa</v>
      </c>
      <c r="C7">
        <f>'1_repeats'!H119</f>
        <v>46</v>
      </c>
      <c r="D7" t="str">
        <f>'1_repeats'!B119</f>
        <v>WT</v>
      </c>
      <c r="E7" t="str">
        <f>'1_repeats'!G119</f>
        <v>R2</v>
      </c>
      <c r="F7" t="str">
        <f>'1_repeats'!F119</f>
        <v>branch</v>
      </c>
      <c r="G7" t="str">
        <f>'1_repeats'!E119</f>
        <v>sgB</v>
      </c>
      <c r="H7" t="str">
        <f t="shared" si="0"/>
        <v>WT_sgB_R2_branch_nodsb</v>
      </c>
      <c r="I7" t="str">
        <f>'1_repeats'!J119</f>
        <v>yjl245_WT_sgB_R2_branch_nodsb</v>
      </c>
      <c r="J7">
        <f>'1_repeats'!L119</f>
        <v>97</v>
      </c>
      <c r="K7" t="str">
        <f>_xlfn.CONCAT("python 1_process_nhej/combine_repeats.py -in ", dirs!$A$2, "/", I7, ".tsv ", " --total_reads ", J7, " -o ", dirs!$A$3, "/", H7, ".tsv", " --quiet ")</f>
        <v xml:space="preserve">python 1_process_nhej/combine_repeats.py -in libraries_2/yjl245_WT_sgB_R2_branch_nodsb.tsv  --total_reads 97 -o libraries_3/WT_sgB_R2_branch_nodsb.tsv --quiet </v>
      </c>
    </row>
    <row r="8" spans="1:11" x14ac:dyDescent="0.25">
      <c r="A8" s="1">
        <v>7</v>
      </c>
      <c r="B8" t="str">
        <f>'1_repeats'!K120</f>
        <v>2DSB_R1_branch.fa</v>
      </c>
      <c r="C8">
        <f>'1_repeats'!H120</f>
        <v>67</v>
      </c>
      <c r="D8" t="str">
        <f>'1_repeats'!B120</f>
        <v>WT</v>
      </c>
      <c r="E8" t="str">
        <f>'1_repeats'!G120</f>
        <v>R1</v>
      </c>
      <c r="F8" t="str">
        <f>'1_repeats'!F120</f>
        <v>branch</v>
      </c>
      <c r="G8" t="str">
        <f>'1_repeats'!E120</f>
        <v>sgAB</v>
      </c>
      <c r="H8" t="str">
        <f t="shared" si="0"/>
        <v>WT_sgAB_R1_branch_nodsb</v>
      </c>
      <c r="I8" t="str">
        <f>'1_repeats'!J120</f>
        <v>yjl245_WT_sgAB_R1_branch_nodsb</v>
      </c>
      <c r="J8">
        <f>'1_repeats'!L120</f>
        <v>98</v>
      </c>
      <c r="K8" t="str">
        <f>_xlfn.CONCAT("python 1_process_nhej/combine_repeats.py -in ", dirs!$A$2, "/", I8, ".tsv ", " --total_reads ", J8, " -o ", dirs!$A$3, "/", H8, ".tsv", " --quiet ")</f>
        <v xml:space="preserve">python 1_process_nhej/combine_repeats.py -in libraries_2/yjl245_WT_sgAB_R1_branch_nodsb.tsv  --total_reads 98 -o libraries_3/WT_sgAB_R1_branch_nodsb.tsv --quiet </v>
      </c>
    </row>
    <row r="9" spans="1:11" x14ac:dyDescent="0.25">
      <c r="A9" s="1">
        <v>8</v>
      </c>
      <c r="B9" t="str">
        <f>'1_repeats'!K121</f>
        <v>2DSB_R2_branch.fa</v>
      </c>
      <c r="C9">
        <f>'1_repeats'!H121</f>
        <v>46</v>
      </c>
      <c r="D9" t="str">
        <f>'1_repeats'!B121</f>
        <v>WT</v>
      </c>
      <c r="E9" t="str">
        <f>'1_repeats'!G121</f>
        <v>R2</v>
      </c>
      <c r="F9" t="str">
        <f>'1_repeats'!F121</f>
        <v>branch</v>
      </c>
      <c r="G9" t="str">
        <f>'1_repeats'!E121</f>
        <v>sgAB</v>
      </c>
      <c r="H9" t="str">
        <f t="shared" si="0"/>
        <v>WT_sgAB_R2_branch_nodsb</v>
      </c>
      <c r="I9" t="str">
        <f>'1_repeats'!J121</f>
        <v>yjl245_WT_sgAB_R2_branch_nodsb</v>
      </c>
      <c r="J9">
        <f>'1_repeats'!L121</f>
        <v>99</v>
      </c>
      <c r="K9" t="str">
        <f>_xlfn.CONCAT("python 1_process_nhej/combine_repeats.py -in ", dirs!$A$2, "/", I9, ".tsv ", " --total_reads ", J9, " -o ", dirs!$A$3, "/", H9, ".tsv", " --quiet ")</f>
        <v xml:space="preserve">python 1_process_nhej/combine_repeats.py -in libraries_2/yjl245_WT_sgAB_R2_branch_nodsb.tsv  --total_reads 99 -o libraries_3/WT_sgAB_R2_branch_nodsb.tsv --quiet </v>
      </c>
    </row>
    <row r="10" spans="1:11" x14ac:dyDescent="0.25">
      <c r="A10" s="1">
        <v>9</v>
      </c>
      <c r="B10" t="str">
        <f>'1_repeats'!K122</f>
        <v>1DSB_R1_cmv.fa</v>
      </c>
      <c r="C10">
        <f>'1_repeats'!H122</f>
        <v>67</v>
      </c>
      <c r="D10" t="str">
        <f>'1_repeats'!B122</f>
        <v>WT</v>
      </c>
      <c r="E10" t="str">
        <f>'1_repeats'!G122</f>
        <v>R1</v>
      </c>
      <c r="F10" t="str">
        <f>'1_repeats'!F122</f>
        <v>cmv</v>
      </c>
      <c r="G10" t="str">
        <f>'1_repeats'!E122</f>
        <v>sgA</v>
      </c>
      <c r="H10" t="str">
        <f t="shared" si="0"/>
        <v>WT_sgA_R1_cmv_nodsb</v>
      </c>
      <c r="I10" t="str">
        <f>'1_repeats'!J122</f>
        <v>yjl246_WT_sgA_R1_cmv_nodsb</v>
      </c>
      <c r="J10">
        <f>'1_repeats'!L122</f>
        <v>96</v>
      </c>
      <c r="K10" t="str">
        <f>_xlfn.CONCAT("python 1_process_nhej/combine_repeats.py -in ", dirs!$A$2, "/", I10, ".tsv ", " --total_reads ", J10, " -o ", dirs!$A$3, "/", H10, ".tsv", " --quiet ")</f>
        <v xml:space="preserve">python 1_process_nhej/combine_repeats.py -in libraries_2/yjl246_WT_sgA_R1_cmv_nodsb.tsv  --total_reads 96 -o libraries_3/WT_sgA_R1_cmv_nodsb.tsv --quiet </v>
      </c>
    </row>
    <row r="11" spans="1:11" x14ac:dyDescent="0.25">
      <c r="A11" s="1">
        <v>10</v>
      </c>
      <c r="B11" t="str">
        <f>'1_repeats'!K123</f>
        <v>1DSB_R2_cmv.fa</v>
      </c>
      <c r="C11">
        <f>'1_repeats'!H123</f>
        <v>46</v>
      </c>
      <c r="D11" t="str">
        <f>'1_repeats'!B123</f>
        <v>WT</v>
      </c>
      <c r="E11" t="str">
        <f>'1_repeats'!G123</f>
        <v>R2</v>
      </c>
      <c r="F11" t="str">
        <f>'1_repeats'!F123</f>
        <v>cmv</v>
      </c>
      <c r="G11" t="str">
        <f>'1_repeats'!E123</f>
        <v>sgB</v>
      </c>
      <c r="H11" t="str">
        <f t="shared" si="0"/>
        <v>WT_sgB_R2_cmv_nodsb</v>
      </c>
      <c r="I11" t="str">
        <f>'1_repeats'!J123</f>
        <v>yjl246_WT_sgB_R2_cmv_nodsb</v>
      </c>
      <c r="J11">
        <f>'1_repeats'!L123</f>
        <v>97</v>
      </c>
      <c r="K11" t="str">
        <f>_xlfn.CONCAT("python 1_process_nhej/combine_repeats.py -in ", dirs!$A$2, "/", I11, ".tsv ", " --total_reads ", J11, " -o ", dirs!$A$3, "/", H11, ".tsv", " --quiet ")</f>
        <v xml:space="preserve">python 1_process_nhej/combine_repeats.py -in libraries_2/yjl246_WT_sgB_R2_cmv_nodsb.tsv  --total_reads 97 -o libraries_3/WT_sgB_R2_cmv_nodsb.tsv --quiet </v>
      </c>
    </row>
    <row r="12" spans="1:11" x14ac:dyDescent="0.25">
      <c r="A12" s="1">
        <v>11</v>
      </c>
      <c r="B12" t="str">
        <f>'1_repeats'!K124</f>
        <v>2DSB_R1_cmv.fa</v>
      </c>
      <c r="C12">
        <f>'1_repeats'!H124</f>
        <v>67</v>
      </c>
      <c r="D12" t="str">
        <f>'1_repeats'!B124</f>
        <v>WT</v>
      </c>
      <c r="E12" t="str">
        <f>'1_repeats'!G124</f>
        <v>R1</v>
      </c>
      <c r="F12" t="str">
        <f>'1_repeats'!F124</f>
        <v>cmv</v>
      </c>
      <c r="G12" t="str">
        <f>'1_repeats'!E124</f>
        <v>sgAB</v>
      </c>
      <c r="H12" t="str">
        <f t="shared" si="0"/>
        <v>WT_sgAB_R1_cmv_nodsb</v>
      </c>
      <c r="I12" t="str">
        <f>'1_repeats'!J124</f>
        <v>yjl246_WT_sgAB_R1_cmv_nodsb</v>
      </c>
      <c r="J12">
        <f>'1_repeats'!L124</f>
        <v>98</v>
      </c>
      <c r="K12" t="str">
        <f>_xlfn.CONCAT("python 1_process_nhej/combine_repeats.py -in ", dirs!$A$2, "/", I12, ".tsv ", " --total_reads ", J12, " -o ", dirs!$A$3, "/", H12, ".tsv", " --quiet ")</f>
        <v xml:space="preserve">python 1_process_nhej/combine_repeats.py -in libraries_2/yjl246_WT_sgAB_R1_cmv_nodsb.tsv  --total_reads 98 -o libraries_3/WT_sgAB_R1_cmv_nodsb.tsv --quiet </v>
      </c>
    </row>
    <row r="13" spans="1:11" x14ac:dyDescent="0.25">
      <c r="A13" s="1">
        <v>12</v>
      </c>
      <c r="B13" t="str">
        <f>'1_repeats'!K125</f>
        <v>2DSB_R2_cmv.fa</v>
      </c>
      <c r="C13">
        <f>'1_repeats'!H125</f>
        <v>46</v>
      </c>
      <c r="D13" t="str">
        <f>'1_repeats'!B125</f>
        <v>WT</v>
      </c>
      <c r="E13" t="str">
        <f>'1_repeats'!G125</f>
        <v>R2</v>
      </c>
      <c r="F13" t="str">
        <f>'1_repeats'!F125</f>
        <v>cmv</v>
      </c>
      <c r="G13" t="str">
        <f>'1_repeats'!E125</f>
        <v>sgAB</v>
      </c>
      <c r="H13" t="str">
        <f t="shared" si="0"/>
        <v>WT_sgAB_R2_cmv_nodsb</v>
      </c>
      <c r="I13" t="str">
        <f>'1_repeats'!J125</f>
        <v>yjl246_WT_sgAB_R2_cmv_nodsb</v>
      </c>
      <c r="J13">
        <f>'1_repeats'!L125</f>
        <v>99</v>
      </c>
      <c r="K13" t="str">
        <f>_xlfn.CONCAT("python 1_process_nhej/combine_repeats.py -in ", dirs!$A$2, "/", I13, ".tsv ", " --total_reads ", J13, " -o ", dirs!$A$3, "/", H13, ".tsv", " --quiet ")</f>
        <v xml:space="preserve">python 1_process_nhej/combine_repeats.py -in libraries_2/yjl246_WT_sgAB_R2_cmv_nodsb.tsv  --total_reads 99 -o libraries_3/WT_sgAB_R2_cmv_nodsb.tsv --quiet </v>
      </c>
    </row>
    <row r="14" spans="1:11" x14ac:dyDescent="0.25">
      <c r="A14" s="1">
        <v>13</v>
      </c>
      <c r="B14" t="str">
        <f>'1_repeats'!K126</f>
        <v>1DSB_R1_sense.fa</v>
      </c>
      <c r="C14">
        <f>'1_repeats'!H126</f>
        <v>67</v>
      </c>
      <c r="D14" t="str">
        <f>'1_repeats'!B126</f>
        <v>KO</v>
      </c>
      <c r="E14" t="str">
        <f>'1_repeats'!G126</f>
        <v>R1</v>
      </c>
      <c r="F14" t="str">
        <f>'1_repeats'!F126</f>
        <v>sense</v>
      </c>
      <c r="G14" t="str">
        <f>'1_repeats'!E126</f>
        <v>sgA</v>
      </c>
      <c r="H14" t="str">
        <f t="shared" si="0"/>
        <v>KO_sgA_R1_sense_nodsb</v>
      </c>
      <c r="I14" t="str">
        <f>'1_repeats'!J126</f>
        <v>yjl281_KO_sgA_R1_sense_nodsb</v>
      </c>
      <c r="J14">
        <f>'1_repeats'!L126</f>
        <v>96</v>
      </c>
      <c r="K14" t="str">
        <f>_xlfn.CONCAT("python 1_process_nhej/combine_repeats.py -in ", dirs!$A$2, "/", I14, ".tsv ", " --total_reads ", J14, " -o ", dirs!$A$3, "/", H14, ".tsv", " --quiet ")</f>
        <v xml:space="preserve">python 1_process_nhej/combine_repeats.py -in libraries_2/yjl281_KO_sgA_R1_sense_nodsb.tsv  --total_reads 96 -o libraries_3/KO_sgA_R1_sense_nodsb.tsv --quiet </v>
      </c>
    </row>
    <row r="15" spans="1:11" x14ac:dyDescent="0.25">
      <c r="A15" s="1">
        <v>14</v>
      </c>
      <c r="B15" t="str">
        <f>'1_repeats'!K127</f>
        <v>1DSB_R2_sense.fa</v>
      </c>
      <c r="C15">
        <f>'1_repeats'!H127</f>
        <v>46</v>
      </c>
      <c r="D15" t="str">
        <f>'1_repeats'!B127</f>
        <v>KO</v>
      </c>
      <c r="E15" t="str">
        <f>'1_repeats'!G127</f>
        <v>R2</v>
      </c>
      <c r="F15" t="str">
        <f>'1_repeats'!F127</f>
        <v>sense</v>
      </c>
      <c r="G15" t="str">
        <f>'1_repeats'!E127</f>
        <v>sgB</v>
      </c>
      <c r="H15" t="str">
        <f t="shared" si="0"/>
        <v>KO_sgB_R2_sense_nodsb</v>
      </c>
      <c r="I15" t="str">
        <f>'1_repeats'!J127</f>
        <v>yjl281_KO_sgB_R2_sense_nodsb</v>
      </c>
      <c r="J15">
        <f>'1_repeats'!L127</f>
        <v>97</v>
      </c>
      <c r="K15" t="str">
        <f>_xlfn.CONCAT("python 1_process_nhej/combine_repeats.py -in ", dirs!$A$2, "/", I15, ".tsv ", " --total_reads ", J15, " -o ", dirs!$A$3, "/", H15, ".tsv", " --quiet ")</f>
        <v xml:space="preserve">python 1_process_nhej/combine_repeats.py -in libraries_2/yjl281_KO_sgB_R2_sense_nodsb.tsv  --total_reads 97 -o libraries_3/KO_sgB_R2_sense_nodsb.tsv --quiet </v>
      </c>
    </row>
    <row r="16" spans="1:11" x14ac:dyDescent="0.25">
      <c r="A16" s="1">
        <v>15</v>
      </c>
      <c r="B16" t="str">
        <f>'1_repeats'!K128</f>
        <v>2DSB_R1_sense.fa</v>
      </c>
      <c r="C16">
        <f>'1_repeats'!H128</f>
        <v>67</v>
      </c>
      <c r="D16" t="str">
        <f>'1_repeats'!B128</f>
        <v>KO</v>
      </c>
      <c r="E16" t="str">
        <f>'1_repeats'!G128</f>
        <v>R1</v>
      </c>
      <c r="F16" t="str">
        <f>'1_repeats'!F128</f>
        <v>sense</v>
      </c>
      <c r="G16" t="str">
        <f>'1_repeats'!E128</f>
        <v>sgAB</v>
      </c>
      <c r="H16" t="str">
        <f t="shared" si="0"/>
        <v>KO_sgAB_R1_sense_nodsb</v>
      </c>
      <c r="I16" t="str">
        <f>'1_repeats'!J128</f>
        <v>yjl281_KO_sgAB_R1_sense_nodsb</v>
      </c>
      <c r="J16">
        <f>'1_repeats'!L128</f>
        <v>98</v>
      </c>
      <c r="K16" t="str">
        <f>_xlfn.CONCAT("python 1_process_nhej/combine_repeats.py -in ", dirs!$A$2, "/", I16, ".tsv ", " --total_reads ", J16, " -o ", dirs!$A$3, "/", H16, ".tsv", " --quiet ")</f>
        <v xml:space="preserve">python 1_process_nhej/combine_repeats.py -in libraries_2/yjl281_KO_sgAB_R1_sense_nodsb.tsv  --total_reads 98 -o libraries_3/KO_sgAB_R1_sense_nodsb.tsv --quiet </v>
      </c>
    </row>
    <row r="17" spans="1:11" x14ac:dyDescent="0.25">
      <c r="A17" s="1">
        <v>16</v>
      </c>
      <c r="B17" t="str">
        <f>'1_repeats'!K129</f>
        <v>2DSB_R2_sense.fa</v>
      </c>
      <c r="C17">
        <f>'1_repeats'!H129</f>
        <v>46</v>
      </c>
      <c r="D17" t="str">
        <f>'1_repeats'!B129</f>
        <v>KO</v>
      </c>
      <c r="E17" t="str">
        <f>'1_repeats'!G129</f>
        <v>R2</v>
      </c>
      <c r="F17" t="str">
        <f>'1_repeats'!F129</f>
        <v>sense</v>
      </c>
      <c r="G17" t="str">
        <f>'1_repeats'!E129</f>
        <v>sgAB</v>
      </c>
      <c r="H17" t="str">
        <f t="shared" si="0"/>
        <v>KO_sgAB_R2_sense_nodsb</v>
      </c>
      <c r="I17" t="str">
        <f>'1_repeats'!J129</f>
        <v>yjl281_KO_sgAB_R2_sense_nodsb</v>
      </c>
      <c r="J17">
        <f>'1_repeats'!L129</f>
        <v>99</v>
      </c>
      <c r="K17" t="str">
        <f>_xlfn.CONCAT("python 1_process_nhej/combine_repeats.py -in ", dirs!$A$2, "/", I17, ".tsv ", " --total_reads ", J17, " -o ", dirs!$A$3, "/", H17, ".tsv", " --quiet ")</f>
        <v xml:space="preserve">python 1_process_nhej/combine_repeats.py -in libraries_2/yjl281_KO_sgAB_R2_sense_nodsb.tsv  --total_reads 99 -o libraries_3/KO_sgAB_R2_sense_nodsb.tsv --quiet </v>
      </c>
    </row>
    <row r="18" spans="1:11" x14ac:dyDescent="0.25">
      <c r="A18" s="1">
        <v>17</v>
      </c>
      <c r="B18" t="str">
        <f>'1_repeats'!K130</f>
        <v>1DSB_R1_branch.fa</v>
      </c>
      <c r="C18">
        <f>'1_repeats'!H130</f>
        <v>67</v>
      </c>
      <c r="D18" t="str">
        <f>'1_repeats'!B130</f>
        <v>KO</v>
      </c>
      <c r="E18" t="str">
        <f>'1_repeats'!G130</f>
        <v>R1</v>
      </c>
      <c r="F18" t="str">
        <f>'1_repeats'!F130</f>
        <v>branch</v>
      </c>
      <c r="G18" t="str">
        <f>'1_repeats'!E130</f>
        <v>sgA</v>
      </c>
      <c r="H18" t="str">
        <f t="shared" si="0"/>
        <v>KO_sgA_R1_branch_nodsb</v>
      </c>
      <c r="I18" t="str">
        <f>'1_repeats'!J130</f>
        <v>yjl282_KO_sgA_R1_branch_nodsb</v>
      </c>
      <c r="J18">
        <f>'1_repeats'!L130</f>
        <v>96</v>
      </c>
      <c r="K18" t="str">
        <f>_xlfn.CONCAT("python 1_process_nhej/combine_repeats.py -in ", dirs!$A$2, "/", I18, ".tsv ", " --total_reads ", J18, " -o ", dirs!$A$3, "/", H18, ".tsv", " --quiet ")</f>
        <v xml:space="preserve">python 1_process_nhej/combine_repeats.py -in libraries_2/yjl282_KO_sgA_R1_branch_nodsb.tsv  --total_reads 96 -o libraries_3/KO_sgA_R1_branch_nodsb.tsv --quiet </v>
      </c>
    </row>
    <row r="19" spans="1:11" x14ac:dyDescent="0.25">
      <c r="A19" s="1">
        <v>18</v>
      </c>
      <c r="B19" t="str">
        <f>'1_repeats'!K131</f>
        <v>1DSB_R2_branch.fa</v>
      </c>
      <c r="C19">
        <f>'1_repeats'!H131</f>
        <v>46</v>
      </c>
      <c r="D19" t="str">
        <f>'1_repeats'!B131</f>
        <v>KO</v>
      </c>
      <c r="E19" t="str">
        <f>'1_repeats'!G131</f>
        <v>R2</v>
      </c>
      <c r="F19" t="str">
        <f>'1_repeats'!F131</f>
        <v>branch</v>
      </c>
      <c r="G19" t="str">
        <f>'1_repeats'!E131</f>
        <v>sgB</v>
      </c>
      <c r="H19" t="str">
        <f t="shared" si="0"/>
        <v>KO_sgB_R2_branch_nodsb</v>
      </c>
      <c r="I19" t="str">
        <f>'1_repeats'!J131</f>
        <v>yjl282_KO_sgB_R2_branch_nodsb</v>
      </c>
      <c r="J19">
        <f>'1_repeats'!L131</f>
        <v>97</v>
      </c>
      <c r="K19" t="str">
        <f>_xlfn.CONCAT("python 1_process_nhej/combine_repeats.py -in ", dirs!$A$2, "/", I19, ".tsv ", " --total_reads ", J19, " -o ", dirs!$A$3, "/", H19, ".tsv", " --quiet ")</f>
        <v xml:space="preserve">python 1_process_nhej/combine_repeats.py -in libraries_2/yjl282_KO_sgB_R2_branch_nodsb.tsv  --total_reads 97 -o libraries_3/KO_sgB_R2_branch_nodsb.tsv --quiet </v>
      </c>
    </row>
    <row r="20" spans="1:11" x14ac:dyDescent="0.25">
      <c r="A20" s="1">
        <v>19</v>
      </c>
      <c r="B20" t="str">
        <f>'1_repeats'!K132</f>
        <v>2DSB_R1_branch.fa</v>
      </c>
      <c r="C20">
        <f>'1_repeats'!H132</f>
        <v>67</v>
      </c>
      <c r="D20" t="str">
        <f>'1_repeats'!B132</f>
        <v>KO</v>
      </c>
      <c r="E20" t="str">
        <f>'1_repeats'!G132</f>
        <v>R1</v>
      </c>
      <c r="F20" t="str">
        <f>'1_repeats'!F132</f>
        <v>branch</v>
      </c>
      <c r="G20" t="str">
        <f>'1_repeats'!E132</f>
        <v>sgAB</v>
      </c>
      <c r="H20" t="str">
        <f t="shared" si="0"/>
        <v>KO_sgAB_R1_branch_nodsb</v>
      </c>
      <c r="I20" t="str">
        <f>'1_repeats'!J132</f>
        <v>yjl282_KO_sgAB_R1_branch_nodsb</v>
      </c>
      <c r="J20">
        <f>'1_repeats'!L132</f>
        <v>98</v>
      </c>
      <c r="K20" t="str">
        <f>_xlfn.CONCAT("python 1_process_nhej/combine_repeats.py -in ", dirs!$A$2, "/", I20, ".tsv ", " --total_reads ", J20, " -o ", dirs!$A$3, "/", H20, ".tsv", " --quiet ")</f>
        <v xml:space="preserve">python 1_process_nhej/combine_repeats.py -in libraries_2/yjl282_KO_sgAB_R1_branch_nodsb.tsv  --total_reads 98 -o libraries_3/KO_sgAB_R1_branch_nodsb.tsv --quiet </v>
      </c>
    </row>
    <row r="21" spans="1:11" x14ac:dyDescent="0.25">
      <c r="A21" s="1">
        <v>20</v>
      </c>
      <c r="B21" t="str">
        <f>'1_repeats'!K133</f>
        <v>2DSB_R2_branch.fa</v>
      </c>
      <c r="C21">
        <f>'1_repeats'!H133</f>
        <v>46</v>
      </c>
      <c r="D21" t="str">
        <f>'1_repeats'!B133</f>
        <v>KO</v>
      </c>
      <c r="E21" t="str">
        <f>'1_repeats'!G133</f>
        <v>R2</v>
      </c>
      <c r="F21" t="str">
        <f>'1_repeats'!F133</f>
        <v>branch</v>
      </c>
      <c r="G21" t="str">
        <f>'1_repeats'!E133</f>
        <v>sgAB</v>
      </c>
      <c r="H21" t="str">
        <f t="shared" si="0"/>
        <v>KO_sgAB_R2_branch_nodsb</v>
      </c>
      <c r="I21" t="str">
        <f>'1_repeats'!J133</f>
        <v>yjl282_KO_sgAB_R2_branch_nodsb</v>
      </c>
      <c r="J21">
        <f>'1_repeats'!L133</f>
        <v>99</v>
      </c>
      <c r="K21" t="str">
        <f>_xlfn.CONCAT("python 1_process_nhej/combine_repeats.py -in ", dirs!$A$2, "/", I21, ".tsv ", " --total_reads ", J21, " -o ", dirs!$A$3, "/", H21, ".tsv", " --quiet ")</f>
        <v xml:space="preserve">python 1_process_nhej/combine_repeats.py -in libraries_2/yjl282_KO_sgAB_R2_branch_nodsb.tsv  --total_reads 99 -o libraries_3/KO_sgAB_R2_branch_nodsb.tsv --quiet </v>
      </c>
    </row>
    <row r="22" spans="1:11" x14ac:dyDescent="0.25">
      <c r="A22" s="1">
        <v>21</v>
      </c>
      <c r="B22" t="str">
        <f>'1_repeats'!K134</f>
        <v>1DSB_R1_cmv.fa</v>
      </c>
      <c r="C22">
        <f>'1_repeats'!H134</f>
        <v>67</v>
      </c>
      <c r="D22" t="str">
        <f>'1_repeats'!B134</f>
        <v>KO</v>
      </c>
      <c r="E22" t="str">
        <f>'1_repeats'!G134</f>
        <v>R1</v>
      </c>
      <c r="F22" t="str">
        <f>'1_repeats'!F134</f>
        <v>cmv</v>
      </c>
      <c r="G22" t="str">
        <f>'1_repeats'!E134</f>
        <v>sgA</v>
      </c>
      <c r="H22" t="str">
        <f t="shared" si="0"/>
        <v>KO_sgA_R1_cmv_nodsb</v>
      </c>
      <c r="I22" t="str">
        <f>'1_repeats'!J134</f>
        <v>yjl283_KO_sgA_R1_cmv_nodsb</v>
      </c>
      <c r="J22">
        <f>'1_repeats'!L134</f>
        <v>96</v>
      </c>
      <c r="K22" t="str">
        <f>_xlfn.CONCAT("python 1_process_nhej/combine_repeats.py -in ", dirs!$A$2, "/", I22, ".tsv ", " --total_reads ", J22, " -o ", dirs!$A$3, "/", H22, ".tsv", " --quiet ")</f>
        <v xml:space="preserve">python 1_process_nhej/combine_repeats.py -in libraries_2/yjl283_KO_sgA_R1_cmv_nodsb.tsv  --total_reads 96 -o libraries_3/KO_sgA_R1_cmv_nodsb.tsv --quiet </v>
      </c>
    </row>
    <row r="23" spans="1:11" x14ac:dyDescent="0.25">
      <c r="A23" s="1">
        <v>22</v>
      </c>
      <c r="B23" t="str">
        <f>'1_repeats'!K135</f>
        <v>1DSB_R2_cmv.fa</v>
      </c>
      <c r="C23">
        <f>'1_repeats'!H135</f>
        <v>46</v>
      </c>
      <c r="D23" t="str">
        <f>'1_repeats'!B135</f>
        <v>KO</v>
      </c>
      <c r="E23" t="str">
        <f>'1_repeats'!G135</f>
        <v>R2</v>
      </c>
      <c r="F23" t="str">
        <f>'1_repeats'!F135</f>
        <v>cmv</v>
      </c>
      <c r="G23" t="str">
        <f>'1_repeats'!E135</f>
        <v>sgB</v>
      </c>
      <c r="H23" t="str">
        <f t="shared" si="0"/>
        <v>KO_sgB_R2_cmv_nodsb</v>
      </c>
      <c r="I23" t="str">
        <f>'1_repeats'!J135</f>
        <v>yjl283_KO_sgB_R2_cmv_nodsb</v>
      </c>
      <c r="J23">
        <f>'1_repeats'!L135</f>
        <v>97</v>
      </c>
      <c r="K23" t="str">
        <f>_xlfn.CONCAT("python 1_process_nhej/combine_repeats.py -in ", dirs!$A$2, "/", I23, ".tsv ", " --total_reads ", J23, " -o ", dirs!$A$3, "/", H23, ".tsv", " --quiet ")</f>
        <v xml:space="preserve">python 1_process_nhej/combine_repeats.py -in libraries_2/yjl283_KO_sgB_R2_cmv_nodsb.tsv  --total_reads 97 -o libraries_3/KO_sgB_R2_cmv_nodsb.tsv --quiet </v>
      </c>
    </row>
    <row r="24" spans="1:11" x14ac:dyDescent="0.25">
      <c r="A24" s="1">
        <v>23</v>
      </c>
      <c r="B24" t="str">
        <f>'1_repeats'!K136</f>
        <v>2DSB_R1_cmv.fa</v>
      </c>
      <c r="C24">
        <f>'1_repeats'!H136</f>
        <v>67</v>
      </c>
      <c r="D24" t="str">
        <f>'1_repeats'!B136</f>
        <v>KO</v>
      </c>
      <c r="E24" t="str">
        <f>'1_repeats'!G136</f>
        <v>R1</v>
      </c>
      <c r="F24" t="str">
        <f>'1_repeats'!F136</f>
        <v>cmv</v>
      </c>
      <c r="G24" t="str">
        <f>'1_repeats'!E136</f>
        <v>sgAB</v>
      </c>
      <c r="H24" t="str">
        <f t="shared" si="0"/>
        <v>KO_sgAB_R1_cmv_nodsb</v>
      </c>
      <c r="I24" t="str">
        <f>'1_repeats'!J136</f>
        <v>yjl283_KO_sgAB_R1_cmv_nodsb</v>
      </c>
      <c r="J24">
        <f>'1_repeats'!L136</f>
        <v>98</v>
      </c>
      <c r="K24" t="str">
        <f>_xlfn.CONCAT("python 1_process_nhej/combine_repeats.py -in ", dirs!$A$2, "/", I24, ".tsv ", " --total_reads ", J24, " -o ", dirs!$A$3, "/", H24, ".tsv", " --quiet ")</f>
        <v xml:space="preserve">python 1_process_nhej/combine_repeats.py -in libraries_2/yjl283_KO_sgAB_R1_cmv_nodsb.tsv  --total_reads 98 -o libraries_3/KO_sgAB_R1_cmv_nodsb.tsv --quiet </v>
      </c>
    </row>
    <row r="25" spans="1:11" x14ac:dyDescent="0.25">
      <c r="A25" s="1">
        <v>24</v>
      </c>
      <c r="B25" t="str">
        <f>'1_repeats'!K137</f>
        <v>2DSB_R2_cmv.fa</v>
      </c>
      <c r="C25">
        <f>'1_repeats'!H137</f>
        <v>46</v>
      </c>
      <c r="D25" t="str">
        <f>'1_repeats'!B137</f>
        <v>KO</v>
      </c>
      <c r="E25" t="str">
        <f>'1_repeats'!G137</f>
        <v>R2</v>
      </c>
      <c r="F25" t="str">
        <f>'1_repeats'!F137</f>
        <v>cmv</v>
      </c>
      <c r="G25" t="str">
        <f>'1_repeats'!E137</f>
        <v>sgAB</v>
      </c>
      <c r="H25" t="str">
        <f t="shared" si="0"/>
        <v>KO_sgAB_R2_cmv_nodsb</v>
      </c>
      <c r="I25" t="str">
        <f>'1_repeats'!J137</f>
        <v>yjl283_KO_sgAB_R2_cmv_nodsb</v>
      </c>
      <c r="J25">
        <f>'1_repeats'!L137</f>
        <v>99</v>
      </c>
      <c r="K25" t="str">
        <f>_xlfn.CONCAT("python 1_process_nhej/combine_repeats.py -in ", dirs!$A$2, "/", I25, ".tsv ", " --total_reads ", J25, " -o ", dirs!$A$3, "/", H25, ".tsv", " --quiet ")</f>
        <v xml:space="preserve">python 1_process_nhej/combine_repeats.py -in libraries_2/yjl283_KO_sgAB_R2_cmv_nodsb.tsv  --total_reads 99 -o libraries_3/KO_sgAB_R2_cmv_nodsb.tsv --quiet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K29"/>
  <sheetViews>
    <sheetView topLeftCell="B1" workbookViewId="0">
      <selection activeCell="J2" sqref="J2"/>
    </sheetView>
  </sheetViews>
  <sheetFormatPr defaultRowHeight="15" x14ac:dyDescent="0.25"/>
  <cols>
    <col min="1" max="1" width="31.140625" customWidth="1"/>
    <col min="2" max="2" width="31.28515625" customWidth="1"/>
    <col min="3" max="3" width="8.28515625" bestFit="1" customWidth="1"/>
    <col min="8" max="9" width="11.85546875" customWidth="1"/>
    <col min="10" max="10" width="50.85546875" customWidth="1"/>
    <col min="11" max="11" width="51" customWidth="1"/>
  </cols>
  <sheetData>
    <row r="1" spans="1:11" x14ac:dyDescent="0.25">
      <c r="A1" s="1" t="s">
        <v>90</v>
      </c>
      <c r="B1" s="1" t="s">
        <v>89</v>
      </c>
      <c r="C1" s="1" t="s">
        <v>104</v>
      </c>
      <c r="D1" s="1" t="s">
        <v>105</v>
      </c>
      <c r="E1" s="1" t="s">
        <v>84</v>
      </c>
      <c r="F1" s="1" t="s">
        <v>106</v>
      </c>
      <c r="G1" s="1" t="s">
        <v>107</v>
      </c>
      <c r="H1" s="1" t="s">
        <v>83</v>
      </c>
      <c r="I1" s="1" t="s">
        <v>109</v>
      </c>
      <c r="J1" s="1" t="s">
        <v>111</v>
      </c>
      <c r="K1" s="1" t="s">
        <v>112</v>
      </c>
    </row>
    <row r="2" spans="1:11" x14ac:dyDescent="0.25">
      <c r="A2" t="str">
        <f ca="1">'2_combined'!H3</f>
        <v>WT_sgAB_R1_sense</v>
      </c>
      <c r="B2" t="str">
        <f ca="1">'2_combined'!B3</f>
        <v>2DSB_R1_sense.fa</v>
      </c>
      <c r="C2">
        <f ca="1">'2_combined'!C3</f>
        <v>67</v>
      </c>
      <c r="D2">
        <f ca="1">IF('2_combined'!G3="2DSB", 2, 1)</f>
        <v>1</v>
      </c>
      <c r="E2" t="str">
        <f ca="1">'2_combined'!E3</f>
        <v>R1</v>
      </c>
      <c r="F2" t="str">
        <f ca="1">MID('2_combined'!G3, 3, 100)</f>
        <v>AB</v>
      </c>
      <c r="G2" t="str">
        <f ca="1">'2_combined'!D3</f>
        <v>WT</v>
      </c>
      <c r="H2" t="str">
        <f ca="1">'2_combined'!F3</f>
        <v>sense</v>
      </c>
      <c r="I2" t="s">
        <v>110</v>
      </c>
      <c r="J2" t="str">
        <f ca="1">_xlfn.CONCAT("python 2_graph_processing/make_main_data.py ", "-in ", dirs!$A$3, "/", '3_graph'!A2, ".tsv -o ", dirs!$A$4, "/", A2, " -ref ref_seq/", B2, " -dsb ", C2, " --dsb_type ", D2, " --strand ", E2, " --hguide ", F2, " --cell ", G2, " --treatment ", H2, " --subst_type ", I2)</f>
        <v>python 2_graph_processing/make_main_data.py -in libraries_3/WT_sgAB_R1_sense.tsv -o libraries_4/WT_sgAB_R1_sense -ref ref_seq/2DSB_R1_sense.fa -dsb 67 --dsb_type 1 --strand R1 --hguide AB --cell WT --treatment sense --subst_type without</v>
      </c>
      <c r="K2" t="str">
        <f ca="1">_xlfn.CONCAT("python 2_graph_processing/make_graph_data.py", " --subst_type without ",  " -dir ", dirs!$A$4, "/", '3_graph'!A2)</f>
        <v>python 2_graph_processing/make_graph_data.py --subst_type without  -dir libraries_4/WT_sgAB_R1_sense</v>
      </c>
    </row>
    <row r="3" spans="1:11" x14ac:dyDescent="0.25">
      <c r="A3" t="str">
        <f ca="1">'2_combined'!H4</f>
        <v>WT_sgAB_R1_branch</v>
      </c>
      <c r="B3" t="str">
        <f ca="1">'2_combined'!B4</f>
        <v>2DSB_R1_branch.fa</v>
      </c>
      <c r="C3">
        <f ca="1">'2_combined'!C4</f>
        <v>67</v>
      </c>
      <c r="D3">
        <f ca="1">IF('2_combined'!G4="2DSB", 2, 1)</f>
        <v>1</v>
      </c>
      <c r="E3" t="str">
        <f ca="1">'2_combined'!E4</f>
        <v>R1</v>
      </c>
      <c r="F3" t="str">
        <f ca="1">MID('2_combined'!G4, 3, 100)</f>
        <v>AB</v>
      </c>
      <c r="G3" t="str">
        <f ca="1">'2_combined'!D4</f>
        <v>WT</v>
      </c>
      <c r="H3" t="str">
        <f ca="1">'2_combined'!F4</f>
        <v>branch</v>
      </c>
      <c r="I3" t="s">
        <v>110</v>
      </c>
      <c r="J3" t="str">
        <f ca="1">_xlfn.CONCAT("python 2_graph_processing/make_main_data.py ", "-in ", dirs!$A$3, "/", '3_graph'!A3, ".tsv -o ", dirs!$A$4, "/", A3, " -ref ref_seq/", B3, " -dsb ", C3, " --dsb_type ", D3, " --strand ", E3, " --hguide ", F3, " --cell ", G3, " --treatment ", H3, " --subst_type ", I3)</f>
        <v>python 2_graph_processing/make_main_data.py -in libraries_3/WT_sgAB_R1_branch.tsv -o libraries_4/WT_sgAB_R1_branch -ref ref_seq/2DSB_R1_branch.fa -dsb 67 --dsb_type 1 --strand R1 --hguide AB --cell WT --treatment branch --subst_type without</v>
      </c>
      <c r="K3" t="str">
        <f ca="1">_xlfn.CONCAT("python 2_graph_processing/make_graph_data.py", " --subst_type without ",  " -dir ", dirs!$A$4, "/", '3_graph'!A3)</f>
        <v>python 2_graph_processing/make_graph_data.py --subst_type without  -dir libraries_4/WT_sgAB_R1_branch</v>
      </c>
    </row>
    <row r="4" spans="1:11" x14ac:dyDescent="0.25">
      <c r="A4" t="str">
        <f ca="1">'2_combined'!H5</f>
        <v>WT_sgAB_R1_cmv</v>
      </c>
      <c r="B4" t="str">
        <f ca="1">'2_combined'!B5</f>
        <v>2DSB_R1_cmv.fa</v>
      </c>
      <c r="C4">
        <f ca="1">'2_combined'!C5</f>
        <v>67</v>
      </c>
      <c r="D4">
        <f ca="1">IF('2_combined'!G5="2DSB", 2, 1)</f>
        <v>1</v>
      </c>
      <c r="E4" t="str">
        <f ca="1">'2_combined'!E5</f>
        <v>R1</v>
      </c>
      <c r="F4" t="str">
        <f ca="1">MID('2_combined'!G5, 3, 100)</f>
        <v>AB</v>
      </c>
      <c r="G4" t="str">
        <f ca="1">'2_combined'!D5</f>
        <v>WT</v>
      </c>
      <c r="H4" t="str">
        <f ca="1">'2_combined'!F5</f>
        <v>cmv</v>
      </c>
      <c r="I4" t="s">
        <v>110</v>
      </c>
      <c r="J4" t="str">
        <f ca="1">_xlfn.CONCAT("python 2_graph_processing/make_main_data.py ", "-in ", dirs!$A$3, "/", '3_graph'!A4, ".tsv -o ", dirs!$A$4, "/", A4, " -ref ref_seq/", B4, " -dsb ", C4, " --dsb_type ", D4, " --strand ", E4, " --hguide ", F4, " --cell ", G4, " --treatment ", H4, " --subst_type ", I4)</f>
        <v>python 2_graph_processing/make_main_data.py -in libraries_3/WT_sgAB_R1_cmv.tsv -o libraries_4/WT_sgAB_R1_cmv -ref ref_seq/2DSB_R1_cmv.fa -dsb 67 --dsb_type 1 --strand R1 --hguide AB --cell WT --treatment cmv --subst_type without</v>
      </c>
      <c r="K4" t="str">
        <f ca="1">_xlfn.CONCAT("python 2_graph_processing/make_graph_data.py", " --subst_type without ",  " -dir ", dirs!$A$4, "/", '3_graph'!A4)</f>
        <v>python 2_graph_processing/make_graph_data.py --subst_type without  -dir libraries_4/WT_sgAB_R1_cmv</v>
      </c>
    </row>
    <row r="5" spans="1:11" x14ac:dyDescent="0.25">
      <c r="A5" t="str">
        <f ca="1">'2_combined'!H6</f>
        <v>KO_sgAB_R1_sense</v>
      </c>
      <c r="B5" t="str">
        <f ca="1">'2_combined'!B6</f>
        <v>2DSB_R1_sense.fa</v>
      </c>
      <c r="C5">
        <f ca="1">'2_combined'!C6</f>
        <v>67</v>
      </c>
      <c r="D5">
        <f ca="1">IF('2_combined'!G6="2DSB", 2, 1)</f>
        <v>1</v>
      </c>
      <c r="E5" t="str">
        <f ca="1">'2_combined'!E6</f>
        <v>R1</v>
      </c>
      <c r="F5" t="str">
        <f ca="1">MID('2_combined'!G6, 3, 100)</f>
        <v>AB</v>
      </c>
      <c r="G5" t="str">
        <f ca="1">'2_combined'!D6</f>
        <v>KO</v>
      </c>
      <c r="H5" t="str">
        <f ca="1">'2_combined'!F6</f>
        <v>sense</v>
      </c>
      <c r="I5" t="s">
        <v>110</v>
      </c>
      <c r="J5" t="str">
        <f ca="1">_xlfn.CONCAT("python 2_graph_processing/make_main_data.py ", "-in ", dirs!$A$3, "/", '3_graph'!A5, ".tsv -o ", dirs!$A$4, "/", A5, " -ref ref_seq/", B5, " -dsb ", C5, " --dsb_type ", D5, " --strand ", E5, " --hguide ", F5, " --cell ", G5, " --treatment ", H5, " --subst_type ", I5)</f>
        <v>python 2_graph_processing/make_main_data.py -in libraries_3/KO_sgAB_R1_sense.tsv -o libraries_4/KO_sgAB_R1_sense -ref ref_seq/2DSB_R1_sense.fa -dsb 67 --dsb_type 1 --strand R1 --hguide AB --cell KO --treatment sense --subst_type without</v>
      </c>
      <c r="K5" t="str">
        <f ca="1">_xlfn.CONCAT("python 2_graph_processing/make_graph_data.py", " --subst_type without ",  " -dir ", dirs!$A$4, "/", '3_graph'!A5)</f>
        <v>python 2_graph_processing/make_graph_data.py --subst_type without  -dir libraries_4/KO_sgAB_R1_sense</v>
      </c>
    </row>
    <row r="6" spans="1:11" x14ac:dyDescent="0.25">
      <c r="A6" t="str">
        <f ca="1">'2_combined'!H7</f>
        <v>KO_sgAB_R1_branch</v>
      </c>
      <c r="B6" t="str">
        <f ca="1">'2_combined'!B7</f>
        <v>2DSB_R1_branch.fa</v>
      </c>
      <c r="C6">
        <f ca="1">'2_combined'!C7</f>
        <v>67</v>
      </c>
      <c r="D6">
        <f ca="1">IF('2_combined'!G7="2DSB", 2, 1)</f>
        <v>1</v>
      </c>
      <c r="E6" t="str">
        <f ca="1">'2_combined'!E7</f>
        <v>R1</v>
      </c>
      <c r="F6" t="str">
        <f ca="1">MID('2_combined'!G7, 3, 100)</f>
        <v>AB</v>
      </c>
      <c r="G6" t="str">
        <f ca="1">'2_combined'!D7</f>
        <v>KO</v>
      </c>
      <c r="H6" t="str">
        <f ca="1">'2_combined'!F7</f>
        <v>branch</v>
      </c>
      <c r="I6" t="s">
        <v>110</v>
      </c>
      <c r="J6" t="str">
        <f ca="1">_xlfn.CONCAT("python 2_graph_processing/make_main_data.py ", "-in ", dirs!$A$3, "/", '3_graph'!A6, ".tsv -o ", dirs!$A$4, "/", A6, " -ref ref_seq/", B6, " -dsb ", C6, " --dsb_type ", D6, " --strand ", E6, " --hguide ", F6, " --cell ", G6, " --treatment ", H6, " --subst_type ", I6)</f>
        <v>python 2_graph_processing/make_main_data.py -in libraries_3/KO_sgAB_R1_branch.tsv -o libraries_4/KO_sgAB_R1_branch -ref ref_seq/2DSB_R1_branch.fa -dsb 67 --dsb_type 1 --strand R1 --hguide AB --cell KO --treatment branch --subst_type without</v>
      </c>
      <c r="K6" t="str">
        <f ca="1">_xlfn.CONCAT("python 2_graph_processing/make_graph_data.py", " --subst_type without",  " -dir ", dirs!$A$4, "/", '3_graph'!A6)</f>
        <v>python 2_graph_processing/make_graph_data.py --subst_type without -dir libraries_4/KO_sgAB_R1_branch</v>
      </c>
    </row>
    <row r="7" spans="1:11" x14ac:dyDescent="0.25">
      <c r="A7" t="str">
        <f ca="1">'2_combined'!H8</f>
        <v>KO_sgAB_R1_cmv</v>
      </c>
      <c r="B7" t="str">
        <f ca="1">'2_combined'!B8</f>
        <v>2DSB_R1_cmv.fa</v>
      </c>
      <c r="C7">
        <f ca="1">'2_combined'!C8</f>
        <v>67</v>
      </c>
      <c r="D7">
        <f ca="1">IF('2_combined'!G8="2DSB", 2, 1)</f>
        <v>1</v>
      </c>
      <c r="E7" t="str">
        <f ca="1">'2_combined'!E8</f>
        <v>R1</v>
      </c>
      <c r="F7" t="str">
        <f ca="1">MID('2_combined'!G8, 3, 100)</f>
        <v>AB</v>
      </c>
      <c r="G7" t="str">
        <f ca="1">'2_combined'!D8</f>
        <v>KO</v>
      </c>
      <c r="H7" t="str">
        <f ca="1">'2_combined'!F8</f>
        <v>cmv</v>
      </c>
      <c r="I7" t="s">
        <v>110</v>
      </c>
      <c r="J7" t="str">
        <f ca="1">_xlfn.CONCAT("python 2_graph_processing/make_main_data.py ", "-in ", dirs!$A$3, "/", '3_graph'!A7, ".tsv -o ", dirs!$A$4, "/", A7, " -ref ref_seq/", B7, " -dsb ", C7, " --dsb_type ", D7, " --strand ", E7, " --hguide ", F7, " --cell ", G7, " --treatment ", H7, " --subst_type ", I7)</f>
        <v>python 2_graph_processing/make_main_data.py -in libraries_3/KO_sgAB_R1_cmv.tsv -o libraries_4/KO_sgAB_R1_cmv -ref ref_seq/2DSB_R1_cmv.fa -dsb 67 --dsb_type 1 --strand R1 --hguide AB --cell KO --treatment cmv --subst_type without</v>
      </c>
      <c r="K7" t="str">
        <f ca="1">_xlfn.CONCAT("python 2_graph_processing/make_graph_data.py", " --subst_type without",  " -dir ", dirs!$A$4, "/", '3_graph'!A7)</f>
        <v>python 2_graph_processing/make_graph_data.py --subst_type without -dir libraries_4/KO_sgAB_R1_cmv</v>
      </c>
    </row>
    <row r="8" spans="1:11" x14ac:dyDescent="0.25">
      <c r="A8" t="str">
        <f ca="1">'2_combined'!H9</f>
        <v>WT_sgAB_R2_sense</v>
      </c>
      <c r="B8" t="str">
        <f ca="1">'2_combined'!B9</f>
        <v>2DSB_R2_sense.fa</v>
      </c>
      <c r="C8">
        <f ca="1">'2_combined'!C9</f>
        <v>46</v>
      </c>
      <c r="D8">
        <f ca="1">IF('2_combined'!G9="2DSB", 2, 1)</f>
        <v>1</v>
      </c>
      <c r="E8" t="str">
        <f ca="1">'2_combined'!E9</f>
        <v>R2</v>
      </c>
      <c r="F8" t="str">
        <f ca="1">MID('2_combined'!G9, 3, 100)</f>
        <v>AB</v>
      </c>
      <c r="G8" t="str">
        <f ca="1">'2_combined'!D9</f>
        <v>WT</v>
      </c>
      <c r="H8" t="str">
        <f ca="1">'2_combined'!F9</f>
        <v>sense</v>
      </c>
      <c r="I8" t="s">
        <v>110</v>
      </c>
      <c r="J8" t="str">
        <f ca="1">_xlfn.CONCAT("python 2_graph_processing/make_main_data.py ", "-in ", dirs!$A$3, "/", '3_graph'!A8, ".tsv -o ", dirs!$A$4, "/", A8, " -ref ref_seq/", B8, " -dsb ", C8, " --dsb_type ", D8, " --strand ", E8, " --hguide ", F8, " --cell ", G8, " --treatment ", H8, " --subst_type ", I8)</f>
        <v>python 2_graph_processing/make_main_data.py -in libraries_3/WT_sgAB_R2_sense.tsv -o libraries_4/WT_sgAB_R2_sense -ref ref_seq/2DSB_R2_sense.fa -dsb 46 --dsb_type 1 --strand R2 --hguide AB --cell WT --treatment sense --subst_type without</v>
      </c>
      <c r="K8" t="str">
        <f ca="1">_xlfn.CONCAT("python 2_graph_processing/make_graph_data.py", " --subst_type without",  " -dir ", dirs!$A$4, "/", '3_graph'!A8)</f>
        <v>python 2_graph_processing/make_graph_data.py --subst_type without -dir libraries_4/WT_sgAB_R2_sense</v>
      </c>
    </row>
    <row r="9" spans="1:11" x14ac:dyDescent="0.25">
      <c r="A9" t="str">
        <f ca="1">'2_combined'!H10</f>
        <v>WT_sgAB_R2_branch</v>
      </c>
      <c r="B9" t="str">
        <f ca="1">'2_combined'!B10</f>
        <v>2DSB_R2_branch.fa</v>
      </c>
      <c r="C9">
        <f ca="1">'2_combined'!C10</f>
        <v>46</v>
      </c>
      <c r="D9">
        <f ca="1">IF('2_combined'!G10="2DSB", 2, 1)</f>
        <v>1</v>
      </c>
      <c r="E9" t="str">
        <f ca="1">'2_combined'!E10</f>
        <v>R2</v>
      </c>
      <c r="F9" t="str">
        <f ca="1">MID('2_combined'!G10, 3, 100)</f>
        <v>AB</v>
      </c>
      <c r="G9" t="str">
        <f ca="1">'2_combined'!D10</f>
        <v>WT</v>
      </c>
      <c r="H9" t="str">
        <f ca="1">'2_combined'!F10</f>
        <v>branch</v>
      </c>
      <c r="I9" t="s">
        <v>110</v>
      </c>
      <c r="J9" t="str">
        <f ca="1">_xlfn.CONCAT("python 2_graph_processing/make_main_data.py ", "-in ", dirs!$A$3, "/", '3_graph'!A9, ".tsv -o ", dirs!$A$4, "/", A9, " -ref ref_seq/", B9, " -dsb ", C9, " --dsb_type ", D9, " --strand ", E9, " --hguide ", F9, " --cell ", G9, " --treatment ", H9, " --subst_type ", I9)</f>
        <v>python 2_graph_processing/make_main_data.py -in libraries_3/WT_sgAB_R2_branch.tsv -o libraries_4/WT_sgAB_R2_branch -ref ref_seq/2DSB_R2_branch.fa -dsb 46 --dsb_type 1 --strand R2 --hguide AB --cell WT --treatment branch --subst_type without</v>
      </c>
      <c r="K9" t="str">
        <f ca="1">_xlfn.CONCAT("python 2_graph_processing/make_graph_data.py", " --subst_type without",  " -dir ", dirs!$A$4, "/", '3_graph'!A9)</f>
        <v>python 2_graph_processing/make_graph_data.py --subst_type without -dir libraries_4/WT_sgAB_R2_branch</v>
      </c>
    </row>
    <row r="10" spans="1:11" x14ac:dyDescent="0.25">
      <c r="A10" t="str">
        <f ca="1">'2_combined'!H11</f>
        <v>WT_sgAB_R2_cmv</v>
      </c>
      <c r="B10" t="str">
        <f ca="1">'2_combined'!B11</f>
        <v>2DSB_R2_cmv.fa</v>
      </c>
      <c r="C10">
        <f ca="1">'2_combined'!C11</f>
        <v>46</v>
      </c>
      <c r="D10">
        <f ca="1">IF('2_combined'!G11="2DSB", 2, 1)</f>
        <v>1</v>
      </c>
      <c r="E10" t="str">
        <f ca="1">'2_combined'!E11</f>
        <v>R2</v>
      </c>
      <c r="F10" t="str">
        <f ca="1">MID('2_combined'!G11, 3, 100)</f>
        <v>AB</v>
      </c>
      <c r="G10" t="str">
        <f ca="1">'2_combined'!D11</f>
        <v>WT</v>
      </c>
      <c r="H10" t="str">
        <f ca="1">'2_combined'!F11</f>
        <v>cmv</v>
      </c>
      <c r="I10" t="s">
        <v>110</v>
      </c>
      <c r="J10" t="str">
        <f ca="1">_xlfn.CONCAT("python 2_graph_processing/make_main_data.py ", "-in ", dirs!$A$3, "/", '3_graph'!A10, ".tsv -o ", dirs!$A$4, "/", A10, " -ref ref_seq/", B10, " -dsb ", C10, " --dsb_type ", D10, " --strand ", E10, " --hguide ", F10, " --cell ", G10, " --treatment ", H10, " --subst_type ", I10)</f>
        <v>python 2_graph_processing/make_main_data.py -in libraries_3/WT_sgAB_R2_cmv.tsv -o libraries_4/WT_sgAB_R2_cmv -ref ref_seq/2DSB_R2_cmv.fa -dsb 46 --dsb_type 1 --strand R2 --hguide AB --cell WT --treatment cmv --subst_type without</v>
      </c>
      <c r="K10" t="str">
        <f ca="1">_xlfn.CONCAT("python 2_graph_processing/make_graph_data.py", " --subst_type without",  " -dir ", dirs!$A$4, "/", '3_graph'!A10)</f>
        <v>python 2_graph_processing/make_graph_data.py --subst_type without -dir libraries_4/WT_sgAB_R2_cmv</v>
      </c>
    </row>
    <row r="11" spans="1:11" x14ac:dyDescent="0.25">
      <c r="A11" t="str">
        <f ca="1">'2_combined'!H12</f>
        <v>KO_sgAB_R2_sense</v>
      </c>
      <c r="B11" t="str">
        <f ca="1">'2_combined'!B12</f>
        <v>2DSB_R2_sense.fa</v>
      </c>
      <c r="C11">
        <f ca="1">'2_combined'!C12</f>
        <v>46</v>
      </c>
      <c r="D11">
        <f ca="1">IF('2_combined'!G12="2DSB", 2, 1)</f>
        <v>1</v>
      </c>
      <c r="E11" t="str">
        <f ca="1">'2_combined'!E12</f>
        <v>R2</v>
      </c>
      <c r="F11" t="str">
        <f ca="1">MID('2_combined'!G12, 3, 100)</f>
        <v>AB</v>
      </c>
      <c r="G11" t="str">
        <f ca="1">'2_combined'!D12</f>
        <v>KO</v>
      </c>
      <c r="H11" t="str">
        <f ca="1">'2_combined'!F12</f>
        <v>sense</v>
      </c>
      <c r="I11" t="s">
        <v>110</v>
      </c>
      <c r="J11" t="str">
        <f ca="1">_xlfn.CONCAT("python 2_graph_processing/make_main_data.py ", "-in ", dirs!$A$3, "/", '3_graph'!A11, ".tsv -o ", dirs!$A$4, "/", A11, " -ref ref_seq/", B11, " -dsb ", C11, " --dsb_type ", D11, " --strand ", E11, " --hguide ", F11, " --cell ", G11, " --treatment ", H11, " --subst_type ", I11)</f>
        <v>python 2_graph_processing/make_main_data.py -in libraries_3/KO_sgAB_R2_sense.tsv -o libraries_4/KO_sgAB_R2_sense -ref ref_seq/2DSB_R2_sense.fa -dsb 46 --dsb_type 1 --strand R2 --hguide AB --cell KO --treatment sense --subst_type without</v>
      </c>
      <c r="K11" t="str">
        <f ca="1">_xlfn.CONCAT("python 2_graph_processing/make_graph_data.py", " --subst_type without",  " -dir ", dirs!$A$4, "/", '3_graph'!A11)</f>
        <v>python 2_graph_processing/make_graph_data.py --subst_type without -dir libraries_4/KO_sgAB_R2_sense</v>
      </c>
    </row>
    <row r="12" spans="1:11" x14ac:dyDescent="0.25">
      <c r="A12" t="str">
        <f ca="1">'2_combined'!H13</f>
        <v>KO_sgAB_R2_branch</v>
      </c>
      <c r="B12" t="str">
        <f ca="1">'2_combined'!B13</f>
        <v>2DSB_R2_branch.fa</v>
      </c>
      <c r="C12">
        <f ca="1">'2_combined'!C13</f>
        <v>46</v>
      </c>
      <c r="D12">
        <f ca="1">IF('2_combined'!G13="2DSB", 2, 1)</f>
        <v>1</v>
      </c>
      <c r="E12" t="str">
        <f ca="1">'2_combined'!E13</f>
        <v>R2</v>
      </c>
      <c r="F12" t="str">
        <f ca="1">MID('2_combined'!G13, 3, 100)</f>
        <v>AB</v>
      </c>
      <c r="G12" t="str">
        <f ca="1">'2_combined'!D13</f>
        <v>KO</v>
      </c>
      <c r="H12" t="str">
        <f ca="1">'2_combined'!F13</f>
        <v>branch</v>
      </c>
      <c r="I12" t="s">
        <v>110</v>
      </c>
      <c r="J12" t="str">
        <f ca="1">_xlfn.CONCAT("python 2_graph_processing/make_main_data.py ", "-in ", dirs!$A$3, "/", '3_graph'!A12, ".tsv -o ", dirs!$A$4, "/", A12, " -ref ref_seq/", B12, " -dsb ", C12, " --dsb_type ", D12, " --strand ", E12, " --hguide ", F12, " --cell ", G12, " --treatment ", H12, " --subst_type ", I12)</f>
        <v>python 2_graph_processing/make_main_data.py -in libraries_3/KO_sgAB_R2_branch.tsv -o libraries_4/KO_sgAB_R2_branch -ref ref_seq/2DSB_R2_branch.fa -dsb 46 --dsb_type 1 --strand R2 --hguide AB --cell KO --treatment branch --subst_type without</v>
      </c>
      <c r="K12" t="str">
        <f ca="1">_xlfn.CONCAT("python 2_graph_processing/make_graph_data.py", " --subst_type without",  " -dir ", dirs!$A$4, "/", '3_graph'!A12)</f>
        <v>python 2_graph_processing/make_graph_data.py --subst_type without -dir libraries_4/KO_sgAB_R2_branch</v>
      </c>
    </row>
    <row r="13" spans="1:11" x14ac:dyDescent="0.25">
      <c r="A13" t="str">
        <f ca="1">'2_combined'!H14</f>
        <v>KO_sgAB_R2_cmv</v>
      </c>
      <c r="B13" t="str">
        <f ca="1">'2_combined'!B14</f>
        <v>2DSB_R2_cmv.fa</v>
      </c>
      <c r="C13">
        <f ca="1">'2_combined'!C14</f>
        <v>46</v>
      </c>
      <c r="D13">
        <f ca="1">IF('2_combined'!G14="2DSB", 2, 1)</f>
        <v>1</v>
      </c>
      <c r="E13" t="str">
        <f ca="1">'2_combined'!E14</f>
        <v>R2</v>
      </c>
      <c r="F13" t="str">
        <f ca="1">MID('2_combined'!G14, 3, 100)</f>
        <v>AB</v>
      </c>
      <c r="G13" t="str">
        <f ca="1">'2_combined'!D14</f>
        <v>KO</v>
      </c>
      <c r="H13" t="str">
        <f ca="1">'2_combined'!F14</f>
        <v>cmv</v>
      </c>
      <c r="I13" t="s">
        <v>110</v>
      </c>
      <c r="J13" t="str">
        <f ca="1">_xlfn.CONCAT("python 2_graph_processing/make_main_data.py ", "-in ", dirs!$A$3, "/", '3_graph'!A13, ".tsv -o ", dirs!$A$4, "/", A13, " -ref ref_seq/", B13, " -dsb ", C13, " --dsb_type ", D13, " --strand ", E13, " --hguide ", F13, " --cell ", G13, " --treatment ", H13, " --subst_type ", I13)</f>
        <v>python 2_graph_processing/make_main_data.py -in libraries_3/KO_sgAB_R2_cmv.tsv -o libraries_4/KO_sgAB_R2_cmv -ref ref_seq/2DSB_R2_cmv.fa -dsb 46 --dsb_type 1 --strand R2 --hguide AB --cell KO --treatment cmv --subst_type without</v>
      </c>
      <c r="K13" t="str">
        <f ca="1">_xlfn.CONCAT("python 2_graph_processing/make_graph_data.py", " --subst_type without",  " -dir ", dirs!$A$4, "/", '3_graph'!A13)</f>
        <v>python 2_graph_processing/make_graph_data.py --subst_type without -dir libraries_4/KO_sgAB_R2_cmv</v>
      </c>
    </row>
    <row r="14" spans="1:11" x14ac:dyDescent="0.25">
      <c r="A14" t="str">
        <f ca="1">'2_combined'!H15</f>
        <v>WT_sgA_R1_sense</v>
      </c>
      <c r="B14" t="str">
        <f ca="1">'2_combined'!B15</f>
        <v>1DSB_R1_sense.fa</v>
      </c>
      <c r="C14">
        <f ca="1">'2_combined'!C15</f>
        <v>67</v>
      </c>
      <c r="D14">
        <f ca="1">IF('2_combined'!G15="2DSB", 2, 1)</f>
        <v>1</v>
      </c>
      <c r="E14" t="str">
        <f ca="1">'2_combined'!E15</f>
        <v>R1</v>
      </c>
      <c r="F14" t="str">
        <f ca="1">MID('2_combined'!G15, 3, 100)</f>
        <v>A</v>
      </c>
      <c r="G14" t="str">
        <f ca="1">'2_combined'!D15</f>
        <v>WT</v>
      </c>
      <c r="H14" t="str">
        <f ca="1">'2_combined'!F15</f>
        <v>sense</v>
      </c>
      <c r="I14" t="s">
        <v>110</v>
      </c>
      <c r="J14" t="str">
        <f ca="1">_xlfn.CONCAT("python 2_graph_processing/make_main_data.py ", "-in ", dirs!$A$3, "/", '3_graph'!A14, ".tsv -o ", dirs!$A$4, "/", A14, " -ref ref_seq/", B14, " -dsb ", C14, " --dsb_type ", D14, " --strand ", E14, " --hguide ", F14, " --cell ", G14, " --treatment ", H14, " --subst_type ", I14)</f>
        <v>python 2_graph_processing/make_main_data.py -in libraries_3/WT_sgA_R1_sense.tsv -o libraries_4/WT_sgA_R1_sense -ref ref_seq/1DSB_R1_sense.fa -dsb 67 --dsb_type 1 --strand R1 --hguide A --cell WT --treatment sense --subst_type without</v>
      </c>
      <c r="K14" t="str">
        <f ca="1">_xlfn.CONCAT("python 2_graph_processing/make_graph_data.py", " --subst_type without",  " -dir ", dirs!$A$4, "/", '3_graph'!A14)</f>
        <v>python 2_graph_processing/make_graph_data.py --subst_type without -dir libraries_4/WT_sgA_R1_sense</v>
      </c>
    </row>
    <row r="15" spans="1:11" x14ac:dyDescent="0.25">
      <c r="A15" t="str">
        <f ca="1">'2_combined'!H16</f>
        <v>WT_sgA_R1_branch</v>
      </c>
      <c r="B15" t="str">
        <f ca="1">'2_combined'!B16</f>
        <v>1DSB_R1_branch.fa</v>
      </c>
      <c r="C15">
        <f ca="1">'2_combined'!C16</f>
        <v>67</v>
      </c>
      <c r="D15">
        <f ca="1">IF('2_combined'!G16="2DSB", 2, 1)</f>
        <v>1</v>
      </c>
      <c r="E15" t="str">
        <f ca="1">'2_combined'!E16</f>
        <v>R1</v>
      </c>
      <c r="F15" t="str">
        <f ca="1">MID('2_combined'!G16, 3, 100)</f>
        <v>A</v>
      </c>
      <c r="G15" t="str">
        <f ca="1">'2_combined'!D16</f>
        <v>WT</v>
      </c>
      <c r="H15" t="str">
        <f ca="1">'2_combined'!F16</f>
        <v>branch</v>
      </c>
      <c r="I15" t="s">
        <v>110</v>
      </c>
      <c r="J15" t="str">
        <f ca="1">_xlfn.CONCAT("python 2_graph_processing/make_main_data.py ", "-in ", dirs!$A$3, "/", '3_graph'!A15, ".tsv -o ", dirs!$A$4, "/", A15, " -ref ref_seq/", B15, " -dsb ", C15, " --dsb_type ", D15, " --strand ", E15, " --hguide ", F15, " --cell ", G15, " --treatment ", H15, " --subst_type ", I15)</f>
        <v>python 2_graph_processing/make_main_data.py -in libraries_3/WT_sgA_R1_branch.tsv -o libraries_4/WT_sgA_R1_branch -ref ref_seq/1DSB_R1_branch.fa -dsb 67 --dsb_type 1 --strand R1 --hguide A --cell WT --treatment branch --subst_type without</v>
      </c>
      <c r="K15" t="str">
        <f ca="1">_xlfn.CONCAT("python 2_graph_processing/make_graph_data.py", " --subst_type without",  " -dir ", dirs!$A$4, "/", '3_graph'!A15)</f>
        <v>python 2_graph_processing/make_graph_data.py --subst_type without -dir libraries_4/WT_sgA_R1_branch</v>
      </c>
    </row>
    <row r="16" spans="1:11" x14ac:dyDescent="0.25">
      <c r="A16" t="str">
        <f ca="1">'2_combined'!H17</f>
        <v>WT_sgA_R1_cmv</v>
      </c>
      <c r="B16" t="str">
        <f ca="1">'2_combined'!B17</f>
        <v>1DSB_R1_cmv.fa</v>
      </c>
      <c r="C16">
        <f ca="1">'2_combined'!C17</f>
        <v>67</v>
      </c>
      <c r="D16">
        <f ca="1">IF('2_combined'!G17="2DSB", 2, 1)</f>
        <v>1</v>
      </c>
      <c r="E16" t="str">
        <f ca="1">'2_combined'!E17</f>
        <v>R1</v>
      </c>
      <c r="F16" t="str">
        <f ca="1">MID('2_combined'!G17, 3, 100)</f>
        <v>A</v>
      </c>
      <c r="G16" t="str">
        <f ca="1">'2_combined'!D17</f>
        <v>WT</v>
      </c>
      <c r="H16" t="str">
        <f ca="1">'2_combined'!F17</f>
        <v>cmv</v>
      </c>
      <c r="I16" t="s">
        <v>110</v>
      </c>
      <c r="J16" t="str">
        <f ca="1">_xlfn.CONCAT("python 2_graph_processing/make_main_data.py ", "-in ", dirs!$A$3, "/", '3_graph'!A16, ".tsv -o ", dirs!$A$4, "/", A16, " -ref ref_seq/", B16, " -dsb ", C16, " --dsb_type ", D16, " --strand ", E16, " --hguide ", F16, " --cell ", G16, " --treatment ", H16, " --subst_type ", I16)</f>
        <v>python 2_graph_processing/make_main_data.py -in libraries_3/WT_sgA_R1_cmv.tsv -o libraries_4/WT_sgA_R1_cmv -ref ref_seq/1DSB_R1_cmv.fa -dsb 67 --dsb_type 1 --strand R1 --hguide A --cell WT --treatment cmv --subst_type without</v>
      </c>
      <c r="K16" t="str">
        <f ca="1">_xlfn.CONCAT("python 2_graph_processing/make_graph_data.py", " --subst_type without",  " -dir ", dirs!$A$4, "/", '3_graph'!A16)</f>
        <v>python 2_graph_processing/make_graph_data.py --subst_type without -dir libraries_4/WT_sgA_R1_cmv</v>
      </c>
    </row>
    <row r="17" spans="1:11" x14ac:dyDescent="0.25">
      <c r="A17" t="str">
        <f ca="1">'2_combined'!H18</f>
        <v>WT_sgB_R2_sense</v>
      </c>
      <c r="B17" t="str">
        <f ca="1">'2_combined'!B18</f>
        <v>1DSB_R2_sense.fa</v>
      </c>
      <c r="C17">
        <f ca="1">'2_combined'!C18</f>
        <v>46</v>
      </c>
      <c r="D17">
        <f ca="1">IF('2_combined'!G18="2DSB", 2, 1)</f>
        <v>1</v>
      </c>
      <c r="E17" t="str">
        <f ca="1">'2_combined'!E18</f>
        <v>R2</v>
      </c>
      <c r="F17" t="str">
        <f ca="1">MID('2_combined'!G18, 3, 100)</f>
        <v>B</v>
      </c>
      <c r="G17" t="str">
        <f ca="1">'2_combined'!D18</f>
        <v>WT</v>
      </c>
      <c r="H17" t="str">
        <f ca="1">'2_combined'!F18</f>
        <v>sense</v>
      </c>
      <c r="I17" t="s">
        <v>110</v>
      </c>
      <c r="J17" t="str">
        <f ca="1">_xlfn.CONCAT("python 2_graph_processing/make_main_data.py ", "-in ", dirs!$A$3, "/", '3_graph'!A17, ".tsv -o ", dirs!$A$4, "/", A17, " -ref ref_seq/", B17, " -dsb ", C17, " --dsb_type ", D17, " --strand ", E17, " --hguide ", F17, " --cell ", G17, " --treatment ", H17, " --subst_type ", I17)</f>
        <v>python 2_graph_processing/make_main_data.py -in libraries_3/WT_sgB_R2_sense.tsv -o libraries_4/WT_sgB_R2_sense -ref ref_seq/1DSB_R2_sense.fa -dsb 46 --dsb_type 1 --strand R2 --hguide B --cell WT --treatment sense --subst_type without</v>
      </c>
      <c r="K17" t="str">
        <f ca="1">_xlfn.CONCAT("python 2_graph_processing/make_graph_data.py", " --subst_type without",  " -dir ", dirs!$A$4, "/", '3_graph'!A17)</f>
        <v>python 2_graph_processing/make_graph_data.py --subst_type without -dir libraries_4/WT_sgB_R2_sense</v>
      </c>
    </row>
    <row r="18" spans="1:11" x14ac:dyDescent="0.25">
      <c r="A18" t="str">
        <f ca="1">'2_combined'!H19</f>
        <v>WT_sgB_R2_branch</v>
      </c>
      <c r="B18" t="str">
        <f ca="1">'2_combined'!B19</f>
        <v>1DSB_R2_branch.fa</v>
      </c>
      <c r="C18">
        <f ca="1">'2_combined'!C19</f>
        <v>46</v>
      </c>
      <c r="D18">
        <f ca="1">IF('2_combined'!G19="2DSB", 2, 1)</f>
        <v>1</v>
      </c>
      <c r="E18" t="str">
        <f ca="1">'2_combined'!E19</f>
        <v>R2</v>
      </c>
      <c r="F18" t="str">
        <f ca="1">MID('2_combined'!G19, 3, 100)</f>
        <v>B</v>
      </c>
      <c r="G18" t="str">
        <f ca="1">'2_combined'!D19</f>
        <v>WT</v>
      </c>
      <c r="H18" t="str">
        <f ca="1">'2_combined'!F19</f>
        <v>branch</v>
      </c>
      <c r="I18" t="s">
        <v>110</v>
      </c>
      <c r="J18" t="str">
        <f ca="1">_xlfn.CONCAT("python 2_graph_processing/make_main_data.py ", "-in ", dirs!$A$3, "/", '3_graph'!A18, ".tsv -o ", dirs!$A$4, "/", A18, " -ref ref_seq/", B18, " -dsb ", C18, " --dsb_type ", D18, " --strand ", E18, " --hguide ", F18, " --cell ", G18, " --treatment ", H18, " --subst_type ", I18)</f>
        <v>python 2_graph_processing/make_main_data.py -in libraries_3/WT_sgB_R2_branch.tsv -o libraries_4/WT_sgB_R2_branch -ref ref_seq/1DSB_R2_branch.fa -dsb 46 --dsb_type 1 --strand R2 --hguide B --cell WT --treatment branch --subst_type without</v>
      </c>
      <c r="K18" t="str">
        <f ca="1">_xlfn.CONCAT("python 2_graph_processing/make_graph_data.py", " --subst_type without",  " -dir ", dirs!$A$4, "/", '3_graph'!A18)</f>
        <v>python 2_graph_processing/make_graph_data.py --subst_type without -dir libraries_4/WT_sgB_R2_branch</v>
      </c>
    </row>
    <row r="19" spans="1:11" x14ac:dyDescent="0.25">
      <c r="A19" t="str">
        <f ca="1">'2_combined'!H20</f>
        <v>WT_sgB_R2_cmv</v>
      </c>
      <c r="B19" t="str">
        <f ca="1">'2_combined'!B20</f>
        <v>1DSB_R2_cmv.fa</v>
      </c>
      <c r="C19">
        <f ca="1">'2_combined'!C20</f>
        <v>46</v>
      </c>
      <c r="D19">
        <f ca="1">IF('2_combined'!G20="2DSB", 2, 1)</f>
        <v>1</v>
      </c>
      <c r="E19" t="str">
        <f ca="1">'2_combined'!E20</f>
        <v>R2</v>
      </c>
      <c r="F19" t="str">
        <f ca="1">MID('2_combined'!G20, 3, 100)</f>
        <v>B</v>
      </c>
      <c r="G19" t="str">
        <f ca="1">'2_combined'!D20</f>
        <v>WT</v>
      </c>
      <c r="H19" t="str">
        <f ca="1">'2_combined'!F20</f>
        <v>cmv</v>
      </c>
      <c r="I19" t="s">
        <v>110</v>
      </c>
      <c r="J19" t="str">
        <f ca="1">_xlfn.CONCAT("python 2_graph_processing/make_main_data.py ", "-in ", dirs!$A$3, "/", '3_graph'!A19, ".tsv -o ", dirs!$A$4, "/", A19, " -ref ref_seq/", B19, " -dsb ", C19, " --dsb_type ", D19, " --strand ", E19, " --hguide ", F19, " --cell ", G19, " --treatment ", H19, " --subst_type ", I19)</f>
        <v>python 2_graph_processing/make_main_data.py -in libraries_3/WT_sgB_R2_cmv.tsv -o libraries_4/WT_sgB_R2_cmv -ref ref_seq/1DSB_R2_cmv.fa -dsb 46 --dsb_type 1 --strand R2 --hguide B --cell WT --treatment cmv --subst_type without</v>
      </c>
      <c r="K19" t="str">
        <f ca="1">_xlfn.CONCAT("python 2_graph_processing/make_graph_data.py", " --subst_type without",  " -dir ", dirs!$A$4, "/", '3_graph'!A19)</f>
        <v>python 2_graph_processing/make_graph_data.py --subst_type without -dir libraries_4/WT_sgB_R2_cmv</v>
      </c>
    </row>
    <row r="20" spans="1:11" x14ac:dyDescent="0.25">
      <c r="A20" t="str">
        <f ca="1">'2_combined'!H21</f>
        <v>KO_sgA_R1_sense</v>
      </c>
      <c r="B20" t="str">
        <f ca="1">'2_combined'!B21</f>
        <v>1DSB_R1_sense.fa</v>
      </c>
      <c r="C20">
        <f ca="1">'2_combined'!C21</f>
        <v>67</v>
      </c>
      <c r="D20">
        <f ca="1">IF('2_combined'!G21="2DSB", 2, 1)</f>
        <v>1</v>
      </c>
      <c r="E20" t="str">
        <f ca="1">'2_combined'!E21</f>
        <v>R1</v>
      </c>
      <c r="F20" t="str">
        <f ca="1">MID('2_combined'!G21, 3, 100)</f>
        <v>A</v>
      </c>
      <c r="G20" t="str">
        <f ca="1">'2_combined'!D21</f>
        <v>KO</v>
      </c>
      <c r="H20" t="str">
        <f ca="1">'2_combined'!F21</f>
        <v>sense</v>
      </c>
      <c r="I20" t="s">
        <v>110</v>
      </c>
      <c r="J20" t="str">
        <f ca="1">_xlfn.CONCAT("python 2_graph_processing/make_main_data.py ", "-in ", dirs!$A$3, "/", '3_graph'!A20, ".tsv -o ", dirs!$A$4, "/", A20, " -ref ref_seq/", B20, " -dsb ", C20, " --dsb_type ", D20, " --strand ", E20, " --hguide ", F20, " --cell ", G20, " --treatment ", H20, " --subst_type ", I20)</f>
        <v>python 2_graph_processing/make_main_data.py -in libraries_3/KO_sgA_R1_sense.tsv -o libraries_4/KO_sgA_R1_sense -ref ref_seq/1DSB_R1_sense.fa -dsb 67 --dsb_type 1 --strand R1 --hguide A --cell KO --treatment sense --subst_type without</v>
      </c>
      <c r="K20" t="str">
        <f ca="1">_xlfn.CONCAT("python 2_graph_processing/make_graph_data.py", " --subst_type without",  " -dir ", dirs!$A$4, "/", '3_graph'!A20)</f>
        <v>python 2_graph_processing/make_graph_data.py --subst_type without -dir libraries_4/KO_sgA_R1_sense</v>
      </c>
    </row>
    <row r="21" spans="1:11" x14ac:dyDescent="0.25">
      <c r="A21" t="str">
        <f ca="1">'2_combined'!H22</f>
        <v>KO_sgA_R1_branch</v>
      </c>
      <c r="B21" t="str">
        <f ca="1">'2_combined'!B22</f>
        <v>1DSB_R1_branch.fa</v>
      </c>
      <c r="C21">
        <f ca="1">'2_combined'!C22</f>
        <v>67</v>
      </c>
      <c r="D21">
        <f ca="1">IF('2_combined'!G22="2DSB", 2, 1)</f>
        <v>1</v>
      </c>
      <c r="E21" t="str">
        <f ca="1">'2_combined'!E22</f>
        <v>R1</v>
      </c>
      <c r="F21" t="str">
        <f ca="1">MID('2_combined'!G22, 3, 100)</f>
        <v>A</v>
      </c>
      <c r="G21" t="str">
        <f ca="1">'2_combined'!D22</f>
        <v>KO</v>
      </c>
      <c r="H21" t="str">
        <f ca="1">'2_combined'!F22</f>
        <v>branch</v>
      </c>
      <c r="I21" t="s">
        <v>110</v>
      </c>
      <c r="J21" t="str">
        <f ca="1">_xlfn.CONCAT("python 2_graph_processing/make_main_data.py ", "-in ", dirs!$A$3, "/", '3_graph'!A21, ".tsv -o ", dirs!$A$4, "/", A21, " -ref ref_seq/", B21, " -dsb ", C21, " --dsb_type ", D21, " --strand ", E21, " --hguide ", F21, " --cell ", G21, " --treatment ", H21, " --subst_type ", I21)</f>
        <v>python 2_graph_processing/make_main_data.py -in libraries_3/KO_sgA_R1_branch.tsv -o libraries_4/KO_sgA_R1_branch -ref ref_seq/1DSB_R1_branch.fa -dsb 67 --dsb_type 1 --strand R1 --hguide A --cell KO --treatment branch --subst_type without</v>
      </c>
      <c r="K21" t="str">
        <f ca="1">_xlfn.CONCAT("python 2_graph_processing/make_graph_data.py", " --subst_type without",  " -dir ", dirs!$A$4, "/", '3_graph'!A21)</f>
        <v>python 2_graph_processing/make_graph_data.py --subst_type without -dir libraries_4/KO_sgA_R1_branch</v>
      </c>
    </row>
    <row r="22" spans="1:11" x14ac:dyDescent="0.25">
      <c r="A22" t="str">
        <f ca="1">'2_combined'!H23</f>
        <v>KO_sgA_R1_cmv</v>
      </c>
      <c r="B22" t="str">
        <f ca="1">'2_combined'!B23</f>
        <v>1DSB_R1_cmv.fa</v>
      </c>
      <c r="C22">
        <f ca="1">'2_combined'!C23</f>
        <v>67</v>
      </c>
      <c r="D22">
        <f ca="1">IF('2_combined'!G23="2DSB", 2, 1)</f>
        <v>1</v>
      </c>
      <c r="E22" t="str">
        <f ca="1">'2_combined'!E23</f>
        <v>R1</v>
      </c>
      <c r="F22" t="str">
        <f ca="1">MID('2_combined'!G23, 3, 100)</f>
        <v>A</v>
      </c>
      <c r="G22" t="str">
        <f ca="1">'2_combined'!D23</f>
        <v>KO</v>
      </c>
      <c r="H22" t="str">
        <f ca="1">'2_combined'!F23</f>
        <v>cmv</v>
      </c>
      <c r="I22" t="s">
        <v>110</v>
      </c>
      <c r="J22" t="str">
        <f ca="1">_xlfn.CONCAT("python 2_graph_processing/make_main_data.py ", "-in ", dirs!$A$3, "/", '3_graph'!A22, ".tsv -o ", dirs!$A$4, "/", A22, " -ref ref_seq/", B22, " -dsb ", C22, " --dsb_type ", D22, " --strand ", E22, " --hguide ", F22, " --cell ", G22, " --treatment ", H22, " --subst_type ", I22)</f>
        <v>python 2_graph_processing/make_main_data.py -in libraries_3/KO_sgA_R1_cmv.tsv -o libraries_4/KO_sgA_R1_cmv -ref ref_seq/1DSB_R1_cmv.fa -dsb 67 --dsb_type 1 --strand R1 --hguide A --cell KO --treatment cmv --subst_type without</v>
      </c>
      <c r="K22" t="str">
        <f ca="1">_xlfn.CONCAT("python 2_graph_processing/make_graph_data.py", " --subst_type without",  " -dir ", dirs!$A$4, "/", '3_graph'!A22)</f>
        <v>python 2_graph_processing/make_graph_data.py --subst_type without -dir libraries_4/KO_sgA_R1_cmv</v>
      </c>
    </row>
    <row r="23" spans="1:11" x14ac:dyDescent="0.25">
      <c r="A23" t="str">
        <f ca="1">'2_combined'!H24</f>
        <v>KO_sgB_R2_sense</v>
      </c>
      <c r="B23" t="str">
        <f ca="1">'2_combined'!B24</f>
        <v>1DSB_R2_sense.fa</v>
      </c>
      <c r="C23">
        <f ca="1">'2_combined'!C24</f>
        <v>46</v>
      </c>
      <c r="D23">
        <f ca="1">IF('2_combined'!G24="2DSB", 2, 1)</f>
        <v>1</v>
      </c>
      <c r="E23" t="str">
        <f ca="1">'2_combined'!E24</f>
        <v>R2</v>
      </c>
      <c r="F23" t="str">
        <f ca="1">MID('2_combined'!G24, 3, 100)</f>
        <v>B</v>
      </c>
      <c r="G23" t="str">
        <f ca="1">'2_combined'!D24</f>
        <v>KO</v>
      </c>
      <c r="H23" t="str">
        <f ca="1">'2_combined'!F24</f>
        <v>sense</v>
      </c>
      <c r="I23" t="s">
        <v>110</v>
      </c>
      <c r="J23" t="str">
        <f ca="1">_xlfn.CONCAT("python 2_graph_processing/make_main_data.py ", "-in ", dirs!$A$3, "/", '3_graph'!A23, ".tsv -o ", dirs!$A$4, "/", A23, " -ref ref_seq/", B23, " -dsb ", C23, " --dsb_type ", D23, " --strand ", E23, " --hguide ", F23, " --cell ", G23, " --treatment ", H23, " --subst_type ", I23)</f>
        <v>python 2_graph_processing/make_main_data.py -in libraries_3/KO_sgB_R2_sense.tsv -o libraries_4/KO_sgB_R2_sense -ref ref_seq/1DSB_R2_sense.fa -dsb 46 --dsb_type 1 --strand R2 --hguide B --cell KO --treatment sense --subst_type without</v>
      </c>
      <c r="K23" t="str">
        <f ca="1">_xlfn.CONCAT("python 2_graph_processing/make_graph_data.py", " --subst_type without",  " -dir ", dirs!$A$4, "/", '3_graph'!A23)</f>
        <v>python 2_graph_processing/make_graph_data.py --subst_type without -dir libraries_4/KO_sgB_R2_sense</v>
      </c>
    </row>
    <row r="24" spans="1:11" x14ac:dyDescent="0.25">
      <c r="A24" t="str">
        <f ca="1">'2_combined'!H25</f>
        <v>KO_sgB_R2_branch</v>
      </c>
      <c r="B24" t="str">
        <f ca="1">'2_combined'!B25</f>
        <v>1DSB_R2_branch.fa</v>
      </c>
      <c r="C24">
        <f ca="1">'2_combined'!C25</f>
        <v>46</v>
      </c>
      <c r="D24">
        <f ca="1">IF('2_combined'!G25="2DSB", 2, 1)</f>
        <v>1</v>
      </c>
      <c r="E24" t="str">
        <f ca="1">'2_combined'!E25</f>
        <v>R2</v>
      </c>
      <c r="F24" t="str">
        <f ca="1">MID('2_combined'!G25, 3, 100)</f>
        <v>B</v>
      </c>
      <c r="G24" t="str">
        <f ca="1">'2_combined'!D25</f>
        <v>KO</v>
      </c>
      <c r="H24" t="str">
        <f ca="1">'2_combined'!F25</f>
        <v>branch</v>
      </c>
      <c r="I24" t="s">
        <v>110</v>
      </c>
      <c r="J24" t="str">
        <f ca="1">_xlfn.CONCAT("python 2_graph_processing/make_main_data.py ", "-in ", dirs!$A$3, "/", '3_graph'!A24, ".tsv -o ", dirs!$A$4, "/", A24, " -ref ref_seq/", B24, " -dsb ", C24, " --dsb_type ", D24, " --strand ", E24, " --hguide ", F24, " --cell ", G24, " --treatment ", H24, " --subst_type ", I24)</f>
        <v>python 2_graph_processing/make_main_data.py -in libraries_3/KO_sgB_R2_branch.tsv -o libraries_4/KO_sgB_R2_branch -ref ref_seq/1DSB_R2_branch.fa -dsb 46 --dsb_type 1 --strand R2 --hguide B --cell KO --treatment branch --subst_type without</v>
      </c>
      <c r="K24" t="str">
        <f ca="1">_xlfn.CONCAT("python 2_graph_processing/make_graph_data.py", " --subst_type without",  " -dir ", dirs!$A$4, "/", '3_graph'!A24)</f>
        <v>python 2_graph_processing/make_graph_data.py --subst_type without -dir libraries_4/KO_sgB_R2_branch</v>
      </c>
    </row>
    <row r="25" spans="1:11" x14ac:dyDescent="0.25">
      <c r="A25" t="str">
        <f ca="1">'2_combined'!H26</f>
        <v>KO_sgB_R2_cmv</v>
      </c>
      <c r="B25" t="str">
        <f ca="1">'2_combined'!B26</f>
        <v>1DSB_R2_cmv.fa</v>
      </c>
      <c r="C25">
        <f ca="1">'2_combined'!C26</f>
        <v>46</v>
      </c>
      <c r="D25">
        <f ca="1">IF('2_combined'!G26="2DSB", 2, 1)</f>
        <v>1</v>
      </c>
      <c r="E25" t="str">
        <f ca="1">'2_combined'!E26</f>
        <v>R2</v>
      </c>
      <c r="F25" t="str">
        <f ca="1">MID('2_combined'!G26, 3, 100)</f>
        <v>B</v>
      </c>
      <c r="G25" t="str">
        <f ca="1">'2_combined'!D26</f>
        <v>KO</v>
      </c>
      <c r="H25" t="str">
        <f ca="1">'2_combined'!F26</f>
        <v>cmv</v>
      </c>
      <c r="I25" t="s">
        <v>110</v>
      </c>
      <c r="J25" t="str">
        <f ca="1">_xlfn.CONCAT("python 2_graph_processing/make_main_data.py ", "-in ", dirs!$A$3, "/", '3_graph'!A25, ".tsv -o ", dirs!$A$4, "/", A25, " -ref ref_seq/", B25, " -dsb ", C25, " --dsb_type ", D25, " --strand ", E25, " --hguide ", F25, " --cell ", G25, " --treatment ", H25, " --subst_type ", I25)</f>
        <v>python 2_graph_processing/make_main_data.py -in libraries_3/KO_sgB_R2_cmv.tsv -o libraries_4/KO_sgB_R2_cmv -ref ref_seq/1DSB_R2_cmv.fa -dsb 46 --dsb_type 1 --strand R2 --hguide B --cell KO --treatment cmv --subst_type without</v>
      </c>
      <c r="K25" t="str">
        <f ca="1">_xlfn.CONCAT("python 2_graph_processing/make_graph_data.py", " --subst_type without",  " -dir ", dirs!$A$4, "/", '3_graph'!A25)</f>
        <v>python 2_graph_processing/make_graph_data.py --subst_type without -dir libraries_4/KO_sgB_R2_cmv</v>
      </c>
    </row>
    <row r="26" spans="1:11" x14ac:dyDescent="0.25">
      <c r="A26" t="str">
        <f ca="1">'2_combined'!H27</f>
        <v>WT_sgCD_R1_antisense</v>
      </c>
      <c r="B26" t="str">
        <f ca="1">'2_combined'!B27</f>
        <v>2DSBanti_R1_antisense.fa</v>
      </c>
      <c r="C26">
        <f ca="1">'2_combined'!C27</f>
        <v>50</v>
      </c>
      <c r="D26">
        <f ca="1">IF('2_combined'!G27="2DSB", 2, 1)</f>
        <v>1</v>
      </c>
      <c r="E26" t="str">
        <f ca="1">'2_combined'!E27</f>
        <v>R1</v>
      </c>
      <c r="F26" t="str">
        <f ca="1">MID('2_combined'!G27, 3, 100)</f>
        <v>CD</v>
      </c>
      <c r="G26" t="str">
        <f ca="1">'2_combined'!D27</f>
        <v>WT</v>
      </c>
      <c r="H26" t="str">
        <f ca="1">'2_combined'!F27</f>
        <v>antisense</v>
      </c>
      <c r="I26" t="s">
        <v>110</v>
      </c>
      <c r="J26" t="str">
        <f ca="1">_xlfn.CONCAT("python 2_graph_processing/make_main_data.py ", "-in ", dirs!$A$3, "/", '3_graph'!A26, ".tsv -o ", dirs!$A$4, "/", A26, " -ref ref_seq/", B26, " -dsb ", C26, " --dsb_type ", D26, " --strand ", E26, " --hguide ", F26, " --cell ", G26, " --treatment ", H26, " --subst_type ", I26)</f>
        <v>python 2_graph_processing/make_main_data.py -in libraries_3/WT_sgCD_R1_antisense.tsv -o libraries_4/WT_sgCD_R1_antisense -ref ref_seq/2DSBanti_R1_antisense.fa -dsb 50 --dsb_type 1 --strand R1 --hguide CD --cell WT --treatment antisense --subst_type without</v>
      </c>
      <c r="K26" t="str">
        <f ca="1">_xlfn.CONCAT("python 2_graph_processing/make_graph_data.py", " --subst_type without",  " -dir ", dirs!$A$4, "/", '3_graph'!A26)</f>
        <v>python 2_graph_processing/make_graph_data.py --subst_type without -dir libraries_4/WT_sgCD_R1_antisense</v>
      </c>
    </row>
    <row r="27" spans="1:11" x14ac:dyDescent="0.25">
      <c r="A27" t="str">
        <f ca="1">'2_combined'!H28</f>
        <v>WT_sgCD_R1_splicing</v>
      </c>
      <c r="B27" t="str">
        <f ca="1">'2_combined'!B28</f>
        <v>2DSBanti_R1_splicing.fa</v>
      </c>
      <c r="C27">
        <f ca="1">'2_combined'!C28</f>
        <v>50</v>
      </c>
      <c r="D27">
        <f ca="1">IF('2_combined'!G28="2DSB", 2, 1)</f>
        <v>1</v>
      </c>
      <c r="E27" t="str">
        <f ca="1">'2_combined'!E28</f>
        <v>R1</v>
      </c>
      <c r="F27" t="str">
        <f ca="1">MID('2_combined'!G28, 3, 100)</f>
        <v>CD</v>
      </c>
      <c r="G27" t="str">
        <f ca="1">'2_combined'!D28</f>
        <v>WT</v>
      </c>
      <c r="H27" t="str">
        <f ca="1">'2_combined'!F28</f>
        <v>splicing</v>
      </c>
      <c r="I27" t="s">
        <v>110</v>
      </c>
      <c r="J27" t="str">
        <f ca="1">_xlfn.CONCAT("python 2_graph_processing/make_main_data.py ", "-in ", dirs!$A$3, "/", '3_graph'!A27, ".tsv -o ", dirs!$A$4, "/", A27, " -ref ref_seq/", B27, " -dsb ", C27, " --dsb_type ", D27, " --strand ", E27, " --hguide ", F27, " --cell ", G27, " --treatment ", H27, " --subst_type ", I27)</f>
        <v>python 2_graph_processing/make_main_data.py -in libraries_3/WT_sgCD_R1_splicing.tsv -o libraries_4/WT_sgCD_R1_splicing -ref ref_seq/2DSBanti_R1_splicing.fa -dsb 50 --dsb_type 1 --strand R1 --hguide CD --cell WT --treatment splicing --subst_type without</v>
      </c>
      <c r="K27" t="str">
        <f ca="1">_xlfn.CONCAT("python 2_graph_processing/make_graph_data.py", " --subst_type without",  " -dir ", dirs!$A$4, "/", '3_graph'!A27)</f>
        <v>python 2_graph_processing/make_graph_data.py --subst_type without -dir libraries_4/WT_sgCD_R1_splicing</v>
      </c>
    </row>
    <row r="28" spans="1:11" x14ac:dyDescent="0.25">
      <c r="A28" t="str">
        <f ca="1">'2_combined'!H29</f>
        <v>WT_sgCD_R2_antisense</v>
      </c>
      <c r="B28" t="str">
        <f ca="1">'2_combined'!B29</f>
        <v>2DSBanti_R2_antisense.fa</v>
      </c>
      <c r="C28">
        <f ca="1">'2_combined'!C29</f>
        <v>47</v>
      </c>
      <c r="D28">
        <f ca="1">IF('2_combined'!G29="2DSB", 2, 1)</f>
        <v>1</v>
      </c>
      <c r="E28" t="str">
        <f ca="1">'2_combined'!E29</f>
        <v>R2</v>
      </c>
      <c r="F28" t="str">
        <f ca="1">MID('2_combined'!G29, 3, 100)</f>
        <v>CD</v>
      </c>
      <c r="G28" t="str">
        <f ca="1">'2_combined'!D29</f>
        <v>WT</v>
      </c>
      <c r="H28" t="str">
        <f ca="1">'2_combined'!F29</f>
        <v>antisense</v>
      </c>
      <c r="I28" t="s">
        <v>110</v>
      </c>
      <c r="J28" t="str">
        <f ca="1">_xlfn.CONCAT("python 2_graph_processing/make_main_data.py ", "-in ", dirs!$A$3, "/", '3_graph'!A28, ".tsv -o ", dirs!$A$4, "/", A28, " -ref ref_seq/", B28, " -dsb ", C28, " --dsb_type ", D28, " --strand ", E28, " --hguide ", F28, " --cell ", G28, " --treatment ", H28, " --subst_type ", I28)</f>
        <v>python 2_graph_processing/make_main_data.py -in libraries_3/WT_sgCD_R2_antisense.tsv -o libraries_4/WT_sgCD_R2_antisense -ref ref_seq/2DSBanti_R2_antisense.fa -dsb 47 --dsb_type 1 --strand R2 --hguide CD --cell WT --treatment antisense --subst_type without</v>
      </c>
      <c r="K28" t="str">
        <f ca="1">_xlfn.CONCAT("python 2_graph_processing/make_graph_data.py", " --subst_type without",  " -dir ", dirs!$A$4, "/", '3_graph'!A28)</f>
        <v>python 2_graph_processing/make_graph_data.py --subst_type without -dir libraries_4/WT_sgCD_R2_antisense</v>
      </c>
    </row>
    <row r="29" spans="1:11" x14ac:dyDescent="0.25">
      <c r="A29" t="str">
        <f ca="1">'2_combined'!H30</f>
        <v>WT_sgCD_R2_splicing</v>
      </c>
      <c r="B29" t="str">
        <f ca="1">'2_combined'!B30</f>
        <v>2DSBanti_R2_splicing.fa</v>
      </c>
      <c r="C29">
        <f ca="1">'2_combined'!C30</f>
        <v>47</v>
      </c>
      <c r="D29">
        <f ca="1">IF('2_combined'!G30="2DSB", 2, 1)</f>
        <v>1</v>
      </c>
      <c r="E29" t="str">
        <f ca="1">'2_combined'!E30</f>
        <v>R2</v>
      </c>
      <c r="F29" t="str">
        <f ca="1">MID('2_combined'!G30, 3, 100)</f>
        <v>CD</v>
      </c>
      <c r="G29" t="str">
        <f ca="1">'2_combined'!D30</f>
        <v>WT</v>
      </c>
      <c r="H29" t="str">
        <f ca="1">'2_combined'!F30</f>
        <v>splicing</v>
      </c>
      <c r="I29" t="s">
        <v>110</v>
      </c>
      <c r="J29" t="str">
        <f ca="1">_xlfn.CONCAT("python 2_graph_processing/make_main_data.py ", "-in ", dirs!$A$3, "/", '3_graph'!A29, ".tsv -o ", dirs!$A$4, "/", A29, " -ref ref_seq/", B29, " -dsb ", C29, " --dsb_type ", D29, " --strand ", E29, " --hguide ", F29, " --cell ", G29, " --treatment ", H29, " --subst_type ", I29)</f>
        <v>python 2_graph_processing/make_main_data.py -in libraries_3/WT_sgCD_R2_splicing.tsv -o libraries_4/WT_sgCD_R2_splicing -ref ref_seq/2DSBanti_R2_splicing.fa -dsb 47 --dsb_type 1 --strand R2 --hguide CD --cell WT --treatment splicing --subst_type without</v>
      </c>
      <c r="K29" t="str">
        <f ca="1">_xlfn.CONCAT("python 2_graph_processing/make_graph_data.py", " --subst_type without",  " -dir ", dirs!$A$4, "/", '3_graph'!A29)</f>
        <v>python 2_graph_processing/make_graph_data.py --subst_type without -dir libraries_4/WT_sgCD_R2_splicing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F19"/>
  <sheetViews>
    <sheetView topLeftCell="B1" workbookViewId="0">
      <selection activeCell="D2" sqref="D2:D19"/>
    </sheetView>
  </sheetViews>
  <sheetFormatPr defaultRowHeight="15" x14ac:dyDescent="0.25"/>
  <cols>
    <col min="2" max="2" width="18.85546875" bestFit="1" customWidth="1"/>
    <col min="3" max="3" width="19.7109375" bestFit="1" customWidth="1"/>
    <col min="4" max="4" width="26.140625" bestFit="1" customWidth="1"/>
    <col min="5" max="5" width="10.7109375" bestFit="1" customWidth="1"/>
    <col min="6" max="6" width="50.7109375" customWidth="1"/>
  </cols>
  <sheetData>
    <row r="1" spans="1:6" s="1" customFormat="1" x14ac:dyDescent="0.25">
      <c r="A1" s="1" t="s">
        <v>116</v>
      </c>
      <c r="B1" s="1" t="s">
        <v>113</v>
      </c>
      <c r="C1" s="1" t="s">
        <v>114</v>
      </c>
      <c r="D1" s="1" t="s">
        <v>115</v>
      </c>
      <c r="E1" s="1" t="s">
        <v>109</v>
      </c>
      <c r="F1" s="1" t="s">
        <v>134</v>
      </c>
    </row>
    <row r="2" spans="1:6" x14ac:dyDescent="0.25">
      <c r="A2" s="1">
        <v>1</v>
      </c>
      <c r="B2" t="str">
        <f ca="1">OFFSET('3_graph'!$A$2, 3 * (A2 - 1), 0)</f>
        <v>WT_sgAB_R1_sense</v>
      </c>
      <c r="C2" t="str">
        <f ca="1">OFFSET('3_graph'!$A$2, 3 * (A2 - 1) + 1, 0)</f>
        <v>WT_sgAB_R1_branch</v>
      </c>
      <c r="D2" t="str">
        <f ca="1">_xlfn.CONCAT(B2, "_", "branch")</f>
        <v>WT_sgAB_R1_sense_branch</v>
      </c>
      <c r="E2" t="s">
        <v>110</v>
      </c>
      <c r="F2" t="str">
        <f ca="1">_xlfn.CONCAT("python 2_graph_processing/make_main_data_combined.py", " -i ", dirs!$A$4, "/", B2, " ", dirs!$A$4, "/", C2, " -o ", dirs!$A$4, "/", D2, " --subst_type ", E2)</f>
        <v>python 2_graph_processing/make_main_data_combined.py -i libraries_4/WT_sgAB_R1_sense libraries_4/WT_sgAB_R1_branch -o libraries_4/WT_sgAB_R1_sense_branch --subst_type without</v>
      </c>
    </row>
    <row r="3" spans="1:6" x14ac:dyDescent="0.25">
      <c r="A3" s="1">
        <v>1</v>
      </c>
      <c r="B3" t="str">
        <f ca="1">OFFSET('3_graph'!$A$2, 3 * (A3 - 1), 0)</f>
        <v>WT_sgAB_R1_sense</v>
      </c>
      <c r="C3" t="str">
        <f ca="1">OFFSET('3_graph'!$A$2, 3 * (A3 - 1) + 2, 0)</f>
        <v>WT_sgAB_R1_cmv</v>
      </c>
      <c r="D3" t="str">
        <f t="shared" ref="D3:D19" ca="1" si="0">_xlfn.CONCAT(B3, "_", "branch")</f>
        <v>WT_sgAB_R1_sense_branch</v>
      </c>
      <c r="E3" t="s">
        <v>110</v>
      </c>
      <c r="F3" t="str">
        <f ca="1">_xlfn.CONCAT("python 2_graph_processing/make_main_data_combined.py", " -i ", dirs!$A$4, "/", B3, " ", dirs!$A$4, "/", C3, " -o ", dirs!$A$4, "/", D3, " --subst_type ", E3)</f>
        <v>python 2_graph_processing/make_main_data_combined.py -i libraries_4/WT_sgAB_R1_sense libraries_4/WT_sgAB_R1_cmv -o libraries_4/WT_sgAB_R1_sense_branch --subst_type without</v>
      </c>
    </row>
    <row r="4" spans="1:6" x14ac:dyDescent="0.25">
      <c r="A4" s="1">
        <v>2</v>
      </c>
      <c r="B4" t="str">
        <f ca="1">OFFSET('3_graph'!$A$2, 3 * (A4 - 1), 0)</f>
        <v>KO_sgAB_R1_sense</v>
      </c>
      <c r="C4" t="str">
        <f ca="1">OFFSET('3_graph'!$A$2, 3 * (A4 - 1) + 1, 0)</f>
        <v>KO_sgAB_R1_branch</v>
      </c>
      <c r="D4" t="str">
        <f t="shared" ca="1" si="0"/>
        <v>KO_sgAB_R1_sense_branch</v>
      </c>
      <c r="E4" t="s">
        <v>110</v>
      </c>
      <c r="F4" t="str">
        <f ca="1">_xlfn.CONCAT("python 2_graph_processing/make_main_data_combined.py", " -i ", dirs!$A$4, "/", B4, " ", dirs!$A$4, "/", C4, " -o ", dirs!$A$4, "/", D4, " --subst_type ", E4)</f>
        <v>python 2_graph_processing/make_main_data_combined.py -i libraries_4/KO_sgAB_R1_sense libraries_4/KO_sgAB_R1_branch -o libraries_4/KO_sgAB_R1_sense_branch --subst_type without</v>
      </c>
    </row>
    <row r="5" spans="1:6" x14ac:dyDescent="0.25">
      <c r="A5" s="1">
        <v>2</v>
      </c>
      <c r="B5" t="str">
        <f ca="1">OFFSET('3_graph'!$A$2, 3 * (A5 - 1), 0)</f>
        <v>KO_sgAB_R1_sense</v>
      </c>
      <c r="C5" t="str">
        <f ca="1">OFFSET('3_graph'!$A$2, 3 * (A5 - 1) + 2, 0)</f>
        <v>KO_sgAB_R1_cmv</v>
      </c>
      <c r="D5" t="str">
        <f t="shared" ca="1" si="0"/>
        <v>KO_sgAB_R1_sense_branch</v>
      </c>
      <c r="E5" t="s">
        <v>110</v>
      </c>
      <c r="F5" t="str">
        <f ca="1">_xlfn.CONCAT("python 2_graph_processing/make_main_data_combined.py", " -i ", dirs!$A$4, "/", B5, " ", dirs!$A$4, "/", C5, " -o ", dirs!$A$4, "/", D5, " --subst_type ", E5)</f>
        <v>python 2_graph_processing/make_main_data_combined.py -i libraries_4/KO_sgAB_R1_sense libraries_4/KO_sgAB_R1_cmv -o libraries_4/KO_sgAB_R1_sense_branch --subst_type without</v>
      </c>
    </row>
    <row r="6" spans="1:6" x14ac:dyDescent="0.25">
      <c r="A6" s="1">
        <v>3</v>
      </c>
      <c r="B6" t="str">
        <f ca="1">OFFSET('3_graph'!$A$2, 3 * (A6 - 1), 0)</f>
        <v>WT_sgAB_R2_sense</v>
      </c>
      <c r="C6" t="str">
        <f ca="1">OFFSET('3_graph'!$A$2, 3 * (A6 - 1) + 1, 0)</f>
        <v>WT_sgAB_R2_branch</v>
      </c>
      <c r="D6" t="str">
        <f t="shared" ca="1" si="0"/>
        <v>WT_sgAB_R2_sense_branch</v>
      </c>
      <c r="E6" t="s">
        <v>110</v>
      </c>
      <c r="F6" t="str">
        <f ca="1">_xlfn.CONCAT("python 2_graph_processing/make_main_data_combined.py", " -i ", dirs!$A$4, "/", B6, " ", dirs!$A$4, "/", C6, " -o ", dirs!$A$4, "/", D6, " --subst_type ", E6)</f>
        <v>python 2_graph_processing/make_main_data_combined.py -i libraries_4/WT_sgAB_R2_sense libraries_4/WT_sgAB_R2_branch -o libraries_4/WT_sgAB_R2_sense_branch --subst_type without</v>
      </c>
    </row>
    <row r="7" spans="1:6" x14ac:dyDescent="0.25">
      <c r="A7" s="1">
        <v>3</v>
      </c>
      <c r="B7" t="str">
        <f ca="1">OFFSET('3_graph'!$A$2, 3 * (A7 - 1), 0)</f>
        <v>WT_sgAB_R2_sense</v>
      </c>
      <c r="C7" t="str">
        <f ca="1">OFFSET('3_graph'!$A$2, 3 * (A7 - 1) + 2, 0)</f>
        <v>WT_sgAB_R2_cmv</v>
      </c>
      <c r="D7" t="str">
        <f t="shared" ca="1" si="0"/>
        <v>WT_sgAB_R2_sense_branch</v>
      </c>
      <c r="E7" t="s">
        <v>110</v>
      </c>
      <c r="F7" t="str">
        <f ca="1">_xlfn.CONCAT("python 2_graph_processing/make_main_data_combined.py", " -i ", dirs!$A$4, "/", B7, " ", dirs!$A$4, "/", C7, " -o ", dirs!$A$4, "/", D7, " --subst_type ", E7)</f>
        <v>python 2_graph_processing/make_main_data_combined.py -i libraries_4/WT_sgAB_R2_sense libraries_4/WT_sgAB_R2_cmv -o libraries_4/WT_sgAB_R2_sense_branch --subst_type without</v>
      </c>
    </row>
    <row r="8" spans="1:6" x14ac:dyDescent="0.25">
      <c r="A8" s="1">
        <v>4</v>
      </c>
      <c r="B8" t="str">
        <f ca="1">OFFSET('3_graph'!$A$2, 3 * (A8 - 1), 0)</f>
        <v>KO_sgAB_R2_sense</v>
      </c>
      <c r="C8" t="str">
        <f ca="1">OFFSET('3_graph'!$A$2, 3 * (A8 - 1) + 1, 0)</f>
        <v>KO_sgAB_R2_branch</v>
      </c>
      <c r="D8" t="str">
        <f t="shared" ca="1" si="0"/>
        <v>KO_sgAB_R2_sense_branch</v>
      </c>
      <c r="E8" t="s">
        <v>110</v>
      </c>
      <c r="F8" t="str">
        <f ca="1">_xlfn.CONCAT("python 2_graph_processing/make_main_data_combined.py", " -i ", dirs!$A$4, "/", B8, " ", dirs!$A$4, "/", C8, " -o ", dirs!$A$4, "/", D8, " --subst_type ", E8)</f>
        <v>python 2_graph_processing/make_main_data_combined.py -i libraries_4/KO_sgAB_R2_sense libraries_4/KO_sgAB_R2_branch -o libraries_4/KO_sgAB_R2_sense_branch --subst_type without</v>
      </c>
    </row>
    <row r="9" spans="1:6" x14ac:dyDescent="0.25">
      <c r="A9" s="1">
        <v>4</v>
      </c>
      <c r="B9" t="str">
        <f ca="1">OFFSET('3_graph'!$A$2, 3 * (A9 - 1), 0)</f>
        <v>KO_sgAB_R2_sense</v>
      </c>
      <c r="C9" t="str">
        <f ca="1">OFFSET('3_graph'!$A$2, 3 * (A9 - 1) + 2, 0)</f>
        <v>KO_sgAB_R2_cmv</v>
      </c>
      <c r="D9" t="str">
        <f t="shared" ca="1" si="0"/>
        <v>KO_sgAB_R2_sense_branch</v>
      </c>
      <c r="E9" t="s">
        <v>110</v>
      </c>
      <c r="F9" t="str">
        <f ca="1">_xlfn.CONCAT("python 2_graph_processing/make_main_data_combined.py", " -i ", dirs!$A$4, "/", B9, " ", dirs!$A$4, "/", C9, " -o ", dirs!$A$4, "/", D9, " --subst_type ", E9)</f>
        <v>python 2_graph_processing/make_main_data_combined.py -i libraries_4/KO_sgAB_R2_sense libraries_4/KO_sgAB_R2_cmv -o libraries_4/KO_sgAB_R2_sense_branch --subst_type without</v>
      </c>
    </row>
    <row r="10" spans="1:6" x14ac:dyDescent="0.25">
      <c r="A10" s="1">
        <v>5</v>
      </c>
      <c r="B10" t="str">
        <f ca="1">OFFSET('3_graph'!$A$2, 3 * (A10 - 1), 0)</f>
        <v>WT_sgA_R1_sense</v>
      </c>
      <c r="C10" t="str">
        <f ca="1">OFFSET('3_graph'!$A$2, 3 * (A10 - 1) + 1, 0)</f>
        <v>WT_sgA_R1_branch</v>
      </c>
      <c r="D10" t="str">
        <f t="shared" ca="1" si="0"/>
        <v>WT_sgA_R1_sense_branch</v>
      </c>
      <c r="E10" t="s">
        <v>110</v>
      </c>
      <c r="F10" t="str">
        <f ca="1">_xlfn.CONCAT("python 2_graph_processing/make_main_data_combined.py", " -i ", dirs!$A$4, "/", B10, " ", dirs!$A$4, "/", C10, " -o ", dirs!$A$4, "/", D10, " --subst_type ", E10)</f>
        <v>python 2_graph_processing/make_main_data_combined.py -i libraries_4/WT_sgA_R1_sense libraries_4/WT_sgA_R1_branch -o libraries_4/WT_sgA_R1_sense_branch --subst_type without</v>
      </c>
    </row>
    <row r="11" spans="1:6" x14ac:dyDescent="0.25">
      <c r="A11" s="1">
        <v>5</v>
      </c>
      <c r="B11" t="str">
        <f ca="1">OFFSET('3_graph'!$A$2, 3 * (A11 - 1), 0)</f>
        <v>WT_sgA_R1_sense</v>
      </c>
      <c r="C11" t="str">
        <f ca="1">OFFSET('3_graph'!$A$2, 3 * (A11 - 1) + 2, 0)</f>
        <v>WT_sgA_R1_cmv</v>
      </c>
      <c r="D11" t="str">
        <f t="shared" ca="1" si="0"/>
        <v>WT_sgA_R1_sense_branch</v>
      </c>
      <c r="E11" t="s">
        <v>110</v>
      </c>
      <c r="F11" t="str">
        <f ca="1">_xlfn.CONCAT("python 2_graph_processing/make_main_data_combined.py", " -i ", dirs!$A$4, "/", B11, " ", dirs!$A$4, "/", C11, " -o ", dirs!$A$4, "/", D11, " --subst_type ", E11)</f>
        <v>python 2_graph_processing/make_main_data_combined.py -i libraries_4/WT_sgA_R1_sense libraries_4/WT_sgA_R1_cmv -o libraries_4/WT_sgA_R1_sense_branch --subst_type without</v>
      </c>
    </row>
    <row r="12" spans="1:6" x14ac:dyDescent="0.25">
      <c r="A12" s="1">
        <v>6</v>
      </c>
      <c r="B12" t="str">
        <f ca="1">OFFSET('3_graph'!$A$2, 3 * (A12 - 1), 0)</f>
        <v>WT_sgB_R2_sense</v>
      </c>
      <c r="C12" t="str">
        <f ca="1">OFFSET('3_graph'!$A$2, 3 * (A12 - 1) + 1, 0)</f>
        <v>WT_sgB_R2_branch</v>
      </c>
      <c r="D12" t="str">
        <f t="shared" ca="1" si="0"/>
        <v>WT_sgB_R2_sense_branch</v>
      </c>
      <c r="E12" t="s">
        <v>110</v>
      </c>
      <c r="F12" t="str">
        <f ca="1">_xlfn.CONCAT("python 2_graph_processing/make_main_data_combined.py", " -i ", dirs!$A$4, "/", B12, " ", dirs!$A$4, "/", C12, " -o ", dirs!$A$4, "/", D12, " --subst_type ", E12)</f>
        <v>python 2_graph_processing/make_main_data_combined.py -i libraries_4/WT_sgB_R2_sense libraries_4/WT_sgB_R2_branch -o libraries_4/WT_sgB_R2_sense_branch --subst_type without</v>
      </c>
    </row>
    <row r="13" spans="1:6" x14ac:dyDescent="0.25">
      <c r="A13" s="1">
        <v>6</v>
      </c>
      <c r="B13" t="str">
        <f ca="1">OFFSET('3_graph'!$A$2, 3 * (A13 - 1), 0)</f>
        <v>WT_sgB_R2_sense</v>
      </c>
      <c r="C13" t="str">
        <f ca="1">OFFSET('3_graph'!$A$2, 3 * (A13 - 1) + 2, 0)</f>
        <v>WT_sgB_R2_cmv</v>
      </c>
      <c r="D13" t="str">
        <f t="shared" ca="1" si="0"/>
        <v>WT_sgB_R2_sense_branch</v>
      </c>
      <c r="E13" t="s">
        <v>110</v>
      </c>
      <c r="F13" t="str">
        <f ca="1">_xlfn.CONCAT("python 2_graph_processing/make_main_data_combined.py", " -i ", dirs!$A$4, "/", B13, " ", dirs!$A$4, "/", C13, " -o ", dirs!$A$4, "/", D13, " --subst_type ", E13)</f>
        <v>python 2_graph_processing/make_main_data_combined.py -i libraries_4/WT_sgB_R2_sense libraries_4/WT_sgB_R2_cmv -o libraries_4/WT_sgB_R2_sense_branch --subst_type without</v>
      </c>
    </row>
    <row r="14" spans="1:6" x14ac:dyDescent="0.25">
      <c r="A14" s="1">
        <v>7</v>
      </c>
      <c r="B14" t="str">
        <f ca="1">OFFSET('3_graph'!$A$2, 3 * (A14 - 1), 0)</f>
        <v>KO_sgA_R1_sense</v>
      </c>
      <c r="C14" t="str">
        <f ca="1">OFFSET('3_graph'!$A$2, 3 * (A14 - 1) + 1, 0)</f>
        <v>KO_sgA_R1_branch</v>
      </c>
      <c r="D14" t="str">
        <f t="shared" ca="1" si="0"/>
        <v>KO_sgA_R1_sense_branch</v>
      </c>
      <c r="E14" t="s">
        <v>110</v>
      </c>
      <c r="F14" t="str">
        <f ca="1">_xlfn.CONCAT("python 2_graph_processing/make_main_data_combined.py", " -i ", dirs!$A$4, "/", B14, " ", dirs!$A$4, "/", C14, " -o ", dirs!$A$4, "/", D14, " --subst_type ", E14)</f>
        <v>python 2_graph_processing/make_main_data_combined.py -i libraries_4/KO_sgA_R1_sense libraries_4/KO_sgA_R1_branch -o libraries_4/KO_sgA_R1_sense_branch --subst_type without</v>
      </c>
    </row>
    <row r="15" spans="1:6" x14ac:dyDescent="0.25">
      <c r="A15" s="1">
        <v>7</v>
      </c>
      <c r="B15" t="str">
        <f ca="1">OFFSET('3_graph'!$A$2, 3 * (A15 - 1), 0)</f>
        <v>KO_sgA_R1_sense</v>
      </c>
      <c r="C15" t="str">
        <f ca="1">OFFSET('3_graph'!$A$2, 3 * (A15 - 1) + 2, 0)</f>
        <v>KO_sgA_R1_cmv</v>
      </c>
      <c r="D15" t="str">
        <f t="shared" ca="1" si="0"/>
        <v>KO_sgA_R1_sense_branch</v>
      </c>
      <c r="E15" t="s">
        <v>110</v>
      </c>
      <c r="F15" t="str">
        <f ca="1">_xlfn.CONCAT("python 2_graph_processing/make_main_data_combined.py", " -i ", dirs!$A$4, "/", B15, " ", dirs!$A$4, "/", C15, " -o ", dirs!$A$4, "/", D15, " --subst_type ", E15)</f>
        <v>python 2_graph_processing/make_main_data_combined.py -i libraries_4/KO_sgA_R1_sense libraries_4/KO_sgA_R1_cmv -o libraries_4/KO_sgA_R1_sense_branch --subst_type without</v>
      </c>
    </row>
    <row r="16" spans="1:6" x14ac:dyDescent="0.25">
      <c r="A16" s="1">
        <v>8</v>
      </c>
      <c r="B16" t="str">
        <f ca="1">OFFSET('3_graph'!$A$2, 3 * (A16 - 1), 0)</f>
        <v>KO_sgB_R2_sense</v>
      </c>
      <c r="C16" t="str">
        <f ca="1">OFFSET('3_graph'!$A$2, 3 * (A16 - 1) + 1, 0)</f>
        <v>KO_sgB_R2_branch</v>
      </c>
      <c r="D16" t="str">
        <f t="shared" ca="1" si="0"/>
        <v>KO_sgB_R2_sense_branch</v>
      </c>
      <c r="E16" t="s">
        <v>110</v>
      </c>
      <c r="F16" t="str">
        <f ca="1">_xlfn.CONCAT("python 2_graph_processing/make_main_data_combined.py", " -i ", dirs!$A$4, "/", B16, " ", dirs!$A$4, "/", C16, " -o ", dirs!$A$4, "/", D16, " --subst_type ", E16)</f>
        <v>python 2_graph_processing/make_main_data_combined.py -i libraries_4/KO_sgB_R2_sense libraries_4/KO_sgB_R2_branch -o libraries_4/KO_sgB_R2_sense_branch --subst_type without</v>
      </c>
    </row>
    <row r="17" spans="1:6" x14ac:dyDescent="0.25">
      <c r="A17" s="1">
        <v>8</v>
      </c>
      <c r="B17" t="str">
        <f ca="1">OFFSET('3_graph'!$A$2, 3 * (A17 - 1), 0)</f>
        <v>KO_sgB_R2_sense</v>
      </c>
      <c r="C17" t="str">
        <f ca="1">OFFSET('3_graph'!$A$2, 3 * (A17 - 1) + 2, 0)</f>
        <v>KO_sgB_R2_cmv</v>
      </c>
      <c r="D17" t="str">
        <f t="shared" ca="1" si="0"/>
        <v>KO_sgB_R2_sense_branch</v>
      </c>
      <c r="E17" t="s">
        <v>110</v>
      </c>
      <c r="F17" t="str">
        <f ca="1">_xlfn.CONCAT("python 2_graph_processing/make_main_data_combined.py", " -i ", dirs!$A$4, "/", B17, " ", dirs!$A$4, "/", C17, " -o ", dirs!$A$4, "/", D17, " --subst_type ", E17)</f>
        <v>python 2_graph_processing/make_main_data_combined.py -i libraries_4/KO_sgB_R2_sense libraries_4/KO_sgB_R2_cmv -o libraries_4/KO_sgB_R2_sense_branch --subst_type without</v>
      </c>
    </row>
    <row r="18" spans="1:6" x14ac:dyDescent="0.25">
      <c r="A18" s="1">
        <v>9</v>
      </c>
      <c r="B18" t="str">
        <f ca="1">OFFSET('3_graph'!$A$2, 3 * (A18 - 1), 0)</f>
        <v>WT_sgCD_R1_antisense</v>
      </c>
      <c r="C18" t="str">
        <f ca="1">OFFSET('3_graph'!$A$2, 3 * (A18 - 1) + 1, 0)</f>
        <v>WT_sgCD_R1_splicing</v>
      </c>
      <c r="D18" t="str">
        <f t="shared" ca="1" si="0"/>
        <v>WT_sgCD_R1_antisense_branch</v>
      </c>
      <c r="E18" t="s">
        <v>110</v>
      </c>
      <c r="F18" t="str">
        <f ca="1">_xlfn.CONCAT("python 2_graph_processing/make_main_data_combined.py", " -i ", dirs!$A$4, "/", B18, " ", dirs!$A$4, "/", C18, " -o ", dirs!$A$4, "/", D18, " --subst_type ", E18)</f>
        <v>python 2_graph_processing/make_main_data_combined.py -i libraries_4/WT_sgCD_R1_antisense libraries_4/WT_sgCD_R1_splicing -o libraries_4/WT_sgCD_R1_antisense_branch --subst_type without</v>
      </c>
    </row>
    <row r="19" spans="1:6" x14ac:dyDescent="0.25">
      <c r="A19" s="1">
        <v>9</v>
      </c>
      <c r="B19" t="str">
        <f ca="1">OFFSET('3_graph'!$A$2, 3 * (A19 - 1), 0)</f>
        <v>WT_sgCD_R1_antisense</v>
      </c>
      <c r="C19" t="str">
        <f ca="1">OFFSET('3_graph'!$A$2, 3 * (A19 - 1) + 1, 0)</f>
        <v>WT_sgCD_R1_splicing</v>
      </c>
      <c r="D19" t="str">
        <f t="shared" ca="1" si="0"/>
        <v>WT_sgCD_R1_antisense_branch</v>
      </c>
      <c r="E19" t="s">
        <v>110</v>
      </c>
      <c r="F19" t="str">
        <f ca="1">_xlfn.CONCAT("python 2_graph_processing/make_main_data_combined.py", " -i ", dirs!$A$4, "/", B19, " ", dirs!$A$4, "/", C19, " -o ", dirs!$A$4, "/", D19, " --subst_type ", E19)</f>
        <v>python 2_graph_processing/make_main_data_combined.py -i libraries_4/WT_sgCD_R1_antisense libraries_4/WT_sgCD_R1_splicing -o libraries_4/WT_sgCD_R1_antisense_branch --subst_type without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dirs</vt:lpstr>
      <vt:lpstr>1_repeats</vt:lpstr>
      <vt:lpstr>2_combined</vt:lpstr>
      <vt:lpstr>2_nodsb</vt:lpstr>
      <vt:lpstr>3_graph</vt:lpstr>
      <vt:lpstr>4_graph_combined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2022-06-08T15:52:43Z</dcterms:modified>
</cp:coreProperties>
</file>