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525" windowWidth="17100" windowHeight="6315"/>
  </bookViews>
  <sheets>
    <sheet name="Rate Quotes" sheetId="2" r:id="rId1"/>
  </sheets>
  <calcPr calcId="145621"/>
</workbook>
</file>

<file path=xl/calcChain.xml><?xml version="1.0" encoding="utf-8"?>
<calcChain xmlns="http://schemas.openxmlformats.org/spreadsheetml/2006/main">
  <c r="C115" i="2" l="1"/>
  <c r="C111" i="2"/>
  <c r="C107" i="2"/>
  <c r="C109" i="2" l="1"/>
  <c r="A29" i="2" l="1"/>
  <c r="A45" i="2" l="1"/>
  <c r="A43" i="2"/>
  <c r="C83" i="2" l="1"/>
  <c r="A47" i="2" l="1"/>
  <c r="C79" i="2" l="1"/>
  <c r="A57" i="2"/>
  <c r="B83" i="2" l="1"/>
  <c r="B88" i="2"/>
  <c r="C121" i="2" l="1"/>
  <c r="B121" i="2"/>
  <c r="C88" i="2"/>
  <c r="B113" i="2"/>
  <c r="B105" i="2"/>
  <c r="C99" i="2"/>
  <c r="B99" i="2"/>
  <c r="C74" i="2"/>
  <c r="B74" i="2"/>
  <c r="C73" i="2"/>
  <c r="B73" i="2"/>
  <c r="C93" i="2"/>
  <c r="B93" i="2"/>
  <c r="B79" i="2"/>
  <c r="A27" i="2"/>
  <c r="A37" i="2"/>
  <c r="A67" i="2"/>
  <c r="C105" i="2"/>
  <c r="B109" i="2"/>
  <c r="C113" i="2"/>
  <c r="C95" i="2" l="1"/>
  <c r="C128" i="2" s="1"/>
  <c r="B95" i="2"/>
  <c r="B128" i="2" s="1"/>
  <c r="B75" i="2"/>
  <c r="C75" i="2"/>
  <c r="B72" i="2"/>
  <c r="C72" i="2"/>
  <c r="C130" i="2" l="1"/>
  <c r="C131" i="2" s="1"/>
  <c r="C132" i="2" l="1"/>
</calcChain>
</file>

<file path=xl/sharedStrings.xml><?xml version="1.0" encoding="utf-8"?>
<sst xmlns="http://schemas.openxmlformats.org/spreadsheetml/2006/main" count="178" uniqueCount="90">
  <si>
    <t>Address</t>
  </si>
  <si>
    <t>Owner</t>
  </si>
  <si>
    <t>City</t>
  </si>
  <si>
    <t>Office Phone</t>
  </si>
  <si>
    <t>State</t>
  </si>
  <si>
    <t>Email Address</t>
  </si>
  <si>
    <t>Zip Code</t>
  </si>
  <si>
    <t>Rate Quote User Creation Information</t>
  </si>
  <si>
    <t>Month1</t>
  </si>
  <si>
    <t>Month2</t>
  </si>
  <si>
    <t>Month3</t>
  </si>
  <si>
    <t>Total Monthly Volume</t>
  </si>
  <si>
    <t> $0.00</t>
  </si>
  <si>
    <t>Total Transactions</t>
  </si>
  <si>
    <t> 0</t>
  </si>
  <si>
    <t>Average Ticket</t>
  </si>
  <si>
    <t>Average Monthly Volume</t>
  </si>
  <si>
    <t>Avg # Transactions</t>
  </si>
  <si>
    <t>Total Visa Check Card / MC Debit Card Activity</t>
  </si>
  <si>
    <t xml:space="preserve">Total Visa/MC Mid-Qual Volume </t>
  </si>
  <si>
    <t xml:space="preserve">Total Visa/MC Non-Qual Volume </t>
  </si>
  <si>
    <t>Visa/Mastercard Credit Card Rate</t>
  </si>
  <si>
    <t>Processor Interchange Items</t>
  </si>
  <si>
    <t>Current</t>
  </si>
  <si>
    <t>New Rates</t>
  </si>
  <si>
    <t>Annual Volume Total Visa/MC</t>
  </si>
  <si>
    <t>Monthly Bankcard Volume</t>
  </si>
  <si>
    <t>Number of Transactions</t>
  </si>
  <si>
    <t>Check Card Rate</t>
  </si>
  <si>
    <t>Check Card Qual Discount Rate</t>
  </si>
  <si>
    <t>Check Card Per Item Rate</t>
  </si>
  <si>
    <t>Total Fees @ Check Card Qual Rate</t>
  </si>
  <si>
    <t>Qual Discount Rate</t>
  </si>
  <si>
    <t>Qual Per Item Rate</t>
  </si>
  <si>
    <t>Total Fees @ Qual Rate</t>
  </si>
  <si>
    <t>Mid-Qual Volume</t>
  </si>
  <si>
    <t>Mid-Qual Discount Rate</t>
  </si>
  <si>
    <t>Mid Qual Per Item Rate</t>
  </si>
  <si>
    <t>Total Fees @ Mid Qual Rate</t>
  </si>
  <si>
    <t>Non-Qual Volume</t>
  </si>
  <si>
    <t>Non-Qual Discount Rate</t>
  </si>
  <si>
    <t>Non Qual Per Item Rate</t>
  </si>
  <si>
    <t>Total Fees @ Non Qual Rate</t>
  </si>
  <si>
    <t>Total Discount Fees</t>
  </si>
  <si>
    <t>Authorization Items</t>
  </si>
  <si>
    <t>Authorization Count</t>
  </si>
  <si>
    <t>Authorization Per Item Fee</t>
  </si>
  <si>
    <t>Total Authorization Fees</t>
  </si>
  <si>
    <t>Other Fees</t>
  </si>
  <si>
    <t>Statement Fee</t>
  </si>
  <si>
    <t>American Express</t>
  </si>
  <si>
    <t>Number of Amex</t>
  </si>
  <si>
    <t>Amex Per Item Fee</t>
  </si>
  <si>
    <t>Amex Transaction Fees</t>
  </si>
  <si>
    <t>Discover Cards</t>
  </si>
  <si>
    <t>Number of Discover</t>
  </si>
  <si>
    <t>Discover Per Item Fee</t>
  </si>
  <si>
    <t>Discover Transaction Fees</t>
  </si>
  <si>
    <t>Number of Debit Cards</t>
  </si>
  <si>
    <t>Debit Volume</t>
  </si>
  <si>
    <t>Debit Discount Rate</t>
  </si>
  <si>
    <t>Debit Discount Fee</t>
  </si>
  <si>
    <t>Debit per Item Fee</t>
  </si>
  <si>
    <t>Debit Item Fee Total</t>
  </si>
  <si>
    <t>Total Debit Fees</t>
  </si>
  <si>
    <t>Other Fees and Expenses</t>
  </si>
  <si>
    <t>Annual Fee</t>
  </si>
  <si>
    <t>Mo. Equipment Expense</t>
  </si>
  <si>
    <t>Total Credit Processing Expense</t>
  </si>
  <si>
    <t>Processing Savings off Current Statement</t>
  </si>
  <si>
    <t>Savings off Current Statement</t>
  </si>
  <si>
    <t>% Of Savings</t>
  </si>
  <si>
    <t>Annualized Savings</t>
  </si>
  <si>
    <t>Complete Merchant Solutions</t>
  </si>
  <si>
    <t>801.623.4000</t>
  </si>
  <si>
    <r>
      <t>All Credit Card Activity (Including Check Card)</t>
    </r>
    <r>
      <rPr>
        <sz val="12"/>
        <rFont val="Arial Cyr"/>
      </rPr>
      <t xml:space="preserve">
</t>
    </r>
  </si>
  <si>
    <r>
      <t>Cost Comparison and Rate Quote Analysis</t>
    </r>
    <r>
      <rPr>
        <sz val="12"/>
        <rFont val="Arial Cyr"/>
      </rPr>
      <t xml:space="preserve">
</t>
    </r>
  </si>
  <si>
    <t>Total Other Fees</t>
  </si>
  <si>
    <t>Total Visa/MC Qual Volume</t>
  </si>
  <si>
    <t>Pin-Based Debit Cards</t>
  </si>
  <si>
    <t xml:space="preserve">DBA Name </t>
  </si>
  <si>
    <t>Interchange Expense</t>
  </si>
  <si>
    <t>Regulatory Product</t>
  </si>
  <si>
    <t>Batch Fees</t>
  </si>
  <si>
    <t>Pin-Based Debit Interchange</t>
  </si>
  <si>
    <t xml:space="preserve">Quote Created By: </t>
  </si>
  <si>
    <t>Created For:</t>
  </si>
  <si>
    <t>Non-PCI Fee</t>
  </si>
  <si>
    <t>815 W University Pkwy</t>
  </si>
  <si>
    <t>Orem, UT 84058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</si>
</sst>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.00"/>
  </numFmts>
  <fonts count="29">
    <font>
      <sz val="10"/>
      <name val="Arial Cy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 Cyr"/>
    </font>
    <font>
      <b/>
      <sz val="10"/>
      <name val="Arial Cyr"/>
    </font>
    <font>
      <b/>
      <sz val="11"/>
      <name val="Arial Cyr"/>
    </font>
    <font>
      <b/>
      <sz val="12"/>
      <name val="Arial Cyr"/>
    </font>
    <font>
      <sz val="12"/>
      <name val="Arial Cyr"/>
    </font>
    <font>
      <b/>
      <sz val="10"/>
      <color theme="0"/>
      <name val="Arial Cyr"/>
    </font>
    <font>
      <sz val="10"/>
      <color theme="0"/>
      <name val="Arial Cyr"/>
    </font>
    <font>
      <sz val="9"/>
      <name val="Arial"/>
      <family val="2"/>
    </font>
    <font>
      <b/>
      <sz val="16"/>
      <name val="Arial Cyr"/>
    </font>
    <font>
      <b/>
      <sz val="14"/>
      <name val="Arial Cyr"/>
    </font>
    <font>
      <b/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2CDE1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0">
    <xf numFmtId="0" fontId="18" fillId="0" borderId="0" xfId="0" applyFont="1"/>
    <xf numFmtId="0" fontId="0" fillId="0" borderId="0" xfId="0" applyFont="1" applyFill="1"/>
    <xf numFmtId="0" fontId="19" fillId="34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34" borderId="0" xfId="0" applyFont="1" applyFill="1" applyAlignment="1">
      <alignment horizontal="center"/>
    </xf>
    <xf numFmtId="0" fontId="19" fillId="34" borderId="0" xfId="0" applyFont="1" applyFill="1"/>
    <xf numFmtId="0" fontId="0" fillId="0" borderId="0" xfId="0" applyFont="1" applyAlignment="1">
      <alignment horizontal="left"/>
    </xf>
    <xf numFmtId="0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20" fillId="0" borderId="0" xfId="0" applyFont="1"/>
    <xf numFmtId="10" fontId="0" fillId="0" borderId="0" xfId="0" applyNumberFormat="1" applyFont="1" applyAlignment="1">
      <alignment horizontal="center"/>
    </xf>
    <xf numFmtId="8" fontId="0" fillId="0" borderId="0" xfId="0" applyNumberFormat="1" applyFont="1" applyAlignment="1">
      <alignment horizontal="center"/>
    </xf>
    <xf numFmtId="0" fontId="22" fillId="0" borderId="0" xfId="0" applyFont="1"/>
    <xf numFmtId="0" fontId="21" fillId="0" borderId="0" xfId="0" applyFont="1"/>
    <xf numFmtId="164" fontId="0" fillId="0" borderId="0" xfId="0" applyNumberFormat="1" applyFont="1" applyAlignment="1">
      <alignment horizontal="center"/>
    </xf>
    <xf numFmtId="0" fontId="24" fillId="0" borderId="0" xfId="0" applyFont="1"/>
    <xf numFmtId="0" fontId="25" fillId="0" borderId="0" xfId="0" applyFont="1" applyFill="1"/>
    <xf numFmtId="164" fontId="0" fillId="0" borderId="0" xfId="0" applyNumberFormat="1" applyFont="1" applyFill="1" applyAlignment="1">
      <alignment horizontal="center"/>
    </xf>
    <xf numFmtId="0" fontId="19" fillId="36" borderId="0" xfId="0" applyFont="1" applyFill="1" applyAlignment="1">
      <alignment horizontal="center"/>
    </xf>
    <xf numFmtId="0" fontId="19" fillId="33" borderId="0" xfId="0" applyFont="1" applyFill="1" applyAlignment="1"/>
    <xf numFmtId="0" fontId="23" fillId="33" borderId="0" xfId="0" applyFont="1" applyFill="1" applyAlignment="1"/>
    <xf numFmtId="0" fontId="0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4" fontId="0" fillId="0" borderId="0" xfId="0" applyNumberFormat="1" applyFont="1" applyFill="1" applyAlignment="1">
      <alignment horizontal="center"/>
    </xf>
    <xf numFmtId="164" fontId="18" fillId="0" borderId="0" xfId="0" applyNumberFormat="1" applyFont="1"/>
    <xf numFmtId="0" fontId="20" fillId="0" borderId="0" xfId="0" applyFont="1" applyAlignment="1">
      <alignment horizontal="left"/>
    </xf>
    <xf numFmtId="8" fontId="20" fillId="0" borderId="0" xfId="0" applyNumberFormat="1" applyFont="1" applyAlignment="1">
      <alignment horizontal="center"/>
    </xf>
    <xf numFmtId="3" fontId="0" fillId="0" borderId="0" xfId="0" applyNumberFormat="1" applyFont="1" applyFill="1" applyAlignment="1">
      <alignment horizontal="center"/>
    </xf>
    <xf numFmtId="164" fontId="18" fillId="0" borderId="0" xfId="0" applyNumberFormat="1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164" fontId="26" fillId="0" borderId="0" xfId="0" applyNumberFormat="1" applyFont="1" applyAlignment="1">
      <alignment horizontal="center"/>
    </xf>
    <xf numFmtId="10" fontId="26" fillId="0" borderId="0" xfId="0" applyNumberFormat="1" applyFont="1" applyAlignment="1">
      <alignment horizontal="center"/>
    </xf>
    <xf numFmtId="164" fontId="27" fillId="0" borderId="0" xfId="0" applyNumberFormat="1" applyFont="1" applyAlignment="1">
      <alignment horizontal="center"/>
    </xf>
    <xf numFmtId="0" fontId="21" fillId="0" borderId="0" xfId="0" applyFont="1" applyAlignment="1">
      <alignment horizontal="left"/>
    </xf>
    <xf numFmtId="0" fontId="28" fillId="0" borderId="0" xfId="0" applyFont="1" applyFill="1"/>
    <xf numFmtId="0" fontId="0" fillId="0" borderId="0" xfId="0" applyFont="1"/>
    <xf numFmtId="0" fontId="21" fillId="33" borderId="0" xfId="0" applyFont="1" applyFill="1" applyAlignment="1">
      <alignment horizontal="center"/>
    </xf>
    <xf numFmtId="0" fontId="21" fillId="35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</xdr:rowOff>
    </xdr:from>
    <xdr:to>
      <xdr:col>0</xdr:col>
      <xdr:colOff>2981325</xdr:colOff>
      <xdr:row>5</xdr:row>
      <xdr:rowOff>127397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"/>
          <a:ext cx="2981325" cy="9370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8:G166"/>
  <sheetViews>
    <sheetView tabSelected="1" workbookViewId="0">
      <selection activeCell="B3" sqref="B3"/>
    </sheetView>
  </sheetViews>
  <sheetFormatPr defaultRowHeight="12.75"/>
  <cols>
    <col min="1" max="1" width="44.85546875" customWidth="1"/>
    <col min="2" max="3" width="40.7109375" customWidth="1"/>
    <col min="4" max="4" width="34.7109375" customWidth="1"/>
    <col min="5" max="5" width="41.28515625" customWidth="1"/>
  </cols>
  <sheetData>
    <row r="8" spans="1:5" ht="15">
      <c r="A8" s="10" t="s">
        <v>73</v>
      </c>
    </row>
    <row r="9" spans="1:5" ht="15">
      <c r="A9" s="10" t="s">
        <v>88</v>
      </c>
    </row>
    <row r="10" spans="1:5" ht="15">
      <c r="A10" s="10" t="s">
        <v>89</v>
      </c>
    </row>
    <row r="11" spans="1:5" ht="15">
      <c r="A11" s="10" t="s">
        <v>74</v>
      </c>
    </row>
    <row r="13" spans="1:5" s="13" customFormat="1" ht="15.75">
      <c r="A13" s="38" t="s">
        <v>76</v>
      </c>
      <c r="B13" s="38"/>
      <c r="C13" s="38"/>
      <c r="D13"/>
      <c r="E13"/>
    </row>
    <row r="14" spans="1:5">
      <c r="A14" s="17" t="s">
        <v>80</v>
      </c>
      <c r="B14" s="36"/>
      <c r="C14" s="17" t="s">
        <v>0</v>
      </c>
    </row>
    <row r="15" spans="1:5">
      <c r="A15" s="17" t="s">
        <v>1</v>
      </c>
      <c r="B15" s="36"/>
      <c r="C15" s="17" t="s">
        <v>2</v>
      </c>
    </row>
    <row r="16" spans="1:5">
      <c r="A16" s="17" t="s">
        <v>3</v>
      </c>
      <c r="B16" s="17"/>
      <c r="C16" s="17" t="s">
        <v>4</v>
      </c>
    </row>
    <row r="17" spans="1:4">
      <c r="A17" s="17" t="s">
        <v>5</v>
      </c>
      <c r="B17" s="17"/>
      <c r="C17" s="17" t="s">
        <v>6</v>
      </c>
    </row>
    <row r="18" spans="1:4" s="14" customFormat="1" ht="15.75">
      <c r="A18" s="38" t="s">
        <v>7</v>
      </c>
      <c r="B18" s="38"/>
      <c r="C18" s="38"/>
      <c r="D18"/>
    </row>
    <row r="19" spans="1:4">
      <c r="A19" s="1" t="s">
        <v>85</v>
      </c>
      <c r="B19" s="1" t="s">
        <v>86</v>
      </c>
      <c r="C19" s="1"/>
    </row>
    <row r="20" spans="1:4" s="13" customFormat="1" ht="15.75">
      <c r="A20" s="38" t="s">
        <v>75</v>
      </c>
      <c r="B20" s="38"/>
      <c r="C20" s="38"/>
      <c r="D20"/>
    </row>
    <row r="21" spans="1:4">
      <c r="A21" s="2" t="s">
        <v>8</v>
      </c>
      <c r="B21" s="2" t="s">
        <v>9</v>
      </c>
      <c r="C21" s="2" t="s">
        <v>10</v>
      </c>
    </row>
    <row r="22" spans="1:4">
      <c r="A22" s="3" t="s">
        <v>11</v>
      </c>
      <c r="B22" s="3" t="s">
        <v>11</v>
      </c>
      <c r="C22" s="3" t="s">
        <v>11</v>
      </c>
      <c r="D22" s="24"/>
    </row>
    <row r="23" spans="1:4">
      <c r="A23" s="18">
        <v>50000</v>
      </c>
      <c r="B23" s="3" t="s">
        <v>12</v>
      </c>
      <c r="C23" s="3" t="s">
        <v>12</v>
      </c>
    </row>
    <row r="24" spans="1:4">
      <c r="A24" s="3" t="s">
        <v>13</v>
      </c>
      <c r="B24" s="3" t="s">
        <v>13</v>
      </c>
      <c r="C24" s="3" t="s">
        <v>13</v>
      </c>
    </row>
    <row r="25" spans="1:4">
      <c r="A25" s="3">
        <v>1000</v>
      </c>
      <c r="B25" s="3" t="s">
        <v>14</v>
      </c>
      <c r="C25" s="3" t="s">
        <v>14</v>
      </c>
    </row>
    <row r="26" spans="1:4">
      <c r="A26" s="3" t="s">
        <v>15</v>
      </c>
      <c r="B26" s="3" t="s">
        <v>15</v>
      </c>
      <c r="C26" s="3" t="s">
        <v>15</v>
      </c>
    </row>
    <row r="27" spans="1:4">
      <c r="A27" s="18">
        <f>SUM(A23/A25)</f>
        <v>50</v>
      </c>
      <c r="B27" s="3" t="s">
        <v>12</v>
      </c>
      <c r="C27" s="3" t="s">
        <v>12</v>
      </c>
      <c r="D27" s="25"/>
    </row>
    <row r="28" spans="1:4">
      <c r="A28" s="3" t="s">
        <v>16</v>
      </c>
      <c r="B28" s="3" t="s">
        <v>17</v>
      </c>
      <c r="C28" s="3"/>
    </row>
    <row r="29" spans="1:4">
      <c r="A29" s="18">
        <f>SUM(A23)</f>
        <v>50000</v>
      </c>
      <c r="B29" s="3">
        <v>0</v>
      </c>
      <c r="C29" s="3"/>
    </row>
    <row r="30" spans="1:4" s="13" customFormat="1" ht="15.75">
      <c r="A30" s="38" t="s">
        <v>18</v>
      </c>
      <c r="B30" s="38"/>
      <c r="C30" s="38"/>
    </row>
    <row r="31" spans="1:4">
      <c r="A31" s="2" t="s">
        <v>8</v>
      </c>
      <c r="B31" s="2" t="s">
        <v>9</v>
      </c>
      <c r="C31" s="2" t="s">
        <v>10</v>
      </c>
    </row>
    <row r="32" spans="1:4">
      <c r="A32" s="3" t="s">
        <v>11</v>
      </c>
      <c r="B32" s="3" t="s">
        <v>11</v>
      </c>
      <c r="C32" s="3" t="s">
        <v>11</v>
      </c>
    </row>
    <row r="33" spans="1:3">
      <c r="A33" s="18">
        <v>20000</v>
      </c>
      <c r="B33" s="18">
        <v>0</v>
      </c>
      <c r="C33" s="3" t="s">
        <v>12</v>
      </c>
    </row>
    <row r="34" spans="1:3">
      <c r="A34" s="3" t="s">
        <v>13</v>
      </c>
      <c r="B34" s="3" t="s">
        <v>13</v>
      </c>
      <c r="C34" s="3" t="s">
        <v>13</v>
      </c>
    </row>
    <row r="35" spans="1:3">
      <c r="A35" s="28">
        <v>400</v>
      </c>
      <c r="B35" s="3">
        <v>0</v>
      </c>
      <c r="C35" s="3" t="s">
        <v>14</v>
      </c>
    </row>
    <row r="36" spans="1:3">
      <c r="A36" s="3" t="s">
        <v>15</v>
      </c>
      <c r="B36" s="3" t="s">
        <v>15</v>
      </c>
      <c r="C36" s="3" t="s">
        <v>15</v>
      </c>
    </row>
    <row r="37" spans="1:3">
      <c r="A37" s="18">
        <f>SUM(A33/A35)</f>
        <v>50</v>
      </c>
      <c r="B37" s="3" t="s">
        <v>12</v>
      </c>
      <c r="C37" s="3" t="s">
        <v>12</v>
      </c>
    </row>
    <row r="38" spans="1:3">
      <c r="A38" s="3"/>
      <c r="B38" s="3" t="s">
        <v>17</v>
      </c>
      <c r="C38" s="3"/>
    </row>
    <row r="39" spans="1:3">
      <c r="A39" s="3"/>
      <c r="B39" s="3">
        <v>0</v>
      </c>
      <c r="C39" s="3"/>
    </row>
    <row r="40" spans="1:3" ht="15.75">
      <c r="A40" s="39" t="s">
        <v>78</v>
      </c>
      <c r="B40" s="39"/>
      <c r="C40" s="39"/>
    </row>
    <row r="41" spans="1:3">
      <c r="A41" s="19" t="s">
        <v>8</v>
      </c>
      <c r="B41" s="19" t="s">
        <v>9</v>
      </c>
      <c r="C41" s="19" t="s">
        <v>10</v>
      </c>
    </row>
    <row r="42" spans="1:3">
      <c r="A42" s="3" t="s">
        <v>11</v>
      </c>
      <c r="B42" s="3" t="s">
        <v>11</v>
      </c>
      <c r="C42" s="3" t="s">
        <v>11</v>
      </c>
    </row>
    <row r="43" spans="1:3">
      <c r="A43" s="29">
        <f>SUM(A23-A33-A53-A63)</f>
        <v>5000</v>
      </c>
      <c r="B43" s="3" t="s">
        <v>12</v>
      </c>
      <c r="C43" s="18" t="s">
        <v>12</v>
      </c>
    </row>
    <row r="44" spans="1:3">
      <c r="A44" s="3" t="s">
        <v>13</v>
      </c>
      <c r="B44" s="3" t="s">
        <v>13</v>
      </c>
      <c r="C44" s="3" t="s">
        <v>13</v>
      </c>
    </row>
    <row r="45" spans="1:3">
      <c r="A45" s="28">
        <f>SUM(A25-A35-A55-A65)</f>
        <v>300</v>
      </c>
      <c r="B45" s="3" t="s">
        <v>14</v>
      </c>
      <c r="C45" s="23" t="s">
        <v>14</v>
      </c>
    </row>
    <row r="46" spans="1:3">
      <c r="A46" s="3" t="s">
        <v>15</v>
      </c>
      <c r="B46" s="3" t="s">
        <v>15</v>
      </c>
      <c r="C46" s="3" t="s">
        <v>15</v>
      </c>
    </row>
    <row r="47" spans="1:3">
      <c r="A47" s="18">
        <f>SUM(A43/A45)</f>
        <v>16.666666666666668</v>
      </c>
      <c r="B47" s="3" t="s">
        <v>12</v>
      </c>
      <c r="C47" s="18" t="s">
        <v>12</v>
      </c>
    </row>
    <row r="48" spans="1:3">
      <c r="A48" s="3"/>
      <c r="B48" s="3" t="s">
        <v>17</v>
      </c>
      <c r="C48" s="3"/>
    </row>
    <row r="49" spans="1:3">
      <c r="A49" s="18"/>
      <c r="B49" s="3">
        <v>0</v>
      </c>
      <c r="C49" s="22"/>
    </row>
    <row r="50" spans="1:3" s="13" customFormat="1" ht="15.75">
      <c r="A50" s="38" t="s">
        <v>19</v>
      </c>
      <c r="B50" s="38"/>
      <c r="C50" s="38"/>
    </row>
    <row r="51" spans="1:3">
      <c r="A51" s="2" t="s">
        <v>8</v>
      </c>
      <c r="B51" s="2" t="s">
        <v>9</v>
      </c>
      <c r="C51" s="2" t="s">
        <v>10</v>
      </c>
    </row>
    <row r="52" spans="1:3">
      <c r="A52" s="3" t="s">
        <v>11</v>
      </c>
      <c r="B52" s="3" t="s">
        <v>11</v>
      </c>
      <c r="C52" s="3" t="s">
        <v>11</v>
      </c>
    </row>
    <row r="53" spans="1:3">
      <c r="A53" s="18">
        <v>12500</v>
      </c>
      <c r="B53" s="18" t="s">
        <v>12</v>
      </c>
      <c r="C53" s="18" t="s">
        <v>12</v>
      </c>
    </row>
    <row r="54" spans="1:3">
      <c r="A54" s="3" t="s">
        <v>13</v>
      </c>
      <c r="B54" s="3" t="s">
        <v>13</v>
      </c>
      <c r="C54" s="3" t="s">
        <v>13</v>
      </c>
    </row>
    <row r="55" spans="1:3">
      <c r="A55" s="28">
        <v>250</v>
      </c>
      <c r="B55" s="3" t="s">
        <v>14</v>
      </c>
      <c r="C55" s="3" t="s">
        <v>14</v>
      </c>
    </row>
    <row r="56" spans="1:3">
      <c r="A56" s="3" t="s">
        <v>15</v>
      </c>
      <c r="B56" s="3" t="s">
        <v>15</v>
      </c>
      <c r="C56" s="3" t="s">
        <v>15</v>
      </c>
    </row>
    <row r="57" spans="1:3">
      <c r="A57" s="18">
        <f>SUM(A53/A55)</f>
        <v>50</v>
      </c>
      <c r="B57" s="18" t="s">
        <v>12</v>
      </c>
      <c r="C57" s="18" t="s">
        <v>12</v>
      </c>
    </row>
    <row r="58" spans="1:3">
      <c r="A58" s="3"/>
      <c r="B58" s="3" t="s">
        <v>17</v>
      </c>
      <c r="C58" s="3"/>
    </row>
    <row r="59" spans="1:3">
      <c r="A59" s="3"/>
      <c r="B59" s="3">
        <v>0</v>
      </c>
      <c r="C59" s="3"/>
    </row>
    <row r="60" spans="1:3" s="13" customFormat="1" ht="15.75">
      <c r="A60" s="38" t="s">
        <v>20</v>
      </c>
      <c r="B60" s="38"/>
      <c r="C60" s="38"/>
    </row>
    <row r="61" spans="1:3">
      <c r="A61" s="4" t="s">
        <v>8</v>
      </c>
      <c r="B61" s="4" t="s">
        <v>9</v>
      </c>
      <c r="C61" s="4" t="s">
        <v>10</v>
      </c>
    </row>
    <row r="62" spans="1:3">
      <c r="A62" s="3" t="s">
        <v>11</v>
      </c>
      <c r="B62" s="3" t="s">
        <v>11</v>
      </c>
      <c r="C62" s="3" t="s">
        <v>11</v>
      </c>
    </row>
    <row r="63" spans="1:3">
      <c r="A63" s="18">
        <v>12500</v>
      </c>
      <c r="B63" s="18" t="s">
        <v>12</v>
      </c>
      <c r="C63" s="18" t="s">
        <v>12</v>
      </c>
    </row>
    <row r="64" spans="1:3">
      <c r="A64" s="3" t="s">
        <v>13</v>
      </c>
      <c r="B64" s="3" t="s">
        <v>13</v>
      </c>
      <c r="C64" s="3" t="s">
        <v>13</v>
      </c>
    </row>
    <row r="65" spans="1:7">
      <c r="A65" s="3">
        <v>50</v>
      </c>
      <c r="B65" s="3" t="s">
        <v>14</v>
      </c>
      <c r="C65" s="3" t="s">
        <v>14</v>
      </c>
    </row>
    <row r="66" spans="1:7">
      <c r="A66" s="3" t="s">
        <v>15</v>
      </c>
      <c r="B66" s="3" t="s">
        <v>15</v>
      </c>
      <c r="C66" s="3" t="s">
        <v>15</v>
      </c>
    </row>
    <row r="67" spans="1:7">
      <c r="A67" s="18">
        <f>SUM(A63/A65)</f>
        <v>250</v>
      </c>
      <c r="B67" s="18" t="s">
        <v>12</v>
      </c>
      <c r="C67" s="18" t="s">
        <v>12</v>
      </c>
    </row>
    <row r="68" spans="1:7">
      <c r="A68" s="3"/>
      <c r="B68" s="3" t="s">
        <v>17</v>
      </c>
      <c r="C68" s="3"/>
    </row>
    <row r="69" spans="1:7">
      <c r="A69" s="18"/>
      <c r="B69" s="3">
        <v>0</v>
      </c>
      <c r="C69" s="3"/>
    </row>
    <row r="70" spans="1:7" ht="15">
      <c r="A70" s="20" t="s">
        <v>21</v>
      </c>
      <c r="B70" s="20"/>
      <c r="C70" s="20"/>
      <c r="D70" s="13"/>
      <c r="E70" s="13"/>
      <c r="F70" s="13"/>
      <c r="G70" s="13"/>
    </row>
    <row r="71" spans="1:7">
      <c r="A71" s="5" t="s">
        <v>22</v>
      </c>
      <c r="B71" s="5" t="s">
        <v>23</v>
      </c>
      <c r="C71" s="5" t="s">
        <v>24</v>
      </c>
    </row>
    <row r="72" spans="1:7">
      <c r="A72" s="6" t="s">
        <v>25</v>
      </c>
      <c r="B72" s="12">
        <f>B73*12</f>
        <v>600000</v>
      </c>
      <c r="C72" s="12">
        <f>C73*12</f>
        <v>600000</v>
      </c>
    </row>
    <row r="73" spans="1:7">
      <c r="A73" s="6" t="s">
        <v>26</v>
      </c>
      <c r="B73" s="12">
        <f>A23</f>
        <v>50000</v>
      </c>
      <c r="C73" s="12">
        <f>A23</f>
        <v>50000</v>
      </c>
    </row>
    <row r="74" spans="1:7" ht="15">
      <c r="A74" s="6" t="s">
        <v>27</v>
      </c>
      <c r="B74" s="8">
        <f>A25</f>
        <v>1000</v>
      </c>
      <c r="C74" s="8">
        <f>A25</f>
        <v>1000</v>
      </c>
      <c r="D74" s="13"/>
      <c r="E74" s="13"/>
      <c r="F74" s="13"/>
      <c r="G74" s="13"/>
    </row>
    <row r="75" spans="1:7">
      <c r="A75" s="6" t="s">
        <v>15</v>
      </c>
      <c r="B75" s="12">
        <f>B73/B74</f>
        <v>50</v>
      </c>
      <c r="C75" s="12">
        <f>C73/C74</f>
        <v>50</v>
      </c>
    </row>
    <row r="76" spans="1:7">
      <c r="A76" s="20" t="s">
        <v>28</v>
      </c>
      <c r="B76" s="20"/>
      <c r="C76" s="20"/>
    </row>
    <row r="77" spans="1:7">
      <c r="A77" s="6" t="s">
        <v>29</v>
      </c>
      <c r="B77" s="11">
        <v>0</v>
      </c>
      <c r="C77" s="11">
        <v>0</v>
      </c>
    </row>
    <row r="78" spans="1:7" ht="15">
      <c r="A78" s="6" t="s">
        <v>30</v>
      </c>
      <c r="B78" s="12">
        <v>0</v>
      </c>
      <c r="C78" s="12">
        <v>0</v>
      </c>
      <c r="D78" s="13"/>
      <c r="E78" s="13"/>
      <c r="F78" s="13"/>
      <c r="G78" s="13"/>
    </row>
    <row r="79" spans="1:7">
      <c r="A79" s="6" t="s">
        <v>31</v>
      </c>
      <c r="B79" s="12">
        <f>(A33*B77)+(B78*A35)</f>
        <v>0</v>
      </c>
      <c r="C79" s="12">
        <f>(A33*C77)+(C78*A35)</f>
        <v>0</v>
      </c>
    </row>
    <row r="80" spans="1:7">
      <c r="A80" s="20" t="s">
        <v>32</v>
      </c>
      <c r="B80" s="20"/>
      <c r="C80" s="20"/>
    </row>
    <row r="81" spans="1:7">
      <c r="A81" s="6" t="s">
        <v>32</v>
      </c>
      <c r="B81" s="11">
        <v>0</v>
      </c>
      <c r="C81" s="11">
        <v>0</v>
      </c>
    </row>
    <row r="82" spans="1:7" ht="15">
      <c r="A82" s="6" t="s">
        <v>33</v>
      </c>
      <c r="B82" s="12">
        <v>0</v>
      </c>
      <c r="C82" s="12">
        <v>0</v>
      </c>
      <c r="D82" s="13"/>
      <c r="E82" s="13"/>
      <c r="F82" s="13"/>
      <c r="G82" s="13"/>
    </row>
    <row r="83" spans="1:7">
      <c r="A83" s="6" t="s">
        <v>34</v>
      </c>
      <c r="B83" s="12">
        <f>(A43*B81)+(B82*A45)</f>
        <v>0</v>
      </c>
      <c r="C83" s="12">
        <f>(A43*C81)+(C82*A45)</f>
        <v>0</v>
      </c>
    </row>
    <row r="84" spans="1:7">
      <c r="A84" s="20" t="s">
        <v>19</v>
      </c>
      <c r="B84" s="20"/>
      <c r="C84" s="20"/>
    </row>
    <row r="85" spans="1:7">
      <c r="A85" s="6" t="s">
        <v>35</v>
      </c>
      <c r="B85" s="12">
        <v>0</v>
      </c>
      <c r="C85" s="12">
        <v>0</v>
      </c>
    </row>
    <row r="86" spans="1:7" ht="15">
      <c r="A86" s="6" t="s">
        <v>36</v>
      </c>
      <c r="B86" s="11">
        <v>0</v>
      </c>
      <c r="C86" s="11">
        <v>0</v>
      </c>
      <c r="D86" s="13"/>
      <c r="E86" s="13"/>
      <c r="F86" s="13"/>
      <c r="G86" s="13"/>
    </row>
    <row r="87" spans="1:7">
      <c r="A87" s="6" t="s">
        <v>37</v>
      </c>
      <c r="B87" s="12">
        <v>0</v>
      </c>
      <c r="C87" s="12">
        <v>0</v>
      </c>
    </row>
    <row r="88" spans="1:7">
      <c r="A88" s="6" t="s">
        <v>38</v>
      </c>
      <c r="B88" s="12">
        <f>SUM((A53*B86)+(A55*B87))</f>
        <v>0</v>
      </c>
      <c r="C88" s="12">
        <f>(A53*C86)+(C87*A55)</f>
        <v>0</v>
      </c>
    </row>
    <row r="89" spans="1:7">
      <c r="A89" s="20" t="s">
        <v>20</v>
      </c>
      <c r="B89" s="20"/>
      <c r="C89" s="20"/>
    </row>
    <row r="90" spans="1:7" ht="15">
      <c r="A90" s="6" t="s">
        <v>39</v>
      </c>
      <c r="B90" s="12">
        <v>0</v>
      </c>
      <c r="C90" s="12">
        <v>0</v>
      </c>
      <c r="D90" s="13"/>
      <c r="E90" s="13"/>
      <c r="F90" s="13"/>
      <c r="G90" s="13"/>
    </row>
    <row r="91" spans="1:7">
      <c r="A91" s="6" t="s">
        <v>40</v>
      </c>
      <c r="B91" s="11">
        <v>0</v>
      </c>
      <c r="C91" s="11">
        <v>0</v>
      </c>
    </row>
    <row r="92" spans="1:7">
      <c r="A92" s="6" t="s">
        <v>41</v>
      </c>
      <c r="B92" s="12">
        <v>0</v>
      </c>
      <c r="C92" s="12">
        <v>0</v>
      </c>
    </row>
    <row r="93" spans="1:7">
      <c r="A93" s="6" t="s">
        <v>42</v>
      </c>
      <c r="B93" s="12">
        <f>(A63*B91)+(B92*A65)</f>
        <v>0</v>
      </c>
      <c r="C93" s="12">
        <f>(A63*C91)+(C92*A65)</f>
        <v>0</v>
      </c>
    </row>
    <row r="94" spans="1:7" ht="15">
      <c r="A94" s="9"/>
      <c r="B94" s="8"/>
      <c r="C94" s="8"/>
      <c r="D94" s="13"/>
      <c r="E94" s="13"/>
      <c r="F94" s="13"/>
      <c r="G94" s="13"/>
    </row>
    <row r="95" spans="1:7" s="10" customFormat="1" ht="15">
      <c r="A95" s="26" t="s">
        <v>43</v>
      </c>
      <c r="B95" s="27">
        <f>B93+B88+B83+B79</f>
        <v>0</v>
      </c>
      <c r="C95" s="27">
        <f>C93+C88+C83+C79</f>
        <v>0</v>
      </c>
    </row>
    <row r="96" spans="1:7">
      <c r="A96" s="20" t="s">
        <v>44</v>
      </c>
      <c r="B96" s="20"/>
      <c r="C96" s="20"/>
    </row>
    <row r="97" spans="1:7">
      <c r="A97" s="6" t="s">
        <v>45</v>
      </c>
      <c r="B97" s="8">
        <v>0</v>
      </c>
      <c r="C97" s="8">
        <v>0</v>
      </c>
    </row>
    <row r="98" spans="1:7" ht="15">
      <c r="A98" s="6" t="s">
        <v>46</v>
      </c>
      <c r="B98" s="7">
        <v>0</v>
      </c>
      <c r="C98" s="7">
        <v>0</v>
      </c>
      <c r="D98" s="13"/>
      <c r="E98" s="13"/>
      <c r="F98" s="13"/>
      <c r="G98" s="13"/>
    </row>
    <row r="99" spans="1:7">
      <c r="A99" s="6" t="s">
        <v>47</v>
      </c>
      <c r="B99" s="15">
        <f>B97*B98</f>
        <v>0</v>
      </c>
      <c r="C99" s="15">
        <f>C97*C98</f>
        <v>0</v>
      </c>
    </row>
    <row r="100" spans="1:7">
      <c r="A100" s="20" t="s">
        <v>48</v>
      </c>
      <c r="B100" s="20"/>
      <c r="C100" s="20"/>
    </row>
    <row r="101" spans="1:7">
      <c r="A101" s="6" t="s">
        <v>49</v>
      </c>
      <c r="B101" s="15">
        <v>0</v>
      </c>
      <c r="C101" s="15">
        <v>0</v>
      </c>
    </row>
    <row r="102" spans="1:7" ht="15">
      <c r="A102" s="6" t="s">
        <v>87</v>
      </c>
      <c r="B102" s="15">
        <v>0</v>
      </c>
      <c r="C102" s="15">
        <v>0</v>
      </c>
      <c r="D102" s="13"/>
      <c r="E102" s="13"/>
      <c r="F102" s="13"/>
      <c r="G102" s="13"/>
    </row>
    <row r="103" spans="1:7">
      <c r="A103" s="6" t="s">
        <v>83</v>
      </c>
      <c r="B103" s="15">
        <v>0</v>
      </c>
      <c r="C103" s="15">
        <v>0</v>
      </c>
    </row>
    <row r="104" spans="1:7">
      <c r="A104" s="6" t="s">
        <v>82</v>
      </c>
      <c r="B104" s="15">
        <v>0</v>
      </c>
      <c r="C104" s="15">
        <v>0</v>
      </c>
    </row>
    <row r="105" spans="1:7">
      <c r="A105" s="6" t="s">
        <v>77</v>
      </c>
      <c r="B105" s="15">
        <f>SUM(B101:B104)</f>
        <v>0</v>
      </c>
      <c r="C105" s="15">
        <f>SUM(C101:C104)</f>
        <v>0</v>
      </c>
    </row>
    <row r="106" spans="1:7" ht="15">
      <c r="A106" s="20" t="s">
        <v>50</v>
      </c>
      <c r="B106" s="20"/>
      <c r="C106" s="20"/>
      <c r="D106" s="13"/>
      <c r="E106" s="13"/>
      <c r="F106" s="13"/>
      <c r="G106" s="13"/>
    </row>
    <row r="107" spans="1:7">
      <c r="A107" s="6" t="s">
        <v>51</v>
      </c>
      <c r="B107" s="8">
        <v>0</v>
      </c>
      <c r="C107" s="8">
        <f>SUM(B107)</f>
        <v>0</v>
      </c>
    </row>
    <row r="108" spans="1:7">
      <c r="A108" s="6" t="s">
        <v>52</v>
      </c>
      <c r="B108" s="15">
        <v>0</v>
      </c>
      <c r="C108" s="15">
        <v>0</v>
      </c>
    </row>
    <row r="109" spans="1:7">
      <c r="A109" s="6" t="s">
        <v>53</v>
      </c>
      <c r="B109" s="15">
        <f>SUM(B107*B108)</f>
        <v>0</v>
      </c>
      <c r="C109" s="15">
        <f>SUM(C107*C108)</f>
        <v>0</v>
      </c>
    </row>
    <row r="110" spans="1:7" ht="15">
      <c r="A110" s="20" t="s">
        <v>54</v>
      </c>
      <c r="B110" s="20"/>
      <c r="C110" s="20"/>
      <c r="D110" s="13"/>
      <c r="E110" s="13"/>
      <c r="F110" s="13"/>
      <c r="G110" s="13"/>
    </row>
    <row r="111" spans="1:7">
      <c r="A111" s="6" t="s">
        <v>55</v>
      </c>
      <c r="B111" s="8">
        <v>0</v>
      </c>
      <c r="C111" s="8">
        <f>SUM(B111)</f>
        <v>0</v>
      </c>
    </row>
    <row r="112" spans="1:7">
      <c r="A112" s="6" t="s">
        <v>56</v>
      </c>
      <c r="B112" s="15">
        <v>0</v>
      </c>
      <c r="C112" s="15">
        <v>0</v>
      </c>
    </row>
    <row r="113" spans="1:7">
      <c r="A113" s="6" t="s">
        <v>57</v>
      </c>
      <c r="B113" s="15">
        <f>SUM(B111*B112)</f>
        <v>0</v>
      </c>
      <c r="C113" s="15">
        <f>SUM(C111*C112)</f>
        <v>0</v>
      </c>
    </row>
    <row r="114" spans="1:7" ht="15">
      <c r="A114" s="20" t="s">
        <v>79</v>
      </c>
      <c r="B114" s="20"/>
      <c r="C114" s="20"/>
      <c r="D114" s="13"/>
      <c r="E114" s="13"/>
      <c r="F114" s="13"/>
      <c r="G114" s="13"/>
    </row>
    <row r="115" spans="1:7">
      <c r="A115" s="6" t="s">
        <v>58</v>
      </c>
      <c r="B115" s="8">
        <v>0</v>
      </c>
      <c r="C115" s="8">
        <f>SUM(B115)</f>
        <v>0</v>
      </c>
    </row>
    <row r="116" spans="1:7">
      <c r="A116" s="6" t="s">
        <v>59</v>
      </c>
      <c r="B116" s="7">
        <v>0</v>
      </c>
      <c r="C116" s="7">
        <v>0</v>
      </c>
    </row>
    <row r="117" spans="1:7">
      <c r="A117" s="6" t="s">
        <v>60</v>
      </c>
      <c r="B117" s="7">
        <v>0</v>
      </c>
      <c r="C117" s="7">
        <v>0</v>
      </c>
    </row>
    <row r="118" spans="1:7" ht="15">
      <c r="A118" s="6" t="s">
        <v>61</v>
      </c>
      <c r="B118" s="7">
        <v>0</v>
      </c>
      <c r="C118" s="7">
        <v>0</v>
      </c>
      <c r="D118" s="13"/>
      <c r="E118" s="13"/>
      <c r="F118" s="13"/>
      <c r="G118" s="13"/>
    </row>
    <row r="119" spans="1:7">
      <c r="A119" s="6" t="s">
        <v>62</v>
      </c>
      <c r="B119" s="15">
        <v>0</v>
      </c>
      <c r="C119" s="15">
        <v>0</v>
      </c>
    </row>
    <row r="120" spans="1:7">
      <c r="A120" s="6" t="s">
        <v>63</v>
      </c>
      <c r="B120" s="7">
        <v>0</v>
      </c>
      <c r="C120" s="7">
        <v>0</v>
      </c>
    </row>
    <row r="121" spans="1:7">
      <c r="A121" s="6" t="s">
        <v>64</v>
      </c>
      <c r="B121" s="15">
        <f>SUM(B115*B119)</f>
        <v>0</v>
      </c>
      <c r="C121" s="15">
        <f>SUM(C115*C119)</f>
        <v>0</v>
      </c>
    </row>
    <row r="122" spans="1:7" ht="15">
      <c r="A122" s="20" t="s">
        <v>65</v>
      </c>
      <c r="B122" s="20"/>
      <c r="C122" s="20"/>
      <c r="D122" s="13"/>
      <c r="E122" s="13"/>
      <c r="F122" s="13"/>
      <c r="G122" s="13"/>
    </row>
    <row r="123" spans="1:7">
      <c r="A123" s="6" t="s">
        <v>81</v>
      </c>
      <c r="B123" s="15">
        <v>0</v>
      </c>
      <c r="C123" s="15">
        <v>0</v>
      </c>
    </row>
    <row r="124" spans="1:7">
      <c r="A124" s="6" t="s">
        <v>84</v>
      </c>
      <c r="B124" s="15">
        <v>0</v>
      </c>
      <c r="C124" s="15">
        <v>0</v>
      </c>
    </row>
    <row r="125" spans="1:7">
      <c r="A125" s="6" t="s">
        <v>66</v>
      </c>
      <c r="B125" s="7">
        <v>0</v>
      </c>
      <c r="C125" s="7">
        <v>0</v>
      </c>
    </row>
    <row r="126" spans="1:7" ht="15">
      <c r="A126" s="6"/>
      <c r="B126" s="7"/>
      <c r="C126" s="7"/>
      <c r="D126" s="13"/>
      <c r="E126" s="13"/>
      <c r="F126" s="13"/>
      <c r="G126" s="13"/>
    </row>
    <row r="127" spans="1:7">
      <c r="A127" s="6" t="s">
        <v>67</v>
      </c>
      <c r="B127" s="7">
        <v>0</v>
      </c>
      <c r="C127" s="7">
        <v>0</v>
      </c>
    </row>
    <row r="128" spans="1:7" ht="18">
      <c r="A128" s="35" t="s">
        <v>68</v>
      </c>
      <c r="B128" s="34">
        <f>SUM(B95+B99+B105+B109+B113+B121+B123+B124+B125)</f>
        <v>0</v>
      </c>
      <c r="C128" s="34">
        <f>SUM(C95+C99+C105+C109+C113+C121+C123+C124+C125+C127)</f>
        <v>0</v>
      </c>
      <c r="D128" s="15"/>
    </row>
    <row r="129" spans="1:7">
      <c r="A129" s="20" t="s">
        <v>69</v>
      </c>
      <c r="B129" s="20"/>
      <c r="C129" s="20"/>
    </row>
    <row r="130" spans="1:7" ht="20.25">
      <c r="A130" s="30" t="s">
        <v>70</v>
      </c>
      <c r="B130" s="31"/>
      <c r="C130" s="32">
        <f>B128-C128</f>
        <v>0</v>
      </c>
      <c r="D130" s="13"/>
      <c r="E130" s="13"/>
      <c r="F130" s="13"/>
      <c r="G130" s="13"/>
    </row>
    <row r="131" spans="1:7" ht="20.25">
      <c r="A131" s="30" t="s">
        <v>71</v>
      </c>
      <c r="B131" s="31"/>
      <c r="C131" s="33" t="e">
        <f>C130/B128</f>
        <v>#DIV/0!</v>
      </c>
    </row>
    <row r="132" spans="1:7" ht="20.25">
      <c r="A132" s="30" t="s">
        <v>72</v>
      </c>
      <c r="B132" s="31"/>
      <c r="C132" s="32">
        <f>C130*12</f>
        <v>0</v>
      </c>
    </row>
    <row r="133" spans="1:7">
      <c r="A133" s="20"/>
      <c r="B133" s="20"/>
      <c r="C133" s="20"/>
    </row>
    <row r="134" spans="1:7" ht="15">
      <c r="A134" s="6"/>
      <c r="B134" s="7"/>
      <c r="C134" s="8"/>
      <c r="D134" s="13"/>
      <c r="E134" s="13"/>
      <c r="F134" s="13"/>
      <c r="G134" s="13"/>
    </row>
    <row r="135" spans="1:7">
      <c r="A135" s="6"/>
      <c r="B135" s="7"/>
      <c r="C135" s="8"/>
    </row>
    <row r="136" spans="1:7">
      <c r="A136" s="6"/>
      <c r="B136" s="7"/>
      <c r="C136" s="8"/>
    </row>
    <row r="137" spans="1:7">
      <c r="A137" s="6"/>
      <c r="B137" s="8"/>
      <c r="C137" s="8"/>
    </row>
    <row r="138" spans="1:7" s="16" customFormat="1" ht="15">
      <c r="A138" s="21"/>
      <c r="B138" s="21"/>
      <c r="C138" s="21"/>
      <c r="D138" s="13"/>
      <c r="E138" s="13"/>
      <c r="F138" s="13"/>
      <c r="G138" s="13"/>
    </row>
    <row r="139" spans="1:7">
      <c r="A139" s="9"/>
      <c r="B139" s="6"/>
      <c r="C139" s="6"/>
    </row>
    <row r="140" spans="1:7">
      <c r="A140" s="6"/>
      <c r="B140" s="7"/>
      <c r="C140" s="7"/>
    </row>
    <row r="141" spans="1:7">
      <c r="A141" s="6"/>
      <c r="B141" s="7"/>
      <c r="C141" s="7"/>
    </row>
    <row r="142" spans="1:7" ht="15">
      <c r="A142" s="6"/>
      <c r="B142" s="7"/>
      <c r="C142" s="7"/>
      <c r="D142" s="13"/>
      <c r="E142" s="13"/>
      <c r="F142" s="13"/>
      <c r="G142" s="13"/>
    </row>
    <row r="143" spans="1:7">
      <c r="A143" s="6"/>
      <c r="B143" s="7"/>
      <c r="C143" s="7"/>
    </row>
    <row r="144" spans="1:7">
      <c r="A144" s="6"/>
      <c r="B144" s="7"/>
      <c r="C144" s="7"/>
    </row>
    <row r="145" spans="1:7">
      <c r="A145" s="6"/>
      <c r="B145" s="8"/>
      <c r="C145" s="8"/>
    </row>
    <row r="146" spans="1:7" ht="15">
      <c r="A146" s="6"/>
      <c r="B146" s="8"/>
      <c r="C146" s="8"/>
      <c r="D146" s="13"/>
      <c r="E146" s="13"/>
      <c r="F146" s="13"/>
      <c r="G146" s="13"/>
    </row>
    <row r="147" spans="1:7">
      <c r="A147" s="6"/>
      <c r="B147" s="8"/>
      <c r="C147" s="8"/>
    </row>
    <row r="148" spans="1:7">
      <c r="A148" s="6"/>
      <c r="B148" s="8"/>
      <c r="C148" s="8"/>
    </row>
    <row r="149" spans="1:7">
      <c r="A149" s="6"/>
      <c r="B149" s="8"/>
      <c r="C149" s="8"/>
    </row>
    <row r="150" spans="1:7" ht="15">
      <c r="A150" s="6"/>
      <c r="B150" s="8"/>
      <c r="C150" s="8"/>
      <c r="D150" s="13"/>
      <c r="E150" s="13"/>
      <c r="F150" s="13"/>
      <c r="G150" s="13"/>
    </row>
    <row r="151" spans="1:7">
      <c r="A151" s="6"/>
      <c r="B151" s="8"/>
      <c r="C151" s="8"/>
    </row>
    <row r="152" spans="1:7">
      <c r="A152" s="6"/>
      <c r="B152" s="8"/>
      <c r="C152" s="8"/>
    </row>
    <row r="153" spans="1:7">
      <c r="A153" s="6"/>
      <c r="B153" s="8"/>
      <c r="C153" s="8"/>
    </row>
    <row r="154" spans="1:7" ht="15">
      <c r="A154" s="6"/>
      <c r="B154" s="8"/>
      <c r="C154" s="8"/>
      <c r="D154" s="13"/>
      <c r="E154" s="13"/>
      <c r="F154" s="13"/>
      <c r="G154" s="13"/>
    </row>
    <row r="155" spans="1:7">
      <c r="A155" s="6"/>
      <c r="B155" s="8"/>
      <c r="C155" s="8"/>
    </row>
    <row r="156" spans="1:7">
      <c r="A156" s="6"/>
      <c r="B156" s="8"/>
      <c r="C156" s="8"/>
    </row>
    <row r="157" spans="1:7">
      <c r="A157" s="6"/>
      <c r="B157" s="8"/>
      <c r="C157" s="8"/>
      <c r="D157" s="8"/>
      <c r="E157" s="8"/>
    </row>
    <row r="158" spans="1:7">
      <c r="A158" s="6"/>
      <c r="B158" s="8"/>
      <c r="C158" s="8"/>
      <c r="D158" s="8"/>
      <c r="E158" s="8"/>
    </row>
    <row r="159" spans="1:7">
      <c r="A159" s="6"/>
      <c r="B159" s="8"/>
      <c r="C159" s="8"/>
      <c r="D159" s="8"/>
      <c r="E159" s="8"/>
    </row>
    <row r="160" spans="1:7">
      <c r="A160" s="9"/>
      <c r="B160" s="8"/>
      <c r="C160" s="8"/>
      <c r="D160" s="8"/>
      <c r="E160" s="8"/>
    </row>
    <row r="161" spans="1:5">
      <c r="A161" s="6"/>
      <c r="B161" s="6"/>
      <c r="C161" s="6"/>
      <c r="D161" s="6"/>
      <c r="E161" s="6"/>
    </row>
    <row r="162" spans="1:5">
      <c r="A162" s="6"/>
      <c r="B162" s="7"/>
      <c r="C162" s="7"/>
      <c r="D162" s="7"/>
      <c r="E162" s="7"/>
    </row>
    <row r="163" spans="1:5">
      <c r="A163" s="6"/>
      <c r="B163" s="7"/>
      <c r="C163" s="7"/>
      <c r="D163" s="7"/>
      <c r="E163" s="7"/>
    </row>
    <row r="164" spans="1:5">
      <c r="A164" s="6"/>
      <c r="B164" s="7"/>
      <c r="C164" s="7"/>
      <c r="D164" s="7"/>
      <c r="E164" s="7"/>
    </row>
    <row r="165" spans="1:5">
      <c r="A165" s="37"/>
      <c r="B165" s="37"/>
      <c r="C165" s="37"/>
      <c r="D165" s="37"/>
      <c r="E165" s="37"/>
    </row>
    <row r="166" spans="1:5">
      <c r="A166" s="37"/>
      <c r="B166" s="37"/>
      <c r="C166" s="37"/>
      <c r="D166" s="37"/>
      <c r="E166" s="37"/>
    </row>
  </sheetData>
  <mergeCells count="9">
    <mergeCell ref="A165:E165"/>
    <mergeCell ref="A166:E166"/>
    <mergeCell ref="A13:C13"/>
    <mergeCell ref="A18:C18"/>
    <mergeCell ref="A40:C40"/>
    <mergeCell ref="A20:C20"/>
    <mergeCell ref="A30:C30"/>
    <mergeCell ref="A50:C50"/>
    <mergeCell ref="A60:C60"/>
  </mergeCells>
  <pageMargins left="0.79" right="0.79" top="0.98" bottom="0.98" header="0.5" footer="0.5"/>
  <pageSetup paperSize="9" scale="60" fitToWidth="2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Rate Quotes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ak2</dc:creator>
  <cp:lastModifiedBy>Chris Henneman</cp:lastModifiedBy>
  <cp:lastPrinted>2012-09-14T16:46:37Z</cp:lastPrinted>
  <dcterms:created xsi:type="dcterms:W3CDTF">2006-05-24T08:17:53Z</dcterms:created>
  <dcterms:modified xsi:type="dcterms:W3CDTF">2012-12-01T23:47:53Z</dcterms:modified>
</cp:coreProperties>
</file>