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yxp\Desktop\"/>
    </mc:Choice>
  </mc:AlternateContent>
  <bookViews>
    <workbookView xWindow="0" yWindow="0" windowWidth="29570" windowHeight="12390" activeTab="1"/>
  </bookViews>
  <sheets>
    <sheet name="线性回归" sheetId="1" r:id="rId1"/>
    <sheet name="逻辑回归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2" l="1"/>
  <c r="G3" i="2" s="1"/>
  <c r="F4" i="2"/>
  <c r="G4" i="2" s="1"/>
  <c r="F5" i="2"/>
  <c r="G5" i="2" s="1"/>
  <c r="F6" i="2"/>
  <c r="G6" i="2" s="1"/>
  <c r="F7" i="2"/>
  <c r="G7" i="2" s="1"/>
  <c r="F8" i="2"/>
  <c r="G8" i="2" s="1"/>
  <c r="F9" i="2"/>
  <c r="G9" i="2" s="1"/>
  <c r="F10" i="2"/>
  <c r="G10" i="2" s="1"/>
  <c r="F11" i="2"/>
  <c r="G11" i="2" s="1"/>
  <c r="F12" i="2"/>
  <c r="G12" i="2" s="1"/>
  <c r="F13" i="2"/>
  <c r="G13" i="2" s="1"/>
  <c r="F14" i="2"/>
  <c r="G14" i="2" s="1"/>
  <c r="F15" i="2"/>
  <c r="G15" i="2" s="1"/>
  <c r="F16" i="2"/>
  <c r="G16" i="2" s="1"/>
  <c r="F17" i="2"/>
  <c r="G17" i="2" s="1"/>
  <c r="F18" i="2"/>
  <c r="G18" i="2" s="1"/>
  <c r="F19" i="2"/>
  <c r="G19" i="2" s="1"/>
  <c r="F20" i="2"/>
  <c r="G20" i="2" s="1"/>
  <c r="F21" i="2"/>
  <c r="G21" i="2" s="1"/>
  <c r="F22" i="2"/>
  <c r="G22" i="2" s="1"/>
  <c r="F23" i="2"/>
  <c r="G23" i="2" s="1"/>
  <c r="F24" i="2"/>
  <c r="G24" i="2" s="1"/>
  <c r="F25" i="2"/>
  <c r="G25" i="2" s="1"/>
  <c r="F26" i="2"/>
  <c r="G26" i="2" s="1"/>
  <c r="F27" i="2"/>
  <c r="G27" i="2" s="1"/>
  <c r="F28" i="2"/>
  <c r="G28" i="2" s="1"/>
  <c r="F29" i="2"/>
  <c r="G29" i="2" s="1"/>
  <c r="F30" i="2"/>
  <c r="G30" i="2" s="1"/>
  <c r="F31" i="2"/>
  <c r="G31" i="2" s="1"/>
  <c r="F32" i="2"/>
  <c r="G32" i="2" s="1"/>
  <c r="F33" i="2"/>
  <c r="G33" i="2" s="1"/>
  <c r="F34" i="2"/>
  <c r="G34" i="2" s="1"/>
  <c r="F35" i="2"/>
  <c r="G35" i="2" s="1"/>
  <c r="F36" i="2"/>
  <c r="G36" i="2" s="1"/>
  <c r="F37" i="2"/>
  <c r="G37" i="2" s="1"/>
  <c r="F38" i="2"/>
  <c r="G38" i="2" s="1"/>
  <c r="F39" i="2"/>
  <c r="G39" i="2" s="1"/>
  <c r="F40" i="2"/>
  <c r="G40" i="2" s="1"/>
  <c r="F41" i="2"/>
  <c r="G41" i="2" s="1"/>
  <c r="F42" i="2"/>
  <c r="G42" i="2" s="1"/>
  <c r="F43" i="2"/>
  <c r="G43" i="2" s="1"/>
  <c r="F44" i="2"/>
  <c r="G44" i="2" s="1"/>
  <c r="F45" i="2"/>
  <c r="G45" i="2" s="1"/>
  <c r="F46" i="2"/>
  <c r="G46" i="2" s="1"/>
  <c r="F47" i="2"/>
  <c r="G47" i="2" s="1"/>
  <c r="F48" i="2"/>
  <c r="G48" i="2" s="1"/>
  <c r="F49" i="2"/>
  <c r="G49" i="2" s="1"/>
  <c r="F50" i="2"/>
  <c r="G50" i="2" s="1"/>
  <c r="F51" i="2"/>
  <c r="G51" i="2" s="1"/>
  <c r="F52" i="2"/>
  <c r="G52" i="2" s="1"/>
  <c r="F53" i="2"/>
  <c r="G53" i="2" s="1"/>
  <c r="F54" i="2"/>
  <c r="G54" i="2" s="1"/>
  <c r="F55" i="2"/>
  <c r="G55" i="2" s="1"/>
  <c r="F56" i="2"/>
  <c r="G56" i="2" s="1"/>
  <c r="F57" i="2"/>
  <c r="G57" i="2" s="1"/>
  <c r="F58" i="2"/>
  <c r="G58" i="2" s="1"/>
  <c r="F59" i="2"/>
  <c r="G59" i="2" s="1"/>
  <c r="F60" i="2"/>
  <c r="G60" i="2" s="1"/>
  <c r="F61" i="2"/>
  <c r="G61" i="2" s="1"/>
  <c r="F62" i="2"/>
  <c r="G62" i="2" s="1"/>
  <c r="F63" i="2"/>
  <c r="G63" i="2" s="1"/>
  <c r="F64" i="2"/>
  <c r="G64" i="2" s="1"/>
  <c r="F65" i="2"/>
  <c r="G65" i="2" s="1"/>
  <c r="F66" i="2"/>
  <c r="G66" i="2" s="1"/>
  <c r="F67" i="2"/>
  <c r="G67" i="2" s="1"/>
  <c r="F68" i="2"/>
  <c r="G68" i="2" s="1"/>
  <c r="F69" i="2"/>
  <c r="G69" i="2" s="1"/>
  <c r="F70" i="2"/>
  <c r="G70" i="2" s="1"/>
  <c r="F71" i="2"/>
  <c r="G71" i="2" s="1"/>
  <c r="F72" i="2"/>
  <c r="G72" i="2" s="1"/>
  <c r="F73" i="2"/>
  <c r="G73" i="2" s="1"/>
  <c r="F74" i="2"/>
  <c r="G74" i="2" s="1"/>
  <c r="F75" i="2"/>
  <c r="G75" i="2" s="1"/>
  <c r="F76" i="2"/>
  <c r="G76" i="2" s="1"/>
  <c r="F77" i="2"/>
  <c r="G77" i="2" s="1"/>
  <c r="F78" i="2"/>
  <c r="G78" i="2" s="1"/>
  <c r="F79" i="2"/>
  <c r="G79" i="2" s="1"/>
  <c r="F80" i="2"/>
  <c r="G80" i="2" s="1"/>
  <c r="F81" i="2"/>
  <c r="G81" i="2" s="1"/>
  <c r="F82" i="2"/>
  <c r="G82" i="2" s="1"/>
  <c r="F83" i="2"/>
  <c r="G83" i="2" s="1"/>
  <c r="F84" i="2"/>
  <c r="G84" i="2" s="1"/>
  <c r="F85" i="2"/>
  <c r="G85" i="2" s="1"/>
  <c r="F86" i="2"/>
  <c r="G86" i="2" s="1"/>
  <c r="F87" i="2"/>
  <c r="G87" i="2" s="1"/>
  <c r="F88" i="2"/>
  <c r="G88" i="2" s="1"/>
  <c r="F89" i="2"/>
  <c r="G89" i="2" s="1"/>
  <c r="F90" i="2"/>
  <c r="G90" i="2" s="1"/>
  <c r="F91" i="2"/>
  <c r="G91" i="2" s="1"/>
  <c r="F92" i="2"/>
  <c r="G92" i="2" s="1"/>
  <c r="F93" i="2"/>
  <c r="G93" i="2" s="1"/>
  <c r="F94" i="2"/>
  <c r="G94" i="2" s="1"/>
  <c r="F95" i="2"/>
  <c r="G95" i="2" s="1"/>
  <c r="F96" i="2"/>
  <c r="G96" i="2" s="1"/>
  <c r="F97" i="2"/>
  <c r="G97" i="2" s="1"/>
  <c r="F98" i="2"/>
  <c r="G98" i="2" s="1"/>
  <c r="F99" i="2"/>
  <c r="G99" i="2" s="1"/>
  <c r="F100" i="2"/>
  <c r="G100" i="2" s="1"/>
  <c r="F101" i="2"/>
  <c r="G101" i="2" s="1"/>
  <c r="F2" i="2"/>
  <c r="G2" i="2" s="1"/>
  <c r="H62" i="2" l="1"/>
  <c r="I62" i="2"/>
  <c r="J62" i="2" s="1"/>
  <c r="H25" i="2"/>
  <c r="I25" i="2"/>
  <c r="J25" i="2" s="1"/>
  <c r="H96" i="2"/>
  <c r="I96" i="2"/>
  <c r="J96" i="2" s="1"/>
  <c r="H72" i="2"/>
  <c r="I72" i="2"/>
  <c r="J72" i="2" s="1"/>
  <c r="H48" i="2"/>
  <c r="I48" i="2"/>
  <c r="J48" i="2" s="1"/>
  <c r="H24" i="2"/>
  <c r="I24" i="2"/>
  <c r="J24" i="2" s="1"/>
  <c r="H12" i="2"/>
  <c r="I12" i="2"/>
  <c r="J12" i="2" s="1"/>
  <c r="H38" i="2"/>
  <c r="I38" i="2"/>
  <c r="J38" i="2" s="1"/>
  <c r="H61" i="2"/>
  <c r="I61" i="2"/>
  <c r="J61" i="2" s="1"/>
  <c r="H13" i="2"/>
  <c r="I13" i="2"/>
  <c r="J13" i="2" s="1"/>
  <c r="H84" i="2"/>
  <c r="I84" i="2"/>
  <c r="J84" i="2" s="1"/>
  <c r="H60" i="2"/>
  <c r="I60" i="2"/>
  <c r="J60" i="2" s="1"/>
  <c r="H36" i="2"/>
  <c r="I36" i="2"/>
  <c r="J36" i="2" s="1"/>
  <c r="H95" i="2"/>
  <c r="I95" i="2"/>
  <c r="J95" i="2" s="1"/>
  <c r="H83" i="2"/>
  <c r="I83" i="2"/>
  <c r="J83" i="2" s="1"/>
  <c r="H71" i="2"/>
  <c r="I71" i="2"/>
  <c r="J71" i="2" s="1"/>
  <c r="H59" i="2"/>
  <c r="I59" i="2"/>
  <c r="J59" i="2" s="1"/>
  <c r="H47" i="2"/>
  <c r="I47" i="2"/>
  <c r="J47" i="2" s="1"/>
  <c r="H35" i="2"/>
  <c r="I35" i="2"/>
  <c r="J35" i="2" s="1"/>
  <c r="H23" i="2"/>
  <c r="I23" i="2"/>
  <c r="J23" i="2" s="1"/>
  <c r="H11" i="2"/>
  <c r="I11" i="2"/>
  <c r="J11" i="2" s="1"/>
  <c r="H97" i="2"/>
  <c r="I97" i="2"/>
  <c r="J97" i="2" s="1"/>
  <c r="H94" i="2"/>
  <c r="I94" i="2"/>
  <c r="J94" i="2" s="1"/>
  <c r="H58" i="2"/>
  <c r="I58" i="2"/>
  <c r="J58" i="2" s="1"/>
  <c r="H46" i="2"/>
  <c r="I46" i="2"/>
  <c r="J46" i="2" s="1"/>
  <c r="H34" i="2"/>
  <c r="I34" i="2"/>
  <c r="J34" i="2" s="1"/>
  <c r="H22" i="2"/>
  <c r="I22" i="2"/>
  <c r="J22" i="2" s="1"/>
  <c r="H10" i="2"/>
  <c r="I10" i="2"/>
  <c r="J10" i="2" s="1"/>
  <c r="H98" i="2"/>
  <c r="I98" i="2"/>
  <c r="J98" i="2" s="1"/>
  <c r="H85" i="2"/>
  <c r="I85" i="2"/>
  <c r="J85" i="2" s="1"/>
  <c r="H93" i="2"/>
  <c r="I93" i="2"/>
  <c r="J93" i="2" s="1"/>
  <c r="H81" i="2"/>
  <c r="I81" i="2"/>
  <c r="J81" i="2" s="1"/>
  <c r="H69" i="2"/>
  <c r="I69" i="2"/>
  <c r="J69" i="2" s="1"/>
  <c r="H57" i="2"/>
  <c r="I57" i="2"/>
  <c r="J57" i="2" s="1"/>
  <c r="H45" i="2"/>
  <c r="I45" i="2"/>
  <c r="J45" i="2" s="1"/>
  <c r="H33" i="2"/>
  <c r="I33" i="2"/>
  <c r="J33" i="2" s="1"/>
  <c r="H21" i="2"/>
  <c r="I21" i="2"/>
  <c r="J21" i="2" s="1"/>
  <c r="H9" i="2"/>
  <c r="I9" i="2"/>
  <c r="J9" i="2" s="1"/>
  <c r="H14" i="2"/>
  <c r="I14" i="2"/>
  <c r="J14" i="2" s="1"/>
  <c r="H70" i="2"/>
  <c r="I70" i="2"/>
  <c r="J70" i="2" s="1"/>
  <c r="H56" i="2"/>
  <c r="I56" i="2"/>
  <c r="J56" i="2" s="1"/>
  <c r="H20" i="2"/>
  <c r="I20" i="2"/>
  <c r="J20" i="2" s="1"/>
  <c r="H8" i="2"/>
  <c r="I8" i="2"/>
  <c r="J8" i="2" s="1"/>
  <c r="H91" i="2"/>
  <c r="I91" i="2"/>
  <c r="J91" i="2" s="1"/>
  <c r="H79" i="2"/>
  <c r="I79" i="2"/>
  <c r="J79" i="2" s="1"/>
  <c r="H67" i="2"/>
  <c r="I67" i="2"/>
  <c r="J67" i="2" s="1"/>
  <c r="H55" i="2"/>
  <c r="I55" i="2"/>
  <c r="J55" i="2" s="1"/>
  <c r="H43" i="2"/>
  <c r="I43" i="2"/>
  <c r="J43" i="2" s="1"/>
  <c r="H31" i="2"/>
  <c r="I31" i="2"/>
  <c r="J31" i="2" s="1"/>
  <c r="H19" i="2"/>
  <c r="I19" i="2"/>
  <c r="J19" i="2" s="1"/>
  <c r="H7" i="2"/>
  <c r="I7" i="2"/>
  <c r="J7" i="2" s="1"/>
  <c r="H86" i="2"/>
  <c r="I86" i="2"/>
  <c r="J86" i="2" s="1"/>
  <c r="H82" i="2"/>
  <c r="I82" i="2"/>
  <c r="J82" i="2" s="1"/>
  <c r="H18" i="2"/>
  <c r="I18" i="2"/>
  <c r="J18" i="2" s="1"/>
  <c r="H26" i="2"/>
  <c r="I26" i="2"/>
  <c r="J26" i="2" s="1"/>
  <c r="H49" i="2"/>
  <c r="I49" i="2"/>
  <c r="J49" i="2" s="1"/>
  <c r="H80" i="2"/>
  <c r="I80" i="2"/>
  <c r="J80" i="2" s="1"/>
  <c r="H32" i="2"/>
  <c r="I32" i="2"/>
  <c r="J32" i="2" s="1"/>
  <c r="H90" i="2"/>
  <c r="I90" i="2"/>
  <c r="J90" i="2" s="1"/>
  <c r="H66" i="2"/>
  <c r="I66" i="2"/>
  <c r="J66" i="2" s="1"/>
  <c r="H30" i="2"/>
  <c r="I30" i="2"/>
  <c r="J30" i="2" s="1"/>
  <c r="H89" i="2"/>
  <c r="I89" i="2"/>
  <c r="J89" i="2" s="1"/>
  <c r="H53" i="2"/>
  <c r="I53" i="2"/>
  <c r="J53" i="2" s="1"/>
  <c r="H41" i="2"/>
  <c r="I41" i="2"/>
  <c r="J41" i="2" s="1"/>
  <c r="H29" i="2"/>
  <c r="I29" i="2"/>
  <c r="J29" i="2" s="1"/>
  <c r="H17" i="2"/>
  <c r="I17" i="2"/>
  <c r="J17" i="2" s="1"/>
  <c r="H5" i="2"/>
  <c r="I5" i="2"/>
  <c r="J5" i="2" s="1"/>
  <c r="H74" i="2"/>
  <c r="I74" i="2"/>
  <c r="J74" i="2" s="1"/>
  <c r="H73" i="2"/>
  <c r="I73" i="2"/>
  <c r="J73" i="2" s="1"/>
  <c r="H92" i="2"/>
  <c r="I92" i="2"/>
  <c r="J92" i="2" s="1"/>
  <c r="H44" i="2"/>
  <c r="I44" i="2"/>
  <c r="J44" i="2" s="1"/>
  <c r="H78" i="2"/>
  <c r="I78" i="2"/>
  <c r="J78" i="2" s="1"/>
  <c r="H42" i="2"/>
  <c r="I42" i="2"/>
  <c r="J42" i="2" s="1"/>
  <c r="H101" i="2"/>
  <c r="I101" i="2"/>
  <c r="J101" i="2" s="1"/>
  <c r="H65" i="2"/>
  <c r="I65" i="2"/>
  <c r="J65" i="2" s="1"/>
  <c r="H100" i="2"/>
  <c r="I100" i="2"/>
  <c r="J100" i="2" s="1"/>
  <c r="H88" i="2"/>
  <c r="I88" i="2"/>
  <c r="J88" i="2" s="1"/>
  <c r="H76" i="2"/>
  <c r="I76" i="2"/>
  <c r="J76" i="2" s="1"/>
  <c r="H64" i="2"/>
  <c r="I64" i="2"/>
  <c r="J64" i="2" s="1"/>
  <c r="H52" i="2"/>
  <c r="I52" i="2"/>
  <c r="J52" i="2" s="1"/>
  <c r="H40" i="2"/>
  <c r="I40" i="2"/>
  <c r="J40" i="2" s="1"/>
  <c r="H28" i="2"/>
  <c r="I28" i="2"/>
  <c r="J28" i="2" s="1"/>
  <c r="H16" i="2"/>
  <c r="I16" i="2"/>
  <c r="J16" i="2" s="1"/>
  <c r="H4" i="2"/>
  <c r="I4" i="2"/>
  <c r="J4" i="2" s="1"/>
  <c r="H50" i="2"/>
  <c r="I50" i="2"/>
  <c r="J50" i="2" s="1"/>
  <c r="H37" i="2"/>
  <c r="I37" i="2"/>
  <c r="J37" i="2" s="1"/>
  <c r="H68" i="2"/>
  <c r="I68" i="2"/>
  <c r="J68" i="2" s="1"/>
  <c r="H2" i="2"/>
  <c r="N3" i="2"/>
  <c r="N4" i="2" s="1"/>
  <c r="I2" i="2"/>
  <c r="H54" i="2"/>
  <c r="I54" i="2"/>
  <c r="J54" i="2" s="1"/>
  <c r="H6" i="2"/>
  <c r="I6" i="2"/>
  <c r="J6" i="2" s="1"/>
  <c r="H77" i="2"/>
  <c r="I77" i="2"/>
  <c r="J77" i="2" s="1"/>
  <c r="H99" i="2"/>
  <c r="I99" i="2"/>
  <c r="J99" i="2" s="1"/>
  <c r="H87" i="2"/>
  <c r="I87" i="2"/>
  <c r="J87" i="2" s="1"/>
  <c r="H75" i="2"/>
  <c r="I75" i="2"/>
  <c r="J75" i="2" s="1"/>
  <c r="H63" i="2"/>
  <c r="I63" i="2"/>
  <c r="J63" i="2" s="1"/>
  <c r="H51" i="2"/>
  <c r="I51" i="2"/>
  <c r="J51" i="2" s="1"/>
  <c r="H39" i="2"/>
  <c r="I39" i="2"/>
  <c r="J39" i="2" s="1"/>
  <c r="H27" i="2"/>
  <c r="I27" i="2"/>
  <c r="J27" i="2" s="1"/>
  <c r="H15" i="2"/>
  <c r="I15" i="2"/>
  <c r="J15" i="2" s="1"/>
  <c r="H3" i="2"/>
  <c r="I3" i="2"/>
  <c r="J3" i="2" s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3" i="1"/>
  <c r="F2" i="1"/>
  <c r="A32" i="1" a="1"/>
  <c r="A32" i="1" s="1"/>
  <c r="A27" i="1" a="1"/>
  <c r="A27" i="1" s="1"/>
  <c r="A23" i="1" a="1"/>
  <c r="A23" i="1" s="1"/>
  <c r="O3" i="2" l="1"/>
  <c r="O4" i="2" s="1"/>
  <c r="K2" i="2"/>
  <c r="P3" i="2"/>
  <c r="P4" i="2" s="1"/>
  <c r="J2" i="2"/>
  <c r="K4" i="2" s="1"/>
  <c r="L4" i="2" s="1"/>
  <c r="A33" i="1"/>
  <c r="A34" i="1"/>
  <c r="C29" i="1"/>
  <c r="B29" i="1"/>
  <c r="A29" i="1"/>
  <c r="C28" i="1"/>
  <c r="B28" i="1"/>
  <c r="A28" i="1"/>
  <c r="C27" i="1"/>
  <c r="B27" i="1"/>
  <c r="C25" i="1"/>
  <c r="B25" i="1"/>
  <c r="A25" i="1"/>
  <c r="C24" i="1"/>
  <c r="B24" i="1"/>
  <c r="A24" i="1"/>
  <c r="C23" i="1"/>
  <c r="B23" i="1"/>
</calcChain>
</file>

<file path=xl/sharedStrings.xml><?xml version="1.0" encoding="utf-8"?>
<sst xmlns="http://schemas.openxmlformats.org/spreadsheetml/2006/main" count="60" uniqueCount="59">
  <si>
    <t>城市</t>
    <phoneticPr fontId="4" type="noConversion"/>
  </si>
  <si>
    <t>人数x1</t>
    <phoneticPr fontId="4" type="noConversion"/>
  </si>
  <si>
    <t>收入x2</t>
    <phoneticPr fontId="4" type="noConversion"/>
  </si>
  <si>
    <t>销量y</t>
    <phoneticPr fontId="4" type="noConversion"/>
  </si>
  <si>
    <t>y_hat</t>
    <phoneticPr fontId="3" type="noConversion"/>
  </si>
  <si>
    <t>x0</t>
    <phoneticPr fontId="3" type="noConversion"/>
  </si>
  <si>
    <t>XT</t>
    <phoneticPr fontId="3" type="noConversion"/>
  </si>
  <si>
    <t>3x15 * 15x3 = 3x3</t>
    <phoneticPr fontId="3" type="noConversion"/>
  </si>
  <si>
    <t>3x3 * 3x15 * 15x1 = 3x1</t>
    <phoneticPr fontId="3" type="noConversion"/>
  </si>
  <si>
    <t>β0</t>
    <phoneticPr fontId="3" type="noConversion"/>
  </si>
  <si>
    <t>β1</t>
  </si>
  <si>
    <t>β1</t>
    <phoneticPr fontId="3" type="noConversion"/>
  </si>
  <si>
    <t>β2</t>
  </si>
  <si>
    <t>β2</t>
    <phoneticPr fontId="3" type="noConversion"/>
  </si>
  <si>
    <t>3.45+4.96x+0.0091y=z</t>
    <phoneticPr fontId="3" type="noConversion"/>
  </si>
  <si>
    <t>x0</t>
    <phoneticPr fontId="4" type="noConversion"/>
  </si>
  <si>
    <t>序号</t>
    <phoneticPr fontId="4" type="noConversion"/>
  </si>
  <si>
    <t>x1</t>
    <phoneticPr fontId="4" type="noConversion"/>
  </si>
  <si>
    <t>x2</t>
    <phoneticPr fontId="4" type="noConversion"/>
  </si>
  <si>
    <t>y</t>
    <phoneticPr fontId="4" type="noConversion"/>
  </si>
  <si>
    <t>z</t>
    <phoneticPr fontId="3" type="noConversion"/>
  </si>
  <si>
    <t>参数</t>
    <phoneticPr fontId="3" type="noConversion"/>
  </si>
  <si>
    <t>y_hat</t>
    <phoneticPr fontId="3" type="noConversion"/>
  </si>
  <si>
    <t>Loss</t>
    <phoneticPr fontId="3" type="noConversion"/>
  </si>
  <si>
    <t>y_predict</t>
    <phoneticPr fontId="3" type="noConversion"/>
  </si>
  <si>
    <t>错误</t>
    <phoneticPr fontId="3" type="noConversion"/>
  </si>
  <si>
    <t>错误率</t>
    <phoneticPr fontId="3" type="noConversion"/>
  </si>
  <si>
    <t>以“-”为核心的绝对距离</t>
    <phoneticPr fontId="3" type="noConversion"/>
  </si>
  <si>
    <t>以“/"为核心的相对距离</t>
    <phoneticPr fontId="3" type="noConversion"/>
  </si>
  <si>
    <t>10000/10050约等于1</t>
    <phoneticPr fontId="3" type="noConversion"/>
  </si>
  <si>
    <t>50/100=0.5</t>
    <phoneticPr fontId="3" type="noConversion"/>
  </si>
  <si>
    <t>p</t>
    <phoneticPr fontId="3" type="noConversion"/>
  </si>
  <si>
    <t>q</t>
    <phoneticPr fontId="3" type="noConversion"/>
  </si>
  <si>
    <t>∑plog(1/p)=-∑plog(p)</t>
    <phoneticPr fontId="3" type="noConversion"/>
  </si>
  <si>
    <t>信息熵</t>
    <phoneticPr fontId="3" type="noConversion"/>
  </si>
  <si>
    <t>描述是相对的距离</t>
    <phoneticPr fontId="3" type="noConversion"/>
  </si>
  <si>
    <t>交叉熵crossEntrop</t>
    <phoneticPr fontId="3" type="noConversion"/>
  </si>
  <si>
    <t>相对熵KL散度</t>
    <phoneticPr fontId="3" type="noConversion"/>
  </si>
  <si>
    <t>∑plog(p/q)=∑(plog(p)-plog(q))</t>
    <phoneticPr fontId="3" type="noConversion"/>
  </si>
  <si>
    <t>损失L=</t>
    <phoneticPr fontId="3" type="noConversion"/>
  </si>
  <si>
    <t>均损失</t>
    <phoneticPr fontId="3" type="noConversion"/>
  </si>
  <si>
    <t>正确率</t>
    <phoneticPr fontId="3" type="noConversion"/>
  </si>
  <si>
    <t>∑(-plog(q))=-plog(q)-(1-p)log(1-q)</t>
    <phoneticPr fontId="3" type="noConversion"/>
  </si>
  <si>
    <t>-y*LOG(y_hat)-(1-y)*LOG(1-y_hat)</t>
    <phoneticPr fontId="3" type="noConversion"/>
  </si>
  <si>
    <t>梯度</t>
    <phoneticPr fontId="3" type="noConversion"/>
  </si>
  <si>
    <t>梯度</t>
    <phoneticPr fontId="3" type="noConversion"/>
  </si>
  <si>
    <r>
      <t>Z=</t>
    </r>
    <r>
      <rPr>
        <sz val="10"/>
        <color theme="1"/>
        <rFont val="宋体"/>
        <family val="3"/>
        <charset val="134"/>
      </rPr>
      <t>β*X</t>
    </r>
    <phoneticPr fontId="3" type="noConversion"/>
  </si>
  <si>
    <t>y_hat=1/(1+EXP(-z))</t>
    <phoneticPr fontId="3" type="noConversion"/>
  </si>
  <si>
    <t>损失L(β)=</t>
    <phoneticPr fontId="3" type="noConversion"/>
  </si>
  <si>
    <t>dL/dβ=(dL/dy_hat)(dy_hat/dz)(dz/dβ)</t>
    <phoneticPr fontId="3" type="noConversion"/>
  </si>
  <si>
    <t>grad(β0)=(1/100)(y_hat*x0-y*x0)</t>
    <phoneticPr fontId="3" type="noConversion"/>
  </si>
  <si>
    <t>grad(β1)=(1/100)(y_hat*x1-y*x1)</t>
    <phoneticPr fontId="3" type="noConversion"/>
  </si>
  <si>
    <t>grad(β2)=(1/100)(y_hat*x2-y*x2)</t>
    <phoneticPr fontId="3" type="noConversion"/>
  </si>
  <si>
    <t>gradβi=(1/100)(∑y_hatxi-∑yxi)</t>
    <phoneticPr fontId="3" type="noConversion"/>
  </si>
  <si>
    <t>gradβi=(1/100)(y_hat*xi-y*xi)</t>
    <phoneticPr fontId="3" type="noConversion"/>
  </si>
  <si>
    <t>gradβi=(1/100)∑(y_hat-y)xi</t>
    <phoneticPr fontId="3" type="noConversion"/>
  </si>
  <si>
    <t>更新后的参数</t>
    <phoneticPr fontId="3" type="noConversion"/>
  </si>
  <si>
    <t>学习率</t>
    <phoneticPr fontId="3" type="noConversion"/>
  </si>
  <si>
    <t>5.18+0.169x-0.707y=z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</si>
</sst>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charset val="134"/>
    </font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宋体"/>
      <family val="2"/>
      <charset val="134"/>
    </font>
    <font>
      <sz val="9"/>
      <name val="等线"/>
      <family val="3"/>
      <charset val="134"/>
      <scheme val="minor"/>
    </font>
    <font>
      <sz val="11"/>
      <color rgb="FFFF0000"/>
      <name val="宋体"/>
      <family val="2"/>
      <charset val="134"/>
    </font>
    <font>
      <b/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2">
    <xf numFmtId="0" fontId="0" fillId="0" borderId="0" xfId="0">
      <alignment vertical="center"/>
    </xf>
    <xf numFmtId="0" fontId="2" fillId="0" borderId="1" xfId="1" applyFont="1" applyBorder="1" applyAlignment="1">
      <alignment horizontal="center"/>
    </xf>
    <xf numFmtId="0" fontId="1" fillId="0" borderId="1" xfId="1" applyBorder="1" applyAlignment="1">
      <alignment horizontal="center"/>
    </xf>
    <xf numFmtId="0" fontId="2" fillId="0" borderId="2" xfId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quotePrefix="1">
      <alignment vertical="center"/>
    </xf>
    <xf numFmtId="0" fontId="5" fillId="0" borderId="1" xfId="0" applyFont="1" applyBorder="1" applyAlignment="1">
      <alignment horizontal="center"/>
    </xf>
    <xf numFmtId="0" fontId="5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363680</xdr:colOff>
      <xdr:row>1</xdr:row>
      <xdr:rowOff>102209</xdr:rowOff>
    </xdr:from>
    <xdr:to>
      <xdr:col>15</xdr:col>
      <xdr:colOff>284220</xdr:colOff>
      <xdr:row>12</xdr:row>
      <xdr:rowOff>91505</xdr:rowOff>
    </xdr:to>
    <xdr:pic>
      <xdr:nvPicPr>
        <xdr:cNvPr id="16" name="图片 1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9846" y="282522"/>
          <a:ext cx="3251743" cy="19727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611230</xdr:colOff>
          <xdr:row>15</xdr:row>
          <xdr:rowOff>4890</xdr:rowOff>
        </xdr:from>
        <xdr:to>
          <xdr:col>11</xdr:col>
          <xdr:colOff>391187</xdr:colOff>
          <xdr:row>16</xdr:row>
          <xdr:rowOff>58678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552552</xdr:colOff>
          <xdr:row>22</xdr:row>
          <xdr:rowOff>9780</xdr:rowOff>
        </xdr:from>
        <xdr:to>
          <xdr:col>18</xdr:col>
          <xdr:colOff>498764</xdr:colOff>
          <xdr:row>50</xdr:row>
          <xdr:rowOff>4890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220043</xdr:colOff>
          <xdr:row>22</xdr:row>
          <xdr:rowOff>141805</xdr:rowOff>
        </xdr:from>
        <xdr:to>
          <xdr:col>3</xdr:col>
          <xdr:colOff>508543</xdr:colOff>
          <xdr:row>23</xdr:row>
          <xdr:rowOff>166255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117356</xdr:colOff>
          <xdr:row>26</xdr:row>
          <xdr:rowOff>141805</xdr:rowOff>
        </xdr:from>
        <xdr:to>
          <xdr:col>3</xdr:col>
          <xdr:colOff>596560</xdr:colOff>
          <xdr:row>28</xdr:row>
          <xdr:rowOff>9780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5</xdr:col>
      <xdr:colOff>262830</xdr:colOff>
      <xdr:row>22</xdr:row>
      <xdr:rowOff>119190</xdr:rowOff>
    </xdr:from>
    <xdr:to>
      <xdr:col>12</xdr:col>
      <xdr:colOff>404859</xdr:colOff>
      <xdr:row>43</xdr:row>
      <xdr:rowOff>165372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38028" y="4067736"/>
          <a:ext cx="4805714" cy="376857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35</xdr:row>
      <xdr:rowOff>0</xdr:rowOff>
    </xdr:from>
    <xdr:to>
      <xdr:col>17</xdr:col>
      <xdr:colOff>5461</xdr:colOff>
      <xdr:row>52</xdr:row>
      <xdr:rowOff>10313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37097" y="6144337"/>
          <a:ext cx="4065714" cy="29914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O34"/>
  <sheetViews>
    <sheetView topLeftCell="E7" zoomScale="160" zoomScaleNormal="160" workbookViewId="0">
      <selection activeCell="G13" sqref="G13"/>
    </sheetView>
  </sheetViews>
  <sheetFormatPr defaultRowHeight="13.9" x14ac:dyDescent="0.3"/>
  <cols>
    <col min="1" max="1" width="9.19921875" bestFit="1" customWidth="1"/>
    <col min="2" max="2" width="13.265625" bestFit="1" customWidth="1"/>
    <col min="3" max="3" width="12.19921875" bestFit="1" customWidth="1"/>
  </cols>
  <sheetData>
    <row r="1" spans="1:6" ht="14.25" x14ac:dyDescent="0.4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3" t="s">
        <v>4</v>
      </c>
    </row>
    <row r="2" spans="1:6" ht="14.25" x14ac:dyDescent="0.4">
      <c r="A2" s="2">
        <v>1</v>
      </c>
      <c r="B2" s="2">
        <v>1</v>
      </c>
      <c r="C2" s="2">
        <v>27.4</v>
      </c>
      <c r="D2" s="2">
        <v>2450</v>
      </c>
      <c r="E2" s="2">
        <v>162</v>
      </c>
      <c r="F2">
        <f>SUMPRODUCT(B2:D2,C$32:E$32)</f>
        <v>161.89572436954018</v>
      </c>
    </row>
    <row r="3" spans="1:6" ht="14.25" x14ac:dyDescent="0.4">
      <c r="A3" s="2">
        <v>2</v>
      </c>
      <c r="B3" s="2">
        <v>1</v>
      </c>
      <c r="C3" s="2">
        <v>18</v>
      </c>
      <c r="D3" s="2">
        <v>3254</v>
      </c>
      <c r="E3" s="2">
        <v>120</v>
      </c>
      <c r="F3">
        <f>SUMPRODUCT(B3:D3,C$32:E$32)</f>
        <v>122.66731763176433</v>
      </c>
    </row>
    <row r="4" spans="1:6" ht="14.25" x14ac:dyDescent="0.4">
      <c r="A4" s="2">
        <v>3</v>
      </c>
      <c r="B4" s="2">
        <v>1</v>
      </c>
      <c r="C4" s="2">
        <v>37.5</v>
      </c>
      <c r="D4" s="2">
        <v>3802</v>
      </c>
      <c r="E4" s="2">
        <v>223</v>
      </c>
      <c r="F4">
        <f t="shared" ref="F4:F16" si="0">SUMPRODUCT(B4:D4,C$32:E$32)</f>
        <v>224.42938428931902</v>
      </c>
    </row>
    <row r="5" spans="1:6" ht="14.25" x14ac:dyDescent="0.4">
      <c r="A5" s="2">
        <v>4</v>
      </c>
      <c r="B5" s="2">
        <v>1</v>
      </c>
      <c r="C5" s="2">
        <v>20.5</v>
      </c>
      <c r="D5" s="2">
        <v>2838</v>
      </c>
      <c r="E5" s="2">
        <v>131</v>
      </c>
      <c r="F5">
        <f t="shared" si="0"/>
        <v>131.24062439398148</v>
      </c>
    </row>
    <row r="6" spans="1:6" ht="14.25" x14ac:dyDescent="0.4">
      <c r="A6" s="2">
        <v>5</v>
      </c>
      <c r="B6" s="2">
        <v>1</v>
      </c>
      <c r="C6" s="2">
        <v>8.6</v>
      </c>
      <c r="D6" s="2">
        <v>2347</v>
      </c>
      <c r="E6" s="2">
        <v>67</v>
      </c>
      <c r="F6">
        <f t="shared" si="0"/>
        <v>67.699283530595139</v>
      </c>
    </row>
    <row r="7" spans="1:6" ht="14.25" x14ac:dyDescent="0.4">
      <c r="A7" s="2">
        <v>6</v>
      </c>
      <c r="B7" s="2">
        <v>1</v>
      </c>
      <c r="C7" s="2">
        <v>26.5</v>
      </c>
      <c r="D7" s="2">
        <v>3782</v>
      </c>
      <c r="E7" s="2">
        <v>169</v>
      </c>
      <c r="F7">
        <f t="shared" si="0"/>
        <v>169.68485529931391</v>
      </c>
    </row>
    <row r="8" spans="1:6" ht="14.25" x14ac:dyDescent="0.4">
      <c r="A8" s="2">
        <v>7</v>
      </c>
      <c r="B8" s="2">
        <v>1</v>
      </c>
      <c r="C8" s="2">
        <v>9.8000000000000007</v>
      </c>
      <c r="D8" s="2">
        <v>3008</v>
      </c>
      <c r="E8" s="2">
        <v>81</v>
      </c>
      <c r="F8">
        <f t="shared" si="0"/>
        <v>79.731935697046978</v>
      </c>
    </row>
    <row r="9" spans="1:6" ht="14.25" x14ac:dyDescent="0.4">
      <c r="A9" s="2">
        <v>8</v>
      </c>
      <c r="B9" s="2">
        <v>1</v>
      </c>
      <c r="C9" s="2">
        <v>33</v>
      </c>
      <c r="D9" s="2">
        <v>2450</v>
      </c>
      <c r="E9" s="2">
        <v>192</v>
      </c>
      <c r="F9">
        <f t="shared" si="0"/>
        <v>189.67200303198814</v>
      </c>
    </row>
    <row r="10" spans="1:6" ht="14.25" x14ac:dyDescent="0.4">
      <c r="A10" s="2">
        <v>9</v>
      </c>
      <c r="B10" s="2">
        <v>1</v>
      </c>
      <c r="C10" s="2">
        <v>19.5</v>
      </c>
      <c r="D10" s="2">
        <v>2137</v>
      </c>
      <c r="E10" s="2">
        <v>116</v>
      </c>
      <c r="F10">
        <f t="shared" si="0"/>
        <v>119.83201894508096</v>
      </c>
    </row>
    <row r="11" spans="1:6" ht="14.25" x14ac:dyDescent="0.4">
      <c r="A11" s="2">
        <v>10</v>
      </c>
      <c r="B11" s="2">
        <v>1</v>
      </c>
      <c r="C11" s="2">
        <v>5.3</v>
      </c>
      <c r="D11" s="2">
        <v>2560</v>
      </c>
      <c r="E11" s="2">
        <v>55</v>
      </c>
      <c r="F11">
        <f t="shared" si="0"/>
        <v>53.29052354346102</v>
      </c>
    </row>
    <row r="12" spans="1:6" ht="14.25" x14ac:dyDescent="0.4">
      <c r="A12" s="2">
        <v>11</v>
      </c>
      <c r="B12" s="2">
        <v>1</v>
      </c>
      <c r="C12" s="2">
        <v>43</v>
      </c>
      <c r="D12" s="2">
        <v>4020</v>
      </c>
      <c r="E12" s="2">
        <v>252</v>
      </c>
      <c r="F12">
        <f t="shared" si="0"/>
        <v>253.71505760465226</v>
      </c>
    </row>
    <row r="13" spans="1:6" ht="14.25" x14ac:dyDescent="0.4">
      <c r="A13" s="2">
        <v>12</v>
      </c>
      <c r="B13" s="2">
        <v>1</v>
      </c>
      <c r="C13" s="2">
        <v>37.200000000000003</v>
      </c>
      <c r="D13" s="2">
        <v>4427</v>
      </c>
      <c r="E13" s="2">
        <v>232</v>
      </c>
      <c r="F13">
        <f t="shared" si="0"/>
        <v>228.69079490283264</v>
      </c>
    </row>
    <row r="14" spans="1:6" ht="14.25" x14ac:dyDescent="0.4">
      <c r="A14" s="2">
        <v>13</v>
      </c>
      <c r="B14" s="2">
        <v>1</v>
      </c>
      <c r="C14" s="2">
        <v>23.6</v>
      </c>
      <c r="D14" s="2">
        <v>2660</v>
      </c>
      <c r="E14" s="2">
        <v>144</v>
      </c>
      <c r="F14">
        <f t="shared" si="0"/>
        <v>144.97934225922944</v>
      </c>
    </row>
    <row r="15" spans="1:6" ht="14.25" x14ac:dyDescent="0.4">
      <c r="A15" s="2">
        <v>14</v>
      </c>
      <c r="B15" s="2">
        <v>1</v>
      </c>
      <c r="C15" s="2">
        <v>15.7</v>
      </c>
      <c r="D15" s="2">
        <v>2088</v>
      </c>
      <c r="E15" s="2">
        <v>103</v>
      </c>
      <c r="F15">
        <f t="shared" si="0"/>
        <v>100.53307489022382</v>
      </c>
    </row>
    <row r="16" spans="1:6" ht="14.25" x14ac:dyDescent="0.4">
      <c r="A16" s="2">
        <v>15</v>
      </c>
      <c r="B16" s="2">
        <v>1</v>
      </c>
      <c r="C16" s="2">
        <v>37</v>
      </c>
      <c r="D16" s="2">
        <v>2605</v>
      </c>
      <c r="E16" s="2">
        <v>212</v>
      </c>
      <c r="F16">
        <f t="shared" si="0"/>
        <v>210.93805961097488</v>
      </c>
    </row>
    <row r="18" spans="1:15" x14ac:dyDescent="0.3">
      <c r="A18" t="s">
        <v>6</v>
      </c>
    </row>
    <row r="19" spans="1:15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>
        <v>27.4</v>
      </c>
      <c r="B20">
        <v>18</v>
      </c>
      <c r="C20">
        <v>37.5</v>
      </c>
      <c r="D20">
        <v>20.5</v>
      </c>
      <c r="E20">
        <v>8.6</v>
      </c>
      <c r="F20">
        <v>26.5</v>
      </c>
      <c r="G20">
        <v>9.8000000000000007</v>
      </c>
      <c r="H20">
        <v>33</v>
      </c>
      <c r="I20">
        <v>19.5</v>
      </c>
      <c r="J20">
        <v>5.3</v>
      </c>
      <c r="K20">
        <v>43</v>
      </c>
      <c r="L20">
        <v>37.200000000000003</v>
      </c>
      <c r="M20">
        <v>23.6</v>
      </c>
      <c r="N20">
        <v>15.7</v>
      </c>
      <c r="O20">
        <v>37</v>
      </c>
    </row>
    <row r="21" spans="1:15" x14ac:dyDescent="0.3">
      <c r="A21">
        <v>2450</v>
      </c>
      <c r="B21">
        <v>3254</v>
      </c>
      <c r="C21">
        <v>3802</v>
      </c>
      <c r="D21">
        <v>2838</v>
      </c>
      <c r="E21">
        <v>2347</v>
      </c>
      <c r="F21">
        <v>3782</v>
      </c>
      <c r="G21">
        <v>3008</v>
      </c>
      <c r="H21">
        <v>2450</v>
      </c>
      <c r="I21">
        <v>2137</v>
      </c>
      <c r="J21">
        <v>2560</v>
      </c>
      <c r="K21">
        <v>4020</v>
      </c>
      <c r="L21">
        <v>4427</v>
      </c>
      <c r="M21">
        <v>2660</v>
      </c>
      <c r="N21">
        <v>2088</v>
      </c>
      <c r="O21">
        <v>2605</v>
      </c>
    </row>
    <row r="22" spans="1:15" x14ac:dyDescent="0.3">
      <c r="A22" t="s">
        <v>7</v>
      </c>
    </row>
    <row r="23" spans="1:15" x14ac:dyDescent="0.3">
      <c r="A23">
        <f t="array" ref="A23:C25">MMULT(A19:O21,B2:D16)</f>
        <v>15</v>
      </c>
      <c r="B23">
        <v>362.6</v>
      </c>
      <c r="C23">
        <v>44428</v>
      </c>
    </row>
    <row r="24" spans="1:15" x14ac:dyDescent="0.3">
      <c r="A24">
        <v>362.6</v>
      </c>
      <c r="B24">
        <v>10676.140000000001</v>
      </c>
      <c r="C24">
        <v>1141918.1000000001</v>
      </c>
    </row>
    <row r="25" spans="1:15" x14ac:dyDescent="0.3">
      <c r="A25">
        <v>44428</v>
      </c>
      <c r="B25">
        <v>1141918.1000000001</v>
      </c>
      <c r="C25">
        <v>139063428</v>
      </c>
    </row>
    <row r="27" spans="1:15" x14ac:dyDescent="0.3">
      <c r="A27">
        <f t="array" ref="A27:C29">MINVERSE(A23:C25)</f>
        <v>1.2463484164177163</v>
      </c>
      <c r="B27">
        <v>2.1296641761522463E-3</v>
      </c>
      <c r="C27">
        <v>-4.1567125408612925E-4</v>
      </c>
    </row>
    <row r="28" spans="1:15" x14ac:dyDescent="0.3">
      <c r="A28">
        <v>2.1296641761522138E-3</v>
      </c>
      <c r="B28">
        <v>7.7329030329711902E-4</v>
      </c>
      <c r="C28">
        <v>-7.0302517920639831E-6</v>
      </c>
    </row>
    <row r="29" spans="1:15" x14ac:dyDescent="0.3">
      <c r="A29">
        <v>-4.1567125408612898E-4</v>
      </c>
      <c r="B29">
        <v>-7.0302517920639924E-6</v>
      </c>
      <c r="C29">
        <v>1.9771851334956198E-7</v>
      </c>
    </row>
    <row r="31" spans="1:15" x14ac:dyDescent="0.3">
      <c r="A31" t="s">
        <v>8</v>
      </c>
    </row>
    <row r="32" spans="1:15" x14ac:dyDescent="0.3">
      <c r="A32">
        <f t="array" ref="A32:A34">MMULT(MMULT(A27:C29,A19:O21),E2:E16)</f>
        <v>3.4526127899038244</v>
      </c>
      <c r="B32" t="s">
        <v>9</v>
      </c>
      <c r="C32">
        <v>3.4526127899038244</v>
      </c>
      <c r="D32">
        <v>4.9600497611514189</v>
      </c>
      <c r="E32">
        <v>9.1990808669744836E-3</v>
      </c>
    </row>
    <row r="33" spans="1:3" x14ac:dyDescent="0.3">
      <c r="A33">
        <v>4.9600497611514189</v>
      </c>
      <c r="B33" t="s">
        <v>11</v>
      </c>
    </row>
    <row r="34" spans="1:3" x14ac:dyDescent="0.3">
      <c r="A34">
        <v>9.1990808669744836E-3</v>
      </c>
      <c r="B34" t="s">
        <v>13</v>
      </c>
      <c r="C34" t="s">
        <v>14</v>
      </c>
    </row>
  </sheetData>
  <phoneticPr fontId="3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DSMT4" shapeId="1026" r:id="rId4">
          <objectPr defaultSize="0" r:id="rId5">
            <anchor moveWithCells="1">
              <from>
                <xdr:col>9</xdr:col>
                <xdr:colOff>611230</xdr:colOff>
                <xdr:row>15</xdr:row>
                <xdr:rowOff>4890</xdr:rowOff>
              </from>
              <to>
                <xdr:col>11</xdr:col>
                <xdr:colOff>391187</xdr:colOff>
                <xdr:row>16</xdr:row>
                <xdr:rowOff>58678</xdr:rowOff>
              </to>
            </anchor>
          </objectPr>
        </oleObject>
      </mc:Choice>
      <mc:Fallback>
        <oleObject progId="Equation.DSMT4" shapeId="1026" r:id="rId4"/>
      </mc:Fallback>
    </mc:AlternateContent>
    <mc:AlternateContent xmlns:mc="http://schemas.openxmlformats.org/markup-compatibility/2006">
      <mc:Choice Requires="x14">
        <oleObject progId="Equation.DSMT4" shapeId="1027" r:id="rId6">
          <objectPr defaultSize="0" r:id="rId7">
            <anchor moveWithCells="1">
              <from>
                <xdr:col>12</xdr:col>
                <xdr:colOff>552552</xdr:colOff>
                <xdr:row>22</xdr:row>
                <xdr:rowOff>9780</xdr:rowOff>
              </from>
              <to>
                <xdr:col>18</xdr:col>
                <xdr:colOff>498764</xdr:colOff>
                <xdr:row>50</xdr:row>
                <xdr:rowOff>4890</xdr:rowOff>
              </to>
            </anchor>
          </objectPr>
        </oleObject>
      </mc:Choice>
      <mc:Fallback>
        <oleObject progId="Equation.DSMT4" shapeId="1027" r:id="rId6"/>
      </mc:Fallback>
    </mc:AlternateContent>
    <mc:AlternateContent xmlns:mc="http://schemas.openxmlformats.org/markup-compatibility/2006">
      <mc:Choice Requires="x14">
        <oleObject progId="Equation.DSMT4" shapeId="1028" r:id="rId8">
          <objectPr defaultSize="0" r:id="rId9">
            <anchor moveWithCells="1">
              <from>
                <xdr:col>3</xdr:col>
                <xdr:colOff>220043</xdr:colOff>
                <xdr:row>22</xdr:row>
                <xdr:rowOff>141805</xdr:rowOff>
              </from>
              <to>
                <xdr:col>3</xdr:col>
                <xdr:colOff>508543</xdr:colOff>
                <xdr:row>23</xdr:row>
                <xdr:rowOff>166255</xdr:rowOff>
              </to>
            </anchor>
          </objectPr>
        </oleObject>
      </mc:Choice>
      <mc:Fallback>
        <oleObject progId="Equation.DSMT4" shapeId="1028" r:id="rId8"/>
      </mc:Fallback>
    </mc:AlternateContent>
    <mc:AlternateContent xmlns:mc="http://schemas.openxmlformats.org/markup-compatibility/2006">
      <mc:Choice Requires="x14">
        <oleObject progId="Equation.DSMT4" shapeId="1029" r:id="rId10">
          <objectPr defaultSize="0" r:id="rId11">
            <anchor moveWithCells="1">
              <from>
                <xdr:col>3</xdr:col>
                <xdr:colOff>117356</xdr:colOff>
                <xdr:row>26</xdr:row>
                <xdr:rowOff>141805</xdr:rowOff>
              </from>
              <to>
                <xdr:col>3</xdr:col>
                <xdr:colOff>596560</xdr:colOff>
                <xdr:row>28</xdr:row>
                <xdr:rowOff>9780</xdr:rowOff>
              </to>
            </anchor>
          </objectPr>
        </oleObject>
      </mc:Choice>
      <mc:Fallback>
        <oleObject progId="Equation.DSMT4" shapeId="1029" r:id="rId10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Q101"/>
  <sheetViews>
    <sheetView tabSelected="1" topLeftCell="A25" zoomScale="145" zoomScaleNormal="145" workbookViewId="0">
      <selection activeCell="L32" sqref="L32"/>
    </sheetView>
  </sheetViews>
  <sheetFormatPr defaultRowHeight="13.9" x14ac:dyDescent="0.3"/>
  <cols>
    <col min="8" max="8" width="12.19921875" bestFit="1" customWidth="1"/>
    <col min="13" max="13" width="10.06640625" customWidth="1"/>
  </cols>
  <sheetData>
    <row r="1" spans="1:17" ht="14.25" x14ac:dyDescent="0.4">
      <c r="A1" s="4" t="s">
        <v>16</v>
      </c>
      <c r="B1" s="4" t="s">
        <v>15</v>
      </c>
      <c r="C1" s="4" t="s">
        <v>17</v>
      </c>
      <c r="D1" s="4" t="s">
        <v>18</v>
      </c>
      <c r="E1" s="4" t="s">
        <v>19</v>
      </c>
      <c r="F1" s="6" t="s">
        <v>20</v>
      </c>
      <c r="G1" s="6" t="s">
        <v>22</v>
      </c>
      <c r="H1" s="6" t="s">
        <v>23</v>
      </c>
      <c r="I1" s="6" t="s">
        <v>24</v>
      </c>
      <c r="J1" s="6" t="s">
        <v>25</v>
      </c>
      <c r="K1" s="6" t="s">
        <v>40</v>
      </c>
      <c r="L1" s="6" t="s">
        <v>57</v>
      </c>
      <c r="N1" s="7" t="s">
        <v>9</v>
      </c>
      <c r="O1" s="7" t="s">
        <v>10</v>
      </c>
      <c r="P1" s="7" t="s">
        <v>12</v>
      </c>
    </row>
    <row r="2" spans="1:17" x14ac:dyDescent="0.3">
      <c r="A2" s="5">
        <v>1</v>
      </c>
      <c r="B2" s="5">
        <v>1</v>
      </c>
      <c r="C2" s="5">
        <v>-1.7611999999999999E-2</v>
      </c>
      <c r="D2" s="5">
        <v>14.053064000000001</v>
      </c>
      <c r="E2" s="5">
        <v>0</v>
      </c>
      <c r="F2">
        <f>SUMPRODUCT(B2:D2,N$2:P$2)</f>
        <v>-4.7741237059403039</v>
      </c>
      <c r="G2">
        <f>1/(1+EXP(-F2))</f>
        <v>8.3747527511025491E-3</v>
      </c>
      <c r="H2">
        <f>-E2*LOG(G2)-(1-E2)*LOG(1-G2)</f>
        <v>3.6524244200547592E-3</v>
      </c>
      <c r="I2">
        <f>IF(G2&gt;0.5,1,0)</f>
        <v>0</v>
      </c>
      <c r="J2">
        <f>ABS(E2-I2)</f>
        <v>0</v>
      </c>
      <c r="K2">
        <f>AVERAGE(H2:H101)</f>
        <v>7.2914034467317701E-2</v>
      </c>
      <c r="L2">
        <v>1E-3</v>
      </c>
      <c r="M2" t="s">
        <v>21</v>
      </c>
      <c r="N2" s="7">
        <v>5.1806866230098061</v>
      </c>
      <c r="O2" s="7">
        <v>0.16998082630094274</v>
      </c>
      <c r="P2" s="7">
        <v>-0.70815991634545294</v>
      </c>
    </row>
    <row r="3" spans="1:17" x14ac:dyDescent="0.3">
      <c r="A3" s="5">
        <v>2</v>
      </c>
      <c r="B3" s="5">
        <v>1</v>
      </c>
      <c r="C3" s="5">
        <v>-1.395634</v>
      </c>
      <c r="D3" s="5">
        <v>4.662541</v>
      </c>
      <c r="E3" s="5">
        <v>1</v>
      </c>
      <c r="F3">
        <f t="shared" ref="F3:F66" si="0">SUMPRODUCT(B3:D3,N$2:P$2)</f>
        <v>1.6416309579588719</v>
      </c>
      <c r="G3">
        <f t="shared" ref="G3:G66" si="1">1/(1+EXP(-F3))</f>
        <v>0.83775673998688749</v>
      </c>
      <c r="H3">
        <f t="shared" ref="H3:H66" si="2">-E3*LOG(G3)-(1-E3)*LOG(1-G3)</f>
        <v>7.6882069458267172E-2</v>
      </c>
      <c r="I3">
        <f t="shared" ref="I3:I66" si="3">IF(G3&gt;0.5,1,0)</f>
        <v>1</v>
      </c>
      <c r="J3">
        <f>ABS(E3-I3)</f>
        <v>0</v>
      </c>
      <c r="K3" s="8" t="s">
        <v>26</v>
      </c>
      <c r="L3" s="8" t="s">
        <v>41</v>
      </c>
      <c r="M3" t="s">
        <v>44</v>
      </c>
      <c r="N3">
        <f>(1/100)*(SUMPRODUCT(B2:B101,G2:G101)-SUMPRODUCT(B2:B101,E2:E101))</f>
        <v>-3.1372796847506379E-3</v>
      </c>
      <c r="O3">
        <f t="shared" ref="O3:P3" si="4">(1/100)*(SUMPRODUCT(C2:C101,H2:H101)-SUMPRODUCT(C2:C101,F2:F101))</f>
        <v>0.83163484133383903</v>
      </c>
      <c r="P3">
        <f t="shared" si="4"/>
        <v>-0.25899076032939605</v>
      </c>
    </row>
    <row r="4" spans="1:17" x14ac:dyDescent="0.3">
      <c r="A4" s="5">
        <v>3</v>
      </c>
      <c r="B4" s="5">
        <v>1</v>
      </c>
      <c r="C4" s="5">
        <v>-0.75215699999999996</v>
      </c>
      <c r="D4" s="5">
        <v>6.5386199999999999</v>
      </c>
      <c r="E4" s="5">
        <v>0</v>
      </c>
      <c r="F4">
        <f t="shared" si="0"/>
        <v>0.42244576242706255</v>
      </c>
      <c r="G4">
        <f t="shared" si="1"/>
        <v>0.60406835095430356</v>
      </c>
      <c r="H4">
        <f t="shared" si="2"/>
        <v>0.40237978125731549</v>
      </c>
      <c r="I4">
        <f t="shared" si="3"/>
        <v>1</v>
      </c>
      <c r="J4">
        <f t="shared" ref="J4:J67" si="5">ABS(E4-I4)</f>
        <v>1</v>
      </c>
      <c r="K4">
        <f>AVERAGE(J2:J101)</f>
        <v>0.05</v>
      </c>
      <c r="L4">
        <f>1-K4</f>
        <v>0.95</v>
      </c>
      <c r="M4" t="s">
        <v>56</v>
      </c>
      <c r="N4">
        <f>N2-N3*L2</f>
        <v>5.180689760289491</v>
      </c>
      <c r="O4">
        <f>O2-O3*L2</f>
        <v>0.16914919145960891</v>
      </c>
      <c r="P4">
        <f>P2-P3*L2</f>
        <v>-0.70790092558512352</v>
      </c>
    </row>
    <row r="5" spans="1:17" x14ac:dyDescent="0.3">
      <c r="A5" s="5">
        <v>4</v>
      </c>
      <c r="B5" s="5">
        <v>1</v>
      </c>
      <c r="C5" s="5">
        <v>-1.322371</v>
      </c>
      <c r="D5" s="5">
        <v>7.1528530000000003</v>
      </c>
      <c r="E5" s="5">
        <v>0</v>
      </c>
      <c r="F5">
        <f t="shared" si="0"/>
        <v>-0.10945487435791978</v>
      </c>
      <c r="G5">
        <f t="shared" si="1"/>
        <v>0.47266356767604534</v>
      </c>
      <c r="H5">
        <f t="shared" si="2"/>
        <v>0.27791222333821014</v>
      </c>
      <c r="I5">
        <f t="shared" si="3"/>
        <v>0</v>
      </c>
      <c r="J5">
        <f t="shared" si="5"/>
        <v>0</v>
      </c>
    </row>
    <row r="6" spans="1:17" x14ac:dyDescent="0.3">
      <c r="A6" s="5">
        <v>5</v>
      </c>
      <c r="B6" s="5">
        <v>1</v>
      </c>
      <c r="C6" s="5">
        <v>0.42336299999999999</v>
      </c>
      <c r="D6" s="5">
        <v>11.054677</v>
      </c>
      <c r="E6" s="5">
        <v>0</v>
      </c>
      <c r="F6">
        <f t="shared" si="0"/>
        <v>-2.5758289239709509</v>
      </c>
      <c r="G6">
        <f t="shared" si="1"/>
        <v>7.0710323565778319E-2</v>
      </c>
      <c r="H6">
        <f t="shared" si="2"/>
        <v>3.1848887441178364E-2</v>
      </c>
      <c r="I6">
        <f t="shared" si="3"/>
        <v>0</v>
      </c>
      <c r="J6">
        <f t="shared" si="5"/>
        <v>0</v>
      </c>
      <c r="N6" t="s">
        <v>58</v>
      </c>
    </row>
    <row r="7" spans="1:17" x14ac:dyDescent="0.3">
      <c r="A7" s="5">
        <v>6</v>
      </c>
      <c r="B7" s="5">
        <v>1</v>
      </c>
      <c r="C7" s="5">
        <v>0.40670400000000001</v>
      </c>
      <c r="D7" s="5">
        <v>7.0673349999999999</v>
      </c>
      <c r="E7" s="5">
        <v>1</v>
      </c>
      <c r="F7">
        <f t="shared" si="0"/>
        <v>0.24501514260441315</v>
      </c>
      <c r="G7">
        <f t="shared" si="1"/>
        <v>0.56094917972747649</v>
      </c>
      <c r="H7">
        <f t="shared" si="2"/>
        <v>0.25107648270761107</v>
      </c>
      <c r="I7">
        <f t="shared" si="3"/>
        <v>1</v>
      </c>
      <c r="J7">
        <f t="shared" si="5"/>
        <v>0</v>
      </c>
    </row>
    <row r="8" spans="1:17" x14ac:dyDescent="0.3">
      <c r="A8" s="5">
        <v>7</v>
      </c>
      <c r="B8" s="5">
        <v>1</v>
      </c>
      <c r="C8" s="5">
        <v>0.66739400000000004</v>
      </c>
      <c r="D8" s="5">
        <v>12.741452000000001</v>
      </c>
      <c r="E8" s="5">
        <v>0</v>
      </c>
      <c r="F8">
        <f t="shared" si="0"/>
        <v>-3.7288547758415067</v>
      </c>
      <c r="G8">
        <f t="shared" si="1"/>
        <v>2.3456886623521928E-2</v>
      </c>
      <c r="H8">
        <f t="shared" si="2"/>
        <v>1.030857829709555E-2</v>
      </c>
      <c r="I8">
        <f t="shared" si="3"/>
        <v>0</v>
      </c>
      <c r="J8">
        <f t="shared" si="5"/>
        <v>0</v>
      </c>
    </row>
    <row r="9" spans="1:17" x14ac:dyDescent="0.3">
      <c r="A9" s="5">
        <v>8</v>
      </c>
      <c r="B9" s="5">
        <v>1</v>
      </c>
      <c r="C9" s="5">
        <v>-2.4601500000000001</v>
      </c>
      <c r="D9" s="5">
        <v>6.8668050000000003</v>
      </c>
      <c r="E9" s="5">
        <v>1</v>
      </c>
      <c r="F9">
        <f t="shared" si="0"/>
        <v>-0.1002877611749966</v>
      </c>
      <c r="G9">
        <f t="shared" si="1"/>
        <v>0.47494905229502871</v>
      </c>
      <c r="H9">
        <f t="shared" si="2"/>
        <v>0.32335297457268047</v>
      </c>
      <c r="I9">
        <f t="shared" si="3"/>
        <v>0</v>
      </c>
      <c r="J9">
        <f t="shared" si="5"/>
        <v>1</v>
      </c>
    </row>
    <row r="10" spans="1:17" x14ac:dyDescent="0.3">
      <c r="A10" s="5">
        <v>9</v>
      </c>
      <c r="B10" s="5">
        <v>1</v>
      </c>
      <c r="C10" s="5">
        <v>0.569411</v>
      </c>
      <c r="D10" s="5">
        <v>9.5487549999999999</v>
      </c>
      <c r="E10" s="5">
        <v>0</v>
      </c>
      <c r="F10">
        <f t="shared" si="0"/>
        <v>-1.4845699667085732</v>
      </c>
      <c r="G10">
        <f t="shared" si="1"/>
        <v>0.18473814491440016</v>
      </c>
      <c r="H10">
        <f t="shared" si="2"/>
        <v>8.8702877206673539E-2</v>
      </c>
      <c r="I10">
        <f t="shared" si="3"/>
        <v>0</v>
      </c>
      <c r="J10">
        <f t="shared" si="5"/>
        <v>0</v>
      </c>
      <c r="N10" t="s">
        <v>27</v>
      </c>
      <c r="Q10" t="s">
        <v>28</v>
      </c>
    </row>
    <row r="11" spans="1:17" x14ac:dyDescent="0.3">
      <c r="A11" s="5">
        <v>10</v>
      </c>
      <c r="B11" s="5">
        <v>1</v>
      </c>
      <c r="C11" s="5">
        <v>-2.6631999999999999E-2</v>
      </c>
      <c r="D11" s="5">
        <v>10.427743</v>
      </c>
      <c r="E11" s="5">
        <v>0</v>
      </c>
      <c r="F11">
        <f t="shared" si="0"/>
        <v>-2.2083499169081229</v>
      </c>
      <c r="G11">
        <f t="shared" si="1"/>
        <v>9.9003165768017182E-2</v>
      </c>
      <c r="H11">
        <f t="shared" si="2"/>
        <v>4.5276734967658709E-2</v>
      </c>
      <c r="I11">
        <f t="shared" si="3"/>
        <v>0</v>
      </c>
      <c r="J11">
        <f t="shared" si="5"/>
        <v>0</v>
      </c>
      <c r="N11">
        <v>10000</v>
      </c>
      <c r="O11">
        <v>10050</v>
      </c>
      <c r="P11">
        <v>50</v>
      </c>
      <c r="Q11" t="s">
        <v>29</v>
      </c>
    </row>
    <row r="12" spans="1:17" x14ac:dyDescent="0.3">
      <c r="A12" s="5">
        <v>11</v>
      </c>
      <c r="B12" s="5">
        <v>1</v>
      </c>
      <c r="C12" s="5">
        <v>0.85043299999999999</v>
      </c>
      <c r="D12" s="5">
        <v>6.9203340000000004</v>
      </c>
      <c r="E12" s="5">
        <v>1</v>
      </c>
      <c r="F12">
        <f t="shared" si="0"/>
        <v>0.42454078054080124</v>
      </c>
      <c r="G12">
        <f t="shared" si="1"/>
        <v>0.60456930656804642</v>
      </c>
      <c r="H12">
        <f t="shared" si="2"/>
        <v>0.21855390533302482</v>
      </c>
      <c r="I12">
        <f t="shared" si="3"/>
        <v>1</v>
      </c>
      <c r="J12">
        <f t="shared" si="5"/>
        <v>0</v>
      </c>
      <c r="N12">
        <v>50</v>
      </c>
      <c r="O12">
        <v>100</v>
      </c>
      <c r="P12">
        <v>50</v>
      </c>
      <c r="Q12" t="s">
        <v>30</v>
      </c>
    </row>
    <row r="13" spans="1:17" x14ac:dyDescent="0.3">
      <c r="A13" s="5">
        <v>12</v>
      </c>
      <c r="B13" s="5">
        <v>1</v>
      </c>
      <c r="C13" s="5">
        <v>1.347183</v>
      </c>
      <c r="D13" s="5">
        <v>13.1755</v>
      </c>
      <c r="E13" s="5">
        <v>0</v>
      </c>
      <c r="F13">
        <f t="shared" si="0"/>
        <v>-3.9206790752811269</v>
      </c>
      <c r="G13">
        <f t="shared" si="1"/>
        <v>1.944213435786897E-2</v>
      </c>
      <c r="H13">
        <f t="shared" si="2"/>
        <v>8.5267722281858541E-3</v>
      </c>
      <c r="I13">
        <f t="shared" si="3"/>
        <v>0</v>
      </c>
      <c r="J13">
        <f t="shared" si="5"/>
        <v>0</v>
      </c>
    </row>
    <row r="14" spans="1:17" x14ac:dyDescent="0.3">
      <c r="A14" s="5">
        <v>13</v>
      </c>
      <c r="B14" s="5">
        <v>1</v>
      </c>
      <c r="C14" s="5">
        <v>1.1768130000000001</v>
      </c>
      <c r="D14" s="5">
        <v>3.1670199999999999</v>
      </c>
      <c r="E14" s="5">
        <v>1</v>
      </c>
      <c r="F14">
        <f t="shared" si="0"/>
        <v>3.1379656508871205</v>
      </c>
      <c r="G14">
        <f t="shared" si="1"/>
        <v>0.9584319073951667</v>
      </c>
      <c r="H14">
        <f t="shared" si="2"/>
        <v>1.8438736508406987E-2</v>
      </c>
      <c r="I14">
        <f t="shared" si="3"/>
        <v>1</v>
      </c>
      <c r="J14">
        <f t="shared" si="5"/>
        <v>0</v>
      </c>
      <c r="M14" t="s">
        <v>34</v>
      </c>
      <c r="N14" t="s">
        <v>33</v>
      </c>
    </row>
    <row r="15" spans="1:17" x14ac:dyDescent="0.3">
      <c r="A15" s="5">
        <v>14</v>
      </c>
      <c r="B15" s="5">
        <v>1</v>
      </c>
      <c r="C15" s="5">
        <v>-1.781871</v>
      </c>
      <c r="D15" s="5">
        <v>9.0979530000000004</v>
      </c>
      <c r="E15" s="5">
        <v>0</v>
      </c>
      <c r="F15">
        <f t="shared" si="0"/>
        <v>-1.5650029173267441</v>
      </c>
      <c r="G15">
        <f t="shared" si="1"/>
        <v>0.17292993264458398</v>
      </c>
      <c r="H15">
        <f t="shared" si="2"/>
        <v>8.2457696521443205E-2</v>
      </c>
      <c r="I15">
        <f t="shared" si="3"/>
        <v>0</v>
      </c>
      <c r="J15">
        <f t="shared" si="5"/>
        <v>0</v>
      </c>
    </row>
    <row r="16" spans="1:17" x14ac:dyDescent="0.3">
      <c r="A16" s="5">
        <v>15</v>
      </c>
      <c r="B16" s="5">
        <v>1</v>
      </c>
      <c r="C16" s="5">
        <v>-0.56660600000000005</v>
      </c>
      <c r="D16" s="5">
        <v>5.7490030000000001</v>
      </c>
      <c r="E16" s="5">
        <v>1</v>
      </c>
      <c r="F16">
        <f t="shared" si="0"/>
        <v>1.013160983392976</v>
      </c>
      <c r="G16">
        <f t="shared" si="1"/>
        <v>0.7336383029482717</v>
      </c>
      <c r="H16">
        <f t="shared" si="2"/>
        <v>0.13451800241325265</v>
      </c>
      <c r="I16">
        <f t="shared" si="3"/>
        <v>1</v>
      </c>
      <c r="J16">
        <f t="shared" si="5"/>
        <v>0</v>
      </c>
      <c r="N16" t="s">
        <v>31</v>
      </c>
      <c r="O16" t="s">
        <v>32</v>
      </c>
    </row>
    <row r="17" spans="1:14" x14ac:dyDescent="0.3">
      <c r="A17" s="5">
        <v>16</v>
      </c>
      <c r="B17" s="5">
        <v>1</v>
      </c>
      <c r="C17" s="5">
        <v>0.93163499999999999</v>
      </c>
      <c r="D17" s="5">
        <v>1.5895049999999999</v>
      </c>
      <c r="E17" s="5">
        <v>1</v>
      </c>
      <c r="F17">
        <f t="shared" si="0"/>
        <v>4.2134229822900053</v>
      </c>
      <c r="G17">
        <f t="shared" si="1"/>
        <v>0.98542008279406201</v>
      </c>
      <c r="H17">
        <f t="shared" si="2"/>
        <v>6.3785910790045506E-3</v>
      </c>
      <c r="I17">
        <f t="shared" si="3"/>
        <v>1</v>
      </c>
      <c r="J17">
        <f t="shared" si="5"/>
        <v>0</v>
      </c>
      <c r="M17" t="s">
        <v>37</v>
      </c>
      <c r="N17" t="s">
        <v>38</v>
      </c>
    </row>
    <row r="18" spans="1:14" x14ac:dyDescent="0.3">
      <c r="A18" s="5">
        <v>17</v>
      </c>
      <c r="B18" s="5">
        <v>1</v>
      </c>
      <c r="C18" s="5">
        <v>-2.4205000000000001E-2</v>
      </c>
      <c r="D18" s="5">
        <v>6.1518230000000003</v>
      </c>
      <c r="E18" s="5">
        <v>1</v>
      </c>
      <c r="F18">
        <f t="shared" si="0"/>
        <v>0.82009777605715861</v>
      </c>
      <c r="G18">
        <f t="shared" si="1"/>
        <v>0.69425709485692699</v>
      </c>
      <c r="H18">
        <f t="shared" si="2"/>
        <v>0.15847967334728491</v>
      </c>
      <c r="I18">
        <f t="shared" si="3"/>
        <v>1</v>
      </c>
      <c r="J18">
        <f t="shared" si="5"/>
        <v>0</v>
      </c>
      <c r="M18" t="s">
        <v>35</v>
      </c>
    </row>
    <row r="19" spans="1:14" x14ac:dyDescent="0.3">
      <c r="A19" s="5">
        <v>18</v>
      </c>
      <c r="B19" s="5">
        <v>1</v>
      </c>
      <c r="C19" s="5">
        <v>-3.6452999999999999E-2</v>
      </c>
      <c r="D19" s="5">
        <v>2.6909879999999999</v>
      </c>
      <c r="E19" s="5">
        <v>1</v>
      </c>
      <c r="F19">
        <f t="shared" si="0"/>
        <v>3.2688404749820399</v>
      </c>
      <c r="G19">
        <f t="shared" si="1"/>
        <v>0.9633442484445004</v>
      </c>
      <c r="H19">
        <f t="shared" si="2"/>
        <v>1.6218491189037901E-2</v>
      </c>
      <c r="I19">
        <f t="shared" si="3"/>
        <v>1</v>
      </c>
      <c r="J19">
        <f t="shared" si="5"/>
        <v>0</v>
      </c>
    </row>
    <row r="20" spans="1:14" x14ac:dyDescent="0.3">
      <c r="A20" s="5">
        <v>19</v>
      </c>
      <c r="B20" s="5">
        <v>1</v>
      </c>
      <c r="C20" s="5">
        <v>-0.19694900000000001</v>
      </c>
      <c r="D20" s="5">
        <v>0.44416499999999998</v>
      </c>
      <c r="E20" s="5">
        <v>1</v>
      </c>
      <c r="F20">
        <f t="shared" si="0"/>
        <v>4.8326692200070829</v>
      </c>
      <c r="G20">
        <f t="shared" si="1"/>
        <v>0.99209771165008664</v>
      </c>
      <c r="H20">
        <f t="shared" si="2"/>
        <v>3.4455520992082347E-3</v>
      </c>
      <c r="I20">
        <f t="shared" si="3"/>
        <v>1</v>
      </c>
      <c r="J20">
        <f t="shared" si="5"/>
        <v>0</v>
      </c>
      <c r="M20" t="s">
        <v>36</v>
      </c>
    </row>
    <row r="21" spans="1:14" x14ac:dyDescent="0.3">
      <c r="A21" s="5">
        <v>20</v>
      </c>
      <c r="B21" s="5">
        <v>1</v>
      </c>
      <c r="C21" s="5">
        <v>1.014459</v>
      </c>
      <c r="D21" s="5">
        <v>5.7543990000000003</v>
      </c>
      <c r="E21" s="5">
        <v>1</v>
      </c>
      <c r="F21">
        <f t="shared" si="0"/>
        <v>1.2780904876198766</v>
      </c>
      <c r="G21">
        <f t="shared" si="1"/>
        <v>0.78212455986643137</v>
      </c>
      <c r="H21">
        <f t="shared" si="2"/>
        <v>0.10672407640967108</v>
      </c>
      <c r="I21">
        <f t="shared" si="3"/>
        <v>1</v>
      </c>
      <c r="J21">
        <f t="shared" si="5"/>
        <v>0</v>
      </c>
      <c r="M21" t="s">
        <v>39</v>
      </c>
      <c r="N21" t="s">
        <v>42</v>
      </c>
    </row>
    <row r="22" spans="1:14" x14ac:dyDescent="0.3">
      <c r="A22" s="5">
        <v>21</v>
      </c>
      <c r="B22" s="5">
        <v>1</v>
      </c>
      <c r="C22" s="5">
        <v>1.985298</v>
      </c>
      <c r="D22" s="5">
        <v>3.2306189999999999</v>
      </c>
      <c r="E22" s="5">
        <v>1</v>
      </c>
      <c r="F22">
        <f t="shared" si="0"/>
        <v>3.2303543367193845</v>
      </c>
      <c r="G22">
        <f t="shared" si="1"/>
        <v>0.96196072104439578</v>
      </c>
      <c r="H22">
        <f t="shared" si="2"/>
        <v>1.6842660791646202E-2</v>
      </c>
      <c r="I22">
        <f t="shared" si="3"/>
        <v>1</v>
      </c>
      <c r="J22">
        <f t="shared" si="5"/>
        <v>0</v>
      </c>
    </row>
    <row r="23" spans="1:14" x14ac:dyDescent="0.3">
      <c r="A23" s="5">
        <v>22</v>
      </c>
      <c r="B23" s="5">
        <v>1</v>
      </c>
      <c r="C23" s="5">
        <v>-1.6934530000000001</v>
      </c>
      <c r="D23" s="5">
        <v>-0.55754000000000004</v>
      </c>
      <c r="E23" s="5">
        <v>1</v>
      </c>
      <c r="F23">
        <f t="shared" si="0"/>
        <v>5.2876595625272396</v>
      </c>
      <c r="G23">
        <f t="shared" si="1"/>
        <v>0.99497183619429108</v>
      </c>
      <c r="H23">
        <f t="shared" si="2"/>
        <v>2.1892122779114897E-3</v>
      </c>
      <c r="I23">
        <f t="shared" si="3"/>
        <v>1</v>
      </c>
      <c r="J23">
        <f t="shared" si="5"/>
        <v>0</v>
      </c>
      <c r="M23" t="s">
        <v>48</v>
      </c>
      <c r="N23" s="9" t="s">
        <v>43</v>
      </c>
    </row>
    <row r="24" spans="1:14" x14ac:dyDescent="0.3">
      <c r="A24" s="5">
        <v>23</v>
      </c>
      <c r="B24" s="5">
        <v>1</v>
      </c>
      <c r="C24" s="5">
        <v>-0.57652499999999995</v>
      </c>
      <c r="D24" s="5">
        <v>11.778922</v>
      </c>
      <c r="E24" s="5">
        <v>0</v>
      </c>
      <c r="F24">
        <f t="shared" si="0"/>
        <v>-3.2586719910329602</v>
      </c>
      <c r="G24">
        <f t="shared" si="1"/>
        <v>3.7016518802566907E-2</v>
      </c>
      <c r="H24">
        <f t="shared" si="2"/>
        <v>1.6381162601667908E-2</v>
      </c>
      <c r="I24">
        <f t="shared" si="3"/>
        <v>0</v>
      </c>
      <c r="J24">
        <f t="shared" si="5"/>
        <v>0</v>
      </c>
      <c r="N24" t="s">
        <v>47</v>
      </c>
    </row>
    <row r="25" spans="1:14" x14ac:dyDescent="0.3">
      <c r="A25" s="5">
        <v>24</v>
      </c>
      <c r="B25" s="5">
        <v>1</v>
      </c>
      <c r="C25" s="5">
        <v>-0.34681099999999998</v>
      </c>
      <c r="D25" s="5">
        <v>-1.6787300000000001</v>
      </c>
      <c r="E25" s="5">
        <v>1</v>
      </c>
      <c r="F25">
        <f t="shared" si="0"/>
        <v>6.3105446990261518</v>
      </c>
      <c r="G25">
        <f t="shared" si="1"/>
        <v>0.99818625242981063</v>
      </c>
      <c r="H25">
        <f t="shared" si="2"/>
        <v>7.8841577122590496E-4</v>
      </c>
      <c r="I25">
        <f t="shared" si="3"/>
        <v>1</v>
      </c>
      <c r="J25">
        <f t="shared" si="5"/>
        <v>0</v>
      </c>
      <c r="N25" t="s">
        <v>46</v>
      </c>
    </row>
    <row r="26" spans="1:14" x14ac:dyDescent="0.3">
      <c r="A26" s="5">
        <v>25</v>
      </c>
      <c r="B26" s="5">
        <v>1</v>
      </c>
      <c r="C26" s="5">
        <v>-2.1244839999999998</v>
      </c>
      <c r="D26" s="5">
        <v>2.6724709999999998</v>
      </c>
      <c r="E26" s="5">
        <v>1</v>
      </c>
      <c r="F26">
        <f t="shared" si="0"/>
        <v>2.927028237431025</v>
      </c>
      <c r="G26">
        <f t="shared" si="1"/>
        <v>0.94916648033510798</v>
      </c>
      <c r="H26">
        <f t="shared" si="2"/>
        <v>2.2657607225180149E-2</v>
      </c>
      <c r="I26">
        <f t="shared" si="3"/>
        <v>1</v>
      </c>
      <c r="J26">
        <f t="shared" si="5"/>
        <v>0</v>
      </c>
    </row>
    <row r="27" spans="1:14" x14ac:dyDescent="0.3">
      <c r="A27" s="5">
        <v>26</v>
      </c>
      <c r="B27" s="5">
        <v>1</v>
      </c>
      <c r="C27" s="5">
        <v>1.217916</v>
      </c>
      <c r="D27" s="5">
        <v>9.5970150000000007</v>
      </c>
      <c r="E27" s="5">
        <v>0</v>
      </c>
      <c r="F27">
        <f t="shared" si="0"/>
        <v>-1.4085123485111133</v>
      </c>
      <c r="G27">
        <f t="shared" si="1"/>
        <v>0.19646880409734543</v>
      </c>
      <c r="H27">
        <f t="shared" si="2"/>
        <v>9.499725773650107E-2</v>
      </c>
      <c r="I27">
        <f t="shared" si="3"/>
        <v>0</v>
      </c>
      <c r="J27">
        <f t="shared" si="5"/>
        <v>0</v>
      </c>
      <c r="M27" t="s">
        <v>45</v>
      </c>
      <c r="N27" t="s">
        <v>49</v>
      </c>
    </row>
    <row r="28" spans="1:14" x14ac:dyDescent="0.3">
      <c r="A28" s="5">
        <v>27</v>
      </c>
      <c r="B28" s="5">
        <v>1</v>
      </c>
      <c r="C28" s="5">
        <v>-0.73392800000000002</v>
      </c>
      <c r="D28" s="5">
        <v>9.098687</v>
      </c>
      <c r="E28" s="5">
        <v>0</v>
      </c>
      <c r="F28">
        <f t="shared" si="0"/>
        <v>-1.387392489649053</v>
      </c>
      <c r="G28">
        <f t="shared" si="1"/>
        <v>0.19982435731645695</v>
      </c>
      <c r="H28">
        <f t="shared" si="2"/>
        <v>9.6814672663507934E-2</v>
      </c>
      <c r="I28">
        <f t="shared" si="3"/>
        <v>0</v>
      </c>
      <c r="J28">
        <f t="shared" si="5"/>
        <v>0</v>
      </c>
      <c r="N28" t="s">
        <v>55</v>
      </c>
    </row>
    <row r="29" spans="1:14" x14ac:dyDescent="0.3">
      <c r="A29" s="5">
        <v>28</v>
      </c>
      <c r="B29" s="5">
        <v>1</v>
      </c>
      <c r="C29" s="5">
        <v>-3.642001</v>
      </c>
      <c r="D29" s="5">
        <v>-1.6180870000000001</v>
      </c>
      <c r="E29" s="5">
        <v>1</v>
      </c>
      <c r="F29">
        <f t="shared" si="0"/>
        <v>5.7074806382006109</v>
      </c>
      <c r="G29">
        <f t="shared" si="1"/>
        <v>0.99668996383824326</v>
      </c>
      <c r="H29">
        <f t="shared" si="2"/>
        <v>1.439914841912832E-3</v>
      </c>
      <c r="I29">
        <f t="shared" si="3"/>
        <v>1</v>
      </c>
      <c r="J29">
        <f t="shared" si="5"/>
        <v>0</v>
      </c>
      <c r="N29" t="s">
        <v>53</v>
      </c>
    </row>
    <row r="30" spans="1:14" x14ac:dyDescent="0.3">
      <c r="A30" s="5">
        <v>29</v>
      </c>
      <c r="B30" s="5">
        <v>1</v>
      </c>
      <c r="C30" s="5">
        <v>0.31598500000000002</v>
      </c>
      <c r="D30" s="5">
        <v>3.5239530000000001</v>
      </c>
      <c r="E30" s="5">
        <v>1</v>
      </c>
      <c r="F30">
        <f t="shared" si="0"/>
        <v>2.7388757527232017</v>
      </c>
      <c r="G30">
        <f t="shared" si="1"/>
        <v>0.93928201104020725</v>
      </c>
      <c r="H30">
        <f t="shared" si="2"/>
        <v>2.7203995113421822E-2</v>
      </c>
      <c r="I30">
        <f t="shared" si="3"/>
        <v>1</v>
      </c>
      <c r="J30">
        <f t="shared" si="5"/>
        <v>0</v>
      </c>
      <c r="N30" t="s">
        <v>54</v>
      </c>
    </row>
    <row r="31" spans="1:14" x14ac:dyDescent="0.3">
      <c r="A31" s="5">
        <v>30</v>
      </c>
      <c r="B31" s="5">
        <v>1</v>
      </c>
      <c r="C31" s="5">
        <v>1.416614</v>
      </c>
      <c r="D31" s="5">
        <v>9.6192320000000002</v>
      </c>
      <c r="E31" s="5">
        <v>0</v>
      </c>
      <c r="F31">
        <f t="shared" si="0"/>
        <v>-1.3904706871482144</v>
      </c>
      <c r="G31">
        <f t="shared" si="1"/>
        <v>0.19933262495820811</v>
      </c>
      <c r="H31">
        <f t="shared" si="2"/>
        <v>9.6547867418880232E-2</v>
      </c>
      <c r="I31">
        <f t="shared" si="3"/>
        <v>0</v>
      </c>
      <c r="J31">
        <f t="shared" si="5"/>
        <v>0</v>
      </c>
    </row>
    <row r="32" spans="1:14" x14ac:dyDescent="0.3">
      <c r="A32" s="5">
        <v>31</v>
      </c>
      <c r="B32" s="5">
        <v>1</v>
      </c>
      <c r="C32" s="5">
        <v>-0.38632300000000003</v>
      </c>
      <c r="D32" s="5">
        <v>3.9892859999999999</v>
      </c>
      <c r="E32" s="5">
        <v>1</v>
      </c>
      <c r="F32">
        <f t="shared" si="0"/>
        <v>2.289966680212661</v>
      </c>
      <c r="G32">
        <f t="shared" si="1"/>
        <v>0.90804266786522236</v>
      </c>
      <c r="H32">
        <f t="shared" si="2"/>
        <v>4.1893744008592776E-2</v>
      </c>
      <c r="I32">
        <f t="shared" si="3"/>
        <v>1</v>
      </c>
      <c r="J32">
        <f t="shared" si="5"/>
        <v>0</v>
      </c>
      <c r="N32" t="s">
        <v>50</v>
      </c>
    </row>
    <row r="33" spans="1:14" x14ac:dyDescent="0.3">
      <c r="A33" s="5">
        <v>32</v>
      </c>
      <c r="B33" s="5">
        <v>1</v>
      </c>
      <c r="C33" s="5">
        <v>0.556921</v>
      </c>
      <c r="D33" s="5">
        <v>8.2949839999999995</v>
      </c>
      <c r="E33" s="10">
        <v>1</v>
      </c>
      <c r="F33">
        <f t="shared" si="0"/>
        <v>-0.59882266075271673</v>
      </c>
      <c r="G33">
        <f t="shared" si="1"/>
        <v>0.35461309660758816</v>
      </c>
      <c r="H33">
        <f t="shared" si="2"/>
        <v>0.45024522903015185</v>
      </c>
      <c r="I33" s="11">
        <f t="shared" si="3"/>
        <v>0</v>
      </c>
      <c r="J33">
        <f t="shared" si="5"/>
        <v>1</v>
      </c>
      <c r="N33" t="s">
        <v>51</v>
      </c>
    </row>
    <row r="34" spans="1:14" x14ac:dyDescent="0.3">
      <c r="A34" s="5">
        <v>33</v>
      </c>
      <c r="B34" s="5">
        <v>1</v>
      </c>
      <c r="C34" s="5">
        <v>1.224863</v>
      </c>
      <c r="D34" s="5">
        <v>11.58736</v>
      </c>
      <c r="E34" s="5">
        <v>0</v>
      </c>
      <c r="F34">
        <f t="shared" si="0"/>
        <v>-2.8168140404093895</v>
      </c>
      <c r="G34">
        <f t="shared" si="1"/>
        <v>5.6422310835203465E-2</v>
      </c>
      <c r="H34">
        <f t="shared" si="2"/>
        <v>2.5222336530791548E-2</v>
      </c>
      <c r="I34">
        <f t="shared" si="3"/>
        <v>0</v>
      </c>
      <c r="J34">
        <f t="shared" si="5"/>
        <v>0</v>
      </c>
      <c r="N34" t="s">
        <v>52</v>
      </c>
    </row>
    <row r="35" spans="1:14" x14ac:dyDescent="0.3">
      <c r="A35" s="5">
        <v>34</v>
      </c>
      <c r="B35" s="5">
        <v>1</v>
      </c>
      <c r="C35" s="5">
        <v>-1.3478030000000001</v>
      </c>
      <c r="D35" s="5">
        <v>-2.4060510000000002</v>
      </c>
      <c r="E35" s="5">
        <v>1</v>
      </c>
      <c r="F35">
        <f t="shared" si="0"/>
        <v>6.6554548302618102</v>
      </c>
      <c r="G35">
        <f t="shared" si="1"/>
        <v>0.99871467154393057</v>
      </c>
      <c r="H35">
        <f t="shared" si="2"/>
        <v>5.5857010587924828E-4</v>
      </c>
      <c r="I35">
        <f t="shared" si="3"/>
        <v>1</v>
      </c>
      <c r="J35">
        <f t="shared" si="5"/>
        <v>0</v>
      </c>
    </row>
    <row r="36" spans="1:14" x14ac:dyDescent="0.3">
      <c r="A36" s="5">
        <v>35</v>
      </c>
      <c r="B36" s="5">
        <v>1</v>
      </c>
      <c r="C36" s="5">
        <v>1.196604</v>
      </c>
      <c r="D36" s="5">
        <v>4.9518509999999996</v>
      </c>
      <c r="E36" s="5">
        <v>1</v>
      </c>
      <c r="F36">
        <f t="shared" si="0"/>
        <v>1.8773839697696726</v>
      </c>
      <c r="G36">
        <f t="shared" si="1"/>
        <v>0.86731035476228924</v>
      </c>
      <c r="H36">
        <f t="shared" si="2"/>
        <v>6.1825468564967692E-2</v>
      </c>
      <c r="I36">
        <f t="shared" si="3"/>
        <v>1</v>
      </c>
      <c r="J36">
        <f t="shared" si="5"/>
        <v>0</v>
      </c>
    </row>
    <row r="37" spans="1:14" x14ac:dyDescent="0.3">
      <c r="A37" s="5">
        <v>36</v>
      </c>
      <c r="B37" s="5">
        <v>1</v>
      </c>
      <c r="C37" s="5">
        <v>0.27522099999999999</v>
      </c>
      <c r="D37" s="5">
        <v>9.543647</v>
      </c>
      <c r="E37" s="5">
        <v>0</v>
      </c>
      <c r="F37">
        <f t="shared" si="0"/>
        <v>-1.5309593451453551</v>
      </c>
      <c r="G37">
        <f t="shared" si="1"/>
        <v>0.17785336550086372</v>
      </c>
      <c r="H37">
        <f t="shared" si="2"/>
        <v>8.5050716675981033E-2</v>
      </c>
      <c r="I37">
        <f t="shared" si="3"/>
        <v>0</v>
      </c>
      <c r="J37">
        <f t="shared" si="5"/>
        <v>0</v>
      </c>
    </row>
    <row r="38" spans="1:14" x14ac:dyDescent="0.3">
      <c r="A38" s="5">
        <v>37</v>
      </c>
      <c r="B38" s="5">
        <v>1</v>
      </c>
      <c r="C38" s="5">
        <v>0.47057500000000002</v>
      </c>
      <c r="D38" s="5">
        <v>9.3324879999999997</v>
      </c>
      <c r="E38" s="5">
        <v>0</v>
      </c>
      <c r="F38">
        <f t="shared" si="0"/>
        <v>-1.3482185710285712</v>
      </c>
      <c r="G38">
        <f t="shared" si="1"/>
        <v>0.20616176624150642</v>
      </c>
      <c r="H38">
        <f t="shared" si="2"/>
        <v>0.10026798793016289</v>
      </c>
      <c r="I38">
        <f t="shared" si="3"/>
        <v>0</v>
      </c>
      <c r="J38">
        <f t="shared" si="5"/>
        <v>0</v>
      </c>
    </row>
    <row r="39" spans="1:14" x14ac:dyDescent="0.3">
      <c r="A39" s="5">
        <v>38</v>
      </c>
      <c r="B39" s="5">
        <v>1</v>
      </c>
      <c r="C39" s="5">
        <v>-1.889567</v>
      </c>
      <c r="D39" s="5">
        <v>9.542662</v>
      </c>
      <c r="E39" s="5">
        <v>0</v>
      </c>
      <c r="F39">
        <f t="shared" si="0"/>
        <v>-1.89823426063412</v>
      </c>
      <c r="G39">
        <f t="shared" si="1"/>
        <v>0.13030845176190317</v>
      </c>
      <c r="H39">
        <f t="shared" si="2"/>
        <v>6.0634750428263301E-2</v>
      </c>
      <c r="I39">
        <f t="shared" si="3"/>
        <v>0</v>
      </c>
      <c r="J39">
        <f t="shared" si="5"/>
        <v>0</v>
      </c>
    </row>
    <row r="40" spans="1:14" x14ac:dyDescent="0.3">
      <c r="A40" s="5">
        <v>39</v>
      </c>
      <c r="B40" s="5">
        <v>1</v>
      </c>
      <c r="C40" s="5">
        <v>-1.5278929999999999</v>
      </c>
      <c r="D40" s="5">
        <v>12.150579</v>
      </c>
      <c r="E40" s="5">
        <v>0</v>
      </c>
      <c r="F40">
        <f t="shared" si="0"/>
        <v>-3.6835788998184382</v>
      </c>
      <c r="G40">
        <f t="shared" si="1"/>
        <v>2.4516690976024852E-2</v>
      </c>
      <c r="H40">
        <f t="shared" si="2"/>
        <v>1.0780157187761411E-2</v>
      </c>
      <c r="I40">
        <f t="shared" si="3"/>
        <v>0</v>
      </c>
      <c r="J40">
        <f t="shared" si="5"/>
        <v>0</v>
      </c>
    </row>
    <row r="41" spans="1:14" x14ac:dyDescent="0.3">
      <c r="A41" s="5">
        <v>40</v>
      </c>
      <c r="B41" s="5">
        <v>1</v>
      </c>
      <c r="C41" s="5">
        <v>-1.1852469999999999</v>
      </c>
      <c r="D41" s="5">
        <v>11.309317999999999</v>
      </c>
      <c r="E41" s="5">
        <v>0</v>
      </c>
      <c r="F41">
        <f t="shared" si="0"/>
        <v>-3.0295883302250326</v>
      </c>
      <c r="G41">
        <f t="shared" si="1"/>
        <v>4.610692933600842E-2</v>
      </c>
      <c r="H41">
        <f t="shared" si="2"/>
        <v>2.0500306033148209E-2</v>
      </c>
      <c r="I41">
        <f t="shared" si="3"/>
        <v>0</v>
      </c>
      <c r="J41">
        <f t="shared" si="5"/>
        <v>0</v>
      </c>
    </row>
    <row r="42" spans="1:14" x14ac:dyDescent="0.3">
      <c r="A42" s="5">
        <v>41</v>
      </c>
      <c r="B42" s="5">
        <v>1</v>
      </c>
      <c r="C42" s="5">
        <v>-0.44567800000000002</v>
      </c>
      <c r="D42" s="5">
        <v>3.2973029999999999</v>
      </c>
      <c r="E42" s="5">
        <v>1</v>
      </c>
      <c r="F42">
        <f t="shared" si="0"/>
        <v>2.7699120916600442</v>
      </c>
      <c r="G42">
        <f t="shared" si="1"/>
        <v>0.94102810832066652</v>
      </c>
      <c r="H42">
        <f t="shared" si="2"/>
        <v>2.6397404090017701E-2</v>
      </c>
      <c r="I42">
        <f t="shared" si="3"/>
        <v>1</v>
      </c>
      <c r="J42">
        <f t="shared" si="5"/>
        <v>0</v>
      </c>
    </row>
    <row r="43" spans="1:14" x14ac:dyDescent="0.3">
      <c r="A43" s="5">
        <v>42</v>
      </c>
      <c r="B43" s="5">
        <v>1</v>
      </c>
      <c r="C43" s="5">
        <v>1.042222</v>
      </c>
      <c r="D43" s="5">
        <v>6.1051549999999999</v>
      </c>
      <c r="E43" s="5">
        <v>1</v>
      </c>
      <c r="F43">
        <f t="shared" si="0"/>
        <v>1.034418325682803</v>
      </c>
      <c r="G43">
        <f t="shared" si="1"/>
        <v>0.73777158332441528</v>
      </c>
      <c r="H43">
        <f t="shared" si="2"/>
        <v>0.13207807646496209</v>
      </c>
      <c r="I43">
        <f t="shared" si="3"/>
        <v>1</v>
      </c>
      <c r="J43">
        <f t="shared" si="5"/>
        <v>0</v>
      </c>
    </row>
    <row r="44" spans="1:14" x14ac:dyDescent="0.3">
      <c r="A44" s="5">
        <v>43</v>
      </c>
      <c r="B44" s="5">
        <v>1</v>
      </c>
      <c r="C44" s="5">
        <v>-0.61878699999999998</v>
      </c>
      <c r="D44" s="5">
        <v>10.320986</v>
      </c>
      <c r="E44" s="5">
        <v>0</v>
      </c>
      <c r="F44">
        <f t="shared" si="0"/>
        <v>-2.2334038849170659</v>
      </c>
      <c r="G44">
        <f t="shared" si="1"/>
        <v>9.6790657102011249E-2</v>
      </c>
      <c r="H44">
        <f t="shared" si="2"/>
        <v>4.4211578669386783E-2</v>
      </c>
      <c r="I44">
        <f t="shared" si="3"/>
        <v>0</v>
      </c>
      <c r="J44">
        <f t="shared" si="5"/>
        <v>0</v>
      </c>
    </row>
    <row r="45" spans="1:14" x14ac:dyDescent="0.3">
      <c r="A45" s="5">
        <v>44</v>
      </c>
      <c r="B45" s="5">
        <v>1</v>
      </c>
      <c r="C45" s="5">
        <v>1.152083</v>
      </c>
      <c r="D45" s="5">
        <v>0.54846700000000004</v>
      </c>
      <c r="E45" s="5">
        <v>1</v>
      </c>
      <c r="F45">
        <f t="shared" si="0"/>
        <v>4.9881162984788334</v>
      </c>
      <c r="G45">
        <f t="shared" si="1"/>
        <v>0.99322768062065869</v>
      </c>
      <c r="H45">
        <f t="shared" si="2"/>
        <v>2.9511854391710054E-3</v>
      </c>
      <c r="I45">
        <f t="shared" si="3"/>
        <v>1</v>
      </c>
      <c r="J45">
        <f t="shared" si="5"/>
        <v>0</v>
      </c>
    </row>
    <row r="46" spans="1:14" x14ac:dyDescent="0.3">
      <c r="A46" s="5">
        <v>45</v>
      </c>
      <c r="B46" s="5">
        <v>1</v>
      </c>
      <c r="C46" s="5">
        <v>0.82853399999999999</v>
      </c>
      <c r="D46" s="5">
        <v>2.6760449999999998</v>
      </c>
      <c r="E46" s="5">
        <v>1</v>
      </c>
      <c r="F46">
        <f t="shared" si="0"/>
        <v>3.426453713611564</v>
      </c>
      <c r="G46">
        <f t="shared" si="1"/>
        <v>0.96852112819686387</v>
      </c>
      <c r="H46">
        <f t="shared" si="2"/>
        <v>1.389090074845886E-2</v>
      </c>
      <c r="I46">
        <f t="shared" si="3"/>
        <v>1</v>
      </c>
      <c r="J46">
        <f t="shared" si="5"/>
        <v>0</v>
      </c>
    </row>
    <row r="47" spans="1:14" x14ac:dyDescent="0.3">
      <c r="A47" s="5">
        <v>46</v>
      </c>
      <c r="B47" s="5">
        <v>1</v>
      </c>
      <c r="C47" s="5">
        <v>-1.2377279999999999</v>
      </c>
      <c r="D47" s="5">
        <v>10.549033</v>
      </c>
      <c r="E47" s="5">
        <v>0</v>
      </c>
      <c r="F47">
        <f t="shared" si="0"/>
        <v>-2.5001057319714297</v>
      </c>
      <c r="G47">
        <f t="shared" si="1"/>
        <v>7.5850768149483577E-2</v>
      </c>
      <c r="H47">
        <f t="shared" si="2"/>
        <v>3.4257893134754441E-2</v>
      </c>
      <c r="I47">
        <f t="shared" si="3"/>
        <v>0</v>
      </c>
      <c r="J47">
        <f t="shared" si="5"/>
        <v>0</v>
      </c>
    </row>
    <row r="48" spans="1:14" x14ac:dyDescent="0.3">
      <c r="A48" s="5">
        <v>47</v>
      </c>
      <c r="B48" s="5">
        <v>1</v>
      </c>
      <c r="C48" s="5">
        <v>-0.68356499999999998</v>
      </c>
      <c r="D48" s="5">
        <v>-2.1661250000000001</v>
      </c>
      <c r="E48" s="5">
        <v>1</v>
      </c>
      <c r="F48">
        <f t="shared" si="0"/>
        <v>6.598456578273197</v>
      </c>
      <c r="G48">
        <f t="shared" si="1"/>
        <v>0.99863938451653023</v>
      </c>
      <c r="H48">
        <f t="shared" si="2"/>
        <v>5.9131016062832136E-4</v>
      </c>
      <c r="I48">
        <f t="shared" si="3"/>
        <v>1</v>
      </c>
      <c r="J48">
        <f t="shared" si="5"/>
        <v>0</v>
      </c>
    </row>
    <row r="49" spans="1:10" x14ac:dyDescent="0.3">
      <c r="A49" s="5">
        <v>48</v>
      </c>
      <c r="B49" s="5">
        <v>1</v>
      </c>
      <c r="C49" s="5">
        <v>0.22945599999999999</v>
      </c>
      <c r="D49" s="5">
        <v>5.9219379999999999</v>
      </c>
      <c r="E49" s="5">
        <v>1</v>
      </c>
      <c r="F49">
        <f t="shared" si="0"/>
        <v>1.0260106248065561</v>
      </c>
      <c r="G49">
        <f t="shared" si="1"/>
        <v>0.73614174157820433</v>
      </c>
      <c r="H49">
        <f t="shared" si="2"/>
        <v>0.13303855569166068</v>
      </c>
      <c r="I49">
        <f t="shared" si="3"/>
        <v>1</v>
      </c>
      <c r="J49">
        <f t="shared" si="5"/>
        <v>0</v>
      </c>
    </row>
    <row r="50" spans="1:10" x14ac:dyDescent="0.3">
      <c r="A50" s="5">
        <v>49</v>
      </c>
      <c r="B50" s="5">
        <v>1</v>
      </c>
      <c r="C50" s="5">
        <v>-0.95988499999999999</v>
      </c>
      <c r="D50" s="5">
        <v>11.555336</v>
      </c>
      <c r="E50" s="5">
        <v>0</v>
      </c>
      <c r="F50">
        <f t="shared" si="0"/>
        <v>-3.1655011975476759</v>
      </c>
      <c r="G50">
        <f t="shared" si="1"/>
        <v>4.0484814152847243E-2</v>
      </c>
      <c r="H50">
        <f t="shared" si="2"/>
        <v>1.794814747626159E-2</v>
      </c>
      <c r="I50">
        <f t="shared" si="3"/>
        <v>0</v>
      </c>
      <c r="J50">
        <f t="shared" si="5"/>
        <v>0</v>
      </c>
    </row>
    <row r="51" spans="1:10" x14ac:dyDescent="0.3">
      <c r="A51" s="5">
        <v>50</v>
      </c>
      <c r="B51" s="5">
        <v>1</v>
      </c>
      <c r="C51" s="5">
        <v>0.49291099999999999</v>
      </c>
      <c r="D51" s="5">
        <v>10.993323999999999</v>
      </c>
      <c r="E51" s="5">
        <v>0</v>
      </c>
      <c r="F51">
        <f t="shared" si="0"/>
        <v>-2.5205593621158293</v>
      </c>
      <c r="G51">
        <f t="shared" si="1"/>
        <v>7.4429401722574298E-2</v>
      </c>
      <c r="H51">
        <f t="shared" si="2"/>
        <v>3.3590449657733779E-2</v>
      </c>
      <c r="I51">
        <f t="shared" si="3"/>
        <v>0</v>
      </c>
      <c r="J51">
        <f t="shared" si="5"/>
        <v>0</v>
      </c>
    </row>
    <row r="52" spans="1:10" x14ac:dyDescent="0.3">
      <c r="A52" s="5">
        <v>51</v>
      </c>
      <c r="B52" s="5">
        <v>1</v>
      </c>
      <c r="C52" s="5">
        <v>0.18499199999999999</v>
      </c>
      <c r="D52" s="5">
        <v>8.7214880000000008</v>
      </c>
      <c r="E52" s="5">
        <v>0</v>
      </c>
      <c r="F52">
        <f t="shared" si="0"/>
        <v>-0.96407649645900229</v>
      </c>
      <c r="G52">
        <f t="shared" si="1"/>
        <v>0.27606275518645368</v>
      </c>
      <c r="H52">
        <f t="shared" si="2"/>
        <v>0.14029907940013614</v>
      </c>
      <c r="I52">
        <f t="shared" si="3"/>
        <v>0</v>
      </c>
      <c r="J52">
        <f t="shared" si="5"/>
        <v>0</v>
      </c>
    </row>
    <row r="53" spans="1:10" x14ac:dyDescent="0.3">
      <c r="A53" s="5">
        <v>52</v>
      </c>
      <c r="B53" s="5">
        <v>1</v>
      </c>
      <c r="C53" s="5">
        <v>-0.355715</v>
      </c>
      <c r="D53" s="5">
        <v>10.325976000000001</v>
      </c>
      <c r="E53" s="5">
        <v>0</v>
      </c>
      <c r="F53">
        <f t="shared" si="0"/>
        <v>-2.1922204069629894</v>
      </c>
      <c r="G53">
        <f t="shared" si="1"/>
        <v>0.10045127770005892</v>
      </c>
      <c r="H53">
        <f t="shared" si="2"/>
        <v>4.5975308968836302E-2</v>
      </c>
      <c r="I53">
        <f t="shared" si="3"/>
        <v>0</v>
      </c>
      <c r="J53">
        <f t="shared" si="5"/>
        <v>0</v>
      </c>
    </row>
    <row r="54" spans="1:10" x14ac:dyDescent="0.3">
      <c r="A54" s="5">
        <v>53</v>
      </c>
      <c r="B54" s="5">
        <v>1</v>
      </c>
      <c r="C54" s="5">
        <v>-0.39782200000000001</v>
      </c>
      <c r="D54" s="5">
        <v>8.0583969999999994</v>
      </c>
      <c r="E54" s="5">
        <v>0</v>
      </c>
      <c r="F54">
        <f t="shared" si="0"/>
        <v>-0.59356923466933598</v>
      </c>
      <c r="G54">
        <f t="shared" si="1"/>
        <v>0.35581632584816808</v>
      </c>
      <c r="H54">
        <f t="shared" si="2"/>
        <v>0.19099028590505221</v>
      </c>
      <c r="I54">
        <f t="shared" si="3"/>
        <v>0</v>
      </c>
      <c r="J54">
        <f t="shared" si="5"/>
        <v>0</v>
      </c>
    </row>
    <row r="55" spans="1:10" x14ac:dyDescent="0.3">
      <c r="A55" s="5">
        <v>54</v>
      </c>
      <c r="B55" s="5">
        <v>1</v>
      </c>
      <c r="C55" s="5">
        <v>0.82483899999999999</v>
      </c>
      <c r="D55" s="5">
        <v>13.730343</v>
      </c>
      <c r="E55" s="5">
        <v>0</v>
      </c>
      <c r="F55">
        <f t="shared" si="0"/>
        <v>-4.402385112479327</v>
      </c>
      <c r="G55">
        <f t="shared" si="1"/>
        <v>1.2099891377831592E-2</v>
      </c>
      <c r="H55">
        <f t="shared" si="2"/>
        <v>5.2869668166272274E-3</v>
      </c>
      <c r="I55">
        <f t="shared" si="3"/>
        <v>0</v>
      </c>
      <c r="J55">
        <f t="shared" si="5"/>
        <v>0</v>
      </c>
    </row>
    <row r="56" spans="1:10" x14ac:dyDescent="0.3">
      <c r="A56" s="5">
        <v>55</v>
      </c>
      <c r="B56" s="5">
        <v>1</v>
      </c>
      <c r="C56" s="5">
        <v>1.5072779999999999</v>
      </c>
      <c r="D56" s="5">
        <v>5.0278660000000004</v>
      </c>
      <c r="E56" s="5">
        <v>1</v>
      </c>
      <c r="F56">
        <f t="shared" si="0"/>
        <v>1.8763618169588914</v>
      </c>
      <c r="G56">
        <f t="shared" si="1"/>
        <v>0.86719267807364298</v>
      </c>
      <c r="H56">
        <f t="shared" si="2"/>
        <v>6.188439764798298E-2</v>
      </c>
      <c r="I56">
        <f t="shared" si="3"/>
        <v>1</v>
      </c>
      <c r="J56">
        <f t="shared" si="5"/>
        <v>0</v>
      </c>
    </row>
    <row r="57" spans="1:10" x14ac:dyDescent="0.3">
      <c r="A57" s="5">
        <v>56</v>
      </c>
      <c r="B57" s="5">
        <v>1</v>
      </c>
      <c r="C57" s="5">
        <v>9.9670999999999996E-2</v>
      </c>
      <c r="D57" s="5">
        <v>6.835839</v>
      </c>
      <c r="E57" s="5">
        <v>1</v>
      </c>
      <c r="F57">
        <f t="shared" si="0"/>
        <v>0.35676160755706299</v>
      </c>
      <c r="G57">
        <f t="shared" si="1"/>
        <v>0.58825628514495087</v>
      </c>
      <c r="H57">
        <f t="shared" si="2"/>
        <v>0.2304334239663261</v>
      </c>
      <c r="I57">
        <f t="shared" si="3"/>
        <v>1</v>
      </c>
      <c r="J57">
        <f t="shared" si="5"/>
        <v>0</v>
      </c>
    </row>
    <row r="58" spans="1:10" x14ac:dyDescent="0.3">
      <c r="A58" s="5">
        <v>57</v>
      </c>
      <c r="B58" s="5">
        <v>1</v>
      </c>
      <c r="C58" s="5">
        <v>-0.34400799999999998</v>
      </c>
      <c r="D58" s="5">
        <v>10.717485</v>
      </c>
      <c r="E58" s="5">
        <v>0</v>
      </c>
      <c r="F58">
        <f t="shared" si="0"/>
        <v>-2.4674814221179755</v>
      </c>
      <c r="G58">
        <f t="shared" si="1"/>
        <v>7.8169528763275542E-2</v>
      </c>
      <c r="H58">
        <f t="shared" si="2"/>
        <v>3.5348940308649303E-2</v>
      </c>
      <c r="I58">
        <f t="shared" si="3"/>
        <v>0</v>
      </c>
      <c r="J58">
        <f t="shared" si="5"/>
        <v>0</v>
      </c>
    </row>
    <row r="59" spans="1:10" x14ac:dyDescent="0.3">
      <c r="A59" s="5">
        <v>58</v>
      </c>
      <c r="B59" s="5">
        <v>1</v>
      </c>
      <c r="C59" s="5">
        <v>1.785928</v>
      </c>
      <c r="D59" s="5">
        <v>7.7186450000000004</v>
      </c>
      <c r="E59" s="5">
        <v>1</v>
      </c>
      <c r="F59">
        <f t="shared" si="0"/>
        <v>1.8225142663546912E-2</v>
      </c>
      <c r="G59">
        <f t="shared" si="1"/>
        <v>0.5045561595536735</v>
      </c>
      <c r="H59">
        <f t="shared" si="2"/>
        <v>0.29709048764933943</v>
      </c>
      <c r="I59">
        <f t="shared" si="3"/>
        <v>1</v>
      </c>
      <c r="J59">
        <f t="shared" si="5"/>
        <v>0</v>
      </c>
    </row>
    <row r="60" spans="1:10" x14ac:dyDescent="0.3">
      <c r="A60" s="5">
        <v>59</v>
      </c>
      <c r="B60" s="5">
        <v>1</v>
      </c>
      <c r="C60" s="5">
        <v>-0.91880099999999998</v>
      </c>
      <c r="D60" s="5">
        <v>11.560217</v>
      </c>
      <c r="E60" s="5">
        <v>0</v>
      </c>
      <c r="F60">
        <f t="shared" si="0"/>
        <v>-3.1619742338316081</v>
      </c>
      <c r="G60">
        <f t="shared" si="1"/>
        <v>4.0622044124173341E-2</v>
      </c>
      <c r="H60">
        <f t="shared" si="2"/>
        <v>1.8010264764717558E-2</v>
      </c>
      <c r="I60">
        <f t="shared" si="3"/>
        <v>0</v>
      </c>
      <c r="J60">
        <f t="shared" si="5"/>
        <v>0</v>
      </c>
    </row>
    <row r="61" spans="1:10" x14ac:dyDescent="0.3">
      <c r="A61" s="5">
        <v>60</v>
      </c>
      <c r="B61" s="5">
        <v>1</v>
      </c>
      <c r="C61" s="5">
        <v>-0.36400900000000003</v>
      </c>
      <c r="D61" s="5">
        <v>4.7473000000000001</v>
      </c>
      <c r="E61" s="5">
        <v>1</v>
      </c>
      <c r="F61">
        <f t="shared" si="0"/>
        <v>1.7569645015420576</v>
      </c>
      <c r="G61">
        <f t="shared" si="1"/>
        <v>0.85282907770379224</v>
      </c>
      <c r="H61">
        <f t="shared" si="2"/>
        <v>6.9138000541920694E-2</v>
      </c>
      <c r="I61">
        <f t="shared" si="3"/>
        <v>1</v>
      </c>
      <c r="J61">
        <f t="shared" si="5"/>
        <v>0</v>
      </c>
    </row>
    <row r="62" spans="1:10" x14ac:dyDescent="0.3">
      <c r="A62" s="5">
        <v>61</v>
      </c>
      <c r="B62" s="5">
        <v>1</v>
      </c>
      <c r="C62" s="5">
        <v>-0.84172199999999997</v>
      </c>
      <c r="D62" s="5">
        <v>4.1190829999999998</v>
      </c>
      <c r="E62" s="5">
        <v>1</v>
      </c>
      <c r="F62">
        <f t="shared" si="0"/>
        <v>2.1206405492341465</v>
      </c>
      <c r="G62">
        <f t="shared" si="1"/>
        <v>0.89289320381354664</v>
      </c>
      <c r="H62">
        <f t="shared" si="2"/>
        <v>4.9200482621081641E-2</v>
      </c>
      <c r="I62">
        <f t="shared" si="3"/>
        <v>1</v>
      </c>
      <c r="J62">
        <f t="shared" si="5"/>
        <v>0</v>
      </c>
    </row>
    <row r="63" spans="1:10" x14ac:dyDescent="0.3">
      <c r="A63" s="5">
        <v>62</v>
      </c>
      <c r="B63" s="5">
        <v>1</v>
      </c>
      <c r="C63" s="5">
        <v>0.49042599999999997</v>
      </c>
      <c r="D63" s="5">
        <v>1.960539</v>
      </c>
      <c r="E63" s="5">
        <v>1</v>
      </c>
      <c r="F63">
        <f t="shared" si="0"/>
        <v>3.8756745054972743</v>
      </c>
      <c r="G63">
        <f t="shared" si="1"/>
        <v>0.97968107775178825</v>
      </c>
      <c r="H63">
        <f t="shared" si="2"/>
        <v>8.9152801386653997E-3</v>
      </c>
      <c r="I63">
        <f t="shared" si="3"/>
        <v>1</v>
      </c>
      <c r="J63">
        <f t="shared" si="5"/>
        <v>0</v>
      </c>
    </row>
    <row r="64" spans="1:10" x14ac:dyDescent="0.3">
      <c r="A64" s="5">
        <v>63</v>
      </c>
      <c r="B64" s="5">
        <v>1</v>
      </c>
      <c r="C64" s="5">
        <v>-7.1939999999999999E-3</v>
      </c>
      <c r="D64" s="5">
        <v>9.0757919999999999</v>
      </c>
      <c r="E64" s="5">
        <v>0</v>
      </c>
      <c r="F64">
        <f t="shared" si="0"/>
        <v>-1.2476483225433332</v>
      </c>
      <c r="G64">
        <f t="shared" si="1"/>
        <v>0.22310749090515566</v>
      </c>
      <c r="H64">
        <f t="shared" si="2"/>
        <v>0.10963906605922263</v>
      </c>
      <c r="I64">
        <f t="shared" si="3"/>
        <v>0</v>
      </c>
      <c r="J64">
        <f t="shared" si="5"/>
        <v>0</v>
      </c>
    </row>
    <row r="65" spans="1:10" x14ac:dyDescent="0.3">
      <c r="A65" s="5">
        <v>64</v>
      </c>
      <c r="B65" s="5">
        <v>1</v>
      </c>
      <c r="C65" s="5">
        <v>0.35610700000000001</v>
      </c>
      <c r="D65" s="5">
        <v>12.447863</v>
      </c>
      <c r="E65" s="5">
        <v>0</v>
      </c>
      <c r="F65">
        <f t="shared" si="0"/>
        <v>-3.5738596356383034</v>
      </c>
      <c r="G65">
        <f t="shared" si="1"/>
        <v>2.7282197313391075E-2</v>
      </c>
      <c r="H65">
        <f t="shared" si="2"/>
        <v>1.2013135591769003E-2</v>
      </c>
      <c r="I65">
        <f t="shared" si="3"/>
        <v>0</v>
      </c>
      <c r="J65">
        <f t="shared" si="5"/>
        <v>0</v>
      </c>
    </row>
    <row r="66" spans="1:10" x14ac:dyDescent="0.3">
      <c r="A66" s="5">
        <v>65</v>
      </c>
      <c r="B66" s="5">
        <v>1</v>
      </c>
      <c r="C66" s="5">
        <v>0.34257799999999999</v>
      </c>
      <c r="D66" s="5">
        <v>12.281162</v>
      </c>
      <c r="E66" s="5">
        <v>0</v>
      </c>
      <c r="F66">
        <f t="shared" si="0"/>
        <v>-3.4581083400226253</v>
      </c>
      <c r="G66">
        <f t="shared" si="1"/>
        <v>3.0527969164216975E-2</v>
      </c>
      <c r="H66">
        <f t="shared" si="2"/>
        <v>1.3464715753815162E-2</v>
      </c>
      <c r="I66">
        <f t="shared" si="3"/>
        <v>0</v>
      </c>
      <c r="J66">
        <f t="shared" si="5"/>
        <v>0</v>
      </c>
    </row>
    <row r="67" spans="1:10" x14ac:dyDescent="0.3">
      <c r="A67" s="5">
        <v>66</v>
      </c>
      <c r="B67" s="5">
        <v>1</v>
      </c>
      <c r="C67" s="5">
        <v>-0.81082299999999996</v>
      </c>
      <c r="D67" s="5">
        <v>-1.466018</v>
      </c>
      <c r="E67" s="5">
        <v>1</v>
      </c>
      <c r="F67">
        <f t="shared" ref="F67:F101" si="6">SUMPRODUCT(B67:D67,N$2:P$2)</f>
        <v>6.0810374437269248</v>
      </c>
      <c r="G67">
        <f t="shared" ref="G67:G101" si="7">1/(1+EXP(-F67))</f>
        <v>0.99771940895484823</v>
      </c>
      <c r="H67">
        <f t="shared" ref="H67:H101" si="8">-E67*LOG(G67)-(1-E67)*LOG(1-G67)</f>
        <v>9.915792300092788E-4</v>
      </c>
      <c r="I67">
        <f t="shared" ref="I67:I101" si="9">IF(G67&gt;0.5,1,0)</f>
        <v>1</v>
      </c>
      <c r="J67">
        <f t="shared" si="5"/>
        <v>0</v>
      </c>
    </row>
    <row r="68" spans="1:10" x14ac:dyDescent="0.3">
      <c r="A68" s="5">
        <v>67</v>
      </c>
      <c r="B68" s="5">
        <v>1</v>
      </c>
      <c r="C68" s="5">
        <v>2.5307770000000001</v>
      </c>
      <c r="D68" s="5">
        <v>6.476801</v>
      </c>
      <c r="E68" s="5">
        <v>1</v>
      </c>
      <c r="F68">
        <f t="shared" si="6"/>
        <v>1.0242593343070805</v>
      </c>
      <c r="G68">
        <f t="shared" si="7"/>
        <v>0.73580143538145992</v>
      </c>
      <c r="H68">
        <f t="shared" si="8"/>
        <v>0.13323936929418315</v>
      </c>
      <c r="I68">
        <f t="shared" si="9"/>
        <v>1</v>
      </c>
      <c r="J68">
        <f t="shared" ref="J68:J101" si="10">ABS(E68-I68)</f>
        <v>0</v>
      </c>
    </row>
    <row r="69" spans="1:10" x14ac:dyDescent="0.3">
      <c r="A69" s="5">
        <v>68</v>
      </c>
      <c r="B69" s="5">
        <v>1</v>
      </c>
      <c r="C69" s="5">
        <v>1.296683</v>
      </c>
      <c r="D69" s="5">
        <v>11.607559</v>
      </c>
      <c r="E69" s="5">
        <v>0</v>
      </c>
      <c r="F69">
        <f t="shared" si="6"/>
        <v>-2.8189101396147187</v>
      </c>
      <c r="G69">
        <f t="shared" si="7"/>
        <v>5.6310820660716021E-2</v>
      </c>
      <c r="H69">
        <f t="shared" si="8"/>
        <v>2.5171024690976311E-2</v>
      </c>
      <c r="I69">
        <f t="shared" si="9"/>
        <v>0</v>
      </c>
      <c r="J69">
        <f t="shared" si="10"/>
        <v>0</v>
      </c>
    </row>
    <row r="70" spans="1:10" x14ac:dyDescent="0.3">
      <c r="A70" s="5">
        <v>69</v>
      </c>
      <c r="B70" s="5">
        <v>1</v>
      </c>
      <c r="C70" s="5">
        <v>0.47548699999999999</v>
      </c>
      <c r="D70" s="5">
        <v>12.040035</v>
      </c>
      <c r="E70" s="5">
        <v>0</v>
      </c>
      <c r="F70">
        <f t="shared" si="6"/>
        <v>-3.2647598822311634</v>
      </c>
      <c r="G70">
        <f t="shared" si="7"/>
        <v>3.6800118642406635E-2</v>
      </c>
      <c r="H70">
        <f t="shared" si="8"/>
        <v>1.6283579580587969E-2</v>
      </c>
      <c r="I70">
        <f t="shared" si="9"/>
        <v>0</v>
      </c>
      <c r="J70">
        <f t="shared" si="10"/>
        <v>0</v>
      </c>
    </row>
    <row r="71" spans="1:10" x14ac:dyDescent="0.3">
      <c r="A71" s="5">
        <v>70</v>
      </c>
      <c r="B71" s="5">
        <v>1</v>
      </c>
      <c r="C71" s="5">
        <v>-0.783277</v>
      </c>
      <c r="D71" s="5">
        <v>11.009725</v>
      </c>
      <c r="E71" s="5">
        <v>0</v>
      </c>
      <c r="F71">
        <f t="shared" si="6"/>
        <v>-2.7491013836591591</v>
      </c>
      <c r="G71">
        <f t="shared" si="7"/>
        <v>6.0137420717170556E-2</v>
      </c>
      <c r="H71">
        <f t="shared" si="8"/>
        <v>2.6935641530137298E-2</v>
      </c>
      <c r="I71">
        <f t="shared" si="9"/>
        <v>0</v>
      </c>
      <c r="J71">
        <f t="shared" si="10"/>
        <v>0</v>
      </c>
    </row>
    <row r="72" spans="1:10" x14ac:dyDescent="0.3">
      <c r="A72" s="5">
        <v>71</v>
      </c>
      <c r="B72" s="5">
        <v>1</v>
      </c>
      <c r="C72" s="5">
        <v>7.4798000000000003E-2</v>
      </c>
      <c r="D72" s="5">
        <v>11.02365</v>
      </c>
      <c r="E72" s="5">
        <v>0</v>
      </c>
      <c r="F72">
        <f t="shared" si="6"/>
        <v>-2.6131062129660885</v>
      </c>
      <c r="G72">
        <f t="shared" si="7"/>
        <v>6.8299675137977911E-2</v>
      </c>
      <c r="H72">
        <f t="shared" si="8"/>
        <v>3.0723753082755285E-2</v>
      </c>
      <c r="I72">
        <f t="shared" si="9"/>
        <v>0</v>
      </c>
      <c r="J72">
        <f t="shared" si="10"/>
        <v>0</v>
      </c>
    </row>
    <row r="73" spans="1:10" x14ac:dyDescent="0.3">
      <c r="A73" s="5">
        <v>72</v>
      </c>
      <c r="B73" s="5">
        <v>1</v>
      </c>
      <c r="C73" s="5">
        <v>-1.337472</v>
      </c>
      <c r="D73" s="5">
        <v>0.46833900000000001</v>
      </c>
      <c r="E73" s="5">
        <v>1</v>
      </c>
      <c r="F73">
        <f t="shared" si="6"/>
        <v>4.6216831202341186</v>
      </c>
      <c r="G73">
        <f t="shared" si="7"/>
        <v>0.99025958238562128</v>
      </c>
      <c r="H73">
        <f t="shared" si="8"/>
        <v>4.2509463919212587E-3</v>
      </c>
      <c r="I73">
        <f t="shared" si="9"/>
        <v>1</v>
      </c>
      <c r="J73">
        <f t="shared" si="10"/>
        <v>0</v>
      </c>
    </row>
    <row r="74" spans="1:10" x14ac:dyDescent="0.3">
      <c r="A74" s="5">
        <v>73</v>
      </c>
      <c r="B74" s="5">
        <v>1</v>
      </c>
      <c r="C74" s="5">
        <v>-0.102781</v>
      </c>
      <c r="D74" s="5">
        <v>13.763650999999999</v>
      </c>
      <c r="E74" s="5">
        <v>0</v>
      </c>
      <c r="F74">
        <f t="shared" si="6"/>
        <v>-4.5836501170662398</v>
      </c>
      <c r="G74">
        <f t="shared" si="7"/>
        <v>1.0114190877569899E-2</v>
      </c>
      <c r="H74">
        <f t="shared" si="8"/>
        <v>4.4149016936996096E-3</v>
      </c>
      <c r="I74">
        <f t="shared" si="9"/>
        <v>0</v>
      </c>
      <c r="J74">
        <f t="shared" si="10"/>
        <v>0</v>
      </c>
    </row>
    <row r="75" spans="1:10" x14ac:dyDescent="0.3">
      <c r="A75" s="5">
        <v>74</v>
      </c>
      <c r="B75" s="5">
        <v>1</v>
      </c>
      <c r="C75" s="5">
        <v>-0.14732400000000001</v>
      </c>
      <c r="D75" s="5">
        <v>2.8748459999999998</v>
      </c>
      <c r="E75" s="5">
        <v>1</v>
      </c>
      <c r="F75">
        <f t="shared" si="6"/>
        <v>3.1197936648897859</v>
      </c>
      <c r="G75">
        <f t="shared" si="7"/>
        <v>0.95770187051878097</v>
      </c>
      <c r="H75">
        <f t="shared" si="8"/>
        <v>1.8769664344443677E-2</v>
      </c>
      <c r="I75">
        <f t="shared" si="9"/>
        <v>1</v>
      </c>
      <c r="J75">
        <f t="shared" si="10"/>
        <v>0</v>
      </c>
    </row>
    <row r="76" spans="1:10" x14ac:dyDescent="0.3">
      <c r="A76" s="5">
        <v>75</v>
      </c>
      <c r="B76" s="5">
        <v>1</v>
      </c>
      <c r="C76" s="5">
        <v>0.51838899999999999</v>
      </c>
      <c r="D76" s="5">
        <v>9.8870349999999991</v>
      </c>
      <c r="E76" s="5">
        <v>0</v>
      </c>
      <c r="F76">
        <f t="shared" si="6"/>
        <v>-1.7327990649294396</v>
      </c>
      <c r="G76">
        <f t="shared" si="7"/>
        <v>0.15022989871762349</v>
      </c>
      <c r="H76">
        <f t="shared" si="8"/>
        <v>7.0698553402434888E-2</v>
      </c>
      <c r="I76">
        <f t="shared" si="9"/>
        <v>0</v>
      </c>
      <c r="J76">
        <f t="shared" si="10"/>
        <v>0</v>
      </c>
    </row>
    <row r="77" spans="1:10" x14ac:dyDescent="0.3">
      <c r="A77" s="5">
        <v>76</v>
      </c>
      <c r="B77" s="5">
        <v>1</v>
      </c>
      <c r="C77" s="5">
        <v>1.0153989999999999</v>
      </c>
      <c r="D77" s="5">
        <v>7.5718819999999996</v>
      </c>
      <c r="E77" s="5">
        <v>0</v>
      </c>
      <c r="F77">
        <f t="shared" si="6"/>
        <v>-8.8183396426835259E-3</v>
      </c>
      <c r="G77">
        <f t="shared" si="7"/>
        <v>0.49779542937550036</v>
      </c>
      <c r="H77">
        <f t="shared" si="8"/>
        <v>0.2991193390385361</v>
      </c>
      <c r="I77">
        <f t="shared" si="9"/>
        <v>0</v>
      </c>
      <c r="J77">
        <f t="shared" si="10"/>
        <v>0</v>
      </c>
    </row>
    <row r="78" spans="1:10" x14ac:dyDescent="0.3">
      <c r="A78" s="5">
        <v>77</v>
      </c>
      <c r="B78" s="5">
        <v>1</v>
      </c>
      <c r="C78" s="5">
        <v>-1.6580859999999999</v>
      </c>
      <c r="D78" s="5">
        <v>-2.7255000000000001E-2</v>
      </c>
      <c r="E78" s="5">
        <v>1</v>
      </c>
      <c r="F78">
        <f t="shared" si="6"/>
        <v>4.9181446931717767</v>
      </c>
      <c r="G78">
        <f t="shared" si="7"/>
        <v>0.9927404016158986</v>
      </c>
      <c r="H78">
        <f t="shared" si="8"/>
        <v>3.1643032521451093E-3</v>
      </c>
      <c r="I78">
        <f t="shared" si="9"/>
        <v>1</v>
      </c>
      <c r="J78">
        <f t="shared" si="10"/>
        <v>0</v>
      </c>
    </row>
    <row r="79" spans="1:10" x14ac:dyDescent="0.3">
      <c r="A79" s="5">
        <v>78</v>
      </c>
      <c r="B79" s="5">
        <v>1</v>
      </c>
      <c r="C79" s="5">
        <v>1.319944</v>
      </c>
      <c r="D79" s="5">
        <v>2.1712280000000002</v>
      </c>
      <c r="E79" s="5">
        <v>1</v>
      </c>
      <c r="F79">
        <f t="shared" si="6"/>
        <v>3.8674751559538723</v>
      </c>
      <c r="G79">
        <f t="shared" si="7"/>
        <v>0.9795172174213187</v>
      </c>
      <c r="H79">
        <f t="shared" si="8"/>
        <v>8.9879258097718216E-3</v>
      </c>
      <c r="I79">
        <f t="shared" si="9"/>
        <v>1</v>
      </c>
      <c r="J79">
        <f t="shared" si="10"/>
        <v>0</v>
      </c>
    </row>
    <row r="80" spans="1:10" x14ac:dyDescent="0.3">
      <c r="A80" s="5">
        <v>79</v>
      </c>
      <c r="B80" s="5">
        <v>1</v>
      </c>
      <c r="C80" s="5">
        <v>2.056216</v>
      </c>
      <c r="D80" s="5">
        <v>5.0199809999999996</v>
      </c>
      <c r="E80" s="5">
        <v>1</v>
      </c>
      <c r="F80">
        <f t="shared" si="6"/>
        <v>1.9752545927272629</v>
      </c>
      <c r="G80">
        <f t="shared" si="7"/>
        <v>0.87817438923468316</v>
      </c>
      <c r="H80">
        <f t="shared" si="8"/>
        <v>5.641923265663764E-2</v>
      </c>
      <c r="I80">
        <f t="shared" si="9"/>
        <v>1</v>
      </c>
      <c r="J80">
        <f t="shared" si="10"/>
        <v>0</v>
      </c>
    </row>
    <row r="81" spans="1:10" x14ac:dyDescent="0.3">
      <c r="A81" s="5">
        <v>80</v>
      </c>
      <c r="B81" s="5">
        <v>1</v>
      </c>
      <c r="C81" s="5">
        <v>-0.85163299999999997</v>
      </c>
      <c r="D81" s="5">
        <v>4.3756909999999998</v>
      </c>
      <c r="E81" s="5">
        <v>1</v>
      </c>
      <c r="F81">
        <f t="shared" si="6"/>
        <v>1.9372363694511043</v>
      </c>
      <c r="G81">
        <f t="shared" si="7"/>
        <v>0.87404821548461209</v>
      </c>
      <c r="H81">
        <f t="shared" si="8"/>
        <v>5.8464609537970537E-2</v>
      </c>
      <c r="I81">
        <f t="shared" si="9"/>
        <v>1</v>
      </c>
      <c r="J81">
        <f t="shared" si="10"/>
        <v>0</v>
      </c>
    </row>
    <row r="82" spans="1:10" x14ac:dyDescent="0.3">
      <c r="A82" s="5">
        <v>81</v>
      </c>
      <c r="B82" s="5">
        <v>1</v>
      </c>
      <c r="C82" s="5">
        <v>-1.5100469999999999</v>
      </c>
      <c r="D82" s="5">
        <v>6.061992</v>
      </c>
      <c r="E82" s="5">
        <v>0</v>
      </c>
      <c r="F82">
        <f t="shared" si="6"/>
        <v>0.63114783858974199</v>
      </c>
      <c r="G82">
        <f t="shared" si="7"/>
        <v>0.65274968553172086</v>
      </c>
      <c r="H82">
        <f t="shared" si="8"/>
        <v>0.45935735229509406</v>
      </c>
      <c r="I82">
        <f t="shared" si="9"/>
        <v>1</v>
      </c>
      <c r="J82">
        <f t="shared" si="10"/>
        <v>1</v>
      </c>
    </row>
    <row r="83" spans="1:10" x14ac:dyDescent="0.3">
      <c r="A83" s="5">
        <v>82</v>
      </c>
      <c r="B83" s="5">
        <v>1</v>
      </c>
      <c r="C83" s="5">
        <v>-1.0766370000000001</v>
      </c>
      <c r="D83" s="5">
        <v>-3.1818879999999998</v>
      </c>
      <c r="E83" s="5">
        <v>1</v>
      </c>
      <c r="F83">
        <f t="shared" si="6"/>
        <v>7.2509645160242382</v>
      </c>
      <c r="G83">
        <f t="shared" si="7"/>
        <v>0.99929101327431802</v>
      </c>
      <c r="H83">
        <f t="shared" si="8"/>
        <v>3.0801822603010269E-4</v>
      </c>
      <c r="I83">
        <f t="shared" si="9"/>
        <v>1</v>
      </c>
      <c r="J83">
        <f t="shared" si="10"/>
        <v>0</v>
      </c>
    </row>
    <row r="84" spans="1:10" x14ac:dyDescent="0.3">
      <c r="A84" s="5">
        <v>83</v>
      </c>
      <c r="B84" s="5">
        <v>1</v>
      </c>
      <c r="C84" s="5">
        <v>1.821096</v>
      </c>
      <c r="D84" s="5">
        <v>10.283989999999999</v>
      </c>
      <c r="E84" s="5">
        <v>0</v>
      </c>
      <c r="F84">
        <f t="shared" si="6"/>
        <v>-1.7924714722343262</v>
      </c>
      <c r="G84">
        <f t="shared" si="7"/>
        <v>0.14276998098335375</v>
      </c>
      <c r="H84">
        <f t="shared" si="8"/>
        <v>6.6902628968276603E-2</v>
      </c>
      <c r="I84">
        <f t="shared" si="9"/>
        <v>0</v>
      </c>
      <c r="J84">
        <f t="shared" si="10"/>
        <v>0</v>
      </c>
    </row>
    <row r="85" spans="1:10" x14ac:dyDescent="0.3">
      <c r="A85" s="5">
        <v>84</v>
      </c>
      <c r="B85" s="5">
        <v>1</v>
      </c>
      <c r="C85" s="5">
        <v>3.0101499999999999</v>
      </c>
      <c r="D85" s="5">
        <v>8.4017660000000003</v>
      </c>
      <c r="E85" s="5">
        <v>1</v>
      </c>
      <c r="F85">
        <f t="shared" si="6"/>
        <v>-0.25743950041448205</v>
      </c>
      <c r="G85">
        <f t="shared" si="7"/>
        <v>0.43599323955385039</v>
      </c>
      <c r="H85">
        <f t="shared" si="8"/>
        <v>0.36052024478467232</v>
      </c>
      <c r="I85">
        <f t="shared" si="9"/>
        <v>0</v>
      </c>
      <c r="J85">
        <f t="shared" si="10"/>
        <v>1</v>
      </c>
    </row>
    <row r="86" spans="1:10" x14ac:dyDescent="0.3">
      <c r="A86" s="5">
        <v>85</v>
      </c>
      <c r="B86" s="5">
        <v>1</v>
      </c>
      <c r="C86" s="5">
        <v>-1.099458</v>
      </c>
      <c r="D86" s="5">
        <v>1.6882740000000001</v>
      </c>
      <c r="E86" s="5">
        <v>1</v>
      </c>
      <c r="F86">
        <f t="shared" si="6"/>
        <v>3.7982318690784203</v>
      </c>
      <c r="G86">
        <f t="shared" si="7"/>
        <v>0.97808085466730132</v>
      </c>
      <c r="H86">
        <f t="shared" si="8"/>
        <v>9.6252420586191018E-3</v>
      </c>
      <c r="I86">
        <f t="shared" si="9"/>
        <v>1</v>
      </c>
      <c r="J86">
        <f t="shared" si="10"/>
        <v>0</v>
      </c>
    </row>
    <row r="87" spans="1:10" x14ac:dyDescent="0.3">
      <c r="A87" s="5">
        <v>86</v>
      </c>
      <c r="B87" s="5">
        <v>1</v>
      </c>
      <c r="C87" s="5">
        <v>-0.83487199999999995</v>
      </c>
      <c r="D87" s="5">
        <v>-1.7338690000000001</v>
      </c>
      <c r="E87" s="5">
        <v>1</v>
      </c>
      <c r="F87">
        <f t="shared" si="6"/>
        <v>6.2666309165882588</v>
      </c>
      <c r="G87">
        <f t="shared" si="7"/>
        <v>0.99810498349535082</v>
      </c>
      <c r="H87">
        <f t="shared" si="8"/>
        <v>8.2377599239042234E-4</v>
      </c>
      <c r="I87">
        <f t="shared" si="9"/>
        <v>1</v>
      </c>
      <c r="J87">
        <f t="shared" si="10"/>
        <v>0</v>
      </c>
    </row>
    <row r="88" spans="1:10" x14ac:dyDescent="0.3">
      <c r="A88" s="5">
        <v>87</v>
      </c>
      <c r="B88" s="5">
        <v>1</v>
      </c>
      <c r="C88" s="5">
        <v>-0.84663699999999997</v>
      </c>
      <c r="D88" s="5">
        <v>3.849075</v>
      </c>
      <c r="E88" s="5">
        <v>1</v>
      </c>
      <c r="F88">
        <f t="shared" si="6"/>
        <v>2.3110139361654802</v>
      </c>
      <c r="G88">
        <f t="shared" si="7"/>
        <v>0.9097851098726123</v>
      </c>
      <c r="H88">
        <f t="shared" si="8"/>
        <v>4.1061175390299839E-2</v>
      </c>
      <c r="I88">
        <f t="shared" si="9"/>
        <v>1</v>
      </c>
      <c r="J88">
        <f t="shared" si="10"/>
        <v>0</v>
      </c>
    </row>
    <row r="89" spans="1:10" x14ac:dyDescent="0.3">
      <c r="A89" s="5">
        <v>88</v>
      </c>
      <c r="B89" s="5">
        <v>1</v>
      </c>
      <c r="C89" s="5">
        <v>1.400102</v>
      </c>
      <c r="D89" s="5">
        <v>12.628781</v>
      </c>
      <c r="E89" s="5">
        <v>0</v>
      </c>
      <c r="F89">
        <f t="shared" si="6"/>
        <v>-3.5245193786296367</v>
      </c>
      <c r="G89">
        <f t="shared" si="7"/>
        <v>2.8622574144471547E-2</v>
      </c>
      <c r="H89">
        <f t="shared" si="8"/>
        <v>1.2611993451302476E-2</v>
      </c>
      <c r="I89">
        <f t="shared" si="9"/>
        <v>0</v>
      </c>
      <c r="J89">
        <f t="shared" si="10"/>
        <v>0</v>
      </c>
    </row>
    <row r="90" spans="1:10" x14ac:dyDescent="0.3">
      <c r="A90" s="5">
        <v>89</v>
      </c>
      <c r="B90" s="5">
        <v>1</v>
      </c>
      <c r="C90" s="5">
        <v>1.752842</v>
      </c>
      <c r="D90" s="5">
        <v>5.4681660000000001</v>
      </c>
      <c r="E90" s="5">
        <v>1</v>
      </c>
      <c r="F90">
        <f t="shared" si="6"/>
        <v>1.6063001774217534</v>
      </c>
      <c r="G90">
        <f t="shared" si="7"/>
        <v>0.83289708088023118</v>
      </c>
      <c r="H90">
        <f t="shared" si="8"/>
        <v>7.9408660018480279E-2</v>
      </c>
      <c r="I90">
        <f t="shared" si="9"/>
        <v>1</v>
      </c>
      <c r="J90">
        <f t="shared" si="10"/>
        <v>0</v>
      </c>
    </row>
    <row r="91" spans="1:10" x14ac:dyDescent="0.3">
      <c r="A91" s="5">
        <v>90</v>
      </c>
      <c r="B91" s="5">
        <v>1</v>
      </c>
      <c r="C91" s="5">
        <v>7.8557000000000002E-2</v>
      </c>
      <c r="D91" s="5">
        <v>5.9735999999999997E-2</v>
      </c>
      <c r="E91" s="5">
        <v>1</v>
      </c>
      <c r="F91">
        <f t="shared" si="6"/>
        <v>5.1517371660187177</v>
      </c>
      <c r="G91">
        <f t="shared" si="7"/>
        <v>0.99424398458070495</v>
      </c>
      <c r="H91">
        <f t="shared" si="8"/>
        <v>2.5070279218756104E-3</v>
      </c>
      <c r="I91">
        <f t="shared" si="9"/>
        <v>1</v>
      </c>
      <c r="J91">
        <f t="shared" si="10"/>
        <v>0</v>
      </c>
    </row>
    <row r="92" spans="1:10" x14ac:dyDescent="0.3">
      <c r="A92" s="5">
        <v>91</v>
      </c>
      <c r="B92" s="5">
        <v>1</v>
      </c>
      <c r="C92" s="5">
        <v>8.9391999999999999E-2</v>
      </c>
      <c r="D92" s="5">
        <v>-0.71530000000000005</v>
      </c>
      <c r="E92" s="5">
        <v>1</v>
      </c>
      <c r="F92">
        <f t="shared" si="6"/>
        <v>5.7024283371964017</v>
      </c>
      <c r="G92">
        <f t="shared" si="7"/>
        <v>0.99667325399735862</v>
      </c>
      <c r="H92">
        <f t="shared" si="8"/>
        <v>1.4471959953172092E-3</v>
      </c>
      <c r="I92">
        <f t="shared" si="9"/>
        <v>1</v>
      </c>
      <c r="J92">
        <f t="shared" si="10"/>
        <v>0</v>
      </c>
    </row>
    <row r="93" spans="1:10" x14ac:dyDescent="0.3">
      <c r="A93" s="5">
        <v>92</v>
      </c>
      <c r="B93" s="5">
        <v>1</v>
      </c>
      <c r="C93" s="5">
        <v>1.8256619999999999</v>
      </c>
      <c r="D93" s="5">
        <v>12.693808000000001</v>
      </c>
      <c r="E93" s="5">
        <v>0</v>
      </c>
      <c r="F93">
        <f t="shared" si="6"/>
        <v>-3.4982318530692051</v>
      </c>
      <c r="G93">
        <f t="shared" si="7"/>
        <v>2.9362581769473071E-2</v>
      </c>
      <c r="H93">
        <f t="shared" si="8"/>
        <v>1.2942970575023279E-2</v>
      </c>
      <c r="I93">
        <f t="shared" si="9"/>
        <v>0</v>
      </c>
      <c r="J93">
        <f t="shared" si="10"/>
        <v>0</v>
      </c>
    </row>
    <row r="94" spans="1:10" x14ac:dyDescent="0.3">
      <c r="A94" s="5">
        <v>93</v>
      </c>
      <c r="B94" s="5">
        <v>1</v>
      </c>
      <c r="C94" s="5">
        <v>0.19744500000000001</v>
      </c>
      <c r="D94" s="5">
        <v>9.7446380000000001</v>
      </c>
      <c r="E94" s="5">
        <v>0</v>
      </c>
      <c r="F94">
        <f t="shared" si="6"/>
        <v>-1.6865135436379264</v>
      </c>
      <c r="G94">
        <f t="shared" si="7"/>
        <v>0.15623489350606329</v>
      </c>
      <c r="H94">
        <f t="shared" si="8"/>
        <v>7.3778438625241943E-2</v>
      </c>
      <c r="I94">
        <f t="shared" si="9"/>
        <v>0</v>
      </c>
      <c r="J94">
        <f t="shared" si="10"/>
        <v>0</v>
      </c>
    </row>
    <row r="95" spans="1:10" x14ac:dyDescent="0.3">
      <c r="A95" s="5">
        <v>94</v>
      </c>
      <c r="B95" s="5">
        <v>1</v>
      </c>
      <c r="C95" s="5">
        <v>0.12611700000000001</v>
      </c>
      <c r="D95" s="5">
        <v>0.92231099999999999</v>
      </c>
      <c r="E95" s="5">
        <v>1</v>
      </c>
      <c r="F95">
        <f t="shared" si="6"/>
        <v>4.5489804142759107</v>
      </c>
      <c r="G95">
        <f t="shared" si="7"/>
        <v>0.98953273847638545</v>
      </c>
      <c r="H95">
        <f t="shared" si="8"/>
        <v>4.5698326809952448E-3</v>
      </c>
      <c r="I95">
        <f t="shared" si="9"/>
        <v>1</v>
      </c>
      <c r="J95">
        <f t="shared" si="10"/>
        <v>0</v>
      </c>
    </row>
    <row r="96" spans="1:10" x14ac:dyDescent="0.3">
      <c r="A96" s="5">
        <v>95</v>
      </c>
      <c r="B96" s="5">
        <v>1</v>
      </c>
      <c r="C96" s="5">
        <v>-0.67979699999999998</v>
      </c>
      <c r="D96" s="5">
        <v>1.2205299999999999</v>
      </c>
      <c r="E96" s="5">
        <v>1</v>
      </c>
      <c r="F96">
        <f t="shared" si="6"/>
        <v>4.2008037445357891</v>
      </c>
      <c r="G96">
        <f t="shared" si="7"/>
        <v>0.98523766285755687</v>
      </c>
      <c r="H96">
        <f t="shared" si="8"/>
        <v>6.4589946622390544E-3</v>
      </c>
      <c r="I96">
        <f t="shared" si="9"/>
        <v>1</v>
      </c>
      <c r="J96">
        <f t="shared" si="10"/>
        <v>0</v>
      </c>
    </row>
    <row r="97" spans="1:10" x14ac:dyDescent="0.3">
      <c r="A97" s="5">
        <v>96</v>
      </c>
      <c r="B97" s="5">
        <v>1</v>
      </c>
      <c r="C97" s="5">
        <v>0.677983</v>
      </c>
      <c r="D97" s="5">
        <v>2.5566659999999999</v>
      </c>
      <c r="E97" s="5">
        <v>1</v>
      </c>
      <c r="F97">
        <f t="shared" si="6"/>
        <v>3.4854023528845341</v>
      </c>
      <c r="G97">
        <f t="shared" si="7"/>
        <v>0.97026955595721542</v>
      </c>
      <c r="H97">
        <f t="shared" si="8"/>
        <v>1.3107595216427764E-2</v>
      </c>
      <c r="I97">
        <f t="shared" si="9"/>
        <v>1</v>
      </c>
      <c r="J97">
        <f t="shared" si="10"/>
        <v>0</v>
      </c>
    </row>
    <row r="98" spans="1:10" x14ac:dyDescent="0.3">
      <c r="A98" s="5">
        <v>97</v>
      </c>
      <c r="B98" s="5">
        <v>1</v>
      </c>
      <c r="C98" s="5">
        <v>0.76134900000000005</v>
      </c>
      <c r="D98" s="5">
        <v>10.693861999999999</v>
      </c>
      <c r="E98" s="5">
        <v>0</v>
      </c>
      <c r="F98">
        <f t="shared" si="6"/>
        <v>-2.2628630641966154</v>
      </c>
      <c r="G98">
        <f t="shared" si="7"/>
        <v>9.4245683872199684E-2</v>
      </c>
      <c r="H98">
        <f t="shared" si="8"/>
        <v>4.2989587775323738E-2</v>
      </c>
      <c r="I98">
        <f t="shared" si="9"/>
        <v>0</v>
      </c>
      <c r="J98">
        <f t="shared" si="10"/>
        <v>0</v>
      </c>
    </row>
    <row r="99" spans="1:10" x14ac:dyDescent="0.3">
      <c r="A99" s="5">
        <v>98</v>
      </c>
      <c r="B99" s="5">
        <v>1</v>
      </c>
      <c r="C99" s="5">
        <v>-2.1687910000000001</v>
      </c>
      <c r="D99" s="5">
        <v>0.14363200000000001</v>
      </c>
      <c r="E99" s="5">
        <v>1</v>
      </c>
      <c r="F99">
        <f t="shared" si="6"/>
        <v>4.7103193116512276</v>
      </c>
      <c r="G99">
        <f t="shared" si="7"/>
        <v>0.99107840858687657</v>
      </c>
      <c r="H99">
        <f t="shared" si="8"/>
        <v>3.8919852023530069E-3</v>
      </c>
      <c r="I99">
        <f t="shared" si="9"/>
        <v>1</v>
      </c>
      <c r="J99">
        <f t="shared" si="10"/>
        <v>0</v>
      </c>
    </row>
    <row r="100" spans="1:10" x14ac:dyDescent="0.3">
      <c r="A100" s="5">
        <v>99</v>
      </c>
      <c r="B100" s="5">
        <v>1</v>
      </c>
      <c r="C100" s="5">
        <v>1.3886099999999999</v>
      </c>
      <c r="D100" s="5">
        <v>9.3419969999999992</v>
      </c>
      <c r="E100" s="5">
        <v>0</v>
      </c>
      <c r="F100">
        <f t="shared" si="6"/>
        <v>-1.1989041157999143</v>
      </c>
      <c r="G100">
        <f t="shared" si="7"/>
        <v>0.23167022557397685</v>
      </c>
      <c r="H100">
        <f t="shared" si="8"/>
        <v>0.11445233664352182</v>
      </c>
      <c r="I100">
        <f t="shared" si="9"/>
        <v>0</v>
      </c>
      <c r="J100">
        <f t="shared" si="10"/>
        <v>0</v>
      </c>
    </row>
    <row r="101" spans="1:10" x14ac:dyDescent="0.3">
      <c r="A101" s="5">
        <v>100</v>
      </c>
      <c r="B101" s="5">
        <v>1</v>
      </c>
      <c r="C101" s="5">
        <v>0.31702900000000001</v>
      </c>
      <c r="D101" s="5">
        <v>14.739025</v>
      </c>
      <c r="E101" s="5">
        <v>0</v>
      </c>
      <c r="F101">
        <f t="shared" si="6"/>
        <v>-5.2030112366223715</v>
      </c>
      <c r="G101">
        <f t="shared" si="7"/>
        <v>5.4698934336652955E-3</v>
      </c>
      <c r="H101">
        <f t="shared" si="8"/>
        <v>2.3820653120742684E-3</v>
      </c>
      <c r="I101">
        <f t="shared" si="9"/>
        <v>0</v>
      </c>
      <c r="J101">
        <f t="shared" si="10"/>
        <v>0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线性回归</vt:lpstr>
      <vt:lpstr>逻辑回归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yxp</dc:creator>
  <cp:lastModifiedBy>yxp</cp:lastModifiedBy>
  <dcterms:created xsi:type="dcterms:W3CDTF">2022-11-24T00:02:21Z</dcterms:created>
  <dcterms:modified xsi:type="dcterms:W3CDTF">2022-11-24T03:08:22Z</dcterms:modified>
</cp:coreProperties>
</file>