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2" windowHeight="12644"/>
  </bookViews>
  <sheets>
    <sheet name="马氏距离引例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A36" i="1" l="1"/>
  <c r="B36" i="1"/>
  <c r="K17" i="1"/>
  <c r="J17" i="1"/>
  <c r="K16" i="1"/>
  <c r="J16" i="1"/>
  <c r="E2" i="1" s="1" a="1"/>
  <c r="E2" i="1" s="1"/>
  <c r="B28" i="1"/>
  <c r="A28" i="1"/>
  <c r="B27" i="1"/>
  <c r="A27" i="1"/>
  <c r="J5" i="1"/>
  <c r="K6" i="1"/>
  <c r="J6" i="1"/>
  <c r="K5" i="1"/>
  <c r="M16" i="1" l="1" a="1"/>
  <c r="N17" i="1" s="1"/>
  <c r="A40" i="1"/>
  <c r="M5" i="1" a="1"/>
  <c r="M5" i="1" s="1"/>
  <c r="F18" i="1"/>
  <c r="F25" i="1"/>
  <c r="F19" i="1"/>
  <c r="F7" i="1"/>
  <c r="E25" i="1"/>
  <c r="E13" i="1"/>
  <c r="F24" i="1"/>
  <c r="F6" i="1"/>
  <c r="E24" i="1"/>
  <c r="E12" i="1"/>
  <c r="F23" i="1"/>
  <c r="F11" i="1"/>
  <c r="E23" i="1"/>
  <c r="E11" i="1"/>
  <c r="F10" i="1"/>
  <c r="E10" i="1"/>
  <c r="F2" i="1"/>
  <c r="F13" i="1"/>
  <c r="E19" i="1"/>
  <c r="E7" i="1"/>
  <c r="F12" i="1"/>
  <c r="E18" i="1"/>
  <c r="E6" i="1"/>
  <c r="F17" i="1"/>
  <c r="F5" i="1"/>
  <c r="E17" i="1"/>
  <c r="E5" i="1"/>
  <c r="F22" i="1"/>
  <c r="F16" i="1"/>
  <c r="F4" i="1"/>
  <c r="E22" i="1"/>
  <c r="E16" i="1"/>
  <c r="E4" i="1"/>
  <c r="F21" i="1"/>
  <c r="F15" i="1"/>
  <c r="F9" i="1"/>
  <c r="F3" i="1"/>
  <c r="E21" i="1"/>
  <c r="E15" i="1"/>
  <c r="E9" i="1"/>
  <c r="E3" i="1"/>
  <c r="F26" i="1"/>
  <c r="F20" i="1"/>
  <c r="F14" i="1"/>
  <c r="F8" i="1"/>
  <c r="E26" i="1"/>
  <c r="E20" i="1"/>
  <c r="E14" i="1"/>
  <c r="E8" i="1"/>
  <c r="M17" i="1" l="1"/>
  <c r="N16" i="1"/>
  <c r="M16" i="1"/>
  <c r="D40" i="1"/>
  <c r="M6" i="1"/>
  <c r="N6" i="1"/>
  <c r="N5" i="1"/>
  <c r="P16" i="1" a="1"/>
  <c r="P16" i="1" l="1"/>
  <c r="P19" i="1" s="1"/>
  <c r="Q17" i="1"/>
  <c r="Q20" i="1" s="1"/>
  <c r="P17" i="1"/>
  <c r="Q16" i="1"/>
  <c r="G2" i="1" l="1" a="1"/>
  <c r="G2" i="1" s="1"/>
  <c r="H5" i="1" l="1"/>
  <c r="H6" i="1"/>
  <c r="H18" i="1"/>
  <c r="H25" i="1"/>
  <c r="H16" i="1"/>
  <c r="H7" i="1"/>
  <c r="G4" i="1"/>
  <c r="G24" i="1"/>
  <c r="H12" i="1"/>
  <c r="H15" i="1"/>
  <c r="H26" i="1"/>
  <c r="H21" i="1"/>
  <c r="G13" i="1"/>
  <c r="H11" i="1"/>
  <c r="G9" i="1"/>
  <c r="H8" i="1"/>
  <c r="H2" i="1"/>
  <c r="G16" i="1"/>
  <c r="H13" i="1"/>
  <c r="G15" i="1"/>
  <c r="H4" i="1"/>
  <c r="H22" i="1"/>
  <c r="H10" i="1"/>
  <c r="G10" i="1"/>
  <c r="G6" i="1"/>
  <c r="G25" i="1"/>
  <c r="G14" i="1"/>
  <c r="G12" i="1"/>
  <c r="G11" i="1"/>
  <c r="G21" i="1"/>
  <c r="H9" i="1"/>
  <c r="G7" i="1"/>
  <c r="H20" i="1"/>
  <c r="G8" i="1"/>
  <c r="G26" i="1"/>
  <c r="G22" i="1"/>
  <c r="H24" i="1"/>
  <c r="H3" i="1"/>
  <c r="H23" i="1"/>
  <c r="H17" i="1"/>
  <c r="G3" i="1"/>
  <c r="G17" i="1"/>
  <c r="G18" i="1"/>
  <c r="G5" i="1"/>
  <c r="G19" i="1"/>
  <c r="G23" i="1"/>
  <c r="H19" i="1"/>
  <c r="G20" i="1"/>
  <c r="H14" i="1"/>
</calcChain>
</file>

<file path=xl/sharedStrings.xml><?xml version="1.0" encoding="utf-8"?>
<sst xmlns="http://schemas.openxmlformats.org/spreadsheetml/2006/main" count="19" uniqueCount="19">
  <si>
    <t>x1</t>
    <phoneticPr fontId="2" type="noConversion"/>
  </si>
  <si>
    <t>x2</t>
    <phoneticPr fontId="2" type="noConversion"/>
  </si>
  <si>
    <t>X1</t>
    <phoneticPr fontId="2" type="noConversion"/>
  </si>
  <si>
    <t>X2</t>
    <phoneticPr fontId="2" type="noConversion"/>
  </si>
  <si>
    <t>马氏距离——直观理解与公式推导 - 知乎 (zhihu.com)</t>
  </si>
  <si>
    <t>Σx</t>
    <phoneticPr fontId="2" type="noConversion"/>
  </si>
  <si>
    <t>特征向量</t>
    <phoneticPr fontId="2" type="noConversion"/>
  </si>
  <si>
    <t>λ</t>
    <phoneticPr fontId="2" type="noConversion"/>
  </si>
  <si>
    <t> 6.469</t>
  </si>
  <si>
    <t>单位特征基</t>
    <phoneticPr fontId="2" type="noConversion"/>
  </si>
  <si>
    <t>Q1</t>
    <phoneticPr fontId="2" type="noConversion"/>
  </si>
  <si>
    <t>Q2</t>
    <phoneticPr fontId="2" type="noConversion"/>
  </si>
  <si>
    <t>Q</t>
    <phoneticPr fontId="2" type="noConversion"/>
  </si>
  <si>
    <t>Y1</t>
    <phoneticPr fontId="2" type="noConversion"/>
  </si>
  <si>
    <t>Y2</t>
    <phoneticPr fontId="2" type="noConversion"/>
  </si>
  <si>
    <t>Z1</t>
    <phoneticPr fontId="2" type="noConversion"/>
  </si>
  <si>
    <t>Z2</t>
    <phoneticPr fontId="2" type="noConversion"/>
  </si>
  <si>
    <t>disMa(x1,x2)</t>
    <phoneticPr fontId="2" type="noConversion"/>
  </si>
  <si>
    <t>通过本示例，验证了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</si>
</sst>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2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1" fillId="0" borderId="0" xfId="0" applyFo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68032</xdr:colOff>
      <xdr:row>25</xdr:row>
      <xdr:rowOff>86732</xdr:rowOff>
    </xdr:from>
    <xdr:to>
      <xdr:col>15</xdr:col>
      <xdr:colOff>799381</xdr:colOff>
      <xdr:row>43</xdr:row>
      <xdr:rowOff>100692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4571" y="4661921"/>
          <a:ext cx="5374571" cy="3309287"/>
        </a:xfrm>
        <a:prstGeom prst="rect">
          <a:avLst/>
        </a:prstGeom>
      </xdr:spPr>
    </xdr:pic>
    <xdr:clientData/>
  </xdr:twoCellAnchor>
  <xdr:twoCellAnchor>
    <xdr:from>
      <xdr:col>8</xdr:col>
      <xdr:colOff>2422567</xdr:colOff>
      <xdr:row>15</xdr:row>
      <xdr:rowOff>71467</xdr:rowOff>
    </xdr:from>
    <xdr:to>
      <xdr:col>9</xdr:col>
      <xdr:colOff>96937</xdr:colOff>
      <xdr:row>16</xdr:row>
      <xdr:rowOff>142934</xdr:rowOff>
    </xdr:to>
    <xdr:sp macro="" textlink="">
      <xdr:nvSpPr>
        <xdr:cNvPr id="2" name="下箭头 1"/>
        <xdr:cNvSpPr/>
      </xdr:nvSpPr>
      <xdr:spPr>
        <a:xfrm>
          <a:off x="6476244" y="3176515"/>
          <a:ext cx="143739" cy="2523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891133</xdr:colOff>
      <xdr:row>15</xdr:row>
      <xdr:rowOff>60183</xdr:rowOff>
    </xdr:from>
    <xdr:to>
      <xdr:col>11</xdr:col>
      <xdr:colOff>134122</xdr:colOff>
      <xdr:row>16</xdr:row>
      <xdr:rowOff>131650</xdr:rowOff>
    </xdr:to>
    <xdr:sp macro="" textlink="">
      <xdr:nvSpPr>
        <xdr:cNvPr id="3" name="下箭头 2"/>
        <xdr:cNvSpPr/>
      </xdr:nvSpPr>
      <xdr:spPr>
        <a:xfrm>
          <a:off x="8079197" y="3165231"/>
          <a:ext cx="162279" cy="2523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342289</xdr:colOff>
          <xdr:row>26</xdr:row>
          <xdr:rowOff>68458</xdr:rowOff>
        </xdr:from>
        <xdr:to>
          <xdr:col>5</xdr:col>
          <xdr:colOff>44009</xdr:colOff>
          <xdr:row>27</xdr:row>
          <xdr:rowOff>53788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156475</xdr:colOff>
          <xdr:row>20</xdr:row>
          <xdr:rowOff>156475</xdr:rowOff>
        </xdr:from>
        <xdr:to>
          <xdr:col>16</xdr:col>
          <xdr:colOff>88016</xdr:colOff>
          <xdr:row>22</xdr:row>
          <xdr:rowOff>161365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73348</xdr:colOff>
          <xdr:row>13</xdr:row>
          <xdr:rowOff>14670</xdr:rowOff>
        </xdr:from>
        <xdr:to>
          <xdr:col>15</xdr:col>
          <xdr:colOff>743256</xdr:colOff>
          <xdr:row>14</xdr:row>
          <xdr:rowOff>136916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58678</xdr:colOff>
          <xdr:row>1</xdr:row>
          <xdr:rowOff>73348</xdr:rowOff>
        </xdr:from>
        <xdr:to>
          <xdr:col>12</xdr:col>
          <xdr:colOff>484094</xdr:colOff>
          <xdr:row>3</xdr:row>
          <xdr:rowOff>78237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64074</xdr:colOff>
      <xdr:row>13</xdr:row>
      <xdr:rowOff>80936</xdr:rowOff>
    </xdr:from>
    <xdr:to>
      <xdr:col>12</xdr:col>
      <xdr:colOff>300135</xdr:colOff>
      <xdr:row>14</xdr:row>
      <xdr:rowOff>140580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6199" y="2451665"/>
          <a:ext cx="236061" cy="2417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73348</xdr:colOff>
          <xdr:row>26</xdr:row>
          <xdr:rowOff>68458</xdr:rowOff>
        </xdr:from>
        <xdr:to>
          <xdr:col>7</xdr:col>
          <xdr:colOff>640569</xdr:colOff>
          <xdr:row>27</xdr:row>
          <xdr:rowOff>156475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146695</xdr:colOff>
          <xdr:row>30</xdr:row>
          <xdr:rowOff>9780</xdr:rowOff>
        </xdr:from>
        <xdr:to>
          <xdr:col>3</xdr:col>
          <xdr:colOff>383109</xdr:colOff>
          <xdr:row>31</xdr:row>
          <xdr:rowOff>83127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88017</xdr:colOff>
          <xdr:row>32</xdr:row>
          <xdr:rowOff>156475</xdr:rowOff>
        </xdr:from>
        <xdr:to>
          <xdr:col>1</xdr:col>
          <xdr:colOff>552552</xdr:colOff>
          <xdr:row>34</xdr:row>
          <xdr:rowOff>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459645</xdr:colOff>
          <xdr:row>31</xdr:row>
          <xdr:rowOff>176034</xdr:rowOff>
        </xdr:from>
        <xdr:to>
          <xdr:col>4</xdr:col>
          <xdr:colOff>220043</xdr:colOff>
          <xdr:row>34</xdr:row>
          <xdr:rowOff>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83127</xdr:colOff>
          <xdr:row>37</xdr:row>
          <xdr:rowOff>19559</xdr:rowOff>
        </xdr:from>
        <xdr:to>
          <xdr:col>2</xdr:col>
          <xdr:colOff>107576</xdr:colOff>
          <xdr:row>38</xdr:row>
          <xdr:rowOff>58678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547662</xdr:colOff>
          <xdr:row>36</xdr:row>
          <xdr:rowOff>161365</xdr:rowOff>
        </xdr:from>
        <xdr:to>
          <xdr:col>6</xdr:col>
          <xdr:colOff>119057</xdr:colOff>
          <xdr:row>38</xdr:row>
          <xdr:rowOff>53788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349400</xdr:colOff>
      <xdr:row>41</xdr:row>
      <xdr:rowOff>109527</xdr:rowOff>
    </xdr:from>
    <xdr:to>
      <xdr:col>9</xdr:col>
      <xdr:colOff>107620</xdr:colOff>
      <xdr:row>42</xdr:row>
      <xdr:rowOff>81816</xdr:rowOff>
    </xdr:to>
    <xdr:sp macro="" textlink="">
      <xdr:nvSpPr>
        <xdr:cNvPr id="7" name="矩形 6"/>
        <xdr:cNvSpPr/>
      </xdr:nvSpPr>
      <xdr:spPr>
        <a:xfrm>
          <a:off x="5655939" y="7614368"/>
          <a:ext cx="421538" cy="1551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97797</xdr:colOff>
          <xdr:row>42</xdr:row>
          <xdr:rowOff>140317</xdr:rowOff>
        </xdr:from>
        <xdr:to>
          <xdr:col>7</xdr:col>
          <xdr:colOff>606340</xdr:colOff>
          <xdr:row>53</xdr:row>
          <xdr:rowOff>65055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xp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OVAR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emf"/><Relationship Id="rId3" Type="http://schemas.openxmlformats.org/officeDocument/2006/relationships/drawing" Target="../drawings/drawing1.xml"/><Relationship Id="rId21" Type="http://schemas.openxmlformats.org/officeDocument/2006/relationships/image" Target="../media/image8.emf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7.bin"/><Relationship Id="rId2" Type="http://schemas.openxmlformats.org/officeDocument/2006/relationships/printerSettings" Target="../printerSettings/printerSettings1.bin"/><Relationship Id="rId16" Type="http://schemas.openxmlformats.org/officeDocument/2006/relationships/image" Target="../media/image6.emf"/><Relationship Id="rId20" Type="http://schemas.openxmlformats.org/officeDocument/2006/relationships/oleObject" Target="../embeddings/oleObject9.bin"/><Relationship Id="rId1" Type="http://schemas.openxmlformats.org/officeDocument/2006/relationships/hyperlink" Target="https://zhuanlan.zhihu.com/p/109100222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24" Type="http://schemas.openxmlformats.org/officeDocument/2006/relationships/image" Target="../media/image9.emf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oleObject" Target="../embeddings/oleObject11.bin"/><Relationship Id="rId10" Type="http://schemas.openxmlformats.org/officeDocument/2006/relationships/image" Target="../media/image3.emf"/><Relationship Id="rId19" Type="http://schemas.openxmlformats.org/officeDocument/2006/relationships/oleObject" Target="../embeddings/oleObject8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Relationship Id="rId22" Type="http://schemas.openxmlformats.org/officeDocument/2006/relationships/oleObject" Target="../embeddings/oleObject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tabSelected="1" zoomScale="115" zoomScaleNormal="115" workbookViewId="0">
      <selection activeCell="C44" sqref="C44"/>
    </sheetView>
  </sheetViews>
  <sheetFormatPr defaultRowHeight="14.25" x14ac:dyDescent="0.4"/>
  <cols>
    <col min="3" max="3" width="11.3984375" customWidth="1"/>
    <col min="16" max="17" width="12.46484375" bestFit="1" customWidth="1"/>
  </cols>
  <sheetData>
    <row r="1" spans="1:17" ht="14.65" thickBot="1" x14ac:dyDescent="0.45">
      <c r="A1" s="1" t="s">
        <v>0</v>
      </c>
      <c r="B1" s="1" t="s">
        <v>1</v>
      </c>
      <c r="C1" s="17" t="s">
        <v>2</v>
      </c>
      <c r="D1" s="18" t="s">
        <v>3</v>
      </c>
      <c r="E1" s="4" t="s">
        <v>13</v>
      </c>
      <c r="F1" s="4" t="s">
        <v>14</v>
      </c>
      <c r="G1" s="4" t="s">
        <v>15</v>
      </c>
      <c r="H1" s="4" t="s">
        <v>16</v>
      </c>
      <c r="J1" s="9" t="s">
        <v>4</v>
      </c>
    </row>
    <row r="2" spans="1:17" x14ac:dyDescent="0.4">
      <c r="A2" s="2">
        <v>3</v>
      </c>
      <c r="B2" s="3">
        <v>2</v>
      </c>
      <c r="C2" s="19">
        <f>(A2-A$27)</f>
        <v>-7.8800000000000008</v>
      </c>
      <c r="D2" s="20">
        <f>(B2-B$27)</f>
        <v>-8.68</v>
      </c>
      <c r="E2" s="11">
        <f t="array" ref="E2:F26">MMULT(C2:D26,J16:K17)</f>
        <v>-11.722943165066695</v>
      </c>
      <c r="F2" s="12">
        <v>-0.14185231379511709</v>
      </c>
      <c r="G2" s="21">
        <f t="array" ref="G2:H26">MMULT(E2:F26,P19:Q20)</f>
        <v>-1.9050316186194671</v>
      </c>
      <c r="H2" s="22">
        <v>-5.5772421668235393E-2</v>
      </c>
    </row>
    <row r="3" spans="1:17" x14ac:dyDescent="0.4">
      <c r="A3" s="2">
        <v>4</v>
      </c>
      <c r="B3" s="3">
        <v>10</v>
      </c>
      <c r="C3" s="5">
        <f t="shared" ref="C3:D26" si="0">(A3-A$27)</f>
        <v>-6.8800000000000008</v>
      </c>
      <c r="D3" s="6">
        <f t="shared" si="0"/>
        <v>-0.67999999999999972</v>
      </c>
      <c r="E3" s="13">
        <v>-5.0894261027505268</v>
      </c>
      <c r="F3" s="14">
        <v>-4.6986108953942836</v>
      </c>
      <c r="G3" s="23">
        <v>-0.82705490505650181</v>
      </c>
      <c r="H3" s="24">
        <v>-1.8473643545313503</v>
      </c>
    </row>
    <row r="4" spans="1:17" x14ac:dyDescent="0.4">
      <c r="A4" s="2">
        <v>6</v>
      </c>
      <c r="B4" s="3">
        <v>5</v>
      </c>
      <c r="C4" s="5">
        <f t="shared" si="0"/>
        <v>-4.8800000000000008</v>
      </c>
      <c r="D4" s="6">
        <f t="shared" si="0"/>
        <v>-5.68</v>
      </c>
      <c r="E4" s="13">
        <v>-7.4870828722623948</v>
      </c>
      <c r="F4" s="14">
        <v>0.11412853950759461</v>
      </c>
      <c r="G4" s="23">
        <v>-1.2166850424888989</v>
      </c>
      <c r="H4" s="24">
        <v>4.4872197424928685E-2</v>
      </c>
      <c r="J4" s="4" t="s">
        <v>5</v>
      </c>
    </row>
    <row r="5" spans="1:17" x14ac:dyDescent="0.4">
      <c r="A5" s="2">
        <v>6</v>
      </c>
      <c r="B5" s="3">
        <v>8</v>
      </c>
      <c r="C5" s="5">
        <f t="shared" si="0"/>
        <v>-4.8800000000000008</v>
      </c>
      <c r="D5" s="6">
        <f t="shared" si="0"/>
        <v>-2.6799999999999997</v>
      </c>
      <c r="E5" s="13">
        <v>-5.2492698873846511</v>
      </c>
      <c r="F5" s="14">
        <v>-1.8753366887924352</v>
      </c>
      <c r="G5" s="23">
        <v>-0.85303024755199486</v>
      </c>
      <c r="H5" s="24">
        <v>-0.73733071938685812</v>
      </c>
      <c r="J5" s="10">
        <f>[1]!COVARS(C2:C26,C2:C26)</f>
        <v>20.276666666666667</v>
      </c>
      <c r="K5" s="10">
        <f>[1]!COVARS(C2:C26,D2:D26)</f>
        <v>15.584999999999996</v>
      </c>
      <c r="M5">
        <f t="array" ref="M5:N6">MINVERSE(J5:K6)</f>
        <v>9.8218363384471652E-2</v>
      </c>
      <c r="N5">
        <v>-6.3621495982834161E-2</v>
      </c>
    </row>
    <row r="6" spans="1:17" x14ac:dyDescent="0.4">
      <c r="A6" s="2">
        <v>6</v>
      </c>
      <c r="B6" s="3">
        <v>10</v>
      </c>
      <c r="C6" s="5">
        <f t="shared" si="0"/>
        <v>-4.8800000000000008</v>
      </c>
      <c r="D6" s="6">
        <f t="shared" si="0"/>
        <v>-0.67999999999999972</v>
      </c>
      <c r="E6" s="13">
        <v>-3.7573945641328219</v>
      </c>
      <c r="F6" s="14">
        <v>-3.2016468409924554</v>
      </c>
      <c r="G6" s="23">
        <v>-0.61059371759405889</v>
      </c>
      <c r="H6" s="24">
        <v>-1.2587993305947163</v>
      </c>
      <c r="J6" s="10">
        <f>[1]!COVARS(C2:C26,D2:D26)</f>
        <v>15.584999999999996</v>
      </c>
      <c r="K6" s="10">
        <f>[1]!COVARS(D2:D26,D2:D26)</f>
        <v>24.060000000000002</v>
      </c>
      <c r="M6">
        <v>-6.3621495982834161E-2</v>
      </c>
      <c r="N6">
        <v>8.2773940768598078E-2</v>
      </c>
    </row>
    <row r="7" spans="1:17" x14ac:dyDescent="0.4">
      <c r="A7" s="2">
        <v>7</v>
      </c>
      <c r="B7" s="3">
        <v>2</v>
      </c>
      <c r="C7" s="5">
        <f t="shared" si="0"/>
        <v>-3.8800000000000008</v>
      </c>
      <c r="D7" s="6">
        <f t="shared" si="0"/>
        <v>-8.68</v>
      </c>
      <c r="E7" s="13">
        <v>-9.0588800878312874</v>
      </c>
      <c r="F7" s="14">
        <v>2.8520757950085396</v>
      </c>
      <c r="G7" s="23">
        <v>-1.4721092436945815</v>
      </c>
      <c r="H7" s="24">
        <v>1.1213576262050331</v>
      </c>
    </row>
    <row r="8" spans="1:17" x14ac:dyDescent="0.4">
      <c r="A8" s="2">
        <v>7</v>
      </c>
      <c r="B8" s="3">
        <v>13</v>
      </c>
      <c r="C8" s="5">
        <f t="shared" si="0"/>
        <v>-3.8800000000000008</v>
      </c>
      <c r="D8" s="6">
        <f t="shared" si="0"/>
        <v>2.3200000000000003</v>
      </c>
      <c r="E8" s="13">
        <v>-0.85356580994622533</v>
      </c>
      <c r="F8" s="14">
        <v>-4.4426300420915705</v>
      </c>
      <c r="G8" s="23">
        <v>-0.13870832892593341</v>
      </c>
      <c r="H8" s="24">
        <v>-1.7467197354381858</v>
      </c>
      <c r="J8" s="4" t="s">
        <v>6</v>
      </c>
    </row>
    <row r="9" spans="1:17" x14ac:dyDescent="0.4">
      <c r="A9" s="2">
        <v>8</v>
      </c>
      <c r="B9" s="3">
        <v>9</v>
      </c>
      <c r="C9" s="5">
        <f t="shared" si="0"/>
        <v>-2.8800000000000008</v>
      </c>
      <c r="D9" s="6">
        <f t="shared" si="0"/>
        <v>-1.6799999999999997</v>
      </c>
      <c r="E9" s="13">
        <v>-3.1713006871410316</v>
      </c>
      <c r="F9" s="14">
        <v>-1.0415277104906167</v>
      </c>
      <c r="G9" s="23">
        <v>-0.51535079511058401</v>
      </c>
      <c r="H9" s="24">
        <v>-0.40950000105415285</v>
      </c>
      <c r="J9" s="10">
        <v>1</v>
      </c>
      <c r="K9" s="10">
        <v>1</v>
      </c>
    </row>
    <row r="10" spans="1:17" x14ac:dyDescent="0.4">
      <c r="A10" s="2">
        <v>9</v>
      </c>
      <c r="B10" s="3">
        <v>5</v>
      </c>
      <c r="C10" s="5">
        <f t="shared" si="0"/>
        <v>-1.8800000000000008</v>
      </c>
      <c r="D10" s="6">
        <f t="shared" si="0"/>
        <v>-5.68</v>
      </c>
      <c r="E10" s="13">
        <v>-5.4890355643358379</v>
      </c>
      <c r="F10" s="14">
        <v>2.3595746211103372</v>
      </c>
      <c r="G10" s="23">
        <v>-0.8919932612952346</v>
      </c>
      <c r="H10" s="24">
        <v>0.92771973332988</v>
      </c>
      <c r="J10" s="10">
        <v>1.1200000000000001</v>
      </c>
      <c r="K10" s="10">
        <v>-0.88600000000000001</v>
      </c>
    </row>
    <row r="11" spans="1:17" x14ac:dyDescent="0.4">
      <c r="A11" s="2">
        <v>9</v>
      </c>
      <c r="B11" s="3">
        <v>8</v>
      </c>
      <c r="C11" s="5">
        <f t="shared" si="0"/>
        <v>-1.8800000000000008</v>
      </c>
      <c r="D11" s="6">
        <f t="shared" si="0"/>
        <v>-2.6799999999999997</v>
      </c>
      <c r="E11" s="13">
        <v>-3.2512225794580942</v>
      </c>
      <c r="F11" s="14">
        <v>0.37010939281030741</v>
      </c>
      <c r="G11" s="23">
        <v>-0.52833846635833059</v>
      </c>
      <c r="H11" s="24">
        <v>0.1455168165180932</v>
      </c>
      <c r="J11" s="4" t="s">
        <v>7</v>
      </c>
    </row>
    <row r="12" spans="1:17" x14ac:dyDescent="0.4">
      <c r="A12" s="2">
        <v>9</v>
      </c>
      <c r="B12" s="3">
        <v>14</v>
      </c>
      <c r="C12" s="5">
        <f t="shared" si="0"/>
        <v>-1.8800000000000008</v>
      </c>
      <c r="D12" s="6">
        <f t="shared" si="0"/>
        <v>3.3200000000000003</v>
      </c>
      <c r="E12" s="13">
        <v>1.2244033902973939</v>
      </c>
      <c r="F12" s="14">
        <v>-3.6088210637897529</v>
      </c>
      <c r="G12" s="23">
        <v>0.19897112351547744</v>
      </c>
      <c r="H12" s="24">
        <v>-1.4188890171054807</v>
      </c>
      <c r="J12" s="4">
        <v>37.868000000000002</v>
      </c>
      <c r="K12" s="4">
        <v>0</v>
      </c>
    </row>
    <row r="13" spans="1:17" x14ac:dyDescent="0.4">
      <c r="A13" s="2">
        <v>10</v>
      </c>
      <c r="B13" s="3">
        <v>7</v>
      </c>
      <c r="C13" s="5">
        <f t="shared" si="0"/>
        <v>-0.88000000000000078</v>
      </c>
      <c r="D13" s="6">
        <f t="shared" si="0"/>
        <v>-3.6799999999999997</v>
      </c>
      <c r="E13" s="13">
        <v>-3.3311444717751564</v>
      </c>
      <c r="F13" s="14">
        <v>1.7817464961112315</v>
      </c>
      <c r="G13" s="23">
        <v>-0.54132613760607717</v>
      </c>
      <c r="H13" s="24">
        <v>0.7005336340903392</v>
      </c>
      <c r="J13" s="4">
        <v>0</v>
      </c>
      <c r="K13" s="4" t="s">
        <v>8</v>
      </c>
    </row>
    <row r="14" spans="1:17" x14ac:dyDescent="0.4">
      <c r="A14" s="2">
        <v>11</v>
      </c>
      <c r="B14" s="3">
        <v>12</v>
      </c>
      <c r="C14" s="5">
        <f t="shared" si="0"/>
        <v>0.11999999999999922</v>
      </c>
      <c r="D14" s="6">
        <f t="shared" si="0"/>
        <v>1.3200000000000003</v>
      </c>
      <c r="E14" s="13">
        <v>1.0645596056632693</v>
      </c>
      <c r="F14" s="14">
        <v>-0.78554685718790429</v>
      </c>
      <c r="G14" s="23">
        <v>0.17299578101998431</v>
      </c>
      <c r="H14" s="24">
        <v>-0.3088553819609885</v>
      </c>
    </row>
    <row r="15" spans="1:17" x14ac:dyDescent="0.4">
      <c r="A15" s="2">
        <v>12</v>
      </c>
      <c r="B15" s="3">
        <v>10</v>
      </c>
      <c r="C15" s="5">
        <f t="shared" si="0"/>
        <v>1.1199999999999992</v>
      </c>
      <c r="D15" s="6">
        <f t="shared" si="0"/>
        <v>-0.67999999999999972</v>
      </c>
      <c r="E15" s="13">
        <v>0.23870005172029229</v>
      </c>
      <c r="F15" s="14">
        <v>1.2892453222130298</v>
      </c>
      <c r="G15" s="23">
        <v>3.8789844793269697E-2</v>
      </c>
      <c r="H15" s="24">
        <v>0.50689574121518655</v>
      </c>
      <c r="J15" t="s">
        <v>9</v>
      </c>
      <c r="K15" t="s">
        <v>12</v>
      </c>
    </row>
    <row r="16" spans="1:17" x14ac:dyDescent="0.4">
      <c r="A16" s="2">
        <v>12</v>
      </c>
      <c r="B16" s="3">
        <v>11</v>
      </c>
      <c r="C16" s="5">
        <f t="shared" si="0"/>
        <v>1.1199999999999992</v>
      </c>
      <c r="D16" s="6">
        <f t="shared" si="0"/>
        <v>0.32000000000000028</v>
      </c>
      <c r="E16" s="13">
        <v>0.98463771334620698</v>
      </c>
      <c r="F16" s="14">
        <v>0.62609024611301989</v>
      </c>
      <c r="G16" s="23">
        <v>0.1600081097722377</v>
      </c>
      <c r="H16" s="24">
        <v>0.24616143561125758</v>
      </c>
      <c r="J16">
        <f>J9/SQRT(J9^2+J10^2)</f>
        <v>0.66601576930885231</v>
      </c>
      <c r="K16">
        <f>K9/SQRT(K9^2+K10^2)</f>
        <v>0.74848202720091417</v>
      </c>
      <c r="M16">
        <f t="array" ref="M16:N17">MINVERSE(J16:K17)</f>
        <v>0.66315993618757285</v>
      </c>
      <c r="N16">
        <v>0.74848751262705715</v>
      </c>
      <c r="P16">
        <f t="array" ref="P16:Q17">MMULT(MMULT(M16:N17,M5:N6),J16:K17)</f>
        <v>2.6407729183924013E-2</v>
      </c>
      <c r="Q16">
        <v>2.7352168587135156E-6</v>
      </c>
    </row>
    <row r="17" spans="1:17" x14ac:dyDescent="0.4">
      <c r="A17" s="2">
        <v>13</v>
      </c>
      <c r="B17" s="3">
        <v>6</v>
      </c>
      <c r="C17" s="5">
        <f t="shared" si="0"/>
        <v>2.1199999999999992</v>
      </c>
      <c r="D17" s="6">
        <f t="shared" si="0"/>
        <v>-4.68</v>
      </c>
      <c r="E17" s="13">
        <v>-2.0790348254745146</v>
      </c>
      <c r="F17" s="14">
        <v>4.6903476538139834</v>
      </c>
      <c r="G17" s="23">
        <v>-0.337852621391381</v>
      </c>
      <c r="H17" s="24">
        <v>1.8441154755992193</v>
      </c>
      <c r="J17">
        <f>J10/SQRT(J9^2+J10^2)</f>
        <v>0.74593766162591468</v>
      </c>
      <c r="K17">
        <f>K10/SQRT(K9^2+K10^2)</f>
        <v>-0.66315507610001001</v>
      </c>
      <c r="M17">
        <v>0.7459431284050777</v>
      </c>
      <c r="N17">
        <v>-0.66602065036167646</v>
      </c>
      <c r="P17">
        <v>4.9345852757175235E-4</v>
      </c>
      <c r="Q17">
        <v>0.15458457496914574</v>
      </c>
    </row>
    <row r="18" spans="1:17" x14ac:dyDescent="0.4">
      <c r="A18" s="2">
        <v>13</v>
      </c>
      <c r="B18" s="3">
        <v>14</v>
      </c>
      <c r="C18" s="5">
        <f t="shared" si="0"/>
        <v>2.1199999999999992</v>
      </c>
      <c r="D18" s="6">
        <f t="shared" si="0"/>
        <v>3.3200000000000003</v>
      </c>
      <c r="E18" s="13">
        <v>3.8884664675328029</v>
      </c>
      <c r="F18" s="14">
        <v>-0.6148929549860962</v>
      </c>
      <c r="G18" s="23">
        <v>0.63189349844036313</v>
      </c>
      <c r="H18" s="24">
        <v>-0.24175896923221232</v>
      </c>
      <c r="J18" t="s">
        <v>10</v>
      </c>
      <c r="K18" t="s">
        <v>11</v>
      </c>
    </row>
    <row r="19" spans="1:17" x14ac:dyDescent="0.4">
      <c r="A19" s="2">
        <v>13</v>
      </c>
      <c r="B19" s="3">
        <v>15</v>
      </c>
      <c r="C19" s="5">
        <f t="shared" si="0"/>
        <v>2.1199999999999992</v>
      </c>
      <c r="D19" s="6">
        <f t="shared" si="0"/>
        <v>4.32</v>
      </c>
      <c r="E19" s="13">
        <v>4.6344041291587184</v>
      </c>
      <c r="F19" s="14">
        <v>-1.2780480310861062</v>
      </c>
      <c r="G19" s="23">
        <v>0.75311176341933117</v>
      </c>
      <c r="H19" s="24">
        <v>-0.50249327483614137</v>
      </c>
      <c r="P19">
        <f>SQRT(P16)</f>
        <v>0.16250455127141519</v>
      </c>
      <c r="Q19">
        <v>0</v>
      </c>
    </row>
    <row r="20" spans="1:17" x14ac:dyDescent="0.4">
      <c r="A20" s="2">
        <v>13</v>
      </c>
      <c r="B20" s="3">
        <v>17</v>
      </c>
      <c r="C20" s="5">
        <f t="shared" si="0"/>
        <v>2.1199999999999992</v>
      </c>
      <c r="D20" s="6">
        <f t="shared" si="0"/>
        <v>6.32</v>
      </c>
      <c r="E20" s="13">
        <v>6.1262794524105475</v>
      </c>
      <c r="F20" s="14">
        <v>-2.6043581832861262</v>
      </c>
      <c r="G20" s="23">
        <v>0.99554829337726725</v>
      </c>
      <c r="H20" s="24">
        <v>-1.0239618860439992</v>
      </c>
      <c r="P20">
        <v>0</v>
      </c>
      <c r="Q20">
        <f>SQRT(Q17)</f>
        <v>0.39317244940248003</v>
      </c>
    </row>
    <row r="21" spans="1:17" x14ac:dyDescent="0.4">
      <c r="A21" s="2">
        <v>14</v>
      </c>
      <c r="B21" s="3">
        <v>7</v>
      </c>
      <c r="C21" s="5">
        <f t="shared" si="0"/>
        <v>3.1199999999999992</v>
      </c>
      <c r="D21" s="6">
        <f t="shared" si="0"/>
        <v>-3.6799999999999997</v>
      </c>
      <c r="E21" s="13">
        <v>-0.66708139453974713</v>
      </c>
      <c r="F21" s="14">
        <v>4.7756746049148884</v>
      </c>
      <c r="G21" s="23">
        <v>-0.10840376268119148</v>
      </c>
      <c r="H21" s="24">
        <v>1.8776636819636077</v>
      </c>
    </row>
    <row r="22" spans="1:17" x14ac:dyDescent="0.4">
      <c r="A22" s="2">
        <v>15</v>
      </c>
      <c r="B22" s="3">
        <v>13</v>
      </c>
      <c r="C22" s="5">
        <f t="shared" si="0"/>
        <v>4.1199999999999992</v>
      </c>
      <c r="D22" s="6">
        <f t="shared" si="0"/>
        <v>2.3200000000000003</v>
      </c>
      <c r="E22" s="13">
        <v>4.4745603445245932</v>
      </c>
      <c r="F22" s="14">
        <v>1.5452261755157426</v>
      </c>
      <c r="G22" s="23">
        <v>0.72713642092383801</v>
      </c>
      <c r="H22" s="24">
        <v>0.60754036030835101</v>
      </c>
    </row>
    <row r="23" spans="1:17" x14ac:dyDescent="0.4">
      <c r="A23" s="2">
        <v>17</v>
      </c>
      <c r="B23" s="3">
        <v>13</v>
      </c>
      <c r="C23" s="5">
        <f t="shared" si="0"/>
        <v>6.1199999999999992</v>
      </c>
      <c r="D23" s="6">
        <f t="shared" si="0"/>
        <v>2.3200000000000003</v>
      </c>
      <c r="E23" s="13">
        <v>5.806591883142298</v>
      </c>
      <c r="F23" s="14">
        <v>3.0421902299175709</v>
      </c>
      <c r="G23" s="23">
        <v>0.94359760838628082</v>
      </c>
      <c r="H23" s="24">
        <v>1.1961053842449851</v>
      </c>
    </row>
    <row r="24" spans="1:17" x14ac:dyDescent="0.4">
      <c r="A24" s="2">
        <v>17</v>
      </c>
      <c r="B24" s="3">
        <v>17</v>
      </c>
      <c r="C24" s="5">
        <f t="shared" si="0"/>
        <v>6.1199999999999992</v>
      </c>
      <c r="D24" s="6">
        <f t="shared" si="0"/>
        <v>6.32</v>
      </c>
      <c r="E24" s="13">
        <v>8.7903425296459563</v>
      </c>
      <c r="F24" s="14">
        <v>0.38956992551753089</v>
      </c>
      <c r="G24" s="23">
        <v>1.4284706683021529</v>
      </c>
      <c r="H24" s="24">
        <v>0.15316816182926932</v>
      </c>
    </row>
    <row r="25" spans="1:17" x14ac:dyDescent="0.4">
      <c r="A25" s="2">
        <v>18</v>
      </c>
      <c r="B25" s="3">
        <v>19</v>
      </c>
      <c r="C25" s="5">
        <f t="shared" si="0"/>
        <v>7.1199999999999992</v>
      </c>
      <c r="D25" s="6">
        <f t="shared" si="0"/>
        <v>8.32</v>
      </c>
      <c r="E25" s="13">
        <v>10.948233622206638</v>
      </c>
      <c r="F25" s="14">
        <v>-0.18825819948157552</v>
      </c>
      <c r="G25" s="23">
        <v>1.7791377919913103</v>
      </c>
      <c r="H25" s="24">
        <v>-7.4017937410271739E-2</v>
      </c>
    </row>
    <row r="26" spans="1:17" ht="14.65" thickBot="1" x14ac:dyDescent="0.45">
      <c r="A26" s="2">
        <v>20</v>
      </c>
      <c r="B26" s="3">
        <v>20</v>
      </c>
      <c r="C26" s="7">
        <f t="shared" si="0"/>
        <v>9.1199999999999992</v>
      </c>
      <c r="D26" s="8">
        <f t="shared" si="0"/>
        <v>9.32</v>
      </c>
      <c r="E26" s="15">
        <v>13.026202822450257</v>
      </c>
      <c r="F26" s="16">
        <v>0.64555077882024303</v>
      </c>
      <c r="G26" s="25">
        <v>2.1168172444327209</v>
      </c>
      <c r="H26" s="26">
        <v>0.25381278092243359</v>
      </c>
    </row>
    <row r="27" spans="1:17" x14ac:dyDescent="0.4">
      <c r="A27" s="4">
        <f>AVERAGE(A2:A26)</f>
        <v>10.88</v>
      </c>
      <c r="B27" s="4">
        <f>AVERAGE(B2:B26)</f>
        <v>10.68</v>
      </c>
    </row>
    <row r="28" spans="1:17" x14ac:dyDescent="0.4">
      <c r="A28">
        <f>_xlfn.STDEV.S(A2:A26)</f>
        <v>4.5029619881436549</v>
      </c>
      <c r="B28">
        <f>_xlfn.STDEV.S(B2:B26)</f>
        <v>4.9050993873722888</v>
      </c>
    </row>
    <row r="35" spans="1:7" x14ac:dyDescent="0.4">
      <c r="D35">
        <v>9.8218363384471652E-2</v>
      </c>
      <c r="E35">
        <v>-6.3621495982834161E-2</v>
      </c>
      <c r="G35">
        <v>-17</v>
      </c>
    </row>
    <row r="36" spans="1:7" x14ac:dyDescent="0.4">
      <c r="A36">
        <f>C2-C26</f>
        <v>-17</v>
      </c>
      <c r="B36">
        <f>D2-D26</f>
        <v>-18</v>
      </c>
      <c r="D36">
        <v>-6.3621495982834161E-2</v>
      </c>
      <c r="E36">
        <v>8.2773940768598078E-2</v>
      </c>
      <c r="G36">
        <v>-18</v>
      </c>
    </row>
    <row r="40" spans="1:7" x14ac:dyDescent="0.4">
      <c r="A40">
        <f>MMULT(MMULT(A36:B36,D35:E36),G35:G36)</f>
        <v>16.267508285643579</v>
      </c>
      <c r="C40" s="27" t="s">
        <v>17</v>
      </c>
      <c r="D40">
        <f>SQRT(A40)</f>
        <v>4.033299925079163</v>
      </c>
    </row>
    <row r="42" spans="1:7" x14ac:dyDescent="0.4">
      <c r="C42" t="s">
        <v>18</v>
      </c>
    </row>
  </sheetData>
  <phoneticPr fontId="2" type="noConversion"/>
  <hyperlinks>
    <hyperlink ref="J1" r:id="rId1" display="https://zhuanlan.zhihu.com/p/109100222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Equation.DSMT4" shapeId="1025" r:id="rId5">
          <objectPr defaultSize="0" r:id="rId6">
            <anchor moveWithCells="1">
              <from>
                <xdr:col>4</xdr:col>
                <xdr:colOff>342289</xdr:colOff>
                <xdr:row>26</xdr:row>
                <xdr:rowOff>68458</xdr:rowOff>
              </from>
              <to>
                <xdr:col>5</xdr:col>
                <xdr:colOff>44009</xdr:colOff>
                <xdr:row>27</xdr:row>
                <xdr:rowOff>53788</xdr:rowOff>
              </to>
            </anchor>
          </objectPr>
        </oleObject>
      </mc:Choice>
      <mc:Fallback>
        <oleObject progId="Equation.DSMT4" shapeId="1025" r:id="rId5"/>
      </mc:Fallback>
    </mc:AlternateContent>
    <mc:AlternateContent xmlns:mc="http://schemas.openxmlformats.org/markup-compatibility/2006">
      <mc:Choice Requires="x14">
        <oleObject progId="Equation.DSMT4" shapeId="1026" r:id="rId7">
          <objectPr defaultSize="0" autoPict="0" r:id="rId8">
            <anchor moveWithCells="1">
              <from>
                <xdr:col>15</xdr:col>
                <xdr:colOff>156475</xdr:colOff>
                <xdr:row>20</xdr:row>
                <xdr:rowOff>156475</xdr:rowOff>
              </from>
              <to>
                <xdr:col>16</xdr:col>
                <xdr:colOff>88017</xdr:colOff>
                <xdr:row>22</xdr:row>
                <xdr:rowOff>161365</xdr:rowOff>
              </to>
            </anchor>
          </objectPr>
        </oleObject>
      </mc:Choice>
      <mc:Fallback>
        <oleObject progId="Equation.DSMT4" shapeId="1026" r:id="rId7"/>
      </mc:Fallback>
    </mc:AlternateContent>
    <mc:AlternateContent xmlns:mc="http://schemas.openxmlformats.org/markup-compatibility/2006">
      <mc:Choice Requires="x14">
        <oleObject progId="Equation.DSMT4" shapeId="1027" r:id="rId9">
          <objectPr defaultSize="0" autoPict="0" r:id="rId10">
            <anchor moveWithCells="1">
              <from>
                <xdr:col>15</xdr:col>
                <xdr:colOff>73348</xdr:colOff>
                <xdr:row>13</xdr:row>
                <xdr:rowOff>14670</xdr:rowOff>
              </from>
              <to>
                <xdr:col>15</xdr:col>
                <xdr:colOff>743256</xdr:colOff>
                <xdr:row>14</xdr:row>
                <xdr:rowOff>136916</xdr:rowOff>
              </to>
            </anchor>
          </objectPr>
        </oleObject>
      </mc:Choice>
      <mc:Fallback>
        <oleObject progId="Equation.DSMT4" shapeId="1027" r:id="rId9"/>
      </mc:Fallback>
    </mc:AlternateContent>
    <mc:AlternateContent xmlns:mc="http://schemas.openxmlformats.org/markup-compatibility/2006">
      <mc:Choice Requires="x14">
        <oleObject progId="Equation.DSMT4" shapeId="1028" r:id="rId11">
          <objectPr defaultSize="0" autoPict="0" r:id="rId12">
            <anchor moveWithCells="1">
              <from>
                <xdr:col>12</xdr:col>
                <xdr:colOff>58678</xdr:colOff>
                <xdr:row>1</xdr:row>
                <xdr:rowOff>73348</xdr:rowOff>
              </from>
              <to>
                <xdr:col>12</xdr:col>
                <xdr:colOff>484094</xdr:colOff>
                <xdr:row>3</xdr:row>
                <xdr:rowOff>78237</xdr:rowOff>
              </to>
            </anchor>
          </objectPr>
        </oleObject>
      </mc:Choice>
      <mc:Fallback>
        <oleObject progId="Equation.DSMT4" shapeId="1028" r:id="rId11"/>
      </mc:Fallback>
    </mc:AlternateContent>
    <mc:AlternateContent xmlns:mc="http://schemas.openxmlformats.org/markup-compatibility/2006">
      <mc:Choice Requires="x14">
        <oleObject progId="Equation.DSMT4" shapeId="1033" r:id="rId13">
          <objectPr defaultSize="0" autoPict="0" r:id="rId14">
            <anchor moveWithCells="1">
              <from>
                <xdr:col>6</xdr:col>
                <xdr:colOff>73348</xdr:colOff>
                <xdr:row>26</xdr:row>
                <xdr:rowOff>68458</xdr:rowOff>
              </from>
              <to>
                <xdr:col>7</xdr:col>
                <xdr:colOff>640569</xdr:colOff>
                <xdr:row>27</xdr:row>
                <xdr:rowOff>156475</xdr:rowOff>
              </to>
            </anchor>
          </objectPr>
        </oleObject>
      </mc:Choice>
      <mc:Fallback>
        <oleObject progId="Equation.DSMT4" shapeId="1033" r:id="rId13"/>
      </mc:Fallback>
    </mc:AlternateContent>
    <mc:AlternateContent xmlns:mc="http://schemas.openxmlformats.org/markup-compatibility/2006">
      <mc:Choice Requires="x14">
        <oleObject progId="Equation.DSMT4" shapeId="1034" r:id="rId15">
          <objectPr defaultSize="0" r:id="rId16">
            <anchor moveWithCells="1">
              <from>
                <xdr:col>0</xdr:col>
                <xdr:colOff>146695</xdr:colOff>
                <xdr:row>30</xdr:row>
                <xdr:rowOff>9780</xdr:rowOff>
              </from>
              <to>
                <xdr:col>3</xdr:col>
                <xdr:colOff>386297</xdr:colOff>
                <xdr:row>31</xdr:row>
                <xdr:rowOff>83127</xdr:rowOff>
              </to>
            </anchor>
          </objectPr>
        </oleObject>
      </mc:Choice>
      <mc:Fallback>
        <oleObject progId="Equation.DSMT4" shapeId="1034" r:id="rId15"/>
      </mc:Fallback>
    </mc:AlternateContent>
    <mc:AlternateContent xmlns:mc="http://schemas.openxmlformats.org/markup-compatibility/2006">
      <mc:Choice Requires="x14">
        <oleObject progId="Equation.DSMT4" shapeId="1035" r:id="rId17">
          <objectPr defaultSize="0" r:id="rId18">
            <anchor moveWithCells="1">
              <from>
                <xdr:col>1</xdr:col>
                <xdr:colOff>88017</xdr:colOff>
                <xdr:row>32</xdr:row>
                <xdr:rowOff>156475</xdr:rowOff>
              </from>
              <to>
                <xdr:col>1</xdr:col>
                <xdr:colOff>552552</xdr:colOff>
                <xdr:row>34</xdr:row>
                <xdr:rowOff>0</xdr:rowOff>
              </to>
            </anchor>
          </objectPr>
        </oleObject>
      </mc:Choice>
      <mc:Fallback>
        <oleObject progId="Equation.DSMT4" shapeId="1035" r:id="rId17"/>
      </mc:Fallback>
    </mc:AlternateContent>
    <mc:AlternateContent xmlns:mc="http://schemas.openxmlformats.org/markup-compatibility/2006">
      <mc:Choice Requires="x14">
        <oleObject progId="Equation.DSMT4" shapeId="1036" r:id="rId19">
          <objectPr defaultSize="0" autoPict="0" r:id="rId12">
            <anchor moveWithCells="1">
              <from>
                <xdr:col>3</xdr:col>
                <xdr:colOff>459645</xdr:colOff>
                <xdr:row>31</xdr:row>
                <xdr:rowOff>176034</xdr:rowOff>
              </from>
              <to>
                <xdr:col>4</xdr:col>
                <xdr:colOff>220043</xdr:colOff>
                <xdr:row>34</xdr:row>
                <xdr:rowOff>0</xdr:rowOff>
              </to>
            </anchor>
          </objectPr>
        </oleObject>
      </mc:Choice>
      <mc:Fallback>
        <oleObject progId="Equation.DSMT4" shapeId="1036" r:id="rId19"/>
      </mc:Fallback>
    </mc:AlternateContent>
    <mc:AlternateContent xmlns:mc="http://schemas.openxmlformats.org/markup-compatibility/2006">
      <mc:Choice Requires="x14">
        <oleObject progId="Equation.DSMT4" shapeId="1037" r:id="rId20">
          <objectPr defaultSize="0" r:id="rId21">
            <anchor moveWithCells="1">
              <from>
                <xdr:col>0</xdr:col>
                <xdr:colOff>83127</xdr:colOff>
                <xdr:row>37</xdr:row>
                <xdr:rowOff>19559</xdr:rowOff>
              </from>
              <to>
                <xdr:col>2</xdr:col>
                <xdr:colOff>107576</xdr:colOff>
                <xdr:row>38</xdr:row>
                <xdr:rowOff>58678</xdr:rowOff>
              </to>
            </anchor>
          </objectPr>
        </oleObject>
      </mc:Choice>
      <mc:Fallback>
        <oleObject progId="Equation.DSMT4" shapeId="1037" r:id="rId20"/>
      </mc:Fallback>
    </mc:AlternateContent>
    <mc:AlternateContent xmlns:mc="http://schemas.openxmlformats.org/markup-compatibility/2006">
      <mc:Choice Requires="x14">
        <oleObject progId="Equation.DSMT4" shapeId="1038" r:id="rId22">
          <objectPr defaultSize="0" r:id="rId16">
            <anchor moveWithCells="1">
              <from>
                <xdr:col>2</xdr:col>
                <xdr:colOff>547662</xdr:colOff>
                <xdr:row>36</xdr:row>
                <xdr:rowOff>161365</xdr:rowOff>
              </from>
              <to>
                <xdr:col>6</xdr:col>
                <xdr:colOff>122246</xdr:colOff>
                <xdr:row>38</xdr:row>
                <xdr:rowOff>53788</xdr:rowOff>
              </to>
            </anchor>
          </objectPr>
        </oleObject>
      </mc:Choice>
      <mc:Fallback>
        <oleObject progId="Equation.DSMT4" shapeId="1038" r:id="rId22"/>
      </mc:Fallback>
    </mc:AlternateContent>
    <mc:AlternateContent xmlns:mc="http://schemas.openxmlformats.org/markup-compatibility/2006">
      <mc:Choice Requires="x14">
        <oleObject progId="Equation.DSMT4" shapeId="1039" r:id="rId23">
          <objectPr defaultSize="0" r:id="rId24">
            <anchor moveWithCells="1">
              <from>
                <xdr:col>0</xdr:col>
                <xdr:colOff>97797</xdr:colOff>
                <xdr:row>42</xdr:row>
                <xdr:rowOff>141805</xdr:rowOff>
              </from>
              <to>
                <xdr:col>7</xdr:col>
                <xdr:colOff>606340</xdr:colOff>
                <xdr:row>53</xdr:row>
                <xdr:rowOff>63568</xdr:rowOff>
              </to>
            </anchor>
          </objectPr>
        </oleObject>
      </mc:Choice>
      <mc:Fallback>
        <oleObject progId="Equation.DSMT4" shapeId="1039" r:id="rId2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马氏距离引例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2022-11-23T03:26:48Z</dcterms:modified>
</cp:coreProperties>
</file>