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64011"/>
  <bookViews>
    <workbookView xWindow="0" yWindow="0" windowWidth="22260" windowHeight="12647"/>
  </bookViews>
  <sheets>
    <sheet name="2.5 Logistic regression-书例表2.15" sheetId="1" r:id="rId1"/>
    <sheet name="可视化例子" sheetId="2" r:id="rId2"/>
    <sheet name="Sheet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I3" i="2" s="1"/>
  <c r="J3" i="2" s="1"/>
  <c r="F4" i="2"/>
  <c r="G4" i="2" s="1"/>
  <c r="F5" i="2"/>
  <c r="G5" i="2" s="1"/>
  <c r="H5" i="2" s="1"/>
  <c r="F6" i="2"/>
  <c r="G6" i="2" s="1"/>
  <c r="F7" i="2"/>
  <c r="G7" i="2" s="1"/>
  <c r="F8" i="2"/>
  <c r="G8" i="2" s="1"/>
  <c r="H8" i="2" s="1"/>
  <c r="F9" i="2"/>
  <c r="G9" i="2" s="1"/>
  <c r="I9" i="2" s="1"/>
  <c r="J9" i="2" s="1"/>
  <c r="F10" i="2"/>
  <c r="G10" i="2" s="1"/>
  <c r="F11" i="2"/>
  <c r="G11" i="2" s="1"/>
  <c r="F12" i="2"/>
  <c r="G12" i="2" s="1"/>
  <c r="I12" i="2" s="1"/>
  <c r="J12" i="2" s="1"/>
  <c r="F13" i="2"/>
  <c r="G13" i="2" s="1"/>
  <c r="H13" i="2" s="1"/>
  <c r="F14" i="2"/>
  <c r="G14" i="2" s="1"/>
  <c r="F15" i="2"/>
  <c r="G15" i="2" s="1"/>
  <c r="F16" i="2"/>
  <c r="G16" i="2" s="1"/>
  <c r="F17" i="2"/>
  <c r="G17" i="2" s="1"/>
  <c r="I17" i="2" s="1"/>
  <c r="J17" i="2" s="1"/>
  <c r="F18" i="2"/>
  <c r="G18" i="2" s="1"/>
  <c r="F19" i="2"/>
  <c r="G19" i="2" s="1"/>
  <c r="F20" i="2"/>
  <c r="G20" i="2" s="1"/>
  <c r="F21" i="2"/>
  <c r="G21" i="2" s="1"/>
  <c r="I21" i="2" s="1"/>
  <c r="J21" i="2" s="1"/>
  <c r="F22" i="2"/>
  <c r="G22" i="2" s="1"/>
  <c r="F23" i="2"/>
  <c r="G23" i="2" s="1"/>
  <c r="F24" i="2"/>
  <c r="G24" i="2" s="1"/>
  <c r="H24" i="2" s="1"/>
  <c r="F25" i="2"/>
  <c r="G25" i="2" s="1"/>
  <c r="H25" i="2" s="1"/>
  <c r="F26" i="2"/>
  <c r="G26" i="2" s="1"/>
  <c r="F27" i="2"/>
  <c r="G27" i="2" s="1"/>
  <c r="F28" i="2"/>
  <c r="G28" i="2" s="1"/>
  <c r="I28" i="2" s="1"/>
  <c r="J28" i="2" s="1"/>
  <c r="F29" i="2"/>
  <c r="G29" i="2" s="1"/>
  <c r="I29" i="2" s="1"/>
  <c r="J29" i="2" s="1"/>
  <c r="F30" i="2"/>
  <c r="G30" i="2" s="1"/>
  <c r="F31" i="2"/>
  <c r="F32" i="2"/>
  <c r="G32" i="2" s="1"/>
  <c r="H32" i="2" s="1"/>
  <c r="F33" i="2"/>
  <c r="G33" i="2" s="1"/>
  <c r="I33" i="2" s="1"/>
  <c r="J33" i="2" s="1"/>
  <c r="F34" i="2"/>
  <c r="G34" i="2" s="1"/>
  <c r="F35" i="2"/>
  <c r="G35" i="2" s="1"/>
  <c r="F36" i="2"/>
  <c r="G36" i="2" s="1"/>
  <c r="I36" i="2" s="1"/>
  <c r="J36" i="2" s="1"/>
  <c r="F37" i="2"/>
  <c r="G37" i="2" s="1"/>
  <c r="H37" i="2" s="1"/>
  <c r="F38" i="2"/>
  <c r="G38" i="2" s="1"/>
  <c r="F39" i="2"/>
  <c r="G39" i="2" s="1"/>
  <c r="F40" i="2"/>
  <c r="G40" i="2" s="1"/>
  <c r="F41" i="2"/>
  <c r="G41" i="2" s="1"/>
  <c r="I41" i="2" s="1"/>
  <c r="J41" i="2" s="1"/>
  <c r="F42" i="2"/>
  <c r="G42" i="2" s="1"/>
  <c r="I42" i="2" s="1"/>
  <c r="J42" i="2" s="1"/>
  <c r="F43" i="2"/>
  <c r="G43" i="2" s="1"/>
  <c r="I43" i="2" s="1"/>
  <c r="J43" i="2" s="1"/>
  <c r="F44" i="2"/>
  <c r="G44" i="2" s="1"/>
  <c r="I44" i="2" s="1"/>
  <c r="J44" i="2" s="1"/>
  <c r="F45" i="2"/>
  <c r="G45" i="2" s="1"/>
  <c r="I45" i="2" s="1"/>
  <c r="J45" i="2" s="1"/>
  <c r="F46" i="2"/>
  <c r="G46" i="2" s="1"/>
  <c r="I46" i="2" s="1"/>
  <c r="J46" i="2" s="1"/>
  <c r="F47" i="2"/>
  <c r="G47" i="2" s="1"/>
  <c r="I47" i="2" s="1"/>
  <c r="J47" i="2" s="1"/>
  <c r="F48" i="2"/>
  <c r="G48" i="2" s="1"/>
  <c r="I48" i="2" s="1"/>
  <c r="J48" i="2" s="1"/>
  <c r="F49" i="2"/>
  <c r="G49" i="2" s="1"/>
  <c r="I49" i="2" s="1"/>
  <c r="J49" i="2" s="1"/>
  <c r="F50" i="2"/>
  <c r="G50" i="2" s="1"/>
  <c r="I50" i="2" s="1"/>
  <c r="J50" i="2" s="1"/>
  <c r="F51" i="2"/>
  <c r="G51" i="2" s="1"/>
  <c r="I51" i="2" s="1"/>
  <c r="J51" i="2" s="1"/>
  <c r="F52" i="2"/>
  <c r="G52" i="2" s="1"/>
  <c r="I52" i="2" s="1"/>
  <c r="J52" i="2" s="1"/>
  <c r="F53" i="2"/>
  <c r="G53" i="2" s="1"/>
  <c r="I53" i="2" s="1"/>
  <c r="J53" i="2" s="1"/>
  <c r="F54" i="2"/>
  <c r="G54" i="2" s="1"/>
  <c r="I54" i="2" s="1"/>
  <c r="J54" i="2" s="1"/>
  <c r="F55" i="2"/>
  <c r="G55" i="2" s="1"/>
  <c r="I55" i="2" s="1"/>
  <c r="J55" i="2" s="1"/>
  <c r="F56" i="2"/>
  <c r="G56" i="2" s="1"/>
  <c r="I56" i="2" s="1"/>
  <c r="J56" i="2" s="1"/>
  <c r="F57" i="2"/>
  <c r="G57" i="2" s="1"/>
  <c r="I57" i="2" s="1"/>
  <c r="J57" i="2" s="1"/>
  <c r="F58" i="2"/>
  <c r="G58" i="2" s="1"/>
  <c r="I58" i="2" s="1"/>
  <c r="J58" i="2" s="1"/>
  <c r="F59" i="2"/>
  <c r="G59" i="2" s="1"/>
  <c r="I59" i="2" s="1"/>
  <c r="J59" i="2" s="1"/>
  <c r="F60" i="2"/>
  <c r="G60" i="2" s="1"/>
  <c r="I60" i="2" s="1"/>
  <c r="J60" i="2" s="1"/>
  <c r="F61" i="2"/>
  <c r="G61" i="2" s="1"/>
  <c r="I61" i="2" s="1"/>
  <c r="J61" i="2" s="1"/>
  <c r="F62" i="2"/>
  <c r="G62" i="2" s="1"/>
  <c r="I62" i="2" s="1"/>
  <c r="J62" i="2" s="1"/>
  <c r="F63" i="2"/>
  <c r="G63" i="2" s="1"/>
  <c r="I63" i="2" s="1"/>
  <c r="J63" i="2" s="1"/>
  <c r="F64" i="2"/>
  <c r="G64" i="2" s="1"/>
  <c r="I64" i="2" s="1"/>
  <c r="J64" i="2" s="1"/>
  <c r="F65" i="2"/>
  <c r="G65" i="2" s="1"/>
  <c r="I65" i="2" s="1"/>
  <c r="J65" i="2" s="1"/>
  <c r="F66" i="2"/>
  <c r="G66" i="2" s="1"/>
  <c r="I66" i="2" s="1"/>
  <c r="J66" i="2" s="1"/>
  <c r="F67" i="2"/>
  <c r="G67" i="2" s="1"/>
  <c r="I67" i="2" s="1"/>
  <c r="J67" i="2" s="1"/>
  <c r="F68" i="2"/>
  <c r="G68" i="2" s="1"/>
  <c r="I68" i="2" s="1"/>
  <c r="J68" i="2" s="1"/>
  <c r="F69" i="2"/>
  <c r="G69" i="2" s="1"/>
  <c r="I69" i="2" s="1"/>
  <c r="J69" i="2" s="1"/>
  <c r="F70" i="2"/>
  <c r="G70" i="2" s="1"/>
  <c r="I70" i="2" s="1"/>
  <c r="J70" i="2" s="1"/>
  <c r="F71" i="2"/>
  <c r="G71" i="2" s="1"/>
  <c r="I71" i="2" s="1"/>
  <c r="J71" i="2" s="1"/>
  <c r="F72" i="2"/>
  <c r="G72" i="2" s="1"/>
  <c r="I72" i="2" s="1"/>
  <c r="J72" i="2" s="1"/>
  <c r="F73" i="2"/>
  <c r="G73" i="2" s="1"/>
  <c r="I73" i="2" s="1"/>
  <c r="J73" i="2" s="1"/>
  <c r="F74" i="2"/>
  <c r="G74" i="2" s="1"/>
  <c r="I74" i="2" s="1"/>
  <c r="J74" i="2" s="1"/>
  <c r="F75" i="2"/>
  <c r="G75" i="2" s="1"/>
  <c r="I75" i="2" s="1"/>
  <c r="J75" i="2" s="1"/>
  <c r="F76" i="2"/>
  <c r="G76" i="2" s="1"/>
  <c r="I76" i="2" s="1"/>
  <c r="J76" i="2" s="1"/>
  <c r="F77" i="2"/>
  <c r="G77" i="2" s="1"/>
  <c r="I77" i="2" s="1"/>
  <c r="J77" i="2" s="1"/>
  <c r="F78" i="2"/>
  <c r="G78" i="2" s="1"/>
  <c r="I78" i="2" s="1"/>
  <c r="J78" i="2" s="1"/>
  <c r="F79" i="2"/>
  <c r="G79" i="2" s="1"/>
  <c r="I79" i="2" s="1"/>
  <c r="J79" i="2" s="1"/>
  <c r="F80" i="2"/>
  <c r="G80" i="2" s="1"/>
  <c r="I80" i="2" s="1"/>
  <c r="J80" i="2" s="1"/>
  <c r="F81" i="2"/>
  <c r="G81" i="2" s="1"/>
  <c r="I81" i="2" s="1"/>
  <c r="J81" i="2" s="1"/>
  <c r="F82" i="2"/>
  <c r="G82" i="2" s="1"/>
  <c r="I82" i="2" s="1"/>
  <c r="J82" i="2" s="1"/>
  <c r="F83" i="2"/>
  <c r="G83" i="2" s="1"/>
  <c r="I83" i="2" s="1"/>
  <c r="J83" i="2" s="1"/>
  <c r="F84" i="2"/>
  <c r="G84" i="2" s="1"/>
  <c r="I84" i="2" s="1"/>
  <c r="J84" i="2" s="1"/>
  <c r="F85" i="2"/>
  <c r="G85" i="2" s="1"/>
  <c r="I85" i="2" s="1"/>
  <c r="J85" i="2" s="1"/>
  <c r="F86" i="2"/>
  <c r="G86" i="2" s="1"/>
  <c r="I86" i="2" s="1"/>
  <c r="J86" i="2" s="1"/>
  <c r="F87" i="2"/>
  <c r="G87" i="2" s="1"/>
  <c r="I87" i="2" s="1"/>
  <c r="J87" i="2" s="1"/>
  <c r="F88" i="2"/>
  <c r="G88" i="2" s="1"/>
  <c r="I88" i="2" s="1"/>
  <c r="J88" i="2" s="1"/>
  <c r="F89" i="2"/>
  <c r="G89" i="2" s="1"/>
  <c r="I89" i="2" s="1"/>
  <c r="J89" i="2" s="1"/>
  <c r="F90" i="2"/>
  <c r="G90" i="2" s="1"/>
  <c r="I90" i="2" s="1"/>
  <c r="J90" i="2" s="1"/>
  <c r="F91" i="2"/>
  <c r="G91" i="2" s="1"/>
  <c r="I91" i="2" s="1"/>
  <c r="J91" i="2" s="1"/>
  <c r="F92" i="2"/>
  <c r="G92" i="2" s="1"/>
  <c r="I92" i="2" s="1"/>
  <c r="J92" i="2" s="1"/>
  <c r="F93" i="2"/>
  <c r="G93" i="2" s="1"/>
  <c r="I93" i="2" s="1"/>
  <c r="J93" i="2" s="1"/>
  <c r="F94" i="2"/>
  <c r="G94" i="2" s="1"/>
  <c r="I94" i="2" s="1"/>
  <c r="J94" i="2" s="1"/>
  <c r="F95" i="2"/>
  <c r="G95" i="2" s="1"/>
  <c r="I95" i="2" s="1"/>
  <c r="J95" i="2" s="1"/>
  <c r="F96" i="2"/>
  <c r="G96" i="2" s="1"/>
  <c r="I96" i="2" s="1"/>
  <c r="J96" i="2" s="1"/>
  <c r="F97" i="2"/>
  <c r="G97" i="2" s="1"/>
  <c r="I97" i="2" s="1"/>
  <c r="J97" i="2" s="1"/>
  <c r="F98" i="2"/>
  <c r="G98" i="2" s="1"/>
  <c r="I98" i="2" s="1"/>
  <c r="J98" i="2" s="1"/>
  <c r="F99" i="2"/>
  <c r="G99" i="2" s="1"/>
  <c r="I99" i="2" s="1"/>
  <c r="J99" i="2" s="1"/>
  <c r="F100" i="2"/>
  <c r="G100" i="2" s="1"/>
  <c r="I100" i="2" s="1"/>
  <c r="J100" i="2" s="1"/>
  <c r="F101" i="2"/>
  <c r="G101" i="2" s="1"/>
  <c r="I101" i="2" s="1"/>
  <c r="J101" i="2" s="1"/>
  <c r="F2" i="2"/>
  <c r="G2" i="2" s="1"/>
  <c r="G31" i="2"/>
  <c r="I2" i="1"/>
  <c r="J2" i="1" s="1"/>
  <c r="L2" i="1" s="1"/>
  <c r="M2" i="1" s="1"/>
  <c r="H40" i="2" l="1"/>
  <c r="I40" i="2"/>
  <c r="J40" i="2" s="1"/>
  <c r="P3" i="2"/>
  <c r="P4" i="2" s="1"/>
  <c r="N3" i="2"/>
  <c r="O3" i="2"/>
  <c r="O4" i="2" s="1"/>
  <c r="I8" i="2"/>
  <c r="J8" i="2" s="1"/>
  <c r="I24" i="2"/>
  <c r="J24" i="2" s="1"/>
  <c r="I32" i="2"/>
  <c r="J32" i="2" s="1"/>
  <c r="H36" i="2"/>
  <c r="H12" i="2"/>
  <c r="H28" i="2"/>
  <c r="H3" i="2"/>
  <c r="I16" i="2"/>
  <c r="J16" i="2" s="1"/>
  <c r="H16" i="2"/>
  <c r="I22" i="2"/>
  <c r="J22" i="2" s="1"/>
  <c r="H22" i="2"/>
  <c r="I30" i="2"/>
  <c r="J30" i="2" s="1"/>
  <c r="H30" i="2"/>
  <c r="I38" i="2"/>
  <c r="J38" i="2" s="1"/>
  <c r="H38" i="2"/>
  <c r="I20" i="2"/>
  <c r="J20" i="2" s="1"/>
  <c r="H20" i="2"/>
  <c r="H23" i="2"/>
  <c r="I23" i="2"/>
  <c r="J23" i="2" s="1"/>
  <c r="H27" i="2"/>
  <c r="I27" i="2"/>
  <c r="J27" i="2" s="1"/>
  <c r="H31" i="2"/>
  <c r="I31" i="2"/>
  <c r="J31" i="2" s="1"/>
  <c r="H35" i="2"/>
  <c r="I35" i="2"/>
  <c r="J35" i="2" s="1"/>
  <c r="H39" i="2"/>
  <c r="I39" i="2"/>
  <c r="J39" i="2" s="1"/>
  <c r="I6" i="2"/>
  <c r="J6" i="2" s="1"/>
  <c r="H6" i="2"/>
  <c r="I10" i="2"/>
  <c r="J10" i="2" s="1"/>
  <c r="H10" i="2"/>
  <c r="I14" i="2"/>
  <c r="J14" i="2" s="1"/>
  <c r="H14" i="2"/>
  <c r="I2" i="2"/>
  <c r="H2" i="2"/>
  <c r="H19" i="2"/>
  <c r="I19" i="2"/>
  <c r="J19" i="2" s="1"/>
  <c r="I26" i="2"/>
  <c r="J26" i="2" s="1"/>
  <c r="H26" i="2"/>
  <c r="I34" i="2"/>
  <c r="J34" i="2" s="1"/>
  <c r="H34" i="2"/>
  <c r="I4" i="2"/>
  <c r="J4" i="2" s="1"/>
  <c r="H4" i="2"/>
  <c r="H7" i="2"/>
  <c r="I7" i="2"/>
  <c r="J7" i="2" s="1"/>
  <c r="H11" i="2"/>
  <c r="I11" i="2"/>
  <c r="J11" i="2" s="1"/>
  <c r="H15" i="2"/>
  <c r="I15" i="2"/>
  <c r="J15" i="2" s="1"/>
  <c r="I18" i="2"/>
  <c r="J18" i="2" s="1"/>
  <c r="H18" i="2"/>
  <c r="H9" i="2"/>
  <c r="H17" i="2"/>
  <c r="H21" i="2"/>
  <c r="H29" i="2"/>
  <c r="H33" i="2"/>
  <c r="H41" i="2"/>
  <c r="I5" i="2"/>
  <c r="J5" i="2" s="1"/>
  <c r="I13" i="2"/>
  <c r="J13" i="2" s="1"/>
  <c r="I25" i="2"/>
  <c r="J25" i="2" s="1"/>
  <c r="I37" i="2"/>
  <c r="J37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N4" i="2" l="1"/>
  <c r="J2" i="2"/>
  <c r="K4" i="2" s="1"/>
  <c r="K2" i="2"/>
  <c r="H42" i="2"/>
  <c r="H43" i="2" s="1"/>
  <c r="H44" i="2" s="1"/>
  <c r="J39" i="1"/>
  <c r="J31" i="1"/>
  <c r="J23" i="1"/>
  <c r="J15" i="1"/>
  <c r="J11" i="1"/>
  <c r="J38" i="1"/>
  <c r="J30" i="1"/>
  <c r="J22" i="1"/>
  <c r="J14" i="1"/>
  <c r="J10" i="1"/>
  <c r="J41" i="1"/>
  <c r="J37" i="1"/>
  <c r="J33" i="1"/>
  <c r="J29" i="1"/>
  <c r="J25" i="1"/>
  <c r="J21" i="1"/>
  <c r="J17" i="1"/>
  <c r="J13" i="1"/>
  <c r="J9" i="1"/>
  <c r="J5" i="1"/>
  <c r="L5" i="1" s="1"/>
  <c r="M5" i="1" s="1"/>
  <c r="J35" i="1"/>
  <c r="J27" i="1"/>
  <c r="J19" i="1"/>
  <c r="J7" i="1"/>
  <c r="J3" i="1"/>
  <c r="J34" i="1"/>
  <c r="J26" i="1"/>
  <c r="J18" i="1"/>
  <c r="J6" i="1"/>
  <c r="L6" i="1" s="1"/>
  <c r="M6" i="1" s="1"/>
  <c r="J40" i="1"/>
  <c r="J36" i="1"/>
  <c r="J32" i="1"/>
  <c r="J28" i="1"/>
  <c r="J24" i="1"/>
  <c r="J20" i="1"/>
  <c r="J16" i="1"/>
  <c r="J12" i="1"/>
  <c r="J8" i="1"/>
  <c r="J4" i="1"/>
  <c r="K2" i="1"/>
  <c r="L3" i="1" l="1"/>
  <c r="M3" i="1" s="1"/>
  <c r="Q3" i="1"/>
  <c r="Q4" i="1" s="1"/>
  <c r="H45" i="2"/>
  <c r="K12" i="1"/>
  <c r="L12" i="1"/>
  <c r="M12" i="1" s="1"/>
  <c r="K28" i="1"/>
  <c r="L28" i="1"/>
  <c r="M28" i="1" s="1"/>
  <c r="K35" i="1"/>
  <c r="L35" i="1"/>
  <c r="M35" i="1" s="1"/>
  <c r="K14" i="1"/>
  <c r="L14" i="1"/>
  <c r="M14" i="1" s="1"/>
  <c r="K16" i="1"/>
  <c r="L16" i="1"/>
  <c r="M16" i="1" s="1"/>
  <c r="K32" i="1"/>
  <c r="L32" i="1"/>
  <c r="M32" i="1" s="1"/>
  <c r="K18" i="1"/>
  <c r="L18" i="1"/>
  <c r="M18" i="1" s="1"/>
  <c r="K7" i="1"/>
  <c r="L7" i="1"/>
  <c r="M7" i="1" s="1"/>
  <c r="K21" i="1"/>
  <c r="L21" i="1"/>
  <c r="M21" i="1" s="1"/>
  <c r="K37" i="1"/>
  <c r="L37" i="1"/>
  <c r="M37" i="1" s="1"/>
  <c r="K22" i="1"/>
  <c r="L22" i="1"/>
  <c r="M22" i="1" s="1"/>
  <c r="K15" i="1"/>
  <c r="L15" i="1"/>
  <c r="M15" i="1" s="1"/>
  <c r="K17" i="1"/>
  <c r="L17" i="1"/>
  <c r="M17" i="1" s="1"/>
  <c r="K11" i="1"/>
  <c r="L11" i="1"/>
  <c r="M11" i="1" s="1"/>
  <c r="K4" i="1"/>
  <c r="L4" i="1"/>
  <c r="M4" i="1" s="1"/>
  <c r="K20" i="1"/>
  <c r="L20" i="1"/>
  <c r="M20" i="1" s="1"/>
  <c r="K36" i="1"/>
  <c r="L36" i="1"/>
  <c r="M36" i="1" s="1"/>
  <c r="K26" i="1"/>
  <c r="L26" i="1"/>
  <c r="M26" i="1" s="1"/>
  <c r="K19" i="1"/>
  <c r="L19" i="1"/>
  <c r="M19" i="1" s="1"/>
  <c r="K9" i="1"/>
  <c r="L9" i="1"/>
  <c r="M9" i="1" s="1"/>
  <c r="K25" i="1"/>
  <c r="L25" i="1"/>
  <c r="M25" i="1" s="1"/>
  <c r="K41" i="1"/>
  <c r="L41" i="1"/>
  <c r="M41" i="1" s="1"/>
  <c r="K30" i="1"/>
  <c r="L30" i="1"/>
  <c r="M30" i="1" s="1"/>
  <c r="K23" i="1"/>
  <c r="L23" i="1"/>
  <c r="M23" i="1" s="1"/>
  <c r="K33" i="1"/>
  <c r="L33" i="1"/>
  <c r="M33" i="1" s="1"/>
  <c r="K39" i="1"/>
  <c r="L39" i="1"/>
  <c r="M39" i="1" s="1"/>
  <c r="K8" i="1"/>
  <c r="L8" i="1"/>
  <c r="M8" i="1" s="1"/>
  <c r="K24" i="1"/>
  <c r="L24" i="1"/>
  <c r="M24" i="1" s="1"/>
  <c r="K40" i="1"/>
  <c r="L40" i="1"/>
  <c r="M40" i="1" s="1"/>
  <c r="K34" i="1"/>
  <c r="L34" i="1"/>
  <c r="M34" i="1" s="1"/>
  <c r="K27" i="1"/>
  <c r="L27" i="1"/>
  <c r="M27" i="1" s="1"/>
  <c r="K13" i="1"/>
  <c r="L13" i="1"/>
  <c r="M13" i="1" s="1"/>
  <c r="K29" i="1"/>
  <c r="L29" i="1"/>
  <c r="M29" i="1" s="1"/>
  <c r="K10" i="1"/>
  <c r="L10" i="1"/>
  <c r="M10" i="1" s="1"/>
  <c r="K38" i="1"/>
  <c r="L38" i="1"/>
  <c r="M38" i="1" s="1"/>
  <c r="K31" i="1"/>
  <c r="L31" i="1"/>
  <c r="M31" i="1" s="1"/>
  <c r="T3" i="1"/>
  <c r="T4" i="1" s="1"/>
  <c r="S3" i="1"/>
  <c r="S4" i="1" s="1"/>
  <c r="K3" i="1"/>
  <c r="U3" i="1"/>
  <c r="U4" i="1" s="1"/>
  <c r="K6" i="1"/>
  <c r="R3" i="1"/>
  <c r="R4" i="1" s="1"/>
  <c r="V3" i="1"/>
  <c r="V4" i="1" s="1"/>
  <c r="K5" i="1"/>
  <c r="H46" i="2" l="1"/>
  <c r="H47" i="2" s="1"/>
  <c r="M42" i="1"/>
  <c r="N4" i="1" s="1"/>
  <c r="N2" i="1"/>
  <c r="K42" i="1"/>
  <c r="H48" i="2" l="1"/>
  <c r="H49" i="2" l="1"/>
  <c r="H50" i="2" s="1"/>
  <c r="H51" i="2" s="1"/>
  <c r="H52" i="2" l="1"/>
  <c r="H53" i="2" s="1"/>
  <c r="H54" i="2" l="1"/>
  <c r="H55" i="2" l="1"/>
  <c r="H56" i="2" l="1"/>
  <c r="H57" i="2" l="1"/>
  <c r="H58" i="2" l="1"/>
  <c r="H59" i="2" l="1"/>
  <c r="H60" i="2" l="1"/>
  <c r="H61" i="2" l="1"/>
  <c r="H62" i="2" l="1"/>
  <c r="H63" i="2" l="1"/>
  <c r="H64" i="2" l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l="1"/>
  <c r="H99" i="2" l="1"/>
  <c r="H100" i="2" l="1"/>
  <c r="H101" i="2" s="1"/>
</calcChain>
</file>

<file path=xl/sharedStrings.xml><?xml version="1.0" encoding="utf-8"?>
<sst xmlns="http://schemas.openxmlformats.org/spreadsheetml/2006/main" count="46" uniqueCount="32">
  <si>
    <t>序号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</si>
  <si>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</si>
  <si>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</si>
  <si>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</si>
  <si>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</si>
  <si>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</si>
  <si>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y</t>
    <phoneticPr fontId="1" type="noConversion"/>
  </si>
  <si>
    <t>β0</t>
    <phoneticPr fontId="1" type="noConversion"/>
  </si>
  <si>
    <t>β1</t>
  </si>
  <si>
    <t>β2</t>
  </si>
  <si>
    <t>β3</t>
  </si>
  <si>
    <t>β4</t>
  </si>
  <si>
    <t>β5</t>
  </si>
  <si>
    <t>x0</t>
    <phoneticPr fontId="1" type="noConversion"/>
  </si>
  <si>
    <t>点积</t>
    <phoneticPr fontId="1" type="noConversion"/>
  </si>
  <si>
    <t>y-hat(sigmoid)</t>
    <phoneticPr fontId="1" type="noConversion"/>
  </si>
  <si>
    <t>loss</t>
    <phoneticPr fontId="1" type="noConversion"/>
  </si>
  <si>
    <t>学习率</t>
    <phoneticPr fontId="1" type="noConversion"/>
  </si>
  <si>
    <t>梯度</t>
    <phoneticPr fontId="1" type="noConversion"/>
  </si>
  <si>
    <t>更新后参数</t>
  </si>
  <si>
    <t>更新后参数</t>
    <phoneticPr fontId="1" type="noConversion"/>
  </si>
  <si>
    <t>y-predict</t>
    <phoneticPr fontId="1" type="noConversion"/>
  </si>
  <si>
    <t>precision</t>
    <phoneticPr fontId="1" type="noConversion"/>
  </si>
  <si>
    <t>均损失</t>
    <phoneticPr fontId="1" type="noConversion"/>
  </si>
  <si>
    <t>准确率</t>
    <phoneticPr fontId="1" type="noConversion"/>
  </si>
  <si>
    <t>x0</t>
    <phoneticPr fontId="1" type="noConversion"/>
  </si>
  <si>
    <t>x2</t>
    <phoneticPr fontId="1" type="noConversion"/>
  </si>
  <si>
    <t>y</t>
    <phoneticPr fontId="1" type="noConversion"/>
  </si>
  <si>
    <t>4.1588+0.442*x-0.595*y=z</t>
    <phoneticPr fontId="1" type="noConversion"/>
  </si>
  <si>
    <t>LR 可视化 - GeoGebra</t>
  </si>
  <si>
    <t>损失mean</t>
    <phoneticPr fontId="1" type="noConversion"/>
  </si>
  <si>
    <t>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</si>
</sst>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_ "/>
  </numFmts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355599</xdr:colOff>
      <xdr:row>0</xdr:row>
      <xdr:rowOff>1404</xdr:rowOff>
    </xdr:from>
    <xdr:to>
      <xdr:col>25</xdr:col>
      <xdr:colOff>588193</xdr:colOff>
      <xdr:row>3</xdr:row>
      <xdr:rowOff>107567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599" y="1404"/>
          <a:ext cx="2162994" cy="639563"/>
        </a:xfrm>
        <a:prstGeom prst="rect">
          <a:avLst/>
        </a:prstGeom>
      </xdr:spPr>
    </xdr:pic>
    <xdr:clientData/>
  </xdr:twoCellAnchor>
  <xdr:twoCellAnchor editAs="oneCell">
    <xdr:from>
      <xdr:col>22</xdr:col>
      <xdr:colOff>55034</xdr:colOff>
      <xdr:row>4</xdr:row>
      <xdr:rowOff>94382</xdr:rowOff>
    </xdr:from>
    <xdr:to>
      <xdr:col>28</xdr:col>
      <xdr:colOff>33867</xdr:colOff>
      <xdr:row>6</xdr:row>
      <xdr:rowOff>139552</xdr:rowOff>
    </xdr:to>
    <xdr:pic>
      <xdr:nvPicPr>
        <xdr:cNvPr id="4" name="图片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0634" y="627782"/>
          <a:ext cx="3839633" cy="400770"/>
        </a:xfrm>
        <a:prstGeom prst="rect">
          <a:avLst/>
        </a:prstGeom>
      </xdr:spPr>
    </xdr:pic>
    <xdr:clientData/>
  </xdr:twoCellAnchor>
  <xdr:twoCellAnchor editAs="oneCell">
    <xdr:from>
      <xdr:col>26</xdr:col>
      <xdr:colOff>166021</xdr:colOff>
      <xdr:row>0</xdr:row>
      <xdr:rowOff>27289</xdr:rowOff>
    </xdr:from>
    <xdr:to>
      <xdr:col>29</xdr:col>
      <xdr:colOff>34788</xdr:colOff>
      <xdr:row>3</xdr:row>
      <xdr:rowOff>7755</xdr:rowOff>
    </xdr:to>
    <xdr:pic>
      <xdr:nvPicPr>
        <xdr:cNvPr id="5" name="图片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90166" y="27289"/>
          <a:ext cx="1801376" cy="510553"/>
        </a:xfrm>
        <a:prstGeom prst="rect">
          <a:avLst/>
        </a:prstGeom>
      </xdr:spPr>
    </xdr:pic>
    <xdr:clientData/>
  </xdr:twoCellAnchor>
  <xdr:twoCellAnchor editAs="oneCell">
    <xdr:from>
      <xdr:col>21</xdr:col>
      <xdr:colOff>600530</xdr:colOff>
      <xdr:row>6</xdr:row>
      <xdr:rowOff>169334</xdr:rowOff>
    </xdr:from>
    <xdr:to>
      <xdr:col>29</xdr:col>
      <xdr:colOff>58510</xdr:colOff>
      <xdr:row>21</xdr:row>
      <xdr:rowOff>136620</xdr:rowOff>
    </xdr:to>
    <xdr:pic>
      <xdr:nvPicPr>
        <xdr:cNvPr id="6" name="图片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587463" y="1243391"/>
          <a:ext cx="4605714" cy="2652429"/>
        </a:xfrm>
        <a:prstGeom prst="rect">
          <a:avLst/>
        </a:prstGeom>
      </xdr:spPr>
    </xdr:pic>
    <xdr:clientData/>
  </xdr:twoCellAnchor>
  <xdr:twoCellAnchor editAs="oneCell">
    <xdr:from>
      <xdr:col>22</xdr:col>
      <xdr:colOff>16932</xdr:colOff>
      <xdr:row>22</xdr:row>
      <xdr:rowOff>50799</xdr:rowOff>
    </xdr:from>
    <xdr:to>
      <xdr:col>26</xdr:col>
      <xdr:colOff>551637</xdr:colOff>
      <xdr:row>26</xdr:row>
      <xdr:rowOff>42456</xdr:rowOff>
    </xdr:to>
    <xdr:pic>
      <xdr:nvPicPr>
        <xdr:cNvPr id="7" name="图片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06399" y="3962399"/>
          <a:ext cx="3108572" cy="70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21166</xdr:colOff>
      <xdr:row>26</xdr:row>
      <xdr:rowOff>165101</xdr:rowOff>
    </xdr:from>
    <xdr:to>
      <xdr:col>27</xdr:col>
      <xdr:colOff>395261</xdr:colOff>
      <xdr:row>38</xdr:row>
      <xdr:rowOff>40072</xdr:rowOff>
    </xdr:to>
    <xdr:pic>
      <xdr:nvPicPr>
        <xdr:cNvPr id="8" name="图片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10633" y="4787901"/>
          <a:ext cx="3591428" cy="2008571"/>
        </a:xfrm>
        <a:prstGeom prst="rect">
          <a:avLst/>
        </a:prstGeom>
      </xdr:spPr>
    </xdr:pic>
    <xdr:clientData/>
  </xdr:twoCellAnchor>
  <xdr:twoCellAnchor editAs="oneCell">
    <xdr:from>
      <xdr:col>22</xdr:col>
      <xdr:colOff>4233</xdr:colOff>
      <xdr:row>39</xdr:row>
      <xdr:rowOff>16933</xdr:rowOff>
    </xdr:from>
    <xdr:to>
      <xdr:col>28</xdr:col>
      <xdr:colOff>554862</xdr:colOff>
      <xdr:row>59</xdr:row>
      <xdr:rowOff>172361</xdr:rowOff>
    </xdr:to>
    <xdr:pic>
      <xdr:nvPicPr>
        <xdr:cNvPr id="9" name="图片 8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93700" y="6951133"/>
          <a:ext cx="4411429" cy="3711428"/>
        </a:xfrm>
        <a:prstGeom prst="rect">
          <a:avLst/>
        </a:prstGeom>
      </xdr:spPr>
    </xdr:pic>
    <xdr:clientData/>
  </xdr:twoCellAnchor>
  <xdr:twoCellAnchor editAs="oneCell">
    <xdr:from>
      <xdr:col>22</xdr:col>
      <xdr:colOff>29633</xdr:colOff>
      <xdr:row>60</xdr:row>
      <xdr:rowOff>59267</xdr:rowOff>
    </xdr:from>
    <xdr:to>
      <xdr:col>26</xdr:col>
      <xdr:colOff>221480</xdr:colOff>
      <xdr:row>66</xdr:row>
      <xdr:rowOff>166753</xdr:rowOff>
    </xdr:to>
    <xdr:pic>
      <xdr:nvPicPr>
        <xdr:cNvPr id="10" name="图片 9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19100" y="10727267"/>
          <a:ext cx="2765714" cy="1174286"/>
        </a:xfrm>
        <a:prstGeom prst="rect">
          <a:avLst/>
        </a:prstGeom>
      </xdr:spPr>
    </xdr:pic>
    <xdr:clientData/>
  </xdr:twoCellAnchor>
  <xdr:twoCellAnchor editAs="oneCell">
    <xdr:from>
      <xdr:col>22</xdr:col>
      <xdr:colOff>63499</xdr:colOff>
      <xdr:row>67</xdr:row>
      <xdr:rowOff>29633</xdr:rowOff>
    </xdr:from>
    <xdr:to>
      <xdr:col>28</xdr:col>
      <xdr:colOff>502699</xdr:colOff>
      <xdr:row>77</xdr:row>
      <xdr:rowOff>128776</xdr:rowOff>
    </xdr:to>
    <xdr:pic>
      <xdr:nvPicPr>
        <xdr:cNvPr id="11" name="图片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2966" y="11942233"/>
          <a:ext cx="4300000" cy="187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421131</xdr:colOff>
      <xdr:row>11</xdr:row>
      <xdr:rowOff>122765</xdr:rowOff>
    </xdr:from>
    <xdr:to>
      <xdr:col>22</xdr:col>
      <xdr:colOff>574921</xdr:colOff>
      <xdr:row>34</xdr:row>
      <xdr:rowOff>15866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5798" y="2078565"/>
          <a:ext cx="7875390" cy="3982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eogebra.org/classic/s6zy3dft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V42"/>
  <sheetViews>
    <sheetView tabSelected="1" zoomScale="130" zoomScaleNormal="130" workbookViewId="0">
      <selection activeCell="N4" sqref="N4"/>
    </sheetView>
  </sheetViews>
  <sheetFormatPr defaultRowHeight="14" x14ac:dyDescent="0.45"/>
  <cols>
    <col min="1" max="2" width="8.9375" style="1"/>
    <col min="17" max="17" width="12.46875" bestFit="1" customWidth="1"/>
    <col min="18" max="18" width="12" customWidth="1"/>
  </cols>
  <sheetData>
    <row r="1" spans="1:22" x14ac:dyDescent="0.45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14</v>
      </c>
      <c r="J1" s="6" t="s">
        <v>15</v>
      </c>
      <c r="K1" s="7" t="s">
        <v>16</v>
      </c>
      <c r="L1" s="7" t="s">
        <v>21</v>
      </c>
      <c r="M1" s="7" t="s">
        <v>22</v>
      </c>
      <c r="N1" s="7" t="s">
        <v>30</v>
      </c>
      <c r="O1" s="4" t="s">
        <v>17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</row>
    <row r="2" spans="1:22" x14ac:dyDescent="0.45">
      <c r="A2" s="2">
        <v>1</v>
      </c>
      <c r="B2" s="2">
        <v>1</v>
      </c>
      <c r="C2" s="2">
        <v>70</v>
      </c>
      <c r="D2" s="2">
        <v>64</v>
      </c>
      <c r="E2" s="2">
        <v>5</v>
      </c>
      <c r="F2" s="2">
        <v>1</v>
      </c>
      <c r="G2" s="2">
        <v>1</v>
      </c>
      <c r="H2" s="2">
        <v>1</v>
      </c>
      <c r="I2">
        <f>SUMPRODUCT(B2:G2,Q$2:V$2)</f>
        <v>-0.88894231157192327</v>
      </c>
      <c r="J2" s="8">
        <f t="shared" ref="J2:J41" si="0">1/(1+EXP(-I2))</f>
        <v>0.29132814541111252</v>
      </c>
      <c r="K2">
        <f t="shared" ref="K2:K41" si="1">-(H2*LOG(J2)+(1-H2)*LOG(1-J2))</f>
        <v>0.53561755585890081</v>
      </c>
      <c r="L2">
        <f>IF(J2&gt;0.5,1,0)</f>
        <v>0</v>
      </c>
      <c r="M2">
        <f>ABS(H2-L2)</f>
        <v>1</v>
      </c>
      <c r="N2" s="7">
        <f>AVERAGE(K2:K41)</f>
        <v>0.14648265673336858</v>
      </c>
      <c r="O2" s="1">
        <v>5.0000000000000001E-4</v>
      </c>
      <c r="P2" s="4" t="s">
        <v>31</v>
      </c>
      <c r="Q2">
        <v>-7.1195638908322803</v>
      </c>
      <c r="R2">
        <v>0.10075755073321316</v>
      </c>
      <c r="S2">
        <v>1.3571833669361351E-2</v>
      </c>
      <c r="T2">
        <v>-2.4237300204740133E-4</v>
      </c>
      <c r="U2">
        <v>-1.083269701413115</v>
      </c>
      <c r="V2">
        <v>-0.60652276048033871</v>
      </c>
    </row>
    <row r="3" spans="1:22" x14ac:dyDescent="0.45">
      <c r="A3" s="2">
        <v>2</v>
      </c>
      <c r="B3" s="2">
        <v>1</v>
      </c>
      <c r="C3" s="2">
        <v>60</v>
      </c>
      <c r="D3" s="2">
        <v>63</v>
      </c>
      <c r="E3" s="2">
        <v>9</v>
      </c>
      <c r="F3" s="2">
        <v>1</v>
      </c>
      <c r="G3" s="2">
        <v>1</v>
      </c>
      <c r="H3" s="2">
        <v>0</v>
      </c>
      <c r="I3">
        <f>SUMPRODUCT(B3:G3,Q$2:V$2)</f>
        <v>-1.9110591445816063</v>
      </c>
      <c r="J3" s="8">
        <f t="shared" si="0"/>
        <v>0.12886190951975657</v>
      </c>
      <c r="K3">
        <f t="shared" si="1"/>
        <v>5.9912996335589747E-2</v>
      </c>
      <c r="L3">
        <f t="shared" ref="L3:L41" si="2">IF(J3&gt;0.5,1,0)</f>
        <v>0</v>
      </c>
      <c r="M3">
        <f t="shared" ref="M3:M41" si="3">ABS(H3-L3)</f>
        <v>0</v>
      </c>
      <c r="N3" s="7" t="s">
        <v>24</v>
      </c>
      <c r="P3" s="7" t="s">
        <v>18</v>
      </c>
      <c r="Q3">
        <f t="shared" ref="Q3:V3" si="4">$O$2*(SUMPRODUCT($J$2:$J$41,B$2:B$41)-SUMPRODUCT($H$2:$H$41,B$2:B$41))/40</f>
        <v>8.1319834888085036E-7</v>
      </c>
      <c r="R3">
        <f t="shared" si="4"/>
        <v>1.0032094418619408E-7</v>
      </c>
      <c r="S3">
        <f t="shared" si="4"/>
        <v>2.3612030763672465E-6</v>
      </c>
      <c r="T3">
        <f t="shared" si="4"/>
        <v>-1.1440645071979461E-5</v>
      </c>
      <c r="U3">
        <f t="shared" si="4"/>
        <v>5.1051692026634069E-6</v>
      </c>
      <c r="V3">
        <f t="shared" si="4"/>
        <v>-5.9952839751857391E-6</v>
      </c>
    </row>
    <row r="4" spans="1:22" x14ac:dyDescent="0.45">
      <c r="A4" s="2">
        <v>3</v>
      </c>
      <c r="B4" s="2">
        <v>1</v>
      </c>
      <c r="C4" s="2">
        <v>70</v>
      </c>
      <c r="D4" s="2">
        <v>65</v>
      </c>
      <c r="E4" s="2">
        <v>11</v>
      </c>
      <c r="F4" s="2">
        <v>1</v>
      </c>
      <c r="G4" s="2">
        <v>1</v>
      </c>
      <c r="H4" s="2">
        <v>0</v>
      </c>
      <c r="I4">
        <f>SUMPRODUCT(B4:G4,Q$2:V$2)</f>
        <v>-0.87682471591484645</v>
      </c>
      <c r="J4" s="8">
        <f>1/(1+EXP(-I4))</f>
        <v>0.29383620763163537</v>
      </c>
      <c r="K4">
        <f t="shared" si="1"/>
        <v>0.15109455408777422</v>
      </c>
      <c r="L4">
        <f t="shared" si="2"/>
        <v>0</v>
      </c>
      <c r="M4">
        <f t="shared" si="3"/>
        <v>0</v>
      </c>
      <c r="N4" s="7">
        <f>1-M42</f>
        <v>0.9</v>
      </c>
      <c r="P4" s="7" t="s">
        <v>20</v>
      </c>
      <c r="Q4">
        <f>Q2-Q3</f>
        <v>-7.1195647040306289</v>
      </c>
      <c r="R4">
        <f>R2-R3</f>
        <v>0.10075745041226897</v>
      </c>
      <c r="S4">
        <f>S2-S3</f>
        <v>1.3569472466284984E-2</v>
      </c>
      <c r="T4">
        <f>T2-T3</f>
        <v>-2.3093235697542187E-4</v>
      </c>
      <c r="U4">
        <f>U2-U3</f>
        <v>-1.0832748065823177</v>
      </c>
      <c r="V4">
        <f>V2-V3</f>
        <v>-0.60651676519636355</v>
      </c>
    </row>
    <row r="5" spans="1:22" x14ac:dyDescent="0.45">
      <c r="A5" s="2">
        <v>4</v>
      </c>
      <c r="B5" s="2">
        <v>1</v>
      </c>
      <c r="C5" s="2">
        <v>40</v>
      </c>
      <c r="D5" s="2">
        <v>69</v>
      </c>
      <c r="E5" s="2">
        <v>10</v>
      </c>
      <c r="F5" s="2">
        <v>1</v>
      </c>
      <c r="G5" s="2">
        <v>1</v>
      </c>
      <c r="H5" s="2">
        <v>0</v>
      </c>
      <c r="I5">
        <f>SUMPRODUCT(B5:G5,Q$2:V$2)</f>
        <v>-3.8450215302317488</v>
      </c>
      <c r="J5" s="8">
        <f t="shared" si="0"/>
        <v>2.093815887915023E-2</v>
      </c>
      <c r="K5">
        <f t="shared" si="1"/>
        <v>9.1898757052169214E-3</v>
      </c>
      <c r="L5">
        <f t="shared" si="2"/>
        <v>0</v>
      </c>
      <c r="M5">
        <f t="shared" si="3"/>
        <v>0</v>
      </c>
      <c r="P5" s="7"/>
    </row>
    <row r="6" spans="1:22" x14ac:dyDescent="0.45">
      <c r="A6" s="2">
        <v>5</v>
      </c>
      <c r="B6" s="2">
        <v>1</v>
      </c>
      <c r="C6" s="2">
        <v>40</v>
      </c>
      <c r="D6" s="2">
        <v>63</v>
      </c>
      <c r="E6" s="2">
        <v>58</v>
      </c>
      <c r="F6" s="2">
        <v>1</v>
      </c>
      <c r="G6" s="2">
        <v>1</v>
      </c>
      <c r="H6" s="2">
        <v>0</v>
      </c>
      <c r="I6">
        <f>SUMPRODUCT(B6:G6,Q$2:V$2)</f>
        <v>-3.9380864363461918</v>
      </c>
      <c r="J6" s="8">
        <f t="shared" si="0"/>
        <v>1.9113039298933873E-2</v>
      </c>
      <c r="K6">
        <f t="shared" si="1"/>
        <v>8.3810386673548003E-3</v>
      </c>
      <c r="L6">
        <f t="shared" si="2"/>
        <v>0</v>
      </c>
      <c r="M6">
        <f t="shared" si="3"/>
        <v>0</v>
      </c>
    </row>
    <row r="7" spans="1:22" x14ac:dyDescent="0.45">
      <c r="A7" s="2">
        <v>6</v>
      </c>
      <c r="B7" s="2">
        <v>1</v>
      </c>
      <c r="C7" s="2">
        <v>70</v>
      </c>
      <c r="D7" s="2">
        <v>48</v>
      </c>
      <c r="E7" s="2">
        <v>9</v>
      </c>
      <c r="F7" s="2">
        <v>1</v>
      </c>
      <c r="G7" s="2">
        <v>1</v>
      </c>
      <c r="H7" s="2">
        <v>0</v>
      </c>
      <c r="I7">
        <f>SUMPRODUCT(B7:G7,Q$2:V$2)</f>
        <v>-1.1070611422898944</v>
      </c>
      <c r="J7" s="8">
        <f t="shared" si="0"/>
        <v>0.24841918836104601</v>
      </c>
      <c r="K7">
        <f t="shared" si="1"/>
        <v>0.12402431625870837</v>
      </c>
      <c r="L7">
        <f t="shared" si="2"/>
        <v>0</v>
      </c>
      <c r="M7">
        <f t="shared" si="3"/>
        <v>0</v>
      </c>
    </row>
    <row r="8" spans="1:22" x14ac:dyDescent="0.45">
      <c r="A8" s="2">
        <v>7</v>
      </c>
      <c r="B8" s="2">
        <v>1</v>
      </c>
      <c r="C8" s="2">
        <v>70</v>
      </c>
      <c r="D8" s="2">
        <v>48</v>
      </c>
      <c r="E8" s="2">
        <v>11</v>
      </c>
      <c r="F8" s="2">
        <v>1</v>
      </c>
      <c r="G8" s="2">
        <v>1</v>
      </c>
      <c r="H8" s="2">
        <v>0</v>
      </c>
      <c r="I8">
        <f>SUMPRODUCT(B8:G8,Q$2:V$2)</f>
        <v>-1.1075458882939895</v>
      </c>
      <c r="J8" s="8">
        <f t="shared" si="0"/>
        <v>0.248328693880531</v>
      </c>
      <c r="K8">
        <f t="shared" si="1"/>
        <v>0.12397202795242418</v>
      </c>
      <c r="L8">
        <f t="shared" si="2"/>
        <v>0</v>
      </c>
      <c r="M8">
        <f t="shared" si="3"/>
        <v>0</v>
      </c>
    </row>
    <row r="9" spans="1:22" x14ac:dyDescent="0.45">
      <c r="A9" s="2">
        <v>8</v>
      </c>
      <c r="B9" s="2">
        <v>1</v>
      </c>
      <c r="C9" s="2">
        <v>80</v>
      </c>
      <c r="D9" s="2">
        <v>63</v>
      </c>
      <c r="E9" s="2">
        <v>4</v>
      </c>
      <c r="F9" s="2">
        <v>2</v>
      </c>
      <c r="G9" s="2">
        <v>1</v>
      </c>
      <c r="H9" s="2">
        <v>0</v>
      </c>
      <c r="I9">
        <f>SUMPRODUCT(B9:G9,Q$2:V$2)</f>
        <v>-0.97796596632022115</v>
      </c>
      <c r="J9" s="8">
        <f t="shared" si="0"/>
        <v>0.27329556678768047</v>
      </c>
      <c r="K9">
        <f t="shared" si="1"/>
        <v>0.13864219041390266</v>
      </c>
      <c r="L9">
        <f t="shared" si="2"/>
        <v>0</v>
      </c>
      <c r="M9">
        <f t="shared" si="3"/>
        <v>0</v>
      </c>
    </row>
    <row r="10" spans="1:22" x14ac:dyDescent="0.45">
      <c r="A10" s="2">
        <v>9</v>
      </c>
      <c r="B10" s="2">
        <v>1</v>
      </c>
      <c r="C10" s="2">
        <v>60</v>
      </c>
      <c r="D10" s="2">
        <v>63</v>
      </c>
      <c r="E10" s="2">
        <v>14</v>
      </c>
      <c r="F10" s="2">
        <v>2</v>
      </c>
      <c r="G10" s="2">
        <v>1</v>
      </c>
      <c r="H10" s="2">
        <v>0</v>
      </c>
      <c r="I10">
        <f>SUMPRODUCT(B10:G10,Q$2:V$2)</f>
        <v>-2.9955407110049581</v>
      </c>
      <c r="J10" s="8">
        <f t="shared" si="0"/>
        <v>4.7627736015898058E-2</v>
      </c>
      <c r="K10">
        <f t="shared" si="1"/>
        <v>2.1193261076959617E-2</v>
      </c>
      <c r="L10">
        <f t="shared" si="2"/>
        <v>0</v>
      </c>
      <c r="M10">
        <f t="shared" si="3"/>
        <v>0</v>
      </c>
    </row>
    <row r="11" spans="1:22" x14ac:dyDescent="0.45">
      <c r="A11" s="2">
        <v>10</v>
      </c>
      <c r="B11" s="2">
        <v>1</v>
      </c>
      <c r="C11" s="2">
        <v>30</v>
      </c>
      <c r="D11" s="2">
        <v>53</v>
      </c>
      <c r="E11" s="2">
        <v>4</v>
      </c>
      <c r="F11" s="2">
        <v>2</v>
      </c>
      <c r="G11" s="2">
        <v>1</v>
      </c>
      <c r="H11" s="2">
        <v>0</v>
      </c>
      <c r="I11">
        <f>SUMPRODUCT(B11:G11,Q$2:V$2)</f>
        <v>-6.1515618396744927</v>
      </c>
      <c r="J11" s="8">
        <f t="shared" si="0"/>
        <v>2.1256243110243443E-3</v>
      </c>
      <c r="K11">
        <f t="shared" si="1"/>
        <v>9.2412943319865966E-4</v>
      </c>
      <c r="L11">
        <f t="shared" si="2"/>
        <v>0</v>
      </c>
      <c r="M11">
        <f t="shared" si="3"/>
        <v>0</v>
      </c>
    </row>
    <row r="12" spans="1:22" x14ac:dyDescent="0.45">
      <c r="A12" s="2">
        <v>11</v>
      </c>
      <c r="B12" s="2">
        <v>1</v>
      </c>
      <c r="C12" s="2">
        <v>80</v>
      </c>
      <c r="D12" s="2">
        <v>43</v>
      </c>
      <c r="E12" s="2">
        <v>12</v>
      </c>
      <c r="F12" s="2">
        <v>2</v>
      </c>
      <c r="G12" s="2">
        <v>1</v>
      </c>
      <c r="H12" s="2">
        <v>0</v>
      </c>
      <c r="I12">
        <f>SUMPRODUCT(B12:G12,Q$2:V$2)</f>
        <v>-1.2513416237238273</v>
      </c>
      <c r="J12" s="8">
        <f t="shared" si="0"/>
        <v>0.22246798374033139</v>
      </c>
      <c r="K12">
        <f t="shared" si="1"/>
        <v>0.10928171908745232</v>
      </c>
      <c r="L12">
        <f t="shared" si="2"/>
        <v>0</v>
      </c>
      <c r="M12">
        <f t="shared" si="3"/>
        <v>0</v>
      </c>
    </row>
    <row r="13" spans="1:22" x14ac:dyDescent="0.45">
      <c r="A13" s="2">
        <v>12</v>
      </c>
      <c r="B13" s="2">
        <v>1</v>
      </c>
      <c r="C13" s="2">
        <v>40</v>
      </c>
      <c r="D13" s="2">
        <v>55</v>
      </c>
      <c r="E13" s="2">
        <v>2</v>
      </c>
      <c r="F13" s="2">
        <v>2</v>
      </c>
      <c r="G13" s="2">
        <v>1</v>
      </c>
      <c r="H13" s="2">
        <v>0</v>
      </c>
      <c r="I13">
        <f>SUMPRODUCT(B13:G13,Q$2:V$2)</f>
        <v>-5.1163579189995421</v>
      </c>
      <c r="J13" s="8">
        <f t="shared" si="0"/>
        <v>5.9620682793482555E-3</v>
      </c>
      <c r="K13">
        <f t="shared" si="1"/>
        <v>2.5970429440796503E-3</v>
      </c>
      <c r="L13">
        <f t="shared" si="2"/>
        <v>0</v>
      </c>
      <c r="M13">
        <f t="shared" si="3"/>
        <v>0</v>
      </c>
    </row>
    <row r="14" spans="1:22" x14ac:dyDescent="0.45">
      <c r="A14" s="2">
        <v>13</v>
      </c>
      <c r="B14" s="2">
        <v>1</v>
      </c>
      <c r="C14" s="2">
        <v>60</v>
      </c>
      <c r="D14" s="2">
        <v>66</v>
      </c>
      <c r="E14" s="2">
        <v>25</v>
      </c>
      <c r="F14" s="2">
        <v>2</v>
      </c>
      <c r="G14" s="2">
        <v>1</v>
      </c>
      <c r="H14" s="2">
        <v>1</v>
      </c>
      <c r="I14">
        <f>SUMPRODUCT(B14:G14,Q$2:V$2)</f>
        <v>-2.9574913130193954</v>
      </c>
      <c r="J14" s="8">
        <f t="shared" si="0"/>
        <v>4.9383643095588951E-2</v>
      </c>
      <c r="K14">
        <f t="shared" si="1"/>
        <v>1.3064168747534124</v>
      </c>
      <c r="L14">
        <f t="shared" si="2"/>
        <v>0</v>
      </c>
      <c r="M14">
        <f t="shared" si="3"/>
        <v>1</v>
      </c>
    </row>
    <row r="15" spans="1:22" x14ac:dyDescent="0.45">
      <c r="A15" s="2">
        <v>14</v>
      </c>
      <c r="B15" s="2">
        <v>1</v>
      </c>
      <c r="C15" s="2">
        <v>40</v>
      </c>
      <c r="D15" s="2">
        <v>67</v>
      </c>
      <c r="E15" s="2">
        <v>23</v>
      </c>
      <c r="F15" s="2">
        <v>2</v>
      </c>
      <c r="G15" s="2">
        <v>1</v>
      </c>
      <c r="H15" s="2">
        <v>0</v>
      </c>
      <c r="I15">
        <f>SUMPRODUCT(B15:G15,Q$2:V$2)</f>
        <v>-4.9585857480102025</v>
      </c>
      <c r="J15" s="8">
        <f t="shared" si="0"/>
        <v>6.9738763883506142E-3</v>
      </c>
      <c r="K15">
        <f t="shared" si="1"/>
        <v>3.0393263372934759E-3</v>
      </c>
      <c r="L15">
        <f t="shared" si="2"/>
        <v>0</v>
      </c>
      <c r="M15">
        <f t="shared" si="3"/>
        <v>0</v>
      </c>
    </row>
    <row r="16" spans="1:22" x14ac:dyDescent="0.45">
      <c r="A16" s="2">
        <v>15</v>
      </c>
      <c r="B16" s="2">
        <v>1</v>
      </c>
      <c r="C16" s="2">
        <v>20</v>
      </c>
      <c r="D16" s="2">
        <v>61</v>
      </c>
      <c r="E16" s="2">
        <v>19</v>
      </c>
      <c r="F16" s="2">
        <v>3</v>
      </c>
      <c r="G16" s="2">
        <v>1</v>
      </c>
      <c r="H16" s="2">
        <v>0</v>
      </c>
      <c r="I16">
        <f>SUMPRODUCT(B16:G16,Q$2:V$2)</f>
        <v>-8.1374679740955589</v>
      </c>
      <c r="J16" s="8">
        <f t="shared" si="0"/>
        <v>2.922911077608041E-4</v>
      </c>
      <c r="K16">
        <f t="shared" si="1"/>
        <v>1.269589706030248E-4</v>
      </c>
      <c r="L16">
        <f t="shared" si="2"/>
        <v>0</v>
      </c>
      <c r="M16">
        <f t="shared" si="3"/>
        <v>0</v>
      </c>
    </row>
    <row r="17" spans="1:13" x14ac:dyDescent="0.45">
      <c r="A17" s="2">
        <v>16</v>
      </c>
      <c r="B17" s="2">
        <v>1</v>
      </c>
      <c r="C17" s="2">
        <v>50</v>
      </c>
      <c r="D17" s="2">
        <v>63</v>
      </c>
      <c r="E17" s="2">
        <v>4</v>
      </c>
      <c r="F17" s="2">
        <v>3</v>
      </c>
      <c r="G17" s="2">
        <v>1</v>
      </c>
      <c r="H17" s="2">
        <v>0</v>
      </c>
      <c r="I17">
        <f>SUMPRODUCT(B17:G17,Q$2:V$2)</f>
        <v>-5.0839621897297302</v>
      </c>
      <c r="J17" s="8">
        <f t="shared" si="0"/>
        <v>6.1571677316837057E-3</v>
      </c>
      <c r="K17">
        <f t="shared" si="1"/>
        <v>2.6822901252774277E-3</v>
      </c>
      <c r="L17">
        <f t="shared" si="2"/>
        <v>0</v>
      </c>
      <c r="M17">
        <f t="shared" si="3"/>
        <v>0</v>
      </c>
    </row>
    <row r="18" spans="1:13" x14ac:dyDescent="0.45">
      <c r="A18" s="2">
        <v>17</v>
      </c>
      <c r="B18" s="2">
        <v>1</v>
      </c>
      <c r="C18" s="2">
        <v>50</v>
      </c>
      <c r="D18" s="2">
        <v>66</v>
      </c>
      <c r="E18" s="2">
        <v>16</v>
      </c>
      <c r="F18" s="2">
        <v>0</v>
      </c>
      <c r="G18" s="2">
        <v>1</v>
      </c>
      <c r="H18" s="2">
        <v>0</v>
      </c>
      <c r="I18">
        <f>SUMPRODUCT(B18:G18,Q$2:V$2)</f>
        <v>-1.7963460605068702</v>
      </c>
      <c r="J18" s="8">
        <f t="shared" si="0"/>
        <v>0.14229643888960181</v>
      </c>
      <c r="K18">
        <f t="shared" si="1"/>
        <v>6.6662786765784895E-2</v>
      </c>
      <c r="L18">
        <f t="shared" si="2"/>
        <v>0</v>
      </c>
      <c r="M18">
        <f t="shared" si="3"/>
        <v>0</v>
      </c>
    </row>
    <row r="19" spans="1:13" x14ac:dyDescent="0.45">
      <c r="A19" s="2">
        <v>18</v>
      </c>
      <c r="B19" s="2">
        <v>1</v>
      </c>
      <c r="C19" s="2">
        <v>40</v>
      </c>
      <c r="D19" s="2">
        <v>68</v>
      </c>
      <c r="E19" s="2">
        <v>12</v>
      </c>
      <c r="F19" s="2">
        <v>0</v>
      </c>
      <c r="G19" s="2">
        <v>1</v>
      </c>
      <c r="H19" s="2">
        <v>0</v>
      </c>
      <c r="I19">
        <f>SUMPRODUCT(B19:G19,Q$2:V$2)</f>
        <v>-2.77580840849209</v>
      </c>
      <c r="J19" s="8">
        <f t="shared" si="0"/>
        <v>5.8645529878856843E-2</v>
      </c>
      <c r="K19">
        <f t="shared" si="1"/>
        <v>2.6246810759953498E-2</v>
      </c>
      <c r="L19">
        <f t="shared" si="2"/>
        <v>0</v>
      </c>
      <c r="M19">
        <f t="shared" si="3"/>
        <v>0</v>
      </c>
    </row>
    <row r="20" spans="1:13" x14ac:dyDescent="0.45">
      <c r="A20" s="2">
        <v>19</v>
      </c>
      <c r="B20" s="2">
        <v>1</v>
      </c>
      <c r="C20" s="2">
        <v>80</v>
      </c>
      <c r="D20" s="2">
        <v>41</v>
      </c>
      <c r="E20" s="2">
        <v>12</v>
      </c>
      <c r="F20" s="2">
        <v>0</v>
      </c>
      <c r="G20" s="2">
        <v>1</v>
      </c>
      <c r="H20" s="2">
        <v>1</v>
      </c>
      <c r="I20">
        <f>SUMPRODUCT(B20:G20,Q$2:V$2)</f>
        <v>0.88805411176367999</v>
      </c>
      <c r="J20" s="8">
        <f t="shared" si="0"/>
        <v>0.70848844637731601</v>
      </c>
      <c r="K20">
        <f t="shared" si="1"/>
        <v>0.14966722758376158</v>
      </c>
      <c r="L20">
        <f t="shared" si="2"/>
        <v>1</v>
      </c>
      <c r="M20">
        <f t="shared" si="3"/>
        <v>0</v>
      </c>
    </row>
    <row r="21" spans="1:13" x14ac:dyDescent="0.45">
      <c r="A21" s="2">
        <v>20</v>
      </c>
      <c r="B21" s="2">
        <v>1</v>
      </c>
      <c r="C21" s="2">
        <v>70</v>
      </c>
      <c r="D21" s="2">
        <v>53</v>
      </c>
      <c r="E21" s="2">
        <v>8</v>
      </c>
      <c r="F21" s="2">
        <v>0</v>
      </c>
      <c r="G21" s="2">
        <v>1</v>
      </c>
      <c r="H21" s="2">
        <v>1</v>
      </c>
      <c r="I21">
        <f>SUMPRODUCT(B21:G21,Q$2:V$2)</f>
        <v>4.431010047207451E-2</v>
      </c>
      <c r="J21" s="8">
        <f t="shared" si="0"/>
        <v>0.51107571301991106</v>
      </c>
      <c r="K21">
        <f t="shared" si="1"/>
        <v>0.29151475679090072</v>
      </c>
      <c r="L21">
        <f t="shared" si="2"/>
        <v>1</v>
      </c>
      <c r="M21">
        <f t="shared" si="3"/>
        <v>0</v>
      </c>
    </row>
    <row r="22" spans="1:13" x14ac:dyDescent="0.45">
      <c r="A22" s="2">
        <v>21</v>
      </c>
      <c r="B22" s="2">
        <v>1</v>
      </c>
      <c r="C22" s="2">
        <v>60</v>
      </c>
      <c r="D22" s="2">
        <v>37</v>
      </c>
      <c r="E22" s="2">
        <v>13</v>
      </c>
      <c r="F22" s="2">
        <v>0</v>
      </c>
      <c r="G22" s="2">
        <v>1</v>
      </c>
      <c r="H22" s="2">
        <v>0</v>
      </c>
      <c r="I22">
        <f>SUMPRODUCT(B22:G22,Q$2:V$2)</f>
        <v>-1.1816266105800759</v>
      </c>
      <c r="J22" s="8">
        <f t="shared" si="0"/>
        <v>0.2347598533796233</v>
      </c>
      <c r="K22">
        <f t="shared" si="1"/>
        <v>0.1162022537540825</v>
      </c>
      <c r="L22">
        <f t="shared" si="2"/>
        <v>0</v>
      </c>
      <c r="M22">
        <f t="shared" si="3"/>
        <v>0</v>
      </c>
    </row>
    <row r="23" spans="1:13" x14ac:dyDescent="0.45">
      <c r="A23" s="2">
        <v>22</v>
      </c>
      <c r="B23" s="2">
        <v>1</v>
      </c>
      <c r="C23" s="2">
        <v>90</v>
      </c>
      <c r="D23" s="2">
        <v>54</v>
      </c>
      <c r="E23" s="2">
        <v>12</v>
      </c>
      <c r="F23" s="2">
        <v>0</v>
      </c>
      <c r="G23" s="2">
        <v>0</v>
      </c>
      <c r="H23" s="2">
        <v>1</v>
      </c>
      <c r="I23">
        <f>SUMPRODUCT(B23:G23,Q$2:V$2)</f>
        <v>2.6785862172778492</v>
      </c>
      <c r="J23" s="8">
        <f t="shared" si="0"/>
        <v>0.93575117803533625</v>
      </c>
      <c r="K23">
        <f t="shared" si="1"/>
        <v>2.8839617471436329E-2</v>
      </c>
      <c r="L23">
        <f t="shared" si="2"/>
        <v>1</v>
      </c>
      <c r="M23">
        <f t="shared" si="3"/>
        <v>0</v>
      </c>
    </row>
    <row r="24" spans="1:13" x14ac:dyDescent="0.45">
      <c r="A24" s="2">
        <v>23</v>
      </c>
      <c r="B24" s="2">
        <v>1</v>
      </c>
      <c r="C24" s="2">
        <v>50</v>
      </c>
      <c r="D24" s="2">
        <v>52</v>
      </c>
      <c r="E24" s="2">
        <v>8</v>
      </c>
      <c r="F24" s="2">
        <v>0</v>
      </c>
      <c r="G24" s="2">
        <v>0</v>
      </c>
      <c r="H24" s="2">
        <v>1</v>
      </c>
      <c r="I24">
        <f>SUMPRODUCT(B24:G24,Q$2:V$2)</f>
        <v>-1.3778899873812112</v>
      </c>
      <c r="J24" s="8">
        <f t="shared" si="0"/>
        <v>0.20134809082089497</v>
      </c>
      <c r="K24">
        <f t="shared" si="1"/>
        <v>0.6960524840097716</v>
      </c>
      <c r="L24">
        <f t="shared" si="2"/>
        <v>0</v>
      </c>
      <c r="M24">
        <f t="shared" si="3"/>
        <v>1</v>
      </c>
    </row>
    <row r="25" spans="1:13" x14ac:dyDescent="0.45">
      <c r="A25" s="2">
        <v>24</v>
      </c>
      <c r="B25" s="2">
        <v>1</v>
      </c>
      <c r="C25" s="2">
        <v>70</v>
      </c>
      <c r="D25" s="2">
        <v>50</v>
      </c>
      <c r="E25" s="2">
        <v>7</v>
      </c>
      <c r="F25" s="2">
        <v>0</v>
      </c>
      <c r="G25" s="2">
        <v>0</v>
      </c>
      <c r="H25" s="2">
        <v>1</v>
      </c>
      <c r="I25">
        <f>SUMPRODUCT(B25:G25,Q$2:V$2)</f>
        <v>0.61035973294637658</v>
      </c>
      <c r="J25" s="8">
        <f t="shared" si="0"/>
        <v>0.64802285766116152</v>
      </c>
      <c r="K25">
        <f t="shared" si="1"/>
        <v>0.18840967502287392</v>
      </c>
      <c r="L25">
        <f t="shared" si="2"/>
        <v>1</v>
      </c>
      <c r="M25">
        <f t="shared" si="3"/>
        <v>0</v>
      </c>
    </row>
    <row r="26" spans="1:13" x14ac:dyDescent="0.45">
      <c r="A26" s="2">
        <v>25</v>
      </c>
      <c r="B26" s="2">
        <v>1</v>
      </c>
      <c r="C26" s="2">
        <v>50</v>
      </c>
      <c r="D26" s="2">
        <v>65</v>
      </c>
      <c r="E26" s="2">
        <v>21</v>
      </c>
      <c r="F26" s="2">
        <v>0</v>
      </c>
      <c r="G26" s="2">
        <v>0</v>
      </c>
      <c r="H26" s="2">
        <v>0</v>
      </c>
      <c r="I26">
        <f>SUMPRODUCT(B26:G26,Q$2:V$2)</f>
        <v>-1.2046069987061299</v>
      </c>
      <c r="J26" s="8">
        <f t="shared" si="0"/>
        <v>0.23065667110790425</v>
      </c>
      <c r="K26">
        <f t="shared" si="1"/>
        <v>0.11387980770414799</v>
      </c>
      <c r="L26">
        <f t="shared" si="2"/>
        <v>0</v>
      </c>
      <c r="M26">
        <f t="shared" si="3"/>
        <v>0</v>
      </c>
    </row>
    <row r="27" spans="1:13" x14ac:dyDescent="0.45">
      <c r="A27" s="2">
        <v>26</v>
      </c>
      <c r="B27" s="2">
        <v>1</v>
      </c>
      <c r="C27" s="2">
        <v>80</v>
      </c>
      <c r="D27" s="2">
        <v>52</v>
      </c>
      <c r="E27" s="2">
        <v>28</v>
      </c>
      <c r="F27" s="2">
        <v>0</v>
      </c>
      <c r="G27" s="2">
        <v>0</v>
      </c>
      <c r="H27" s="2">
        <v>1</v>
      </c>
      <c r="I27">
        <f>SUMPRODUCT(B27:G27,Q$2:V$2)</f>
        <v>1.6399890745742349</v>
      </c>
      <c r="J27" s="8">
        <f t="shared" si="0"/>
        <v>0.83753345078932395</v>
      </c>
      <c r="K27">
        <f t="shared" si="1"/>
        <v>7.6997838376963876E-2</v>
      </c>
      <c r="L27">
        <f t="shared" si="2"/>
        <v>1</v>
      </c>
      <c r="M27">
        <f t="shared" si="3"/>
        <v>0</v>
      </c>
    </row>
    <row r="28" spans="1:13" x14ac:dyDescent="0.45">
      <c r="A28" s="2">
        <v>27</v>
      </c>
      <c r="B28" s="2">
        <v>1</v>
      </c>
      <c r="C28" s="2">
        <v>60</v>
      </c>
      <c r="D28" s="2">
        <v>70</v>
      </c>
      <c r="E28" s="2">
        <v>13</v>
      </c>
      <c r="F28" s="2">
        <v>0</v>
      </c>
      <c r="G28" s="2">
        <v>0</v>
      </c>
      <c r="H28" s="2">
        <v>0</v>
      </c>
      <c r="I28">
        <f>SUMPRODUCT(B28:G28,Q$2:V$2)</f>
        <v>-0.12723333901081268</v>
      </c>
      <c r="J28" s="8">
        <f t="shared" si="0"/>
        <v>0.46823450619490375</v>
      </c>
      <c r="K28">
        <f t="shared" si="1"/>
        <v>0.2742798474035541</v>
      </c>
      <c r="L28">
        <f t="shared" si="2"/>
        <v>0</v>
      </c>
      <c r="M28">
        <f t="shared" si="3"/>
        <v>0</v>
      </c>
    </row>
    <row r="29" spans="1:13" x14ac:dyDescent="0.45">
      <c r="A29" s="2">
        <v>28</v>
      </c>
      <c r="B29" s="2">
        <v>1</v>
      </c>
      <c r="C29" s="2">
        <v>50</v>
      </c>
      <c r="D29" s="2">
        <v>40</v>
      </c>
      <c r="E29" s="2">
        <v>13</v>
      </c>
      <c r="F29" s="2">
        <v>0</v>
      </c>
      <c r="G29" s="2">
        <v>0</v>
      </c>
      <c r="H29" s="2">
        <v>0</v>
      </c>
      <c r="I29">
        <f>SUMPRODUCT(B29:G29,Q$2:V$2)</f>
        <v>-1.5419638564237841</v>
      </c>
      <c r="J29" s="8">
        <f t="shared" si="0"/>
        <v>0.17624996917710814</v>
      </c>
      <c r="K29">
        <f t="shared" si="1"/>
        <v>8.4204556147600959E-2</v>
      </c>
      <c r="L29">
        <f t="shared" si="2"/>
        <v>0</v>
      </c>
      <c r="M29">
        <f t="shared" si="3"/>
        <v>0</v>
      </c>
    </row>
    <row r="30" spans="1:13" x14ac:dyDescent="0.45">
      <c r="A30" s="2">
        <v>29</v>
      </c>
      <c r="B30" s="2">
        <v>1</v>
      </c>
      <c r="C30" s="2">
        <v>70</v>
      </c>
      <c r="D30" s="2">
        <v>36</v>
      </c>
      <c r="E30" s="2">
        <v>22</v>
      </c>
      <c r="F30" s="2">
        <v>2</v>
      </c>
      <c r="G30" s="2">
        <v>0</v>
      </c>
      <c r="H30" s="2">
        <v>0</v>
      </c>
      <c r="I30">
        <f>SUMPRODUCT(B30:G30,Q$2:V$2)</f>
        <v>-1.7498209362816233</v>
      </c>
      <c r="J30" s="8">
        <f t="shared" si="0"/>
        <v>0.14806978462313866</v>
      </c>
      <c r="K30">
        <f t="shared" si="1"/>
        <v>6.9595978376488815E-2</v>
      </c>
      <c r="L30">
        <f t="shared" si="2"/>
        <v>0</v>
      </c>
      <c r="M30">
        <f t="shared" si="3"/>
        <v>0</v>
      </c>
    </row>
    <row r="31" spans="1:13" x14ac:dyDescent="0.45">
      <c r="A31" s="2">
        <v>30</v>
      </c>
      <c r="B31" s="2">
        <v>1</v>
      </c>
      <c r="C31" s="2">
        <v>40</v>
      </c>
      <c r="D31" s="2">
        <v>44</v>
      </c>
      <c r="E31" s="2">
        <v>36</v>
      </c>
      <c r="F31" s="2">
        <v>2</v>
      </c>
      <c r="G31" s="2">
        <v>0</v>
      </c>
      <c r="H31" s="2">
        <v>0</v>
      </c>
      <c r="I31">
        <f>SUMPRODUCT(B31:G31,Q$2:V$2)</f>
        <v>-4.6673660109517909</v>
      </c>
      <c r="J31" s="8">
        <f t="shared" si="0"/>
        <v>9.3095071905651035E-3</v>
      </c>
      <c r="K31">
        <f t="shared" si="1"/>
        <v>4.0620047072701263E-3</v>
      </c>
      <c r="L31">
        <f t="shared" si="2"/>
        <v>0</v>
      </c>
      <c r="M31">
        <f t="shared" si="3"/>
        <v>0</v>
      </c>
    </row>
    <row r="32" spans="1:13" x14ac:dyDescent="0.45">
      <c r="A32" s="2">
        <v>31</v>
      </c>
      <c r="B32" s="2">
        <v>1</v>
      </c>
      <c r="C32" s="2">
        <v>30</v>
      </c>
      <c r="D32" s="2">
        <v>54</v>
      </c>
      <c r="E32" s="2">
        <v>9</v>
      </c>
      <c r="F32" s="2">
        <v>2</v>
      </c>
      <c r="G32" s="2">
        <v>0</v>
      </c>
      <c r="H32" s="2">
        <v>0</v>
      </c>
      <c r="I32">
        <f>SUMPRODUCT(B32:G32,Q$2:V$2)</f>
        <v>-5.5326791105350281</v>
      </c>
      <c r="J32" s="8">
        <f t="shared" si="0"/>
        <v>3.9397946095761647E-3</v>
      </c>
      <c r="K32">
        <f t="shared" si="1"/>
        <v>1.7144104933479404E-3</v>
      </c>
      <c r="L32">
        <f t="shared" si="2"/>
        <v>0</v>
      </c>
      <c r="M32">
        <f t="shared" si="3"/>
        <v>0</v>
      </c>
    </row>
    <row r="33" spans="1:13" x14ac:dyDescent="0.45">
      <c r="A33" s="2">
        <v>32</v>
      </c>
      <c r="B33" s="2">
        <v>1</v>
      </c>
      <c r="C33" s="2">
        <v>30</v>
      </c>
      <c r="D33" s="2">
        <v>59</v>
      </c>
      <c r="E33" s="2">
        <v>87</v>
      </c>
      <c r="F33" s="2">
        <v>2</v>
      </c>
      <c r="G33" s="2">
        <v>0</v>
      </c>
      <c r="H33" s="2">
        <v>0</v>
      </c>
      <c r="I33">
        <f>SUMPRODUCT(B33:G33,Q$2:V$2)</f>
        <v>-5.48372503634792</v>
      </c>
      <c r="J33" s="8">
        <f t="shared" si="0"/>
        <v>4.1366447743586936E-3</v>
      </c>
      <c r="K33">
        <f t="shared" si="1"/>
        <v>1.8002480649249068E-3</v>
      </c>
      <c r="L33">
        <f t="shared" si="2"/>
        <v>0</v>
      </c>
      <c r="M33">
        <f t="shared" si="3"/>
        <v>0</v>
      </c>
    </row>
    <row r="34" spans="1:13" x14ac:dyDescent="0.45">
      <c r="A34" s="2">
        <v>33</v>
      </c>
      <c r="B34" s="2">
        <v>1</v>
      </c>
      <c r="C34" s="2">
        <v>40</v>
      </c>
      <c r="D34" s="2">
        <v>69</v>
      </c>
      <c r="E34" s="2">
        <v>5</v>
      </c>
      <c r="F34" s="2">
        <v>3</v>
      </c>
      <c r="G34" s="2">
        <v>0</v>
      </c>
      <c r="H34" s="2">
        <v>0</v>
      </c>
      <c r="I34">
        <f>SUMPRODUCT(B34:G34,Q$2:V$2)</f>
        <v>-5.4038263075674031</v>
      </c>
      <c r="J34" s="8">
        <f t="shared" si="0"/>
        <v>4.479178822223112E-3</v>
      </c>
      <c r="K34">
        <f t="shared" si="1"/>
        <v>1.9496523336555121E-3</v>
      </c>
      <c r="L34">
        <f t="shared" si="2"/>
        <v>0</v>
      </c>
      <c r="M34">
        <f t="shared" si="3"/>
        <v>0</v>
      </c>
    </row>
    <row r="35" spans="1:13" x14ac:dyDescent="0.45">
      <c r="A35" s="2">
        <v>34</v>
      </c>
      <c r="B35" s="2">
        <v>1</v>
      </c>
      <c r="C35" s="2">
        <v>60</v>
      </c>
      <c r="D35" s="2">
        <v>50</v>
      </c>
      <c r="E35" s="2">
        <v>22</v>
      </c>
      <c r="F35" s="2">
        <v>3</v>
      </c>
      <c r="G35" s="2">
        <v>0</v>
      </c>
      <c r="H35" s="2">
        <v>0</v>
      </c>
      <c r="I35">
        <f>SUMPRODUCT(B35:G35,Q$2:V$2)</f>
        <v>-3.6506604736558117</v>
      </c>
      <c r="J35" s="8">
        <f t="shared" si="0"/>
        <v>2.5316400611537421E-2</v>
      </c>
      <c r="K35">
        <f t="shared" si="1"/>
        <v>1.11363415736184E-2</v>
      </c>
      <c r="L35">
        <f t="shared" si="2"/>
        <v>0</v>
      </c>
      <c r="M35">
        <f t="shared" si="3"/>
        <v>0</v>
      </c>
    </row>
    <row r="36" spans="1:13" x14ac:dyDescent="0.45">
      <c r="A36" s="2">
        <v>35</v>
      </c>
      <c r="B36" s="2">
        <v>1</v>
      </c>
      <c r="C36" s="2">
        <v>80</v>
      </c>
      <c r="D36" s="2">
        <v>52</v>
      </c>
      <c r="E36" s="2">
        <v>4</v>
      </c>
      <c r="F36" s="2">
        <v>3</v>
      </c>
      <c r="G36" s="2">
        <v>0</v>
      </c>
      <c r="H36" s="2">
        <v>0</v>
      </c>
      <c r="I36">
        <f>SUMPRODUCT(B36:G36,Q$2:V$2)</f>
        <v>-1.6040030776159724</v>
      </c>
      <c r="J36" s="8">
        <f t="shared" si="0"/>
        <v>0.16742287292652319</v>
      </c>
      <c r="K36">
        <f t="shared" si="1"/>
        <v>7.9575524415158666E-2</v>
      </c>
      <c r="L36">
        <f t="shared" si="2"/>
        <v>0</v>
      </c>
      <c r="M36">
        <f t="shared" si="3"/>
        <v>0</v>
      </c>
    </row>
    <row r="37" spans="1:13" x14ac:dyDescent="0.45">
      <c r="A37" s="2">
        <v>36</v>
      </c>
      <c r="B37" s="2">
        <v>1</v>
      </c>
      <c r="C37" s="2">
        <v>70</v>
      </c>
      <c r="D37" s="2">
        <v>68</v>
      </c>
      <c r="E37" s="2">
        <v>15</v>
      </c>
      <c r="F37" s="2">
        <v>0</v>
      </c>
      <c r="G37" s="2">
        <v>0</v>
      </c>
      <c r="H37" s="2">
        <v>0</v>
      </c>
      <c r="I37">
        <f>SUMPRODUCT(B37:G37,Q$2:V$2)</f>
        <v>0.85271375497850177</v>
      </c>
      <c r="J37" s="8">
        <f t="shared" si="0"/>
        <v>0.70113610448273933</v>
      </c>
      <c r="K37">
        <f t="shared" si="1"/>
        <v>0.52452654707080093</v>
      </c>
      <c r="L37">
        <f t="shared" si="2"/>
        <v>1</v>
      </c>
      <c r="M37">
        <f t="shared" si="3"/>
        <v>1</v>
      </c>
    </row>
    <row r="38" spans="1:13" x14ac:dyDescent="0.45">
      <c r="A38" s="2">
        <v>37</v>
      </c>
      <c r="B38" s="2">
        <v>1</v>
      </c>
      <c r="C38" s="2">
        <v>30</v>
      </c>
      <c r="D38" s="2">
        <v>39</v>
      </c>
      <c r="E38" s="2">
        <v>4</v>
      </c>
      <c r="F38" s="2">
        <v>0</v>
      </c>
      <c r="G38" s="2">
        <v>0</v>
      </c>
      <c r="H38" s="2">
        <v>0</v>
      </c>
      <c r="I38">
        <f>SUMPRODUCT(B38:G38,Q$2:V$2)</f>
        <v>-3.5685053477389821</v>
      </c>
      <c r="J38" s="8">
        <f t="shared" si="0"/>
        <v>2.7424648972319787E-2</v>
      </c>
      <c r="K38">
        <f t="shared" si="1"/>
        <v>1.2076741397817463E-2</v>
      </c>
      <c r="L38">
        <f t="shared" si="2"/>
        <v>0</v>
      </c>
      <c r="M38">
        <f t="shared" si="3"/>
        <v>0</v>
      </c>
    </row>
    <row r="39" spans="1:13" x14ac:dyDescent="0.45">
      <c r="A39" s="2">
        <v>38</v>
      </c>
      <c r="B39" s="2">
        <v>1</v>
      </c>
      <c r="C39" s="2">
        <v>60</v>
      </c>
      <c r="D39" s="2">
        <v>49</v>
      </c>
      <c r="E39" s="2">
        <v>11</v>
      </c>
      <c r="F39" s="2">
        <v>0</v>
      </c>
      <c r="G39" s="2">
        <v>0</v>
      </c>
      <c r="H39" s="2">
        <v>0</v>
      </c>
      <c r="I39">
        <f>SUMPRODUCT(B39:G39,Q$2:V$2)</f>
        <v>-0.41175710006330629</v>
      </c>
      <c r="J39" s="8">
        <f t="shared" si="0"/>
        <v>0.3984908764488318</v>
      </c>
      <c r="K39">
        <f t="shared" si="1"/>
        <v>0.22075778099599364</v>
      </c>
      <c r="L39">
        <f t="shared" si="2"/>
        <v>0</v>
      </c>
      <c r="M39">
        <f t="shared" si="3"/>
        <v>0</v>
      </c>
    </row>
    <row r="40" spans="1:13" x14ac:dyDescent="0.45">
      <c r="A40" s="2">
        <v>39</v>
      </c>
      <c r="B40" s="2">
        <v>1</v>
      </c>
      <c r="C40" s="2">
        <v>80</v>
      </c>
      <c r="D40" s="2">
        <v>64</v>
      </c>
      <c r="E40" s="2">
        <v>10</v>
      </c>
      <c r="F40" s="2">
        <v>0</v>
      </c>
      <c r="G40" s="2">
        <v>0</v>
      </c>
      <c r="H40" s="2">
        <v>1</v>
      </c>
      <c r="I40">
        <f>SUMPRODUCT(B40:G40,Q$2:V$2)</f>
        <v>1.8072137926434244</v>
      </c>
      <c r="J40" s="8">
        <f t="shared" si="0"/>
        <v>0.85902479862906689</v>
      </c>
      <c r="K40">
        <f t="shared" si="1"/>
        <v>6.5994298622417444E-2</v>
      </c>
      <c r="L40">
        <f t="shared" si="2"/>
        <v>1</v>
      </c>
      <c r="M40">
        <f t="shared" si="3"/>
        <v>0</v>
      </c>
    </row>
    <row r="41" spans="1:13" x14ac:dyDescent="0.45">
      <c r="A41" s="2">
        <v>40</v>
      </c>
      <c r="B41" s="2">
        <v>1</v>
      </c>
      <c r="C41" s="2">
        <v>70</v>
      </c>
      <c r="D41" s="2">
        <v>67</v>
      </c>
      <c r="E41" s="2">
        <v>18</v>
      </c>
      <c r="F41" s="2">
        <v>0</v>
      </c>
      <c r="G41" s="2">
        <v>0</v>
      </c>
      <c r="H41" s="2">
        <v>1</v>
      </c>
      <c r="I41">
        <f>SUMPRODUCT(B41:G41,Q$2:V$2)</f>
        <v>0.83841480230299825</v>
      </c>
      <c r="J41" s="8">
        <f t="shared" si="0"/>
        <v>0.69813125004781573</v>
      </c>
      <c r="K41">
        <f t="shared" si="1"/>
        <v>0.15606292148426881</v>
      </c>
      <c r="L41">
        <f t="shared" si="2"/>
        <v>1</v>
      </c>
      <c r="M41">
        <f t="shared" si="3"/>
        <v>0</v>
      </c>
    </row>
    <row r="42" spans="1:13" x14ac:dyDescent="0.45">
      <c r="K42">
        <f>AVERAGE(K2:K41)</f>
        <v>0.14648265673336858</v>
      </c>
      <c r="M42">
        <f>SUM(M2:M41)/40</f>
        <v>0.1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101"/>
  <sheetViews>
    <sheetView topLeftCell="A4" zoomScale="115" zoomScaleNormal="115" workbookViewId="0">
      <selection activeCell="H22" sqref="H22"/>
    </sheetView>
  </sheetViews>
  <sheetFormatPr defaultRowHeight="14" x14ac:dyDescent="0.45"/>
  <sheetData>
    <row r="1" spans="1:20" x14ac:dyDescent="0.45">
      <c r="A1" s="3" t="s">
        <v>0</v>
      </c>
      <c r="B1" s="3" t="s">
        <v>25</v>
      </c>
      <c r="C1" s="3" t="s">
        <v>1</v>
      </c>
      <c r="D1" s="3" t="s">
        <v>26</v>
      </c>
      <c r="E1" s="3" t="s">
        <v>27</v>
      </c>
      <c r="F1" s="5" t="s">
        <v>14</v>
      </c>
      <c r="G1" s="6" t="s">
        <v>15</v>
      </c>
      <c r="H1" s="7" t="s">
        <v>16</v>
      </c>
      <c r="I1" s="7" t="s">
        <v>21</v>
      </c>
      <c r="J1" s="7" t="s">
        <v>22</v>
      </c>
      <c r="K1" s="7" t="s">
        <v>23</v>
      </c>
      <c r="L1" s="4" t="s">
        <v>17</v>
      </c>
      <c r="N1" s="4" t="s">
        <v>7</v>
      </c>
      <c r="O1" s="4" t="s">
        <v>8</v>
      </c>
      <c r="P1" s="4" t="s">
        <v>9</v>
      </c>
    </row>
    <row r="2" spans="1:20" x14ac:dyDescent="0.45">
      <c r="A2" s="2">
        <v>1</v>
      </c>
      <c r="B2" s="2">
        <v>1</v>
      </c>
      <c r="C2" s="2">
        <v>-1.7611999999999999E-2</v>
      </c>
      <c r="D2" s="2">
        <v>14.053064000000001</v>
      </c>
      <c r="E2" s="2">
        <v>0</v>
      </c>
      <c r="F2">
        <f>SUMPRODUCT( B2:D2,N$2:P$2)</f>
        <v>-4.2066845930760088</v>
      </c>
      <c r="G2" s="8">
        <f t="shared" ref="G2:G65" si="0">1/(1+EXP(-F2))</f>
        <v>1.46770472966206E-2</v>
      </c>
      <c r="H2">
        <f t="shared" ref="H2:H41" si="1">-(E2*LOG(G2)+(1-E2)*LOG(1-G2))</f>
        <v>6.4214003764974754E-3</v>
      </c>
      <c r="I2">
        <f>IF(G2&gt;0.5,1,0)</f>
        <v>0</v>
      </c>
      <c r="J2">
        <f>ABS(E2-I2)</f>
        <v>0</v>
      </c>
      <c r="K2" s="7">
        <f>AVERAGE(H2:H41)</f>
        <v>0.10168119576180626</v>
      </c>
      <c r="L2" s="1">
        <v>1E-3</v>
      </c>
      <c r="M2" s="4" t="s">
        <v>19</v>
      </c>
      <c r="N2">
        <v>4.1588212378670022</v>
      </c>
      <c r="O2">
        <v>0.44213167225404104</v>
      </c>
      <c r="P2">
        <v>-0.59472574862900163</v>
      </c>
      <c r="R2">
        <v>15.512969654150501</v>
      </c>
      <c r="S2">
        <v>0.84808227165045469</v>
      </c>
      <c r="T2">
        <v>-1.8847728763686373</v>
      </c>
    </row>
    <row r="3" spans="1:20" x14ac:dyDescent="0.45">
      <c r="A3" s="2">
        <v>2</v>
      </c>
      <c r="B3" s="2">
        <v>1</v>
      </c>
      <c r="C3" s="2">
        <v>-1.395634</v>
      </c>
      <c r="D3" s="2">
        <v>4.662541</v>
      </c>
      <c r="E3" s="2">
        <v>1</v>
      </c>
      <c r="F3">
        <f t="shared" ref="F3:F66" si="2">SUMPRODUCT( B3:D3,N$2:P$2)</f>
        <v>0.7688340568539922</v>
      </c>
      <c r="G3" s="8">
        <f t="shared" si="0"/>
        <v>0.68326862286881218</v>
      </c>
      <c r="H3">
        <f t="shared" si="1"/>
        <v>0.1654085225347639</v>
      </c>
      <c r="I3">
        <f t="shared" ref="I3:I66" si="3">IF(G3&gt;0.5,1,0)</f>
        <v>1</v>
      </c>
      <c r="J3">
        <f t="shared" ref="J3:J66" si="4">ABS(E3-I3)</f>
        <v>0</v>
      </c>
      <c r="K3" s="7" t="s">
        <v>24</v>
      </c>
      <c r="M3" s="7" t="s">
        <v>18</v>
      </c>
      <c r="N3">
        <f>$L$2*(SUMPRODUCT($G$2:$G$41,B$2:B$41)-SUMPRODUCT($E$2:$E$41,B$2:B$41))/40</f>
        <v>-3.7097069291089197E-5</v>
      </c>
      <c r="O3">
        <f t="shared" ref="O3:P3" si="5">$L$2*(SUMPRODUCT($G$2:$G$41,C$2:C$41)-SUMPRODUCT($E$2:$E$41,C$2:C$41))/40</f>
        <v>3.4813793561687323E-5</v>
      </c>
      <c r="P3">
        <f t="shared" si="5"/>
        <v>4.3785172291396887E-6</v>
      </c>
    </row>
    <row r="4" spans="1:20" x14ac:dyDescent="0.45">
      <c r="A4" s="2">
        <v>3</v>
      </c>
      <c r="B4" s="2">
        <v>1</v>
      </c>
      <c r="C4" s="2">
        <v>-0.75215699999999996</v>
      </c>
      <c r="D4" s="2">
        <v>6.5386199999999999</v>
      </c>
      <c r="E4" s="2">
        <v>0</v>
      </c>
      <c r="F4">
        <f t="shared" si="2"/>
        <v>-6.241686884114328E-2</v>
      </c>
      <c r="G4" s="8">
        <f>1/(1+EXP(-F4))</f>
        <v>0.48440084681115969</v>
      </c>
      <c r="H4">
        <f t="shared" si="1"/>
        <v>0.28768780459581822</v>
      </c>
      <c r="I4">
        <f t="shared" si="3"/>
        <v>0</v>
      </c>
      <c r="J4">
        <f t="shared" si="4"/>
        <v>0</v>
      </c>
      <c r="K4" s="7">
        <f>1-SUM(J2:J101)/100</f>
        <v>0.97</v>
      </c>
      <c r="M4" s="7" t="s">
        <v>20</v>
      </c>
      <c r="N4">
        <f>N2-N3</f>
        <v>4.1588583349362933</v>
      </c>
      <c r="O4">
        <f t="shared" ref="O4:P4" si="6">O2-O3</f>
        <v>0.44209685846047936</v>
      </c>
      <c r="P4">
        <f t="shared" si="6"/>
        <v>-0.59473012714623075</v>
      </c>
    </row>
    <row r="5" spans="1:20" x14ac:dyDescent="0.45">
      <c r="A5" s="2">
        <v>4</v>
      </c>
      <c r="B5" s="2">
        <v>1</v>
      </c>
      <c r="C5" s="2">
        <v>-1.322371</v>
      </c>
      <c r="D5" s="2">
        <v>7.1528530000000003</v>
      </c>
      <c r="E5" s="2">
        <v>0</v>
      </c>
      <c r="F5">
        <f t="shared" si="2"/>
        <v>-0.67982671896144664</v>
      </c>
      <c r="G5" s="8">
        <f t="shared" si="0"/>
        <v>0.33629997822532237</v>
      </c>
      <c r="H5">
        <f t="shared" si="1"/>
        <v>0.17802816810961883</v>
      </c>
      <c r="I5">
        <f t="shared" si="3"/>
        <v>0</v>
      </c>
      <c r="J5">
        <f t="shared" si="4"/>
        <v>0</v>
      </c>
      <c r="M5" s="7"/>
    </row>
    <row r="6" spans="1:20" x14ac:dyDescent="0.45">
      <c r="A6" s="2">
        <v>5</v>
      </c>
      <c r="B6" s="2">
        <v>1</v>
      </c>
      <c r="C6" s="2">
        <v>0.42336299999999999</v>
      </c>
      <c r="D6" s="2">
        <v>11.054677</v>
      </c>
      <c r="E6" s="2">
        <v>0</v>
      </c>
      <c r="F6">
        <f t="shared" si="2"/>
        <v>-2.2284976256493163</v>
      </c>
      <c r="G6" s="8">
        <f t="shared" si="0"/>
        <v>9.7220422528734737E-2</v>
      </c>
      <c r="H6">
        <f t="shared" si="1"/>
        <v>4.4418274020345809E-2</v>
      </c>
      <c r="I6">
        <f t="shared" si="3"/>
        <v>0</v>
      </c>
      <c r="J6">
        <f t="shared" si="4"/>
        <v>0</v>
      </c>
    </row>
    <row r="7" spans="1:20" x14ac:dyDescent="0.45">
      <c r="A7" s="2">
        <v>6</v>
      </c>
      <c r="B7" s="2">
        <v>1</v>
      </c>
      <c r="C7" s="2">
        <v>0.40670400000000001</v>
      </c>
      <c r="D7" s="2">
        <v>7.0673349999999999</v>
      </c>
      <c r="E7" s="2">
        <v>1</v>
      </c>
      <c r="F7">
        <f t="shared" si="2"/>
        <v>0.13551185881246486</v>
      </c>
      <c r="G7" s="8">
        <f t="shared" si="0"/>
        <v>0.53382621666327257</v>
      </c>
      <c r="H7">
        <f t="shared" si="1"/>
        <v>0.2726001014503347</v>
      </c>
      <c r="I7">
        <f t="shared" si="3"/>
        <v>1</v>
      </c>
      <c r="J7">
        <f t="shared" si="4"/>
        <v>0</v>
      </c>
    </row>
    <row r="8" spans="1:20" x14ac:dyDescent="0.45">
      <c r="A8" s="2">
        <v>7</v>
      </c>
      <c r="B8" s="2">
        <v>1</v>
      </c>
      <c r="C8" s="2">
        <v>0.66739400000000004</v>
      </c>
      <c r="D8" s="2">
        <v>12.741452000000001</v>
      </c>
      <c r="E8" s="2">
        <v>0</v>
      </c>
      <c r="F8">
        <f t="shared" si="2"/>
        <v>-3.1237723161811743</v>
      </c>
      <c r="G8" s="8">
        <f t="shared" si="0"/>
        <v>4.213725148198387E-2</v>
      </c>
      <c r="H8">
        <f t="shared" si="1"/>
        <v>1.8696716215419597E-2</v>
      </c>
      <c r="I8">
        <f t="shared" si="3"/>
        <v>0</v>
      </c>
      <c r="J8">
        <f t="shared" si="4"/>
        <v>0</v>
      </c>
    </row>
    <row r="9" spans="1:20" x14ac:dyDescent="0.45">
      <c r="A9" s="2">
        <v>8</v>
      </c>
      <c r="B9" s="2">
        <v>1</v>
      </c>
      <c r="C9" s="2">
        <v>-2.4601500000000001</v>
      </c>
      <c r="D9" s="2">
        <v>6.8668050000000003</v>
      </c>
      <c r="E9" s="2">
        <v>1</v>
      </c>
      <c r="F9">
        <f t="shared" si="2"/>
        <v>-1.0127547399431482</v>
      </c>
      <c r="G9" s="8">
        <f t="shared" si="0"/>
        <v>0.26644108989564597</v>
      </c>
      <c r="H9">
        <f t="shared" si="1"/>
        <v>0.57439879850002784</v>
      </c>
      <c r="I9">
        <f t="shared" si="3"/>
        <v>0</v>
      </c>
      <c r="J9">
        <f t="shared" si="4"/>
        <v>1</v>
      </c>
    </row>
    <row r="10" spans="1:20" x14ac:dyDescent="0.45">
      <c r="A10" s="2">
        <v>9</v>
      </c>
      <c r="B10" s="2">
        <v>1</v>
      </c>
      <c r="C10" s="2">
        <v>0.569411</v>
      </c>
      <c r="D10" s="2">
        <v>9.5487549999999999</v>
      </c>
      <c r="E10" s="2">
        <v>0</v>
      </c>
      <c r="F10">
        <f t="shared" si="2"/>
        <v>-1.2683145903530741</v>
      </c>
      <c r="G10" s="8">
        <f t="shared" si="0"/>
        <v>0.21954590293776283</v>
      </c>
      <c r="H10">
        <f t="shared" si="1"/>
        <v>0.1076526351753227</v>
      </c>
      <c r="I10">
        <f t="shared" si="3"/>
        <v>0</v>
      </c>
      <c r="J10">
        <f t="shared" si="4"/>
        <v>0</v>
      </c>
      <c r="N10" s="9" t="s">
        <v>29</v>
      </c>
    </row>
    <row r="11" spans="1:20" x14ac:dyDescent="0.45">
      <c r="A11" s="2">
        <v>10</v>
      </c>
      <c r="B11" s="2">
        <v>1</v>
      </c>
      <c r="C11" s="2">
        <v>-2.6631999999999999E-2</v>
      </c>
      <c r="D11" s="2">
        <v>10.427743</v>
      </c>
      <c r="E11" s="2">
        <v>0</v>
      </c>
      <c r="F11">
        <f t="shared" si="2"/>
        <v>-2.0546008750142981</v>
      </c>
      <c r="G11" s="8">
        <f t="shared" si="0"/>
        <v>0.11358831332326805</v>
      </c>
      <c r="H11">
        <f t="shared" si="1"/>
        <v>5.2364526729185332E-2</v>
      </c>
      <c r="I11">
        <f t="shared" si="3"/>
        <v>0</v>
      </c>
      <c r="J11">
        <f t="shared" si="4"/>
        <v>0</v>
      </c>
      <c r="N11" t="s">
        <v>28</v>
      </c>
    </row>
    <row r="12" spans="1:20" x14ac:dyDescent="0.45">
      <c r="A12" s="2">
        <v>11</v>
      </c>
      <c r="B12" s="2">
        <v>1</v>
      </c>
      <c r="C12" s="2">
        <v>0.85043299999999999</v>
      </c>
      <c r="D12" s="2">
        <v>6.9203340000000004</v>
      </c>
      <c r="E12" s="2">
        <v>1</v>
      </c>
      <c r="F12">
        <f t="shared" si="2"/>
        <v>0.41912378338428979</v>
      </c>
      <c r="G12" s="8">
        <f t="shared" si="0"/>
        <v>0.60327355992444376</v>
      </c>
      <c r="H12">
        <f t="shared" si="1"/>
        <v>0.21948570838249043</v>
      </c>
      <c r="I12">
        <f t="shared" si="3"/>
        <v>1</v>
      </c>
      <c r="J12">
        <f t="shared" si="4"/>
        <v>0</v>
      </c>
    </row>
    <row r="13" spans="1:20" x14ac:dyDescent="0.45">
      <c r="A13" s="2">
        <v>12</v>
      </c>
      <c r="B13" s="2">
        <v>1</v>
      </c>
      <c r="C13" s="2">
        <v>1.347183</v>
      </c>
      <c r="D13" s="2">
        <v>13.1755</v>
      </c>
      <c r="E13" s="2">
        <v>0</v>
      </c>
      <c r="F13">
        <f t="shared" si="2"/>
        <v>-3.0813555905721932</v>
      </c>
      <c r="G13" s="8">
        <f t="shared" si="0"/>
        <v>4.3882903438809476E-2</v>
      </c>
      <c r="H13">
        <f t="shared" si="1"/>
        <v>1.9488916012440512E-2</v>
      </c>
      <c r="I13">
        <f t="shared" si="3"/>
        <v>0</v>
      </c>
      <c r="J13">
        <f t="shared" si="4"/>
        <v>0</v>
      </c>
    </row>
    <row r="14" spans="1:20" x14ac:dyDescent="0.45">
      <c r="A14" s="2">
        <v>13</v>
      </c>
      <c r="B14" s="2">
        <v>1</v>
      </c>
      <c r="C14" s="2">
        <v>1.1768130000000001</v>
      </c>
      <c r="D14" s="2">
        <v>3.1670199999999999</v>
      </c>
      <c r="E14" s="2">
        <v>1</v>
      </c>
      <c r="F14">
        <f t="shared" si="2"/>
        <v>2.7956191970642763</v>
      </c>
      <c r="G14" s="8">
        <f t="shared" si="0"/>
        <v>0.94243863417206986</v>
      </c>
      <c r="H14">
        <f t="shared" si="1"/>
        <v>2.5746918796544442E-2</v>
      </c>
      <c r="I14">
        <f t="shared" si="3"/>
        <v>1</v>
      </c>
      <c r="J14">
        <f t="shared" si="4"/>
        <v>0</v>
      </c>
    </row>
    <row r="15" spans="1:20" x14ac:dyDescent="0.45">
      <c r="A15" s="2">
        <v>14</v>
      </c>
      <c r="B15" s="2">
        <v>1</v>
      </c>
      <c r="C15" s="2">
        <v>-1.781871</v>
      </c>
      <c r="D15" s="2">
        <v>9.0979530000000004</v>
      </c>
      <c r="E15" s="2">
        <v>0</v>
      </c>
      <c r="F15">
        <f t="shared" si="2"/>
        <v>-2.0397872760204496</v>
      </c>
      <c r="G15" s="8">
        <f t="shared" si="0"/>
        <v>0.11508839473191844</v>
      </c>
      <c r="H15">
        <f t="shared" si="1"/>
        <v>5.3100109258799696E-2</v>
      </c>
      <c r="I15">
        <f t="shared" si="3"/>
        <v>0</v>
      </c>
      <c r="J15">
        <f t="shared" si="4"/>
        <v>0</v>
      </c>
    </row>
    <row r="16" spans="1:20" x14ac:dyDescent="0.45">
      <c r="A16" s="2">
        <v>15</v>
      </c>
      <c r="B16" s="2">
        <v>1</v>
      </c>
      <c r="C16" s="2">
        <v>-0.56660600000000005</v>
      </c>
      <c r="D16" s="2">
        <v>5.7490030000000001</v>
      </c>
      <c r="E16" s="2">
        <v>1</v>
      </c>
      <c r="F16">
        <f t="shared" si="2"/>
        <v>0.48922666653245273</v>
      </c>
      <c r="G16" s="8">
        <f t="shared" si="0"/>
        <v>0.61992423782717243</v>
      </c>
      <c r="H16">
        <f t="shared" si="1"/>
        <v>0.20766138325027891</v>
      </c>
      <c r="I16">
        <f t="shared" si="3"/>
        <v>1</v>
      </c>
      <c r="J16">
        <f t="shared" si="4"/>
        <v>0</v>
      </c>
    </row>
    <row r="17" spans="1:10" x14ac:dyDescent="0.45">
      <c r="A17" s="2">
        <v>16</v>
      </c>
      <c r="B17" s="2">
        <v>1</v>
      </c>
      <c r="C17" s="2">
        <v>0.93163499999999999</v>
      </c>
      <c r="D17" s="2">
        <v>1.5895049999999999</v>
      </c>
      <c r="E17" s="2">
        <v>1</v>
      </c>
      <c r="F17">
        <f t="shared" si="2"/>
        <v>3.6254070272728542</v>
      </c>
      <c r="G17" s="8">
        <f t="shared" si="0"/>
        <v>0.97405293192048026</v>
      </c>
      <c r="H17">
        <f t="shared" si="1"/>
        <v>1.141744207789115E-2</v>
      </c>
      <c r="I17">
        <f t="shared" si="3"/>
        <v>1</v>
      </c>
      <c r="J17">
        <f t="shared" si="4"/>
        <v>0</v>
      </c>
    </row>
    <row r="18" spans="1:10" x14ac:dyDescent="0.45">
      <c r="A18" s="2">
        <v>17</v>
      </c>
      <c r="B18" s="2">
        <v>1</v>
      </c>
      <c r="C18" s="2">
        <v>-2.4205000000000001E-2</v>
      </c>
      <c r="D18" s="2">
        <v>6.1518230000000003</v>
      </c>
      <c r="E18" s="2">
        <v>1</v>
      </c>
      <c r="F18">
        <f t="shared" si="2"/>
        <v>0.48947190163198195</v>
      </c>
      <c r="G18" s="8">
        <f t="shared" si="0"/>
        <v>0.61998201797472208</v>
      </c>
      <c r="H18">
        <f t="shared" si="1"/>
        <v>0.20762090664304331</v>
      </c>
      <c r="I18">
        <f t="shared" si="3"/>
        <v>1</v>
      </c>
      <c r="J18">
        <f t="shared" si="4"/>
        <v>0</v>
      </c>
    </row>
    <row r="19" spans="1:10" x14ac:dyDescent="0.45">
      <c r="A19" s="2">
        <v>18</v>
      </c>
      <c r="B19" s="2">
        <v>1</v>
      </c>
      <c r="C19" s="2">
        <v>-3.6452999999999999E-2</v>
      </c>
      <c r="D19" s="2">
        <v>2.6909879999999999</v>
      </c>
      <c r="E19" s="2">
        <v>1</v>
      </c>
      <c r="F19">
        <f t="shared" si="2"/>
        <v>2.5423043591666659</v>
      </c>
      <c r="G19" s="8">
        <f t="shared" si="0"/>
        <v>0.92705481042993731</v>
      </c>
      <c r="H19">
        <f t="shared" si="1"/>
        <v>3.2894588224889686E-2</v>
      </c>
      <c r="I19">
        <f t="shared" si="3"/>
        <v>1</v>
      </c>
      <c r="J19">
        <f t="shared" si="4"/>
        <v>0</v>
      </c>
    </row>
    <row r="20" spans="1:10" x14ac:dyDescent="0.45">
      <c r="A20" s="2">
        <v>19</v>
      </c>
      <c r="B20" s="2">
        <v>1</v>
      </c>
      <c r="C20" s="2">
        <v>-0.19694900000000001</v>
      </c>
      <c r="D20" s="2">
        <v>0.44416499999999998</v>
      </c>
      <c r="E20" s="2">
        <v>1</v>
      </c>
      <c r="F20">
        <f t="shared" si="2"/>
        <v>3.8075874850084404</v>
      </c>
      <c r="G20" s="8">
        <f t="shared" si="0"/>
        <v>0.97828053231405698</v>
      </c>
      <c r="H20">
        <f t="shared" si="1"/>
        <v>9.5365888056734936E-3</v>
      </c>
      <c r="I20">
        <f t="shared" si="3"/>
        <v>1</v>
      </c>
      <c r="J20">
        <f t="shared" si="4"/>
        <v>0</v>
      </c>
    </row>
    <row r="21" spans="1:10" x14ac:dyDescent="0.45">
      <c r="A21" s="2">
        <v>20</v>
      </c>
      <c r="B21" s="2">
        <v>1</v>
      </c>
      <c r="C21" s="2">
        <v>1.014459</v>
      </c>
      <c r="D21" s="2">
        <v>5.7543990000000003</v>
      </c>
      <c r="E21" s="2">
        <v>1</v>
      </c>
      <c r="F21">
        <f t="shared" si="2"/>
        <v>1.1850564387851859</v>
      </c>
      <c r="G21" s="8">
        <f t="shared" si="0"/>
        <v>0.76585574661536049</v>
      </c>
      <c r="H21">
        <f t="shared" si="1"/>
        <v>0.11585302455626589</v>
      </c>
      <c r="I21">
        <f t="shared" si="3"/>
        <v>1</v>
      </c>
      <c r="J21">
        <f t="shared" si="4"/>
        <v>0</v>
      </c>
    </row>
    <row r="22" spans="1:10" x14ac:dyDescent="0.45">
      <c r="A22" s="2">
        <v>21</v>
      </c>
      <c r="B22" s="2">
        <v>1</v>
      </c>
      <c r="C22" s="2">
        <v>1.985298</v>
      </c>
      <c r="D22" s="2">
        <v>3.2306189999999999</v>
      </c>
      <c r="E22" s="2">
        <v>1</v>
      </c>
      <c r="F22">
        <f t="shared" si="2"/>
        <v>3.1152520592195292</v>
      </c>
      <c r="G22" s="8">
        <f t="shared" si="0"/>
        <v>0.95751751171500243</v>
      </c>
      <c r="H22">
        <f t="shared" si="1"/>
        <v>1.8853274621325081E-2</v>
      </c>
      <c r="I22">
        <f t="shared" si="3"/>
        <v>1</v>
      </c>
      <c r="J22">
        <f t="shared" si="4"/>
        <v>0</v>
      </c>
    </row>
    <row r="23" spans="1:10" x14ac:dyDescent="0.45">
      <c r="A23" s="2">
        <v>22</v>
      </c>
      <c r="B23" s="2">
        <v>1</v>
      </c>
      <c r="C23" s="2">
        <v>-1.6934530000000001</v>
      </c>
      <c r="D23" s="2">
        <v>-0.55754000000000004</v>
      </c>
      <c r="E23" s="2">
        <v>1</v>
      </c>
      <c r="F23">
        <f t="shared" si="2"/>
        <v>3.7416754249839932</v>
      </c>
      <c r="G23" s="8">
        <f t="shared" si="0"/>
        <v>0.97683500430871983</v>
      </c>
      <c r="H23">
        <f t="shared" si="1"/>
        <v>1.0178786096613697E-2</v>
      </c>
      <c r="I23">
        <f t="shared" si="3"/>
        <v>1</v>
      </c>
      <c r="J23">
        <f t="shared" si="4"/>
        <v>0</v>
      </c>
    </row>
    <row r="24" spans="1:10" x14ac:dyDescent="0.45">
      <c r="A24" s="2">
        <v>23</v>
      </c>
      <c r="B24" s="2">
        <v>1</v>
      </c>
      <c r="C24" s="2">
        <v>-0.57652499999999995</v>
      </c>
      <c r="D24" s="2">
        <v>11.778922</v>
      </c>
      <c r="E24" s="2">
        <v>0</v>
      </c>
      <c r="F24">
        <f t="shared" si="2"/>
        <v>-3.101306928971876</v>
      </c>
      <c r="G24" s="8">
        <f t="shared" si="0"/>
        <v>4.305337758168435E-2</v>
      </c>
      <c r="H24">
        <f t="shared" si="1"/>
        <v>1.9112286084906123E-2</v>
      </c>
      <c r="I24">
        <f t="shared" si="3"/>
        <v>0</v>
      </c>
      <c r="J24">
        <f t="shared" si="4"/>
        <v>0</v>
      </c>
    </row>
    <row r="25" spans="1:10" x14ac:dyDescent="0.45">
      <c r="A25" s="2">
        <v>24</v>
      </c>
      <c r="B25" s="2">
        <v>1</v>
      </c>
      <c r="C25" s="2">
        <v>-0.34681099999999998</v>
      </c>
      <c r="D25" s="2">
        <v>-1.6787300000000001</v>
      </c>
      <c r="E25" s="2">
        <v>1</v>
      </c>
      <c r="F25">
        <f t="shared" si="2"/>
        <v>5.0038690664768701</v>
      </c>
      <c r="G25" s="8">
        <f t="shared" si="0"/>
        <v>0.99333282181691718</v>
      </c>
      <c r="H25">
        <f t="shared" si="1"/>
        <v>2.9052142831529795E-3</v>
      </c>
      <c r="I25">
        <f t="shared" si="3"/>
        <v>1</v>
      </c>
      <c r="J25">
        <f t="shared" si="4"/>
        <v>0</v>
      </c>
    </row>
    <row r="26" spans="1:10" x14ac:dyDescent="0.45">
      <c r="A26" s="2">
        <v>25</v>
      </c>
      <c r="B26" s="2">
        <v>1</v>
      </c>
      <c r="C26" s="2">
        <v>-2.1244839999999998</v>
      </c>
      <c r="D26" s="2">
        <v>2.6724709999999998</v>
      </c>
      <c r="E26" s="2">
        <v>1</v>
      </c>
      <c r="F26">
        <f t="shared" si="2"/>
        <v>1.630132258105752</v>
      </c>
      <c r="G26" s="8">
        <f t="shared" si="0"/>
        <v>0.83618775600556527</v>
      </c>
      <c r="H26">
        <f t="shared" si="1"/>
        <v>7.7696195955838931E-2</v>
      </c>
      <c r="I26">
        <f t="shared" si="3"/>
        <v>1</v>
      </c>
      <c r="J26">
        <f t="shared" si="4"/>
        <v>0</v>
      </c>
    </row>
    <row r="27" spans="1:10" x14ac:dyDescent="0.45">
      <c r="A27" s="2">
        <v>26</v>
      </c>
      <c r="B27" s="2">
        <v>1</v>
      </c>
      <c r="C27" s="2">
        <v>1.217916</v>
      </c>
      <c r="D27" s="2">
        <v>9.5970150000000007</v>
      </c>
      <c r="E27" s="2">
        <v>0</v>
      </c>
      <c r="F27">
        <f t="shared" si="2"/>
        <v>-1.0102914548668043</v>
      </c>
      <c r="G27" s="8">
        <f t="shared" si="0"/>
        <v>0.26692281644833321</v>
      </c>
      <c r="H27">
        <f t="shared" si="1"/>
        <v>0.13485029735629539</v>
      </c>
      <c r="I27">
        <f t="shared" si="3"/>
        <v>0</v>
      </c>
      <c r="J27">
        <f t="shared" si="4"/>
        <v>0</v>
      </c>
    </row>
    <row r="28" spans="1:10" x14ac:dyDescent="0.45">
      <c r="A28" s="2">
        <v>27</v>
      </c>
      <c r="B28" s="2">
        <v>1</v>
      </c>
      <c r="C28" s="2">
        <v>-0.73392800000000002</v>
      </c>
      <c r="D28" s="2">
        <v>9.098687</v>
      </c>
      <c r="E28" s="2">
        <v>0</v>
      </c>
      <c r="F28">
        <f t="shared" si="2"/>
        <v>-1.5768950137030262</v>
      </c>
      <c r="G28" s="8">
        <f t="shared" si="0"/>
        <v>0.17123567339737378</v>
      </c>
      <c r="H28">
        <f t="shared" si="1"/>
        <v>8.1568951002632228E-2</v>
      </c>
      <c r="I28">
        <f t="shared" si="3"/>
        <v>0</v>
      </c>
      <c r="J28">
        <f t="shared" si="4"/>
        <v>0</v>
      </c>
    </row>
    <row r="29" spans="1:10" x14ac:dyDescent="0.45">
      <c r="A29" s="2">
        <v>28</v>
      </c>
      <c r="B29" s="2">
        <v>1</v>
      </c>
      <c r="C29" s="2">
        <v>-3.642001</v>
      </c>
      <c r="D29" s="2">
        <v>-1.6180870000000001</v>
      </c>
      <c r="E29" s="2">
        <v>1</v>
      </c>
      <c r="F29">
        <f t="shared" si="2"/>
        <v>3.5108952478079676</v>
      </c>
      <c r="G29" s="8">
        <f t="shared" si="0"/>
        <v>0.970996187295872</v>
      </c>
      <c r="H29">
        <f t="shared" si="1"/>
        <v>1.2782475385110285E-2</v>
      </c>
      <c r="I29">
        <f t="shared" si="3"/>
        <v>1</v>
      </c>
      <c r="J29">
        <f t="shared" si="4"/>
        <v>0</v>
      </c>
    </row>
    <row r="30" spans="1:10" x14ac:dyDescent="0.45">
      <c r="A30" s="2">
        <v>29</v>
      </c>
      <c r="B30" s="2">
        <v>1</v>
      </c>
      <c r="C30" s="2">
        <v>0.31598500000000002</v>
      </c>
      <c r="D30" s="2">
        <v>3.5239530000000001</v>
      </c>
      <c r="E30" s="2">
        <v>1</v>
      </c>
      <c r="F30">
        <f t="shared" si="2"/>
        <v>2.2027426282657787</v>
      </c>
      <c r="G30" s="8">
        <f t="shared" si="0"/>
        <v>0.90049552958330958</v>
      </c>
      <c r="H30">
        <f t="shared" si="1"/>
        <v>4.5518438849022638E-2</v>
      </c>
      <c r="I30">
        <f t="shared" si="3"/>
        <v>1</v>
      </c>
      <c r="J30">
        <f t="shared" si="4"/>
        <v>0</v>
      </c>
    </row>
    <row r="31" spans="1:10" x14ac:dyDescent="0.45">
      <c r="A31" s="2">
        <v>30</v>
      </c>
      <c r="B31" s="2">
        <v>1</v>
      </c>
      <c r="C31" s="2">
        <v>1.416614</v>
      </c>
      <c r="D31" s="2">
        <v>9.6192320000000002</v>
      </c>
      <c r="E31" s="2">
        <v>0</v>
      </c>
      <c r="F31">
        <f t="shared" si="2"/>
        <v>-0.93565379781056013</v>
      </c>
      <c r="G31" s="8">
        <f t="shared" si="0"/>
        <v>0.2817790905788638</v>
      </c>
      <c r="H31">
        <f t="shared" si="1"/>
        <v>0.14374195549784105</v>
      </c>
      <c r="I31">
        <f t="shared" si="3"/>
        <v>0</v>
      </c>
      <c r="J31">
        <f t="shared" si="4"/>
        <v>0</v>
      </c>
    </row>
    <row r="32" spans="1:10" x14ac:dyDescent="0.45">
      <c r="A32" s="2">
        <v>31</v>
      </c>
      <c r="B32" s="2">
        <v>1</v>
      </c>
      <c r="C32" s="2">
        <v>-0.38632300000000003</v>
      </c>
      <c r="D32" s="2">
        <v>3.9892859999999999</v>
      </c>
      <c r="E32" s="2">
        <v>1</v>
      </c>
      <c r="F32">
        <f t="shared" si="2"/>
        <v>1.615484501001609</v>
      </c>
      <c r="G32" s="8">
        <f t="shared" si="0"/>
        <v>0.83417144550767919</v>
      </c>
      <c r="H32">
        <f t="shared" si="1"/>
        <v>7.8744680554316104E-2</v>
      </c>
      <c r="I32">
        <f t="shared" si="3"/>
        <v>1</v>
      </c>
      <c r="J32">
        <f t="shared" si="4"/>
        <v>0</v>
      </c>
    </row>
    <row r="33" spans="1:10" x14ac:dyDescent="0.45">
      <c r="A33" s="2">
        <v>32</v>
      </c>
      <c r="B33" s="2">
        <v>1</v>
      </c>
      <c r="C33" s="2">
        <v>0.556921</v>
      </c>
      <c r="D33" s="2">
        <v>8.2949839999999995</v>
      </c>
      <c r="E33" s="2">
        <v>1</v>
      </c>
      <c r="F33">
        <f t="shared" si="2"/>
        <v>-0.52818691835519527</v>
      </c>
      <c r="G33" s="8">
        <f t="shared" si="0"/>
        <v>0.37093985972368199</v>
      </c>
      <c r="H33">
        <f t="shared" si="1"/>
        <v>0.43069649660416437</v>
      </c>
      <c r="I33">
        <f t="shared" si="3"/>
        <v>0</v>
      </c>
      <c r="J33">
        <f t="shared" si="4"/>
        <v>1</v>
      </c>
    </row>
    <row r="34" spans="1:10" x14ac:dyDescent="0.45">
      <c r="A34" s="2">
        <v>33</v>
      </c>
      <c r="B34" s="2">
        <v>1</v>
      </c>
      <c r="C34" s="2">
        <v>1.224863</v>
      </c>
      <c r="D34" s="2">
        <v>11.58736</v>
      </c>
      <c r="E34" s="2">
        <v>0</v>
      </c>
      <c r="F34">
        <f t="shared" si="2"/>
        <v>-2.1909293862946448</v>
      </c>
      <c r="G34" s="8">
        <f t="shared" si="0"/>
        <v>0.10056799557422474</v>
      </c>
      <c r="H34">
        <f t="shared" si="1"/>
        <v>4.603166302311576E-2</v>
      </c>
      <c r="I34">
        <f t="shared" si="3"/>
        <v>0</v>
      </c>
      <c r="J34">
        <f t="shared" si="4"/>
        <v>0</v>
      </c>
    </row>
    <row r="35" spans="1:10" x14ac:dyDescent="0.45">
      <c r="A35" s="2">
        <v>34</v>
      </c>
      <c r="B35" s="2">
        <v>1</v>
      </c>
      <c r="C35" s="2">
        <v>-1.3478030000000001</v>
      </c>
      <c r="D35" s="2">
        <v>-2.4060510000000002</v>
      </c>
      <c r="E35" s="2">
        <v>1</v>
      </c>
      <c r="F35">
        <f t="shared" si="2"/>
        <v>4.9938553258225475</v>
      </c>
      <c r="G35" s="8">
        <f t="shared" si="0"/>
        <v>0.9932661748609628</v>
      </c>
      <c r="H35">
        <f t="shared" si="1"/>
        <v>2.9343539386807388E-3</v>
      </c>
      <c r="I35">
        <f t="shared" si="3"/>
        <v>1</v>
      </c>
      <c r="J35">
        <f t="shared" si="4"/>
        <v>0</v>
      </c>
    </row>
    <row r="36" spans="1:10" x14ac:dyDescent="0.45">
      <c r="A36" s="2">
        <v>35</v>
      </c>
      <c r="B36" s="2">
        <v>1</v>
      </c>
      <c r="C36" s="2">
        <v>1.196604</v>
      </c>
      <c r="D36" s="2">
        <v>4.9518509999999996</v>
      </c>
      <c r="E36" s="2">
        <v>1</v>
      </c>
      <c r="F36">
        <f t="shared" si="2"/>
        <v>1.7428844723386065</v>
      </c>
      <c r="G36" s="8">
        <f t="shared" si="0"/>
        <v>0.85105307656449936</v>
      </c>
      <c r="H36">
        <f t="shared" si="1"/>
        <v>7.0043353969144864E-2</v>
      </c>
      <c r="I36">
        <f t="shared" si="3"/>
        <v>1</v>
      </c>
      <c r="J36">
        <f t="shared" si="4"/>
        <v>0</v>
      </c>
    </row>
    <row r="37" spans="1:10" x14ac:dyDescent="0.45">
      <c r="A37" s="2">
        <v>36</v>
      </c>
      <c r="B37" s="2">
        <v>1</v>
      </c>
      <c r="C37" s="2">
        <v>0.27522099999999999</v>
      </c>
      <c r="D37" s="2">
        <v>9.543647</v>
      </c>
      <c r="E37" s="2">
        <v>0</v>
      </c>
      <c r="F37">
        <f t="shared" si="2"/>
        <v>-1.3953474478894936</v>
      </c>
      <c r="G37" s="8">
        <f t="shared" si="0"/>
        <v>0.19855543930300476</v>
      </c>
      <c r="H37">
        <f t="shared" si="1"/>
        <v>9.6126514253204579E-2</v>
      </c>
      <c r="I37">
        <f t="shared" si="3"/>
        <v>0</v>
      </c>
      <c r="J37">
        <f t="shared" si="4"/>
        <v>0</v>
      </c>
    </row>
    <row r="38" spans="1:10" x14ac:dyDescent="0.45">
      <c r="A38" s="2">
        <v>37</v>
      </c>
      <c r="B38" s="2">
        <v>1</v>
      </c>
      <c r="C38" s="2">
        <v>0.47057500000000002</v>
      </c>
      <c r="D38" s="2">
        <v>9.3324879999999997</v>
      </c>
      <c r="E38" s="2">
        <v>0</v>
      </c>
      <c r="F38">
        <f t="shared" si="2"/>
        <v>-1.1833935628332259</v>
      </c>
      <c r="G38" s="8">
        <f t="shared" si="0"/>
        <v>0.23444257331499016</v>
      </c>
      <c r="H38">
        <f t="shared" si="1"/>
        <v>0.11602222605392919</v>
      </c>
      <c r="I38">
        <f t="shared" si="3"/>
        <v>0</v>
      </c>
      <c r="J38">
        <f t="shared" si="4"/>
        <v>0</v>
      </c>
    </row>
    <row r="39" spans="1:10" x14ac:dyDescent="0.45">
      <c r="A39" s="2">
        <v>38</v>
      </c>
      <c r="B39" s="2">
        <v>1</v>
      </c>
      <c r="C39" s="2">
        <v>-1.889567</v>
      </c>
      <c r="D39" s="2">
        <v>9.542662</v>
      </c>
      <c r="E39" s="2">
        <v>0</v>
      </c>
      <c r="F39">
        <f t="shared" si="2"/>
        <v>-2.351882981542575</v>
      </c>
      <c r="G39" s="8">
        <f t="shared" si="0"/>
        <v>8.6916219371627523E-2</v>
      </c>
      <c r="H39">
        <f t="shared" si="1"/>
        <v>3.9489371649430664E-2</v>
      </c>
      <c r="I39">
        <f t="shared" si="3"/>
        <v>0</v>
      </c>
      <c r="J39">
        <f t="shared" si="4"/>
        <v>0</v>
      </c>
    </row>
    <row r="40" spans="1:10" x14ac:dyDescent="0.45">
      <c r="A40" s="2">
        <v>39</v>
      </c>
      <c r="B40" s="2">
        <v>1</v>
      </c>
      <c r="C40" s="2">
        <v>-1.5278929999999999</v>
      </c>
      <c r="D40" s="2">
        <v>12.150579</v>
      </c>
      <c r="E40" s="2">
        <v>0</v>
      </c>
      <c r="F40">
        <f t="shared" si="2"/>
        <v>-3.7429708412990674</v>
      </c>
      <c r="G40" s="8">
        <f t="shared" si="0"/>
        <v>2.3135700620030297E-2</v>
      </c>
      <c r="H40">
        <f t="shared" si="1"/>
        <v>1.0165761893996953E-2</v>
      </c>
      <c r="I40">
        <f t="shared" si="3"/>
        <v>0</v>
      </c>
      <c r="J40">
        <f t="shared" si="4"/>
        <v>0</v>
      </c>
    </row>
    <row r="41" spans="1:10" x14ac:dyDescent="0.45">
      <c r="A41" s="2">
        <v>40</v>
      </c>
      <c r="B41" s="2">
        <v>1</v>
      </c>
      <c r="C41" s="2">
        <v>-1.1852469999999999</v>
      </c>
      <c r="D41" s="2">
        <v>11.309317999999999</v>
      </c>
      <c r="E41" s="2">
        <v>0</v>
      </c>
      <c r="F41">
        <f t="shared" si="2"/>
        <v>-3.0911566143105258</v>
      </c>
      <c r="G41" s="8">
        <f t="shared" si="0"/>
        <v>4.3473513402535274E-2</v>
      </c>
      <c r="H41">
        <f t="shared" si="1"/>
        <v>1.9302999683877407E-2</v>
      </c>
      <c r="I41">
        <f t="shared" si="3"/>
        <v>0</v>
      </c>
      <c r="J41">
        <f t="shared" si="4"/>
        <v>0</v>
      </c>
    </row>
    <row r="42" spans="1:10" x14ac:dyDescent="0.45">
      <c r="A42" s="2">
        <v>41</v>
      </c>
      <c r="B42" s="2">
        <v>1</v>
      </c>
      <c r="C42" s="2">
        <v>-0.44567800000000002</v>
      </c>
      <c r="D42" s="2">
        <v>3.2973029999999999</v>
      </c>
      <c r="E42" s="2">
        <v>1</v>
      </c>
      <c r="F42">
        <f t="shared" si="2"/>
        <v>2.0007818833085129</v>
      </c>
      <c r="G42" s="8">
        <f t="shared" si="0"/>
        <v>0.88087914627070796</v>
      </c>
      <c r="H42">
        <f>AVERAGE(H2:H41)</f>
        <v>0.10168119576180626</v>
      </c>
      <c r="I42">
        <f t="shared" si="3"/>
        <v>1</v>
      </c>
      <c r="J42">
        <f t="shared" si="4"/>
        <v>0</v>
      </c>
    </row>
    <row r="43" spans="1:10" x14ac:dyDescent="0.45">
      <c r="A43" s="2">
        <v>42</v>
      </c>
      <c r="B43" s="2">
        <v>1</v>
      </c>
      <c r="C43" s="2">
        <v>1.042222</v>
      </c>
      <c r="D43" s="2">
        <v>6.1051549999999999</v>
      </c>
      <c r="E43" s="2">
        <v>1</v>
      </c>
      <c r="F43">
        <f t="shared" si="2"/>
        <v>0.98872771571586071</v>
      </c>
      <c r="G43" s="8">
        <f t="shared" si="0"/>
        <v>0.72883654914857721</v>
      </c>
      <c r="H43">
        <f t="shared" ref="H43:H101" si="7">AVERAGE(H3:H42)</f>
        <v>0.10406269064643899</v>
      </c>
      <c r="I43">
        <f t="shared" si="3"/>
        <v>1</v>
      </c>
      <c r="J43">
        <f t="shared" si="4"/>
        <v>0</v>
      </c>
    </row>
    <row r="44" spans="1:10" x14ac:dyDescent="0.45">
      <c r="A44" s="2">
        <v>43</v>
      </c>
      <c r="B44" s="2">
        <v>1</v>
      </c>
      <c r="C44" s="2">
        <v>-0.61878699999999998</v>
      </c>
      <c r="D44" s="2">
        <v>10.320986</v>
      </c>
      <c r="E44" s="2">
        <v>0</v>
      </c>
      <c r="F44">
        <f t="shared" si="2"/>
        <v>-2.252920218651504</v>
      </c>
      <c r="G44" s="8">
        <f t="shared" si="0"/>
        <v>9.5097870320973013E-2</v>
      </c>
      <c r="H44">
        <f t="shared" si="7"/>
        <v>0.10252904484923087</v>
      </c>
      <c r="I44">
        <f t="shared" si="3"/>
        <v>0</v>
      </c>
      <c r="J44">
        <f t="shared" si="4"/>
        <v>0</v>
      </c>
    </row>
    <row r="45" spans="1:10" x14ac:dyDescent="0.45">
      <c r="A45" s="2">
        <v>44</v>
      </c>
      <c r="B45" s="2">
        <v>1</v>
      </c>
      <c r="C45" s="2">
        <v>1.152083</v>
      </c>
      <c r="D45" s="2">
        <v>0.54846700000000004</v>
      </c>
      <c r="E45" s="2">
        <v>1</v>
      </c>
      <c r="F45">
        <f t="shared" si="2"/>
        <v>4.3420061740591516</v>
      </c>
      <c r="G45" s="8">
        <f t="shared" si="0"/>
        <v>0.98715669566251507</v>
      </c>
      <c r="H45">
        <f t="shared" si="7"/>
        <v>9.790007585556619E-2</v>
      </c>
      <c r="I45">
        <f t="shared" si="3"/>
        <v>1</v>
      </c>
      <c r="J45">
        <f t="shared" si="4"/>
        <v>0</v>
      </c>
    </row>
    <row r="46" spans="1:10" x14ac:dyDescent="0.45">
      <c r="A46" s="2">
        <v>45</v>
      </c>
      <c r="B46" s="2">
        <v>1</v>
      </c>
      <c r="C46" s="2">
        <v>0.82853399999999999</v>
      </c>
      <c r="D46" s="2">
        <v>2.6760449999999998</v>
      </c>
      <c r="E46" s="2">
        <v>1</v>
      </c>
      <c r="F46">
        <f t="shared" si="2"/>
        <v>2.9336294948164356</v>
      </c>
      <c r="G46" s="8">
        <f t="shared" si="0"/>
        <v>0.9494840447727827</v>
      </c>
      <c r="H46">
        <f t="shared" si="7"/>
        <v>9.5896873549214875E-2</v>
      </c>
      <c r="I46">
        <f t="shared" si="3"/>
        <v>1</v>
      </c>
      <c r="J46">
        <f t="shared" si="4"/>
        <v>0</v>
      </c>
    </row>
    <row r="47" spans="1:10" x14ac:dyDescent="0.45">
      <c r="A47" s="2">
        <v>46</v>
      </c>
      <c r="B47" s="2">
        <v>1</v>
      </c>
      <c r="C47" s="2">
        <v>-1.2377279999999999</v>
      </c>
      <c r="D47" s="2">
        <v>10.549033</v>
      </c>
      <c r="E47" s="2">
        <v>0</v>
      </c>
      <c r="F47">
        <f t="shared" si="2"/>
        <v>-2.6621990608056905</v>
      </c>
      <c r="G47" s="8">
        <f t="shared" si="0"/>
        <v>6.5241096086997546E-2</v>
      </c>
      <c r="H47">
        <f t="shared" si="7"/>
        <v>9.718383853743659E-2</v>
      </c>
      <c r="I47">
        <f t="shared" si="3"/>
        <v>0</v>
      </c>
      <c r="J47">
        <f t="shared" si="4"/>
        <v>0</v>
      </c>
    </row>
    <row r="48" spans="1:10" x14ac:dyDescent="0.45">
      <c r="A48" s="2">
        <v>47</v>
      </c>
      <c r="B48" s="2">
        <v>1</v>
      </c>
      <c r="C48" s="2">
        <v>-0.68356499999999998</v>
      </c>
      <c r="D48" s="2">
        <v>-2.1661250000000001</v>
      </c>
      <c r="E48" s="2">
        <v>1</v>
      </c>
      <c r="F48">
        <f t="shared" si="2"/>
        <v>5.1448458135716653</v>
      </c>
      <c r="G48" s="8">
        <f t="shared" si="0"/>
        <v>0.99420441154254369</v>
      </c>
      <c r="H48">
        <f t="shared" si="7"/>
        <v>9.2798431964614139E-2</v>
      </c>
      <c r="I48">
        <f t="shared" si="3"/>
        <v>1</v>
      </c>
      <c r="J48">
        <f t="shared" si="4"/>
        <v>0</v>
      </c>
    </row>
    <row r="49" spans="1:10" x14ac:dyDescent="0.45">
      <c r="A49" s="2">
        <v>48</v>
      </c>
      <c r="B49" s="2">
        <v>1</v>
      </c>
      <c r="C49" s="2">
        <v>0.22945599999999999</v>
      </c>
      <c r="D49" s="2">
        <v>5.9219379999999999</v>
      </c>
      <c r="E49" s="2">
        <v>1</v>
      </c>
      <c r="F49">
        <f t="shared" si="2"/>
        <v>0.73834199247119336</v>
      </c>
      <c r="G49" s="8">
        <f t="shared" si="0"/>
        <v>0.67663318929677485</v>
      </c>
      <c r="H49">
        <f t="shared" si="7"/>
        <v>9.4650974858343992E-2</v>
      </c>
      <c r="I49">
        <f t="shared" si="3"/>
        <v>1</v>
      </c>
      <c r="J49">
        <f t="shared" si="4"/>
        <v>0</v>
      </c>
    </row>
    <row r="50" spans="1:10" x14ac:dyDescent="0.45">
      <c r="A50" s="2">
        <v>49</v>
      </c>
      <c r="B50" s="2">
        <v>1</v>
      </c>
      <c r="C50" s="2">
        <v>-0.95988499999999999</v>
      </c>
      <c r="D50" s="2">
        <v>11.555336</v>
      </c>
      <c r="E50" s="2">
        <v>0</v>
      </c>
      <c r="F50">
        <f t="shared" si="2"/>
        <v>-3.1378301756142211</v>
      </c>
      <c r="G50" s="8">
        <f t="shared" si="0"/>
        <v>4.157349030016412E-2</v>
      </c>
      <c r="H50">
        <f t="shared" si="7"/>
        <v>8.2657279267301903E-2</v>
      </c>
      <c r="I50">
        <f t="shared" si="3"/>
        <v>0</v>
      </c>
      <c r="J50">
        <f t="shared" si="4"/>
        <v>0</v>
      </c>
    </row>
    <row r="51" spans="1:10" x14ac:dyDescent="0.45">
      <c r="A51" s="2">
        <v>50</v>
      </c>
      <c r="B51" s="2">
        <v>1</v>
      </c>
      <c r="C51" s="2">
        <v>0.49291099999999999</v>
      </c>
      <c r="D51" s="2">
        <v>10.993323999999999</v>
      </c>
      <c r="E51" s="2">
        <v>0</v>
      </c>
      <c r="F51">
        <f t="shared" si="2"/>
        <v>-2.1612600432517564</v>
      </c>
      <c r="G51" s="8">
        <f t="shared" si="0"/>
        <v>0.10328369272642077</v>
      </c>
      <c r="H51">
        <f t="shared" si="7"/>
        <v>8.2032395369601385E-2</v>
      </c>
      <c r="I51">
        <f t="shared" si="3"/>
        <v>0</v>
      </c>
      <c r="J51">
        <f t="shared" si="4"/>
        <v>0</v>
      </c>
    </row>
    <row r="52" spans="1:10" x14ac:dyDescent="0.45">
      <c r="A52" s="2">
        <v>51</v>
      </c>
      <c r="B52" s="2">
        <v>1</v>
      </c>
      <c r="C52" s="2">
        <v>0.18499199999999999</v>
      </c>
      <c r="D52" s="2">
        <v>8.7214880000000008</v>
      </c>
      <c r="E52" s="2">
        <v>0</v>
      </c>
      <c r="F52">
        <f t="shared" si="2"/>
        <v>-0.94628141977823255</v>
      </c>
      <c r="G52" s="8">
        <f t="shared" si="0"/>
        <v>0.27963327303845364</v>
      </c>
      <c r="H52">
        <f t="shared" si="7"/>
        <v>8.2774092085611789E-2</v>
      </c>
      <c r="I52">
        <f t="shared" si="3"/>
        <v>0</v>
      </c>
      <c r="J52">
        <f t="shared" si="4"/>
        <v>0</v>
      </c>
    </row>
    <row r="53" spans="1:10" x14ac:dyDescent="0.45">
      <c r="A53" s="2">
        <v>52</v>
      </c>
      <c r="B53" s="2">
        <v>1</v>
      </c>
      <c r="C53" s="2">
        <v>-0.355715</v>
      </c>
      <c r="D53" s="2">
        <v>10.325976000000001</v>
      </c>
      <c r="E53" s="2">
        <v>0</v>
      </c>
      <c r="F53">
        <f t="shared" si="2"/>
        <v>-2.1395754368539484</v>
      </c>
      <c r="G53" s="8">
        <f t="shared" si="0"/>
        <v>0.10530938487005337</v>
      </c>
      <c r="H53">
        <f t="shared" si="7"/>
        <v>7.9356301678189842E-2</v>
      </c>
      <c r="I53">
        <f t="shared" si="3"/>
        <v>0</v>
      </c>
      <c r="J53">
        <f t="shared" si="4"/>
        <v>0</v>
      </c>
    </row>
    <row r="54" spans="1:10" x14ac:dyDescent="0.45">
      <c r="A54" s="2">
        <v>53</v>
      </c>
      <c r="B54" s="2">
        <v>1</v>
      </c>
      <c r="C54" s="2">
        <v>-0.39782200000000001</v>
      </c>
      <c r="D54" s="2">
        <v>8.0583969999999994</v>
      </c>
      <c r="E54" s="2">
        <v>0</v>
      </c>
      <c r="F54">
        <f t="shared" si="2"/>
        <v>-0.80960465682714577</v>
      </c>
      <c r="G54" s="8">
        <f t="shared" si="0"/>
        <v>0.3079747473296629</v>
      </c>
      <c r="H54">
        <f t="shared" si="7"/>
        <v>8.0852986319833564E-2</v>
      </c>
      <c r="I54">
        <f t="shared" si="3"/>
        <v>0</v>
      </c>
      <c r="J54">
        <f t="shared" si="4"/>
        <v>0</v>
      </c>
    </row>
    <row r="55" spans="1:10" x14ac:dyDescent="0.45">
      <c r="A55" s="2">
        <v>54</v>
      </c>
      <c r="B55" s="2">
        <v>1</v>
      </c>
      <c r="C55" s="2">
        <v>0.82483899999999999</v>
      </c>
      <c r="D55" s="2">
        <v>13.730343</v>
      </c>
      <c r="E55" s="2">
        <v>0</v>
      </c>
      <c r="F55">
        <f t="shared" si="2"/>
        <v>-3.6422798353306183</v>
      </c>
      <c r="G55" s="8">
        <f t="shared" si="0"/>
        <v>2.5524021621527525E-2</v>
      </c>
      <c r="H55">
        <f t="shared" si="7"/>
        <v>8.2230638007915788E-2</v>
      </c>
      <c r="I55">
        <f t="shared" si="3"/>
        <v>0</v>
      </c>
      <c r="J55">
        <f t="shared" si="4"/>
        <v>0</v>
      </c>
    </row>
    <row r="56" spans="1:10" x14ac:dyDescent="0.45">
      <c r="A56" s="2">
        <v>55</v>
      </c>
      <c r="B56" s="2">
        <v>1</v>
      </c>
      <c r="C56" s="2">
        <v>1.5072779999999999</v>
      </c>
      <c r="D56" s="2">
        <v>5.0278660000000004</v>
      </c>
      <c r="E56" s="2">
        <v>1</v>
      </c>
      <c r="F56">
        <f t="shared" si="2"/>
        <v>1.8350352097024243</v>
      </c>
      <c r="G56" s="8">
        <f t="shared" si="0"/>
        <v>0.86236047166353091</v>
      </c>
      <c r="H56">
        <f t="shared" si="7"/>
        <v>8.2958901226643705E-2</v>
      </c>
      <c r="I56">
        <f t="shared" si="3"/>
        <v>1</v>
      </c>
      <c r="J56">
        <f t="shared" si="4"/>
        <v>0</v>
      </c>
    </row>
    <row r="57" spans="1:10" x14ac:dyDescent="0.45">
      <c r="A57" s="2">
        <v>56</v>
      </c>
      <c r="B57" s="2">
        <v>1</v>
      </c>
      <c r="C57" s="2">
        <v>9.9670999999999996E-2</v>
      </c>
      <c r="D57" s="2">
        <v>6.835839</v>
      </c>
      <c r="E57" s="2">
        <v>1</v>
      </c>
      <c r="F57">
        <f t="shared" si="2"/>
        <v>0.13743947698990855</v>
      </c>
      <c r="G57" s="8">
        <f t="shared" si="0"/>
        <v>0.53430588417720282</v>
      </c>
      <c r="H57">
        <f t="shared" si="7"/>
        <v>7.9841339176052822E-2</v>
      </c>
      <c r="I57">
        <f t="shared" si="3"/>
        <v>1</v>
      </c>
      <c r="J57">
        <f t="shared" si="4"/>
        <v>0</v>
      </c>
    </row>
    <row r="58" spans="1:10" x14ac:dyDescent="0.45">
      <c r="A58" s="2">
        <v>57</v>
      </c>
      <c r="B58" s="2">
        <v>1</v>
      </c>
      <c r="C58" s="2">
        <v>-0.34400799999999998</v>
      </c>
      <c r="D58" s="2">
        <v>10.717485</v>
      </c>
      <c r="E58" s="2">
        <v>0</v>
      </c>
      <c r="F58">
        <f t="shared" si="2"/>
        <v>-2.3672398844868612</v>
      </c>
      <c r="G58" s="8">
        <f t="shared" si="0"/>
        <v>8.570517435391431E-2</v>
      </c>
      <c r="H58">
        <f t="shared" si="7"/>
        <v>8.1551936603506847E-2</v>
      </c>
      <c r="I58">
        <f t="shared" si="3"/>
        <v>0</v>
      </c>
      <c r="J58">
        <f t="shared" si="4"/>
        <v>0</v>
      </c>
    </row>
    <row r="59" spans="1:10" x14ac:dyDescent="0.45">
      <c r="A59" s="2">
        <v>58</v>
      </c>
      <c r="B59" s="2">
        <v>1</v>
      </c>
      <c r="C59" s="2">
        <v>1.785928</v>
      </c>
      <c r="D59" s="2">
        <v>7.7186450000000004</v>
      </c>
      <c r="E59" s="2">
        <v>1</v>
      </c>
      <c r="F59">
        <f t="shared" si="2"/>
        <v>0.3579596450058169</v>
      </c>
      <c r="G59" s="8">
        <f t="shared" si="0"/>
        <v>0.58854643207435076</v>
      </c>
      <c r="H59">
        <f t="shared" si="7"/>
        <v>7.8400212352518442E-2</v>
      </c>
      <c r="I59">
        <f t="shared" si="3"/>
        <v>1</v>
      </c>
      <c r="J59">
        <f t="shared" si="4"/>
        <v>0</v>
      </c>
    </row>
    <row r="60" spans="1:10" x14ac:dyDescent="0.45">
      <c r="A60" s="2">
        <v>59</v>
      </c>
      <c r="B60" s="2">
        <v>1</v>
      </c>
      <c r="C60" s="2">
        <v>-0.91880099999999998</v>
      </c>
      <c r="D60" s="2">
        <v>11.560217</v>
      </c>
      <c r="E60" s="2">
        <v>0</v>
      </c>
      <c r="F60">
        <f t="shared" si="2"/>
        <v>-3.1225684943703942</v>
      </c>
      <c r="G60" s="8">
        <f t="shared" si="0"/>
        <v>4.2185866571045678E-2</v>
      </c>
      <c r="H60">
        <f t="shared" si="7"/>
        <v>7.9537852955709157E-2</v>
      </c>
      <c r="I60">
        <f t="shared" si="3"/>
        <v>0</v>
      </c>
      <c r="J60">
        <f t="shared" si="4"/>
        <v>0</v>
      </c>
    </row>
    <row r="61" spans="1:10" x14ac:dyDescent="0.45">
      <c r="A61" s="2">
        <v>60</v>
      </c>
      <c r="B61" s="2">
        <v>1</v>
      </c>
      <c r="C61" s="2">
        <v>-0.36400900000000003</v>
      </c>
      <c r="D61" s="2">
        <v>4.7473000000000001</v>
      </c>
      <c r="E61" s="2">
        <v>1</v>
      </c>
      <c r="F61">
        <f t="shared" si="2"/>
        <v>1.1745397835150215</v>
      </c>
      <c r="G61" s="8">
        <f t="shared" si="0"/>
        <v>0.7639646224100114</v>
      </c>
      <c r="H61">
        <f t="shared" si="7"/>
        <v>8.1287884559460039E-2</v>
      </c>
      <c r="I61">
        <f t="shared" si="3"/>
        <v>1</v>
      </c>
      <c r="J61">
        <f t="shared" si="4"/>
        <v>0</v>
      </c>
    </row>
    <row r="62" spans="1:10" x14ac:dyDescent="0.45">
      <c r="A62" s="2">
        <v>61</v>
      </c>
      <c r="B62" s="2">
        <v>1</v>
      </c>
      <c r="C62" s="2">
        <v>-0.84172199999999997</v>
      </c>
      <c r="D62" s="2">
        <v>4.1190829999999998</v>
      </c>
      <c r="E62" s="2">
        <v>1</v>
      </c>
      <c r="F62">
        <f t="shared" si="2"/>
        <v>1.3369445615939926</v>
      </c>
      <c r="G62" s="8">
        <f t="shared" si="0"/>
        <v>0.79198702665616572</v>
      </c>
      <c r="H62">
        <f t="shared" si="7"/>
        <v>8.04237560595399E-2</v>
      </c>
      <c r="I62">
        <f t="shared" si="3"/>
        <v>1</v>
      </c>
      <c r="J62">
        <f t="shared" si="4"/>
        <v>0</v>
      </c>
    </row>
    <row r="63" spans="1:10" x14ac:dyDescent="0.45">
      <c r="A63" s="2">
        <v>62</v>
      </c>
      <c r="B63" s="2">
        <v>1</v>
      </c>
      <c r="C63" s="2">
        <v>0.49042599999999997</v>
      </c>
      <c r="D63" s="2">
        <v>1.960539</v>
      </c>
      <c r="E63" s="2">
        <v>1</v>
      </c>
      <c r="F63">
        <f t="shared" si="2"/>
        <v>3.209671080872508</v>
      </c>
      <c r="G63" s="8">
        <f t="shared" si="0"/>
        <v>0.96119659947475822</v>
      </c>
      <c r="H63">
        <f t="shared" si="7"/>
        <v>8.1963018095495277E-2</v>
      </c>
      <c r="I63">
        <f t="shared" si="3"/>
        <v>1</v>
      </c>
      <c r="J63">
        <f t="shared" si="4"/>
        <v>0</v>
      </c>
    </row>
    <row r="64" spans="1:10" x14ac:dyDescent="0.45">
      <c r="A64" s="2">
        <v>63</v>
      </c>
      <c r="B64" s="2">
        <v>1</v>
      </c>
      <c r="C64" s="2">
        <v>-7.1939999999999999E-3</v>
      </c>
      <c r="D64" s="2">
        <v>9.0757919999999999</v>
      </c>
      <c r="E64" s="2">
        <v>0</v>
      </c>
      <c r="F64">
        <f t="shared" si="2"/>
        <v>-1.2419666489842971</v>
      </c>
      <c r="G64" s="8">
        <f t="shared" si="0"/>
        <v>0.22409384753770961</v>
      </c>
      <c r="H64">
        <f t="shared" si="7"/>
        <v>8.3757623895467315E-2</v>
      </c>
      <c r="I64">
        <f t="shared" si="3"/>
        <v>0</v>
      </c>
      <c r="J64">
        <f t="shared" si="4"/>
        <v>0</v>
      </c>
    </row>
    <row r="65" spans="1:10" x14ac:dyDescent="0.45">
      <c r="A65" s="2">
        <v>64</v>
      </c>
      <c r="B65" s="2">
        <v>1</v>
      </c>
      <c r="C65" s="2">
        <v>0.35610700000000001</v>
      </c>
      <c r="D65" s="2">
        <v>12.447863</v>
      </c>
      <c r="E65" s="2">
        <v>0</v>
      </c>
      <c r="F65">
        <f t="shared" si="2"/>
        <v>-3.0867972202278784</v>
      </c>
      <c r="G65" s="8">
        <f t="shared" si="0"/>
        <v>4.3655153767756166E-2</v>
      </c>
      <c r="H65">
        <f t="shared" si="7"/>
        <v>8.537375734073134E-2</v>
      </c>
      <c r="I65">
        <f t="shared" si="3"/>
        <v>0</v>
      </c>
      <c r="J65">
        <f t="shared" si="4"/>
        <v>0</v>
      </c>
    </row>
    <row r="66" spans="1:10" x14ac:dyDescent="0.45">
      <c r="A66" s="2">
        <v>65</v>
      </c>
      <c r="B66" s="2">
        <v>1</v>
      </c>
      <c r="C66" s="2">
        <v>0.34257799999999999</v>
      </c>
      <c r="D66" s="2">
        <v>12.281162</v>
      </c>
      <c r="E66" s="2">
        <v>0</v>
      </c>
      <c r="F66">
        <f t="shared" si="2"/>
        <v>-2.9936374425996002</v>
      </c>
      <c r="G66" s="8">
        <f t="shared" ref="G66:G101" si="8">1/(1+EXP(-F66))</f>
        <v>4.771414137237398E-2</v>
      </c>
      <c r="H66">
        <f t="shared" si="7"/>
        <v>8.7435470917170799E-2</v>
      </c>
      <c r="I66">
        <f t="shared" si="3"/>
        <v>0</v>
      </c>
      <c r="J66">
        <f t="shared" si="4"/>
        <v>0</v>
      </c>
    </row>
    <row r="67" spans="1:10" x14ac:dyDescent="0.45">
      <c r="A67" s="2">
        <v>66</v>
      </c>
      <c r="B67" s="2">
        <v>1</v>
      </c>
      <c r="C67" s="2">
        <v>-0.81082299999999996</v>
      </c>
      <c r="D67" s="2">
        <v>-1.466018</v>
      </c>
      <c r="E67" s="2">
        <v>1</v>
      </c>
      <c r="F67">
        <f t="shared" ref="F67:F101" si="9">SUMPRODUCT( B67:D67,N$2:P$2)</f>
        <v>4.6722093615285551</v>
      </c>
      <c r="G67" s="8">
        <f t="shared" si="8"/>
        <v>0.99073505626216296</v>
      </c>
      <c r="H67">
        <f t="shared" si="7"/>
        <v>8.7678952791204093E-2</v>
      </c>
      <c r="I67">
        <f t="shared" ref="I67:I101" si="10">IF(G67&gt;0.5,1,0)</f>
        <v>1</v>
      </c>
      <c r="J67">
        <f t="shared" ref="J67:J101" si="11">ABS(E67-I67)</f>
        <v>0</v>
      </c>
    </row>
    <row r="68" spans="1:10" x14ac:dyDescent="0.45">
      <c r="A68" s="2">
        <v>67</v>
      </c>
      <c r="B68" s="2">
        <v>1</v>
      </c>
      <c r="C68" s="2">
        <v>2.5307770000000001</v>
      </c>
      <c r="D68" s="2">
        <v>6.476801</v>
      </c>
      <c r="E68" s="2">
        <v>1</v>
      </c>
      <c r="F68">
        <f t="shared" si="9"/>
        <v>1.4258375815330009</v>
      </c>
      <c r="G68" s="8">
        <f t="shared" si="8"/>
        <v>0.80625193414283169</v>
      </c>
      <c r="H68">
        <f t="shared" si="7"/>
        <v>8.6499669177076813E-2</v>
      </c>
      <c r="I68">
        <f t="shared" si="10"/>
        <v>1</v>
      </c>
      <c r="J68">
        <f t="shared" si="11"/>
        <v>0</v>
      </c>
    </row>
    <row r="69" spans="1:10" x14ac:dyDescent="0.45">
      <c r="A69" s="2">
        <v>68</v>
      </c>
      <c r="B69" s="2">
        <v>1</v>
      </c>
      <c r="C69" s="2">
        <v>1.296683</v>
      </c>
      <c r="D69" s="2">
        <v>11.607559</v>
      </c>
      <c r="E69" s="2">
        <v>0</v>
      </c>
      <c r="F69">
        <f t="shared" si="9"/>
        <v>-2.1711883549899165</v>
      </c>
      <c r="G69" s="8">
        <f t="shared" si="8"/>
        <v>0.10236778553174113</v>
      </c>
      <c r="H69">
        <f t="shared" si="7"/>
        <v>8.6622937131437913E-2</v>
      </c>
      <c r="I69">
        <f t="shared" si="10"/>
        <v>0</v>
      </c>
      <c r="J69">
        <f t="shared" si="11"/>
        <v>0</v>
      </c>
    </row>
    <row r="70" spans="1:10" x14ac:dyDescent="0.45">
      <c r="A70" s="2">
        <v>69</v>
      </c>
      <c r="B70" s="2">
        <v>1</v>
      </c>
      <c r="C70" s="2">
        <v>0.47548699999999999</v>
      </c>
      <c r="D70" s="2">
        <v>12.040035</v>
      </c>
      <c r="E70" s="2">
        <v>0</v>
      </c>
      <c r="F70">
        <f t="shared" si="9"/>
        <v>-2.7914697285823218</v>
      </c>
      <c r="G70" s="8">
        <f t="shared" si="8"/>
        <v>5.7786880117088144E-2</v>
      </c>
      <c r="H70">
        <f t="shared" si="7"/>
        <v>8.846894867509611E-2</v>
      </c>
      <c r="I70">
        <f t="shared" si="10"/>
        <v>0</v>
      </c>
      <c r="J70">
        <f t="shared" si="11"/>
        <v>0</v>
      </c>
    </row>
    <row r="71" spans="1:10" x14ac:dyDescent="0.45">
      <c r="A71" s="2">
        <v>70</v>
      </c>
      <c r="B71" s="2">
        <v>1</v>
      </c>
      <c r="C71" s="2">
        <v>-0.783277</v>
      </c>
      <c r="D71" s="2">
        <v>11.009725</v>
      </c>
      <c r="E71" s="2">
        <v>0</v>
      </c>
      <c r="F71">
        <f t="shared" si="9"/>
        <v>-2.7352572748055612</v>
      </c>
      <c r="G71" s="8">
        <f t="shared" si="8"/>
        <v>6.0924683835569871E-2</v>
      </c>
      <c r="H71">
        <f t="shared" si="7"/>
        <v>8.9542711420747947E-2</v>
      </c>
      <c r="I71">
        <f t="shared" si="10"/>
        <v>0</v>
      </c>
      <c r="J71">
        <f t="shared" si="11"/>
        <v>0</v>
      </c>
    </row>
    <row r="72" spans="1:10" x14ac:dyDescent="0.45">
      <c r="A72" s="2">
        <v>71</v>
      </c>
      <c r="B72" s="2">
        <v>1</v>
      </c>
      <c r="C72" s="2">
        <v>7.4798000000000003E-2</v>
      </c>
      <c r="D72" s="2">
        <v>11.02365</v>
      </c>
      <c r="E72" s="2">
        <v>0</v>
      </c>
      <c r="F72">
        <f t="shared" si="9"/>
        <v>-2.3641566961858338</v>
      </c>
      <c r="G72" s="8">
        <f t="shared" si="8"/>
        <v>8.5947081172452561E-2</v>
      </c>
      <c r="H72">
        <f t="shared" si="7"/>
        <v>8.8187730318820629E-2</v>
      </c>
      <c r="I72">
        <f t="shared" si="10"/>
        <v>0</v>
      </c>
      <c r="J72">
        <f t="shared" si="11"/>
        <v>0</v>
      </c>
    </row>
    <row r="73" spans="1:10" x14ac:dyDescent="0.45">
      <c r="A73" s="2">
        <v>72</v>
      </c>
      <c r="B73" s="2">
        <v>1</v>
      </c>
      <c r="C73" s="2">
        <v>-1.337472</v>
      </c>
      <c r="D73" s="2">
        <v>0.46833900000000001</v>
      </c>
      <c r="E73" s="2">
        <v>1</v>
      </c>
      <c r="F73">
        <f t="shared" si="9"/>
        <v>3.2889492435268872</v>
      </c>
      <c r="G73" s="8">
        <f t="shared" si="8"/>
        <v>0.96404775298360657</v>
      </c>
      <c r="H73">
        <f t="shared" si="7"/>
        <v>8.8423806562933235E-2</v>
      </c>
      <c r="I73">
        <f t="shared" si="10"/>
        <v>1</v>
      </c>
      <c r="J73">
        <f t="shared" si="11"/>
        <v>0</v>
      </c>
    </row>
    <row r="74" spans="1:10" x14ac:dyDescent="0.45">
      <c r="A74" s="2">
        <v>73</v>
      </c>
      <c r="B74" s="2">
        <v>1</v>
      </c>
      <c r="C74" s="2">
        <v>-0.102781</v>
      </c>
      <c r="D74" s="2">
        <v>13.763650999999999</v>
      </c>
      <c r="E74" s="2">
        <v>0</v>
      </c>
      <c r="F74">
        <f t="shared" si="9"/>
        <v>-4.0722191423822478</v>
      </c>
      <c r="G74" s="8">
        <f t="shared" si="8"/>
        <v>1.6754052138882754E-2</v>
      </c>
      <c r="H74">
        <f t="shared" si="7"/>
        <v>7.9866989311902448E-2</v>
      </c>
      <c r="I74">
        <f t="shared" si="10"/>
        <v>0</v>
      </c>
      <c r="J74">
        <f t="shared" si="11"/>
        <v>0</v>
      </c>
    </row>
    <row r="75" spans="1:10" x14ac:dyDescent="0.45">
      <c r="A75" s="2">
        <v>74</v>
      </c>
      <c r="B75" s="2">
        <v>1</v>
      </c>
      <c r="C75" s="2">
        <v>-0.14732400000000001</v>
      </c>
      <c r="D75" s="2">
        <v>2.8748459999999998</v>
      </c>
      <c r="E75" s="2">
        <v>1</v>
      </c>
      <c r="F75">
        <f t="shared" si="9"/>
        <v>2.3839396918407574</v>
      </c>
      <c r="G75" s="8">
        <f t="shared" si="8"/>
        <v>0.91559439768934348</v>
      </c>
      <c r="H75">
        <f t="shared" si="7"/>
        <v>8.0712872469122121E-2</v>
      </c>
      <c r="I75">
        <f t="shared" si="10"/>
        <v>1</v>
      </c>
      <c r="J75">
        <f t="shared" si="11"/>
        <v>0</v>
      </c>
    </row>
    <row r="76" spans="1:10" x14ac:dyDescent="0.45">
      <c r="A76" s="2">
        <v>75</v>
      </c>
      <c r="B76" s="2">
        <v>1</v>
      </c>
      <c r="C76" s="2">
        <v>0.51838899999999999</v>
      </c>
      <c r="D76" s="2">
        <v>9.8870349999999991</v>
      </c>
      <c r="E76" s="2">
        <v>0</v>
      </c>
      <c r="F76">
        <f t="shared" si="9"/>
        <v>-1.4920568587810381</v>
      </c>
      <c r="G76" s="8">
        <f t="shared" si="8"/>
        <v>0.1836132048645702</v>
      </c>
      <c r="H76">
        <f t="shared" si="7"/>
        <v>8.2657335432383156E-2</v>
      </c>
      <c r="I76">
        <f t="shared" si="10"/>
        <v>0</v>
      </c>
      <c r="J76">
        <f t="shared" si="11"/>
        <v>0</v>
      </c>
    </row>
    <row r="77" spans="1:10" x14ac:dyDescent="0.45">
      <c r="A77" s="2">
        <v>76</v>
      </c>
      <c r="B77" s="2">
        <v>1</v>
      </c>
      <c r="C77" s="2">
        <v>1.0153989999999999</v>
      </c>
      <c r="D77" s="2">
        <v>7.5718819999999996</v>
      </c>
      <c r="E77" s="2">
        <v>0</v>
      </c>
      <c r="F77">
        <f t="shared" si="9"/>
        <v>0.10456810476162115</v>
      </c>
      <c r="G77" s="8">
        <f t="shared" si="8"/>
        <v>0.52611823140131642</v>
      </c>
      <c r="H77">
        <f t="shared" si="7"/>
        <v>8.2972684968964094E-2</v>
      </c>
      <c r="I77">
        <f t="shared" si="10"/>
        <v>1</v>
      </c>
      <c r="J77">
        <f t="shared" si="11"/>
        <v>1</v>
      </c>
    </row>
    <row r="78" spans="1:10" x14ac:dyDescent="0.45">
      <c r="A78" s="2">
        <v>77</v>
      </c>
      <c r="B78" s="2">
        <v>1</v>
      </c>
      <c r="C78" s="2">
        <v>-1.6580859999999999</v>
      </c>
      <c r="D78" s="2">
        <v>-2.7255000000000001E-2</v>
      </c>
      <c r="E78" s="2">
        <v>1</v>
      </c>
      <c r="F78">
        <f t="shared" si="9"/>
        <v>3.4419381522248718</v>
      </c>
      <c r="G78" s="8">
        <f t="shared" si="8"/>
        <v>0.96898980749198627</v>
      </c>
      <c r="H78">
        <f t="shared" si="7"/>
        <v>8.2643839236858085E-2</v>
      </c>
      <c r="I78">
        <f t="shared" si="10"/>
        <v>1</v>
      </c>
      <c r="J78">
        <f t="shared" si="11"/>
        <v>0</v>
      </c>
    </row>
    <row r="79" spans="1:10" x14ac:dyDescent="0.45">
      <c r="A79" s="2">
        <v>78</v>
      </c>
      <c r="B79" s="2">
        <v>1</v>
      </c>
      <c r="C79" s="2">
        <v>1.319944</v>
      </c>
      <c r="D79" s="2">
        <v>2.1712280000000002</v>
      </c>
      <c r="E79" s="2">
        <v>1</v>
      </c>
      <c r="F79">
        <f t="shared" si="9"/>
        <v>3.45112508812444</v>
      </c>
      <c r="G79" s="8">
        <f t="shared" si="8"/>
        <v>0.96926467546718753</v>
      </c>
      <c r="H79">
        <f t="shared" si="7"/>
        <v>8.180937956643132E-2</v>
      </c>
      <c r="I79">
        <f t="shared" si="10"/>
        <v>1</v>
      </c>
      <c r="J79">
        <f t="shared" si="11"/>
        <v>0</v>
      </c>
    </row>
    <row r="80" spans="1:10" x14ac:dyDescent="0.45">
      <c r="A80" s="2">
        <v>79</v>
      </c>
      <c r="B80" s="2">
        <v>1</v>
      </c>
      <c r="C80" s="2">
        <v>2.056216</v>
      </c>
      <c r="D80" s="2">
        <v>5.0199809999999996</v>
      </c>
      <c r="E80" s="2">
        <v>1</v>
      </c>
      <c r="F80">
        <f t="shared" si="9"/>
        <v>2.0824274981341535</v>
      </c>
      <c r="G80" s="8">
        <f t="shared" si="8"/>
        <v>0.88918345589669878</v>
      </c>
      <c r="H80">
        <f t="shared" si="7"/>
        <v>8.2867379764356347E-2</v>
      </c>
      <c r="I80">
        <f t="shared" si="10"/>
        <v>1</v>
      </c>
      <c r="J80">
        <f t="shared" si="11"/>
        <v>0</v>
      </c>
    </row>
    <row r="81" spans="1:10" x14ac:dyDescent="0.45">
      <c r="A81" s="2">
        <v>80</v>
      </c>
      <c r="B81" s="2">
        <v>1</v>
      </c>
      <c r="C81" s="2">
        <v>-0.85163299999999997</v>
      </c>
      <c r="D81" s="2">
        <v>4.3756909999999998</v>
      </c>
      <c r="E81" s="2">
        <v>1</v>
      </c>
      <c r="F81">
        <f t="shared" si="9"/>
        <v>1.1799512096860916</v>
      </c>
      <c r="G81" s="8">
        <f t="shared" si="8"/>
        <v>0.76493903102207672</v>
      </c>
      <c r="H81">
        <f t="shared" si="7"/>
        <v>8.4684920211115317E-2</v>
      </c>
      <c r="I81">
        <f t="shared" si="10"/>
        <v>1</v>
      </c>
      <c r="J81">
        <f t="shared" si="11"/>
        <v>0</v>
      </c>
    </row>
    <row r="82" spans="1:10" x14ac:dyDescent="0.45">
      <c r="A82" s="2">
        <v>81</v>
      </c>
      <c r="B82" s="2">
        <v>1</v>
      </c>
      <c r="C82" s="2">
        <v>-1.5100469999999999</v>
      </c>
      <c r="D82" s="2">
        <v>6.061992</v>
      </c>
      <c r="E82" s="2">
        <v>0</v>
      </c>
      <c r="F82">
        <f t="shared" si="9"/>
        <v>-0.1140410978082147</v>
      </c>
      <c r="G82" s="8">
        <f t="shared" si="8"/>
        <v>0.47152058430933108</v>
      </c>
      <c r="H82">
        <f t="shared" si="7"/>
        <v>8.6319468224296272E-2</v>
      </c>
      <c r="I82">
        <f t="shared" si="10"/>
        <v>0</v>
      </c>
      <c r="J82">
        <f t="shared" si="11"/>
        <v>0</v>
      </c>
    </row>
    <row r="83" spans="1:10" x14ac:dyDescent="0.45">
      <c r="A83" s="2">
        <v>82</v>
      </c>
      <c r="B83" s="2">
        <v>1</v>
      </c>
      <c r="C83" s="2">
        <v>-1.0766370000000001</v>
      </c>
      <c r="D83" s="2">
        <v>-3.1818879999999998</v>
      </c>
      <c r="E83" s="2">
        <v>1</v>
      </c>
      <c r="F83">
        <f t="shared" si="9"/>
        <v>5.5751566435000646</v>
      </c>
      <c r="G83" s="8">
        <f t="shared" si="8"/>
        <v>0.99622343479334452</v>
      </c>
      <c r="H83">
        <f t="shared" si="7"/>
        <v>8.5935425035858534E-2</v>
      </c>
      <c r="I83">
        <f t="shared" si="10"/>
        <v>1</v>
      </c>
      <c r="J83">
        <f t="shared" si="11"/>
        <v>0</v>
      </c>
    </row>
    <row r="84" spans="1:10" x14ac:dyDescent="0.45">
      <c r="A84" s="2">
        <v>83</v>
      </c>
      <c r="B84" s="2">
        <v>1</v>
      </c>
      <c r="C84" s="2">
        <v>1.821096</v>
      </c>
      <c r="D84" s="2">
        <v>10.283989999999999</v>
      </c>
      <c r="E84" s="2">
        <v>0</v>
      </c>
      <c r="F84">
        <f t="shared" si="9"/>
        <v>-1.1521681939610184</v>
      </c>
      <c r="G84" s="8">
        <f t="shared" si="8"/>
        <v>0.24009327643260939</v>
      </c>
      <c r="H84">
        <f t="shared" si="7"/>
        <v>8.5482243395594029E-2</v>
      </c>
      <c r="I84">
        <f t="shared" si="10"/>
        <v>0</v>
      </c>
      <c r="J84">
        <f t="shared" si="11"/>
        <v>0</v>
      </c>
    </row>
    <row r="85" spans="1:10" x14ac:dyDescent="0.45">
      <c r="A85" s="2">
        <v>84</v>
      </c>
      <c r="B85" s="2">
        <v>1</v>
      </c>
      <c r="C85" s="2">
        <v>3.0101499999999999</v>
      </c>
      <c r="D85" s="2">
        <v>8.4017660000000003</v>
      </c>
      <c r="E85" s="2">
        <v>1</v>
      </c>
      <c r="F85">
        <f t="shared" si="9"/>
        <v>0.49295731694681155</v>
      </c>
      <c r="G85" s="8">
        <f t="shared" si="8"/>
        <v>0.62080285277018643</v>
      </c>
      <c r="H85">
        <f t="shared" si="7"/>
        <v>8.5056073359253109E-2</v>
      </c>
      <c r="I85">
        <f t="shared" si="10"/>
        <v>1</v>
      </c>
      <c r="J85">
        <f t="shared" si="11"/>
        <v>0</v>
      </c>
    </row>
    <row r="86" spans="1:10" x14ac:dyDescent="0.45">
      <c r="A86" s="2">
        <v>85</v>
      </c>
      <c r="B86" s="2">
        <v>1</v>
      </c>
      <c r="C86" s="2">
        <v>-1.099458</v>
      </c>
      <c r="D86" s="2">
        <v>1.6882740000000001</v>
      </c>
      <c r="E86" s="2">
        <v>1</v>
      </c>
      <c r="F86">
        <f t="shared" si="9"/>
        <v>2.6686560152130392</v>
      </c>
      <c r="G86" s="8">
        <f t="shared" si="8"/>
        <v>0.93515157563162588</v>
      </c>
      <c r="H86">
        <f t="shared" si="7"/>
        <v>8.4734973296845276E-2</v>
      </c>
      <c r="I86">
        <f t="shared" si="10"/>
        <v>1</v>
      </c>
      <c r="J86">
        <f t="shared" si="11"/>
        <v>0</v>
      </c>
    </row>
    <row r="87" spans="1:10" x14ac:dyDescent="0.45">
      <c r="A87" s="2">
        <v>86</v>
      </c>
      <c r="B87" s="2">
        <v>1</v>
      </c>
      <c r="C87" s="2">
        <v>-0.83487199999999995</v>
      </c>
      <c r="D87" s="2">
        <v>-1.7338690000000001</v>
      </c>
      <c r="E87" s="2">
        <v>1</v>
      </c>
      <c r="F87">
        <f t="shared" si="9"/>
        <v>4.8208744234385446</v>
      </c>
      <c r="G87" s="8">
        <f t="shared" si="8"/>
        <v>0.99200470354766968</v>
      </c>
      <c r="H87">
        <f t="shared" si="7"/>
        <v>8.4455925790536041E-2</v>
      </c>
      <c r="I87">
        <f t="shared" si="10"/>
        <v>1</v>
      </c>
      <c r="J87">
        <f t="shared" si="11"/>
        <v>0</v>
      </c>
    </row>
    <row r="88" spans="1:10" x14ac:dyDescent="0.45">
      <c r="A88" s="2">
        <v>87</v>
      </c>
      <c r="B88" s="2">
        <v>1</v>
      </c>
      <c r="C88" s="2">
        <v>-0.84663699999999997</v>
      </c>
      <c r="D88" s="2">
        <v>3.849075</v>
      </c>
      <c r="E88" s="2">
        <v>1</v>
      </c>
      <c r="F88">
        <f t="shared" si="9"/>
        <v>1.4953521943606831</v>
      </c>
      <c r="G88" s="8">
        <f t="shared" si="8"/>
        <v>0.81688024902608969</v>
      </c>
      <c r="H88">
        <f t="shared" si="7"/>
        <v>8.413772797186353E-2</v>
      </c>
      <c r="I88">
        <f t="shared" si="10"/>
        <v>1</v>
      </c>
      <c r="J88">
        <f t="shared" si="11"/>
        <v>0</v>
      </c>
    </row>
    <row r="89" spans="1:10" x14ac:dyDescent="0.45">
      <c r="A89" s="2">
        <v>88</v>
      </c>
      <c r="B89" s="2">
        <v>1</v>
      </c>
      <c r="C89" s="2">
        <v>1.400102</v>
      </c>
      <c r="D89" s="2">
        <v>12.628781</v>
      </c>
      <c r="E89" s="2">
        <v>0</v>
      </c>
      <c r="F89">
        <f t="shared" si="9"/>
        <v>-2.7328105580434823</v>
      </c>
      <c r="G89" s="8">
        <f t="shared" si="8"/>
        <v>6.1064817990841798E-2</v>
      </c>
      <c r="H89">
        <f t="shared" si="7"/>
        <v>8.3921210372044766E-2</v>
      </c>
      <c r="I89">
        <f t="shared" si="10"/>
        <v>0</v>
      </c>
      <c r="J89">
        <f t="shared" si="11"/>
        <v>0</v>
      </c>
    </row>
    <row r="90" spans="1:10" x14ac:dyDescent="0.45">
      <c r="A90" s="2">
        <v>89</v>
      </c>
      <c r="B90" s="2">
        <v>1</v>
      </c>
      <c r="C90" s="2">
        <v>1.752842</v>
      </c>
      <c r="D90" s="2">
        <v>5.4681660000000001</v>
      </c>
      <c r="E90" s="2">
        <v>1</v>
      </c>
      <c r="F90">
        <f t="shared" si="9"/>
        <v>1.6817490845464667</v>
      </c>
      <c r="G90" s="8">
        <f t="shared" si="8"/>
        <v>0.84313599985107013</v>
      </c>
      <c r="H90">
        <f t="shared" si="7"/>
        <v>8.3652966259887288E-2</v>
      </c>
      <c r="I90">
        <f t="shared" si="10"/>
        <v>1</v>
      </c>
      <c r="J90">
        <f t="shared" si="11"/>
        <v>0</v>
      </c>
    </row>
    <row r="91" spans="1:10" x14ac:dyDescent="0.45">
      <c r="A91" s="2">
        <v>90</v>
      </c>
      <c r="B91" s="2">
        <v>1</v>
      </c>
      <c r="C91" s="2">
        <v>7.8557000000000002E-2</v>
      </c>
      <c r="D91" s="2">
        <v>5.9735999999999997E-2</v>
      </c>
      <c r="E91" s="2">
        <v>1</v>
      </c>
      <c r="F91">
        <f t="shared" si="9"/>
        <v>4.158027238324161</v>
      </c>
      <c r="G91" s="8">
        <f t="shared" si="8"/>
        <v>0.9846024149571091</v>
      </c>
      <c r="H91">
        <f t="shared" si="7"/>
        <v>8.3677858434701907E-2</v>
      </c>
      <c r="I91">
        <f t="shared" si="10"/>
        <v>1</v>
      </c>
      <c r="J91">
        <f t="shared" si="11"/>
        <v>0</v>
      </c>
    </row>
    <row r="92" spans="1:10" x14ac:dyDescent="0.45">
      <c r="A92" s="2">
        <v>91</v>
      </c>
      <c r="B92" s="2">
        <v>1</v>
      </c>
      <c r="C92" s="2">
        <v>8.9391999999999999E-2</v>
      </c>
      <c r="D92" s="2">
        <v>-0.71530000000000005</v>
      </c>
      <c r="E92" s="2">
        <v>1</v>
      </c>
      <c r="F92">
        <f t="shared" si="9"/>
        <v>4.6237516003074601</v>
      </c>
      <c r="G92" s="8">
        <f t="shared" si="8"/>
        <v>0.99027951377741963</v>
      </c>
      <c r="H92">
        <f t="shared" si="7"/>
        <v>8.3718995011329428E-2</v>
      </c>
      <c r="I92">
        <f t="shared" si="10"/>
        <v>1</v>
      </c>
      <c r="J92">
        <f t="shared" si="11"/>
        <v>0</v>
      </c>
    </row>
    <row r="93" spans="1:10" x14ac:dyDescent="0.45">
      <c r="A93" s="2">
        <v>92</v>
      </c>
      <c r="B93" s="2">
        <v>1</v>
      </c>
      <c r="C93" s="2">
        <v>1.8256619999999999</v>
      </c>
      <c r="D93" s="2">
        <v>12.693808000000001</v>
      </c>
      <c r="E93" s="2">
        <v>0</v>
      </c>
      <c r="F93">
        <f t="shared" si="9"/>
        <v>-2.5833302348551515</v>
      </c>
      <c r="G93" s="8">
        <f t="shared" si="8"/>
        <v>7.0218994124616185E-2</v>
      </c>
      <c r="H93">
        <f t="shared" si="7"/>
        <v>8.3742617584472379E-2</v>
      </c>
      <c r="I93">
        <f t="shared" si="10"/>
        <v>0</v>
      </c>
      <c r="J93">
        <f t="shared" si="11"/>
        <v>0</v>
      </c>
    </row>
    <row r="94" spans="1:10" x14ac:dyDescent="0.45">
      <c r="A94" s="2">
        <v>93</v>
      </c>
      <c r="B94" s="2">
        <v>1</v>
      </c>
      <c r="C94" s="2">
        <v>0.19744500000000001</v>
      </c>
      <c r="D94" s="2">
        <v>9.7446380000000001</v>
      </c>
      <c r="E94" s="2">
        <v>0</v>
      </c>
      <c r="F94">
        <f t="shared" si="9"/>
        <v>-1.5492692037734157</v>
      </c>
      <c r="G94" s="8">
        <f t="shared" si="8"/>
        <v>0.17519184290627893</v>
      </c>
      <c r="H94">
        <f t="shared" si="7"/>
        <v>8.3852275482129451E-2</v>
      </c>
      <c r="I94">
        <f t="shared" si="10"/>
        <v>0</v>
      </c>
      <c r="J94">
        <f t="shared" si="11"/>
        <v>0</v>
      </c>
    </row>
    <row r="95" spans="1:10" x14ac:dyDescent="0.45">
      <c r="A95" s="2">
        <v>94</v>
      </c>
      <c r="B95" s="2">
        <v>1</v>
      </c>
      <c r="C95" s="2">
        <v>0.12611700000000001</v>
      </c>
      <c r="D95" s="2">
        <v>0.92231099999999999</v>
      </c>
      <c r="E95" s="2">
        <v>1</v>
      </c>
      <c r="F95">
        <f t="shared" si="9"/>
        <v>3.6660594580329016</v>
      </c>
      <c r="G95" s="8">
        <f t="shared" si="8"/>
        <v>0.97506081198249972</v>
      </c>
      <c r="H95">
        <f t="shared" si="7"/>
        <v>8.3927257711186837E-2</v>
      </c>
      <c r="I95">
        <f t="shared" si="10"/>
        <v>1</v>
      </c>
      <c r="J95">
        <f t="shared" si="11"/>
        <v>0</v>
      </c>
    </row>
    <row r="96" spans="1:10" x14ac:dyDescent="0.45">
      <c r="A96" s="2">
        <v>95</v>
      </c>
      <c r="B96" s="2">
        <v>1</v>
      </c>
      <c r="C96" s="2">
        <v>-0.67979699999999998</v>
      </c>
      <c r="D96" s="2">
        <v>1.2205299999999999</v>
      </c>
      <c r="E96" s="2">
        <v>1</v>
      </c>
      <c r="F96">
        <f t="shared" si="9"/>
        <v>3.1323808354895668</v>
      </c>
      <c r="G96" s="8">
        <f t="shared" si="8"/>
        <v>0.9582088367709225</v>
      </c>
      <c r="H96">
        <f t="shared" si="7"/>
        <v>8.3969673203768608E-2</v>
      </c>
      <c r="I96">
        <f t="shared" si="10"/>
        <v>1</v>
      </c>
      <c r="J96">
        <f t="shared" si="11"/>
        <v>0</v>
      </c>
    </row>
    <row r="97" spans="1:10" x14ac:dyDescent="0.45">
      <c r="A97" s="2">
        <v>96</v>
      </c>
      <c r="B97" s="2">
        <v>1</v>
      </c>
      <c r="C97" s="2">
        <v>0.677983</v>
      </c>
      <c r="D97" s="2">
        <v>2.5566659999999999</v>
      </c>
      <c r="E97" s="2">
        <v>1</v>
      </c>
      <c r="F97">
        <f t="shared" si="9"/>
        <v>2.9380638945724993</v>
      </c>
      <c r="G97" s="8">
        <f t="shared" si="8"/>
        <v>0.94969631329752757</v>
      </c>
      <c r="H97">
        <f t="shared" si="7"/>
        <v>8.3994942503196723E-2</v>
      </c>
      <c r="I97">
        <f t="shared" si="10"/>
        <v>1</v>
      </c>
      <c r="J97">
        <f t="shared" si="11"/>
        <v>0</v>
      </c>
    </row>
    <row r="98" spans="1:10" x14ac:dyDescent="0.45">
      <c r="A98" s="2">
        <v>97</v>
      </c>
      <c r="B98" s="2">
        <v>1</v>
      </c>
      <c r="C98" s="2">
        <v>0.76134900000000005</v>
      </c>
      <c r="D98" s="2">
        <v>10.693861999999999</v>
      </c>
      <c r="E98" s="2">
        <v>0</v>
      </c>
      <c r="F98">
        <f t="shared" si="9"/>
        <v>-1.8644773392792882</v>
      </c>
      <c r="G98" s="8">
        <f t="shared" si="8"/>
        <v>0.13418203463923156</v>
      </c>
      <c r="H98">
        <f t="shared" si="7"/>
        <v>8.4098782586375334E-2</v>
      </c>
      <c r="I98">
        <f t="shared" si="10"/>
        <v>0</v>
      </c>
      <c r="J98">
        <f t="shared" si="11"/>
        <v>0</v>
      </c>
    </row>
    <row r="99" spans="1:10" x14ac:dyDescent="0.45">
      <c r="A99" s="2">
        <v>98</v>
      </c>
      <c r="B99" s="2">
        <v>1</v>
      </c>
      <c r="C99" s="2">
        <v>-2.1687910000000001</v>
      </c>
      <c r="D99" s="2">
        <v>0.14363200000000001</v>
      </c>
      <c r="E99" s="2">
        <v>1</v>
      </c>
      <c r="F99">
        <f t="shared" si="9"/>
        <v>3.1145083975404075</v>
      </c>
      <c r="G99" s="8">
        <f t="shared" si="8"/>
        <v>0.95748725095415643</v>
      </c>
      <c r="H99">
        <f t="shared" si="7"/>
        <v>8.4162453735947038E-2</v>
      </c>
      <c r="I99">
        <f t="shared" si="10"/>
        <v>1</v>
      </c>
      <c r="J99">
        <f t="shared" si="11"/>
        <v>0</v>
      </c>
    </row>
    <row r="100" spans="1:10" x14ac:dyDescent="0.45">
      <c r="A100" s="2">
        <v>99</v>
      </c>
      <c r="B100" s="2">
        <v>1</v>
      </c>
      <c r="C100" s="2">
        <v>1.3886099999999999</v>
      </c>
      <c r="D100" s="2">
        <v>9.3419969999999992</v>
      </c>
      <c r="E100" s="2">
        <v>0</v>
      </c>
      <c r="F100">
        <f t="shared" si="9"/>
        <v>-0.78315646023920049</v>
      </c>
      <c r="G100" s="8">
        <f t="shared" si="8"/>
        <v>0.31363999565488343</v>
      </c>
      <c r="H100">
        <f t="shared" si="7"/>
        <v>8.430650977053275E-2</v>
      </c>
      <c r="I100">
        <f t="shared" si="10"/>
        <v>0</v>
      </c>
      <c r="J100">
        <f t="shared" si="11"/>
        <v>0</v>
      </c>
    </row>
    <row r="101" spans="1:10" x14ac:dyDescent="0.45">
      <c r="A101" s="2">
        <v>100</v>
      </c>
      <c r="B101" s="2">
        <v>1</v>
      </c>
      <c r="C101" s="2">
        <v>0.31702900000000001</v>
      </c>
      <c r="D101" s="2">
        <v>14.739025</v>
      </c>
      <c r="E101" s="2">
        <v>0</v>
      </c>
      <c r="F101">
        <f t="shared" si="9"/>
        <v>-4.4666878773965415</v>
      </c>
      <c r="G101" s="8">
        <f t="shared" si="8"/>
        <v>1.1354879497799071E-2</v>
      </c>
      <c r="H101">
        <f t="shared" si="7"/>
        <v>8.4425726190903341E-2</v>
      </c>
      <c r="I101">
        <f t="shared" si="10"/>
        <v>0</v>
      </c>
      <c r="J101">
        <f t="shared" si="11"/>
        <v>0</v>
      </c>
    </row>
  </sheetData>
  <phoneticPr fontId="1" type="noConversion"/>
  <hyperlinks>
    <hyperlink ref="N10" r:id="rId1" display="https://www.geogebra.org/classic/s6zy3dft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100"/>
  <sheetViews>
    <sheetView topLeftCell="A81" workbookViewId="0">
      <selection sqref="A1:C100"/>
    </sheetView>
  </sheetViews>
  <sheetFormatPr defaultRowHeight="14" x14ac:dyDescent="0.45"/>
  <sheetData>
    <row r="1" spans="1:3" x14ac:dyDescent="0.45">
      <c r="A1" s="2">
        <v>-1.7611999999999999E-2</v>
      </c>
      <c r="B1" s="2">
        <v>14.053064000000001</v>
      </c>
      <c r="C1" s="2">
        <v>0</v>
      </c>
    </row>
    <row r="2" spans="1:3" x14ac:dyDescent="0.45">
      <c r="A2" s="2">
        <v>-0.75215699999999996</v>
      </c>
      <c r="B2" s="2">
        <v>6.5386199999999999</v>
      </c>
      <c r="C2" s="2">
        <v>0</v>
      </c>
    </row>
    <row r="3" spans="1:3" x14ac:dyDescent="0.45">
      <c r="A3" s="2">
        <v>-1.322371</v>
      </c>
      <c r="B3" s="2">
        <v>7.1528530000000003</v>
      </c>
      <c r="C3" s="2">
        <v>0</v>
      </c>
    </row>
    <row r="4" spans="1:3" x14ac:dyDescent="0.45">
      <c r="A4" s="2">
        <v>0.42336299999999999</v>
      </c>
      <c r="B4" s="2">
        <v>11.054677</v>
      </c>
      <c r="C4" s="2">
        <v>0</v>
      </c>
    </row>
    <row r="5" spans="1:3" x14ac:dyDescent="0.45">
      <c r="A5" s="2">
        <v>0.66739400000000004</v>
      </c>
      <c r="B5" s="2">
        <v>12.741452000000001</v>
      </c>
      <c r="C5" s="2">
        <v>0</v>
      </c>
    </row>
    <row r="6" spans="1:3" x14ac:dyDescent="0.45">
      <c r="A6" s="2">
        <v>0.569411</v>
      </c>
      <c r="B6" s="2">
        <v>9.5487549999999999</v>
      </c>
      <c r="C6" s="2">
        <v>0</v>
      </c>
    </row>
    <row r="7" spans="1:3" x14ac:dyDescent="0.45">
      <c r="A7" s="2">
        <v>-2.6631999999999999E-2</v>
      </c>
      <c r="B7" s="2">
        <v>10.427743</v>
      </c>
      <c r="C7" s="2">
        <v>0</v>
      </c>
    </row>
    <row r="8" spans="1:3" x14ac:dyDescent="0.45">
      <c r="A8" s="2">
        <v>1.347183</v>
      </c>
      <c r="B8" s="2">
        <v>13.1755</v>
      </c>
      <c r="C8" s="2">
        <v>0</v>
      </c>
    </row>
    <row r="9" spans="1:3" x14ac:dyDescent="0.45">
      <c r="A9" s="2">
        <v>-1.781871</v>
      </c>
      <c r="B9" s="2">
        <v>9.0979530000000004</v>
      </c>
      <c r="C9" s="2">
        <v>0</v>
      </c>
    </row>
    <row r="10" spans="1:3" x14ac:dyDescent="0.45">
      <c r="A10" s="2">
        <v>-0.57652499999999995</v>
      </c>
      <c r="B10" s="2">
        <v>11.778922</v>
      </c>
      <c r="C10" s="2">
        <v>0</v>
      </c>
    </row>
    <row r="11" spans="1:3" x14ac:dyDescent="0.45">
      <c r="A11" s="2">
        <v>1.217916</v>
      </c>
      <c r="B11" s="2">
        <v>9.5970150000000007</v>
      </c>
      <c r="C11" s="2">
        <v>0</v>
      </c>
    </row>
    <row r="12" spans="1:3" x14ac:dyDescent="0.45">
      <c r="A12" s="2">
        <v>-0.73392800000000002</v>
      </c>
      <c r="B12" s="2">
        <v>9.098687</v>
      </c>
      <c r="C12" s="2">
        <v>0</v>
      </c>
    </row>
    <row r="13" spans="1:3" x14ac:dyDescent="0.45">
      <c r="A13" s="2">
        <v>1.416614</v>
      </c>
      <c r="B13" s="2">
        <v>9.6192320000000002</v>
      </c>
      <c r="C13" s="2">
        <v>0</v>
      </c>
    </row>
    <row r="14" spans="1:3" x14ac:dyDescent="0.45">
      <c r="A14" s="2">
        <v>1.224863</v>
      </c>
      <c r="B14" s="2">
        <v>11.58736</v>
      </c>
      <c r="C14" s="2">
        <v>0</v>
      </c>
    </row>
    <row r="15" spans="1:3" x14ac:dyDescent="0.45">
      <c r="A15" s="2">
        <v>0.27522099999999999</v>
      </c>
      <c r="B15" s="2">
        <v>9.543647</v>
      </c>
      <c r="C15" s="2">
        <v>0</v>
      </c>
    </row>
    <row r="16" spans="1:3" x14ac:dyDescent="0.45">
      <c r="A16" s="2">
        <v>0.47057500000000002</v>
      </c>
      <c r="B16" s="2">
        <v>9.3324879999999997</v>
      </c>
      <c r="C16" s="2">
        <v>0</v>
      </c>
    </row>
    <row r="17" spans="1:3" x14ac:dyDescent="0.45">
      <c r="A17" s="2">
        <v>-1.889567</v>
      </c>
      <c r="B17" s="2">
        <v>9.542662</v>
      </c>
      <c r="C17" s="2">
        <v>0</v>
      </c>
    </row>
    <row r="18" spans="1:3" x14ac:dyDescent="0.45">
      <c r="A18" s="2">
        <v>-1.5278929999999999</v>
      </c>
      <c r="B18" s="2">
        <v>12.150579</v>
      </c>
      <c r="C18" s="2">
        <v>0</v>
      </c>
    </row>
    <row r="19" spans="1:3" x14ac:dyDescent="0.45">
      <c r="A19" s="2">
        <v>-1.1852469999999999</v>
      </c>
      <c r="B19" s="2">
        <v>11.309317999999999</v>
      </c>
      <c r="C19" s="2">
        <v>0</v>
      </c>
    </row>
    <row r="20" spans="1:3" x14ac:dyDescent="0.45">
      <c r="A20" s="2">
        <v>-0.61878699999999998</v>
      </c>
      <c r="B20" s="2">
        <v>10.320986</v>
      </c>
      <c r="C20" s="2">
        <v>0</v>
      </c>
    </row>
    <row r="21" spans="1:3" x14ac:dyDescent="0.45">
      <c r="A21" s="2">
        <v>-1.2377279999999999</v>
      </c>
      <c r="B21" s="2">
        <v>10.549033</v>
      </c>
      <c r="C21" s="2">
        <v>0</v>
      </c>
    </row>
    <row r="22" spans="1:3" x14ac:dyDescent="0.45">
      <c r="A22" s="2">
        <v>-0.95988499999999999</v>
      </c>
      <c r="B22" s="2">
        <v>11.555336</v>
      </c>
      <c r="C22" s="2">
        <v>0</v>
      </c>
    </row>
    <row r="23" spans="1:3" x14ac:dyDescent="0.45">
      <c r="A23" s="2">
        <v>0.49291099999999999</v>
      </c>
      <c r="B23" s="2">
        <v>10.993323999999999</v>
      </c>
      <c r="C23" s="2">
        <v>0</v>
      </c>
    </row>
    <row r="24" spans="1:3" x14ac:dyDescent="0.45">
      <c r="A24" s="2">
        <v>0.18499199999999999</v>
      </c>
      <c r="B24" s="2">
        <v>8.7214880000000008</v>
      </c>
      <c r="C24" s="2">
        <v>0</v>
      </c>
    </row>
    <row r="25" spans="1:3" x14ac:dyDescent="0.45">
      <c r="A25" s="2">
        <v>-0.355715</v>
      </c>
      <c r="B25" s="2">
        <v>10.325976000000001</v>
      </c>
      <c r="C25" s="2">
        <v>0</v>
      </c>
    </row>
    <row r="26" spans="1:3" x14ac:dyDescent="0.45">
      <c r="A26" s="2">
        <v>-0.39782200000000001</v>
      </c>
      <c r="B26" s="2">
        <v>8.0583969999999994</v>
      </c>
      <c r="C26" s="2">
        <v>0</v>
      </c>
    </row>
    <row r="27" spans="1:3" x14ac:dyDescent="0.45">
      <c r="A27" s="2">
        <v>0.82483899999999999</v>
      </c>
      <c r="B27" s="2">
        <v>13.730343</v>
      </c>
      <c r="C27" s="2">
        <v>0</v>
      </c>
    </row>
    <row r="28" spans="1:3" x14ac:dyDescent="0.45">
      <c r="A28" s="2">
        <v>-0.34400799999999998</v>
      </c>
      <c r="B28" s="2">
        <v>10.717485</v>
      </c>
      <c r="C28" s="2">
        <v>0</v>
      </c>
    </row>
    <row r="29" spans="1:3" x14ac:dyDescent="0.45">
      <c r="A29" s="2">
        <v>-0.91880099999999998</v>
      </c>
      <c r="B29" s="2">
        <v>11.560217</v>
      </c>
      <c r="C29" s="2">
        <v>0</v>
      </c>
    </row>
    <row r="30" spans="1:3" x14ac:dyDescent="0.45">
      <c r="A30" s="2">
        <v>-7.1939999999999999E-3</v>
      </c>
      <c r="B30" s="2">
        <v>9.0757919999999999</v>
      </c>
      <c r="C30" s="2">
        <v>0</v>
      </c>
    </row>
    <row r="31" spans="1:3" x14ac:dyDescent="0.45">
      <c r="A31" s="2">
        <v>0.35610700000000001</v>
      </c>
      <c r="B31" s="2">
        <v>12.447863</v>
      </c>
      <c r="C31" s="2">
        <v>0</v>
      </c>
    </row>
    <row r="32" spans="1:3" x14ac:dyDescent="0.45">
      <c r="A32" s="2">
        <v>0.34257799999999999</v>
      </c>
      <c r="B32" s="2">
        <v>12.281162</v>
      </c>
      <c r="C32" s="2">
        <v>0</v>
      </c>
    </row>
    <row r="33" spans="1:3" x14ac:dyDescent="0.45">
      <c r="A33" s="2">
        <v>1.296683</v>
      </c>
      <c r="B33" s="2">
        <v>11.607559</v>
      </c>
      <c r="C33" s="2">
        <v>0</v>
      </c>
    </row>
    <row r="34" spans="1:3" x14ac:dyDescent="0.45">
      <c r="A34" s="2">
        <v>0.47548699999999999</v>
      </c>
      <c r="B34" s="2">
        <v>12.040035</v>
      </c>
      <c r="C34" s="2">
        <v>0</v>
      </c>
    </row>
    <row r="35" spans="1:3" x14ac:dyDescent="0.45">
      <c r="A35" s="2">
        <v>-0.783277</v>
      </c>
      <c r="B35" s="2">
        <v>11.009725</v>
      </c>
      <c r="C35" s="2">
        <v>0</v>
      </c>
    </row>
    <row r="36" spans="1:3" x14ac:dyDescent="0.45">
      <c r="A36" s="2">
        <v>7.4798000000000003E-2</v>
      </c>
      <c r="B36" s="2">
        <v>11.02365</v>
      </c>
      <c r="C36" s="2">
        <v>0</v>
      </c>
    </row>
    <row r="37" spans="1:3" x14ac:dyDescent="0.45">
      <c r="A37" s="2">
        <v>-0.102781</v>
      </c>
      <c r="B37" s="2">
        <v>13.763650999999999</v>
      </c>
      <c r="C37" s="2">
        <v>0</v>
      </c>
    </row>
    <row r="38" spans="1:3" x14ac:dyDescent="0.45">
      <c r="A38" s="2">
        <v>0.51838899999999999</v>
      </c>
      <c r="B38" s="2">
        <v>9.8870349999999991</v>
      </c>
      <c r="C38" s="2">
        <v>0</v>
      </c>
    </row>
    <row r="39" spans="1:3" x14ac:dyDescent="0.45">
      <c r="A39" s="2">
        <v>1.0153989999999999</v>
      </c>
      <c r="B39" s="2">
        <v>7.5718819999999996</v>
      </c>
      <c r="C39" s="2">
        <v>0</v>
      </c>
    </row>
    <row r="40" spans="1:3" x14ac:dyDescent="0.45">
      <c r="A40" s="2">
        <v>-1.5100469999999999</v>
      </c>
      <c r="B40" s="2">
        <v>6.061992</v>
      </c>
      <c r="C40" s="2">
        <v>0</v>
      </c>
    </row>
    <row r="41" spans="1:3" x14ac:dyDescent="0.45">
      <c r="A41" s="2">
        <v>1.821096</v>
      </c>
      <c r="B41" s="2">
        <v>10.283989999999999</v>
      </c>
      <c r="C41" s="2">
        <v>0</v>
      </c>
    </row>
    <row r="42" spans="1:3" x14ac:dyDescent="0.45">
      <c r="A42" s="2">
        <v>1.400102</v>
      </c>
      <c r="B42" s="2">
        <v>12.628781</v>
      </c>
      <c r="C42" s="2">
        <v>0</v>
      </c>
    </row>
    <row r="43" spans="1:3" x14ac:dyDescent="0.45">
      <c r="A43" s="2">
        <v>1.8256619999999999</v>
      </c>
      <c r="B43" s="2">
        <v>12.693808000000001</v>
      </c>
      <c r="C43" s="2">
        <v>0</v>
      </c>
    </row>
    <row r="44" spans="1:3" x14ac:dyDescent="0.45">
      <c r="A44" s="2">
        <v>0.19744500000000001</v>
      </c>
      <c r="B44" s="2">
        <v>9.7446380000000001</v>
      </c>
      <c r="C44" s="2">
        <v>0</v>
      </c>
    </row>
    <row r="45" spans="1:3" x14ac:dyDescent="0.45">
      <c r="A45" s="2">
        <v>0.76134900000000005</v>
      </c>
      <c r="B45" s="2">
        <v>10.693861999999999</v>
      </c>
      <c r="C45" s="2">
        <v>0</v>
      </c>
    </row>
    <row r="46" spans="1:3" x14ac:dyDescent="0.45">
      <c r="A46" s="2">
        <v>1.3886099999999999</v>
      </c>
      <c r="B46" s="2">
        <v>9.3419969999999992</v>
      </c>
      <c r="C46" s="2">
        <v>0</v>
      </c>
    </row>
    <row r="47" spans="1:3" x14ac:dyDescent="0.45">
      <c r="A47" s="2">
        <v>0.31702900000000001</v>
      </c>
      <c r="B47" s="2">
        <v>14.739025</v>
      </c>
      <c r="C47" s="2">
        <v>0</v>
      </c>
    </row>
    <row r="48" spans="1:3" x14ac:dyDescent="0.45">
      <c r="A48" s="2">
        <v>-1.395634</v>
      </c>
      <c r="B48" s="2">
        <v>4.662541</v>
      </c>
      <c r="C48" s="2">
        <v>1</v>
      </c>
    </row>
    <row r="49" spans="1:3" x14ac:dyDescent="0.45">
      <c r="A49" s="2">
        <v>0.40670400000000001</v>
      </c>
      <c r="B49" s="2">
        <v>7.0673349999999999</v>
      </c>
      <c r="C49" s="2">
        <v>1</v>
      </c>
    </row>
    <row r="50" spans="1:3" x14ac:dyDescent="0.45">
      <c r="A50" s="2">
        <v>-2.4601500000000001</v>
      </c>
      <c r="B50" s="2">
        <v>6.8668050000000003</v>
      </c>
      <c r="C50" s="2">
        <v>1</v>
      </c>
    </row>
    <row r="51" spans="1:3" x14ac:dyDescent="0.45">
      <c r="A51" s="2">
        <v>0.85043299999999999</v>
      </c>
      <c r="B51" s="2">
        <v>6.9203340000000004</v>
      </c>
      <c r="C51" s="2">
        <v>1</v>
      </c>
    </row>
    <row r="52" spans="1:3" x14ac:dyDescent="0.45">
      <c r="A52" s="2">
        <v>1.1768130000000001</v>
      </c>
      <c r="B52" s="2">
        <v>3.1670199999999999</v>
      </c>
      <c r="C52" s="2">
        <v>1</v>
      </c>
    </row>
    <row r="53" spans="1:3" x14ac:dyDescent="0.45">
      <c r="A53" s="2">
        <v>-0.56660600000000005</v>
      </c>
      <c r="B53" s="2">
        <v>5.7490030000000001</v>
      </c>
      <c r="C53" s="2">
        <v>1</v>
      </c>
    </row>
    <row r="54" spans="1:3" x14ac:dyDescent="0.45">
      <c r="A54" s="2">
        <v>0.93163499999999999</v>
      </c>
      <c r="B54" s="2">
        <v>1.5895049999999999</v>
      </c>
      <c r="C54" s="2">
        <v>1</v>
      </c>
    </row>
    <row r="55" spans="1:3" x14ac:dyDescent="0.45">
      <c r="A55" s="2">
        <v>-2.4205000000000001E-2</v>
      </c>
      <c r="B55" s="2">
        <v>6.1518230000000003</v>
      </c>
      <c r="C55" s="2">
        <v>1</v>
      </c>
    </row>
    <row r="56" spans="1:3" x14ac:dyDescent="0.45">
      <c r="A56" s="2">
        <v>-3.6452999999999999E-2</v>
      </c>
      <c r="B56" s="2">
        <v>2.6909879999999999</v>
      </c>
      <c r="C56" s="2">
        <v>1</v>
      </c>
    </row>
    <row r="57" spans="1:3" x14ac:dyDescent="0.45">
      <c r="A57" s="2">
        <v>-0.19694900000000001</v>
      </c>
      <c r="B57" s="2">
        <v>0.44416499999999998</v>
      </c>
      <c r="C57" s="2">
        <v>1</v>
      </c>
    </row>
    <row r="58" spans="1:3" x14ac:dyDescent="0.45">
      <c r="A58" s="2">
        <v>1.014459</v>
      </c>
      <c r="B58" s="2">
        <v>5.7543990000000003</v>
      </c>
      <c r="C58" s="2">
        <v>1</v>
      </c>
    </row>
    <row r="59" spans="1:3" x14ac:dyDescent="0.45">
      <c r="A59" s="2">
        <v>1.985298</v>
      </c>
      <c r="B59" s="2">
        <v>3.2306189999999999</v>
      </c>
      <c r="C59" s="2">
        <v>1</v>
      </c>
    </row>
    <row r="60" spans="1:3" x14ac:dyDescent="0.45">
      <c r="A60" s="2">
        <v>-1.6934530000000001</v>
      </c>
      <c r="B60" s="2">
        <v>-0.55754000000000004</v>
      </c>
      <c r="C60" s="2">
        <v>1</v>
      </c>
    </row>
    <row r="61" spans="1:3" x14ac:dyDescent="0.45">
      <c r="A61" s="2">
        <v>-0.34681099999999998</v>
      </c>
      <c r="B61" s="2">
        <v>-1.6787300000000001</v>
      </c>
      <c r="C61" s="2">
        <v>1</v>
      </c>
    </row>
    <row r="62" spans="1:3" x14ac:dyDescent="0.45">
      <c r="A62" s="2">
        <v>-2.1244839999999998</v>
      </c>
      <c r="B62" s="2">
        <v>2.6724709999999998</v>
      </c>
      <c r="C62" s="2">
        <v>1</v>
      </c>
    </row>
    <row r="63" spans="1:3" x14ac:dyDescent="0.45">
      <c r="A63" s="2">
        <v>-3.642001</v>
      </c>
      <c r="B63" s="2">
        <v>-1.6180870000000001</v>
      </c>
      <c r="C63" s="2">
        <v>1</v>
      </c>
    </row>
    <row r="64" spans="1:3" x14ac:dyDescent="0.45">
      <c r="A64" s="2">
        <v>0.31598500000000002</v>
      </c>
      <c r="B64" s="2">
        <v>3.5239530000000001</v>
      </c>
      <c r="C64" s="2">
        <v>1</v>
      </c>
    </row>
    <row r="65" spans="1:3" x14ac:dyDescent="0.45">
      <c r="A65" s="2">
        <v>-0.38632300000000003</v>
      </c>
      <c r="B65" s="2">
        <v>3.9892859999999999</v>
      </c>
      <c r="C65" s="2">
        <v>1</v>
      </c>
    </row>
    <row r="66" spans="1:3" x14ac:dyDescent="0.45">
      <c r="A66" s="2">
        <v>0.556921</v>
      </c>
      <c r="B66" s="2">
        <v>8.2949839999999995</v>
      </c>
      <c r="C66" s="2">
        <v>1</v>
      </c>
    </row>
    <row r="67" spans="1:3" x14ac:dyDescent="0.45">
      <c r="A67" s="2">
        <v>-1.3478030000000001</v>
      </c>
      <c r="B67" s="2">
        <v>-2.4060510000000002</v>
      </c>
      <c r="C67" s="2">
        <v>1</v>
      </c>
    </row>
    <row r="68" spans="1:3" x14ac:dyDescent="0.45">
      <c r="A68" s="2">
        <v>1.196604</v>
      </c>
      <c r="B68" s="2">
        <v>4.9518509999999996</v>
      </c>
      <c r="C68" s="2">
        <v>1</v>
      </c>
    </row>
    <row r="69" spans="1:3" x14ac:dyDescent="0.45">
      <c r="A69" s="2">
        <v>-0.44567800000000002</v>
      </c>
      <c r="B69" s="2">
        <v>3.2973029999999999</v>
      </c>
      <c r="C69" s="2">
        <v>1</v>
      </c>
    </row>
    <row r="70" spans="1:3" x14ac:dyDescent="0.45">
      <c r="A70" s="2">
        <v>1.042222</v>
      </c>
      <c r="B70" s="2">
        <v>6.1051549999999999</v>
      </c>
      <c r="C70" s="2">
        <v>1</v>
      </c>
    </row>
    <row r="71" spans="1:3" x14ac:dyDescent="0.45">
      <c r="A71" s="2">
        <v>1.152083</v>
      </c>
      <c r="B71" s="2">
        <v>0.54846700000000004</v>
      </c>
      <c r="C71" s="2">
        <v>1</v>
      </c>
    </row>
    <row r="72" spans="1:3" x14ac:dyDescent="0.45">
      <c r="A72" s="2">
        <v>0.82853399999999999</v>
      </c>
      <c r="B72" s="2">
        <v>2.6760449999999998</v>
      </c>
      <c r="C72" s="2">
        <v>1</v>
      </c>
    </row>
    <row r="73" spans="1:3" x14ac:dyDescent="0.45">
      <c r="A73" s="2">
        <v>-0.68356499999999998</v>
      </c>
      <c r="B73" s="2">
        <v>-2.1661250000000001</v>
      </c>
      <c r="C73" s="2">
        <v>1</v>
      </c>
    </row>
    <row r="74" spans="1:3" x14ac:dyDescent="0.45">
      <c r="A74" s="2">
        <v>0.22945599999999999</v>
      </c>
      <c r="B74" s="2">
        <v>5.9219379999999999</v>
      </c>
      <c r="C74" s="2">
        <v>1</v>
      </c>
    </row>
    <row r="75" spans="1:3" x14ac:dyDescent="0.45">
      <c r="A75" s="2">
        <v>1.5072779999999999</v>
      </c>
      <c r="B75" s="2">
        <v>5.0278660000000004</v>
      </c>
      <c r="C75" s="2">
        <v>1</v>
      </c>
    </row>
    <row r="76" spans="1:3" x14ac:dyDescent="0.45">
      <c r="A76" s="2">
        <v>9.9670999999999996E-2</v>
      </c>
      <c r="B76" s="2">
        <v>6.835839</v>
      </c>
      <c r="C76" s="2">
        <v>1</v>
      </c>
    </row>
    <row r="77" spans="1:3" x14ac:dyDescent="0.45">
      <c r="A77" s="2">
        <v>1.785928</v>
      </c>
      <c r="B77" s="2">
        <v>7.7186450000000004</v>
      </c>
      <c r="C77" s="2">
        <v>1</v>
      </c>
    </row>
    <row r="78" spans="1:3" x14ac:dyDescent="0.45">
      <c r="A78" s="2">
        <v>-0.36400900000000003</v>
      </c>
      <c r="B78" s="2">
        <v>4.7473000000000001</v>
      </c>
      <c r="C78" s="2">
        <v>1</v>
      </c>
    </row>
    <row r="79" spans="1:3" x14ac:dyDescent="0.45">
      <c r="A79" s="2">
        <v>-0.84172199999999997</v>
      </c>
      <c r="B79" s="2">
        <v>4.1190829999999998</v>
      </c>
      <c r="C79" s="2">
        <v>1</v>
      </c>
    </row>
    <row r="80" spans="1:3" x14ac:dyDescent="0.45">
      <c r="A80" s="2">
        <v>0.49042599999999997</v>
      </c>
      <c r="B80" s="2">
        <v>1.960539</v>
      </c>
      <c r="C80" s="2">
        <v>1</v>
      </c>
    </row>
    <row r="81" spans="1:3" x14ac:dyDescent="0.45">
      <c r="A81" s="2">
        <v>-0.81082299999999996</v>
      </c>
      <c r="B81" s="2">
        <v>-1.466018</v>
      </c>
      <c r="C81" s="2">
        <v>1</v>
      </c>
    </row>
    <row r="82" spans="1:3" x14ac:dyDescent="0.45">
      <c r="A82" s="2">
        <v>2.5307770000000001</v>
      </c>
      <c r="B82" s="2">
        <v>6.476801</v>
      </c>
      <c r="C82" s="2">
        <v>1</v>
      </c>
    </row>
    <row r="83" spans="1:3" x14ac:dyDescent="0.45">
      <c r="A83" s="2">
        <v>-1.337472</v>
      </c>
      <c r="B83" s="2">
        <v>0.46833900000000001</v>
      </c>
      <c r="C83" s="2">
        <v>1</v>
      </c>
    </row>
    <row r="84" spans="1:3" x14ac:dyDescent="0.45">
      <c r="A84" s="2">
        <v>-0.14732400000000001</v>
      </c>
      <c r="B84" s="2">
        <v>2.8748459999999998</v>
      </c>
      <c r="C84" s="2">
        <v>1</v>
      </c>
    </row>
    <row r="85" spans="1:3" x14ac:dyDescent="0.45">
      <c r="A85" s="2">
        <v>-1.6580859999999999</v>
      </c>
      <c r="B85" s="2">
        <v>-2.7255000000000001E-2</v>
      </c>
      <c r="C85" s="2">
        <v>1</v>
      </c>
    </row>
    <row r="86" spans="1:3" x14ac:dyDescent="0.45">
      <c r="A86" s="2">
        <v>1.319944</v>
      </c>
      <c r="B86" s="2">
        <v>2.1712280000000002</v>
      </c>
      <c r="C86" s="2">
        <v>1</v>
      </c>
    </row>
    <row r="87" spans="1:3" x14ac:dyDescent="0.45">
      <c r="A87" s="2">
        <v>2.056216</v>
      </c>
      <c r="B87" s="2">
        <v>5.0199809999999996</v>
      </c>
      <c r="C87" s="2">
        <v>1</v>
      </c>
    </row>
    <row r="88" spans="1:3" x14ac:dyDescent="0.45">
      <c r="A88" s="2">
        <v>-0.85163299999999997</v>
      </c>
      <c r="B88" s="2">
        <v>4.3756909999999998</v>
      </c>
      <c r="C88" s="2">
        <v>1</v>
      </c>
    </row>
    <row r="89" spans="1:3" x14ac:dyDescent="0.45">
      <c r="A89" s="2">
        <v>-1.0766370000000001</v>
      </c>
      <c r="B89" s="2">
        <v>-3.1818879999999998</v>
      </c>
      <c r="C89" s="2">
        <v>1</v>
      </c>
    </row>
    <row r="90" spans="1:3" x14ac:dyDescent="0.45">
      <c r="A90" s="2">
        <v>3.0101499999999999</v>
      </c>
      <c r="B90" s="2">
        <v>8.4017660000000003</v>
      </c>
      <c r="C90" s="2">
        <v>1</v>
      </c>
    </row>
    <row r="91" spans="1:3" x14ac:dyDescent="0.45">
      <c r="A91" s="2">
        <v>-1.099458</v>
      </c>
      <c r="B91" s="2">
        <v>1.6882740000000001</v>
      </c>
      <c r="C91" s="2">
        <v>1</v>
      </c>
    </row>
    <row r="92" spans="1:3" x14ac:dyDescent="0.45">
      <c r="A92" s="2">
        <v>-0.83487199999999995</v>
      </c>
      <c r="B92" s="2">
        <v>-1.7338690000000001</v>
      </c>
      <c r="C92" s="2">
        <v>1</v>
      </c>
    </row>
    <row r="93" spans="1:3" x14ac:dyDescent="0.45">
      <c r="A93" s="2">
        <v>-0.84663699999999997</v>
      </c>
      <c r="B93" s="2">
        <v>3.849075</v>
      </c>
      <c r="C93" s="2">
        <v>1</v>
      </c>
    </row>
    <row r="94" spans="1:3" x14ac:dyDescent="0.45">
      <c r="A94" s="2">
        <v>1.752842</v>
      </c>
      <c r="B94" s="2">
        <v>5.4681660000000001</v>
      </c>
      <c r="C94" s="2">
        <v>1</v>
      </c>
    </row>
    <row r="95" spans="1:3" x14ac:dyDescent="0.45">
      <c r="A95" s="2">
        <v>7.8557000000000002E-2</v>
      </c>
      <c r="B95" s="2">
        <v>5.9735999999999997E-2</v>
      </c>
      <c r="C95" s="2">
        <v>1</v>
      </c>
    </row>
    <row r="96" spans="1:3" x14ac:dyDescent="0.45">
      <c r="A96" s="2">
        <v>8.9391999999999999E-2</v>
      </c>
      <c r="B96" s="2">
        <v>-0.71530000000000005</v>
      </c>
      <c r="C96" s="2">
        <v>1</v>
      </c>
    </row>
    <row r="97" spans="1:3" x14ac:dyDescent="0.45">
      <c r="A97" s="2">
        <v>0.12611700000000001</v>
      </c>
      <c r="B97" s="2">
        <v>0.92231099999999999</v>
      </c>
      <c r="C97" s="2">
        <v>1</v>
      </c>
    </row>
    <row r="98" spans="1:3" x14ac:dyDescent="0.45">
      <c r="A98" s="2">
        <v>-0.67979699999999998</v>
      </c>
      <c r="B98" s="2">
        <v>1.2205299999999999</v>
      </c>
      <c r="C98" s="2">
        <v>1</v>
      </c>
    </row>
    <row r="99" spans="1:3" x14ac:dyDescent="0.45">
      <c r="A99" s="2">
        <v>0.677983</v>
      </c>
      <c r="B99" s="2">
        <v>2.5566659999999999</v>
      </c>
      <c r="C99" s="2">
        <v>1</v>
      </c>
    </row>
    <row r="100" spans="1:3" x14ac:dyDescent="0.45">
      <c r="A100" s="2">
        <v>-2.1687910000000001</v>
      </c>
      <c r="B100" s="2">
        <v>0.14363200000000001</v>
      </c>
      <c r="C100" s="2">
        <v>1</v>
      </c>
    </row>
  </sheetData>
  <sortState ref="A1:C100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2.5 Logistic regression-书例表2.15</vt:lpstr>
      <vt:lpstr>可视化例子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2022-08-27T03:59:33Z</dcterms:modified>
</cp:coreProperties>
</file>