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rogram verification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<sst xmlns="http://schemas.openxmlformats.org/spreadsheetml/2006/main" count="92" uniqueCount="85">
  <si>
    <t xml:space="preserve">#Ω</t>
  </si>
  <si>
    <t xml:space="preserve">#Loop Invariants</t>
  </si>
  <si>
    <t xml:space="preserve">M</t>
  </si>
  <si>
    <t xml:space="preserve">M’</t>
  </si>
  <si>
    <t xml:space="preserve">#Other Annotations</t>
  </si>
  <si>
    <t xml:space="preserve">#Spec &amp; Prfs for Algberaic Properties</t>
  </si>
  <si>
    <t xml:space="preserve">Spec</t>
  </si>
  <si>
    <t xml:space="preserve">A</t>
  </si>
  <si>
    <t xml:space="preserve">A’</t>
  </si>
  <si>
    <t xml:space="preserve">#Proofs</t>
  </si>
  <si>
    <t xml:space="preserve">#T(Auxiliary Lemmas)</t>
  </si>
  <si>
    <t xml:space="preserve">LoC</t>
  </si>
  <si>
    <t xml:space="preserve">S/C</t>
  </si>
  <si>
    <t xml:space="preserve">A/C</t>
  </si>
  <si>
    <t xml:space="preserve">Ω/C</t>
  </si>
  <si>
    <t xml:space="preserve">A’/C</t>
  </si>
  <si>
    <t xml:space="preserve">P/C</t>
  </si>
  <si>
    <t xml:space="preserve">T/C</t>
  </si>
  <si>
    <t xml:space="preserve">Σ</t>
  </si>
  <si>
    <t xml:space="preserve">Algebraic Property / C</t>
  </si>
  <si>
    <t xml:space="preserve">Count</t>
  </si>
  <si>
    <t xml:space="preserve">Linked List</t>
  </si>
  <si>
    <t xml:space="preserve">init</t>
  </si>
  <si>
    <t xml:space="preserve">is_empty</t>
  </si>
  <si>
    <t xml:space="preserve">prepend</t>
  </si>
  <si>
    <t xml:space="preserve">pop</t>
  </si>
  <si>
    <t xml:space="preserve">nth</t>
  </si>
  <si>
    <t xml:space="preserve">hd</t>
  </si>
  <si>
    <t xml:space="preserve">Update-nth</t>
  </si>
  <si>
    <t xml:space="preserve">Length-of</t>
  </si>
  <si>
    <t xml:space="preserve">reverse_aux</t>
  </si>
  <si>
    <t xml:space="preserve">reverse</t>
  </si>
  <si>
    <t xml:space="preserve">Summary</t>
  </si>
  <si>
    <t xml:space="preserve"> </t>
  </si>
  <si>
    <t xml:space="preserve">Quicksort</t>
  </si>
  <si>
    <t xml:space="preserve">Binary Search</t>
  </si>
  <si>
    <t xml:space="preserve">binary_search_array</t>
  </si>
  <si>
    <t xml:space="preserve">generalize_binary_search</t>
  </si>
  <si>
    <t xml:space="preserve">Matrix &amp; Strassen</t>
  </si>
  <si>
    <t xml:space="preserve">common</t>
  </si>
  <si>
    <t xml:space="preserve">zero_mat</t>
  </si>
  <si>
    <t xml:space="preserve">new_mat</t>
  </si>
  <si>
    <t xml:space="preserve">del_mat</t>
  </si>
  <si>
    <t xml:space="preserve">copy_mat</t>
  </si>
  <si>
    <t xml:space="preserve">add_mat</t>
  </si>
  <si>
    <t xml:space="preserve">sub_mat</t>
  </si>
  <si>
    <t xml:space="preserve">transformations</t>
  </si>
  <si>
    <t xml:space="preserve">strassen</t>
  </si>
  <si>
    <t xml:space="preserve">strassen_mul</t>
  </si>
  <si>
    <t xml:space="preserve">Sum Mat</t>
  </si>
  <si>
    <t xml:space="preserve">Sum Strassen</t>
  </si>
  <si>
    <t xml:space="preserve">Dynamic Array</t>
  </si>
  <si>
    <t xml:space="preserve">Common</t>
  </si>
  <si>
    <t xml:space="preserve">length</t>
  </si>
  <si>
    <t xml:space="preserve">get_dynarr</t>
  </si>
  <si>
    <t xml:space="preserve">set_dynarr</t>
  </si>
  <si>
    <t xml:space="preserve">push_dynarr</t>
  </si>
  <si>
    <t xml:space="preserve">pop_dynarr</t>
  </si>
  <si>
    <t xml:space="preserve">new_dynarr</t>
  </si>
  <si>
    <t xml:space="preserve">del_dynarr</t>
  </si>
  <si>
    <t xml:space="preserve">concat_dynarr</t>
  </si>
  <si>
    <t xml:space="preserve">Bin-Tree</t>
  </si>
  <si>
    <t xml:space="preserve">lookup_bintree</t>
  </si>
  <si>
    <t xml:space="preserve">defined_bintree</t>
  </si>
  <si>
    <t xml:space="preserve">insert_bintree</t>
  </si>
  <si>
    <t xml:space="preserve">AVL</t>
  </si>
  <si>
    <t xml:space="preserve">maintain_i</t>
  </si>
  <si>
    <t xml:space="preserve">height_of</t>
  </si>
  <si>
    <t xml:space="preserve">insert_avl_i</t>
  </si>
  <si>
    <t xml:space="preserve">insert_avl</t>
  </si>
  <si>
    <t xml:space="preserve">Hash</t>
  </si>
  <si>
    <t xml:space="preserve">calc_hash</t>
  </si>
  <si>
    <t xml:space="preserve">insert_bucket</t>
  </si>
  <si>
    <t xml:space="preserve">update_hash</t>
  </si>
  <si>
    <t xml:space="preserve">bucket_has_key</t>
  </si>
  <si>
    <t xml:space="preserve">hash_has_key</t>
  </si>
  <si>
    <t xml:space="preserve">lookup_bucket</t>
  </si>
  <si>
    <t xml:space="preserve">hash_lookup</t>
  </si>
  <si>
    <t xml:space="preserve">new_hash</t>
  </si>
  <si>
    <t xml:space="preserve">del_hash</t>
  </si>
  <si>
    <t xml:space="preserve">entries_of_hash</t>
  </si>
  <si>
    <t xml:space="preserve">rehash</t>
  </si>
  <si>
    <t xml:space="preserve">Rational(4)</t>
  </si>
  <si>
    <t xml:space="preserve">Total</t>
  </si>
  <si>
    <t xml:space="preserve">Total Loop Invariant / LoC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</si>
</sst>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0"/>
      <name val="Noto Sans CJK SC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EEEEEE"/>
        <bgColor rgb="FFFFFFCC"/>
      </patternFill>
    </fill>
    <fill>
      <patternFill patternType="solid">
        <fgColor rgb="FFE8F2A1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E8F2A1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V86"/>
  <sheetViews>
    <sheetView showFormulas="false" showGridLines="true" showRowColHeaders="true" showZeros="true" rightToLeft="false" tabSelected="true" showOutlineSymbols="true" defaultGridColor="true" view="normal" topLeftCell="A1" colorId="64" zoomScale="220" zoomScaleNormal="220" zoomScalePageLayoutView="100" workbookViewId="0">
      <pane xSplit="0" ySplit="1" topLeftCell="A38" activePane="bottomLeft" state="frozen"/>
      <selection pane="topLeft" activeCell="A1" activeCellId="0" sqref="A1"/>
      <selection pane="bottomLeft" activeCell="P45" activeCellId="0" sqref="P45"/>
    </sheetView>
  </sheetViews>
  <sheetFormatPr defaultColWidth="11.53515625" defaultRowHeight="12.8" zeroHeight="false" outlineLevelRow="0" outlineLevelCol="0"/>
  <cols>
    <col collapsed="false" customWidth="true" hidden="false" outlineLevel="0" max="5" min="2" style="1" width="5.11"/>
    <col collapsed="false" customWidth="true" hidden="false" outlineLevel="0" max="6" min="6" style="1" width="5.04"/>
    <col collapsed="false" customWidth="true" hidden="false" outlineLevel="0" max="7" min="7" style="1" width="5.12"/>
    <col collapsed="false" customWidth="true" hidden="false" outlineLevel="0" max="8" min="8" style="1" width="4.18"/>
    <col collapsed="false" customWidth="true" hidden="false" outlineLevel="0" max="9" min="9" style="1" width="3.94"/>
    <col collapsed="false" customWidth="true" hidden="false" outlineLevel="0" max="10" min="10" style="1" width="4.71"/>
    <col collapsed="false" customWidth="true" hidden="false" outlineLevel="0" max="11" min="11" style="1" width="3.95"/>
    <col collapsed="false" customWidth="true" hidden="false" outlineLevel="0" max="12" min="12" style="1" width="3.58"/>
    <col collapsed="false" customWidth="true" hidden="false" outlineLevel="0" max="13" min="13" style="1" width="3.95"/>
    <col collapsed="false" customWidth="true" hidden="false" outlineLevel="0" max="14" min="14" style="1" width="4.63"/>
    <col collapsed="false" customWidth="true" hidden="false" outlineLevel="0" max="15" min="15" style="1" width="4.53"/>
    <col collapsed="false" customWidth="true" hidden="false" outlineLevel="0" max="16" min="16" style="1" width="4.14"/>
    <col collapsed="false" customWidth="true" hidden="false" outlineLevel="0" max="17" min="17" style="1" width="4.18"/>
    <col collapsed="false" customWidth="true" hidden="false" outlineLevel="0" max="18" min="18" style="1" width="4.83"/>
    <col collapsed="false" customWidth="true" hidden="false" outlineLevel="0" max="19" min="19" style="1" width="4.38"/>
    <col collapsed="false" customWidth="true" hidden="false" outlineLevel="0" max="21" min="20" style="1" width="4.43"/>
    <col collapsed="false" customWidth="true" hidden="false" outlineLevel="0" max="22" min="22" style="1" width="5.52"/>
  </cols>
  <sheetData>
    <row r="1" customFormat="false" ht="12.8" hidden="false" customHeight="false" outlineLevel="0" collapsed="false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</row>
    <row r="2" s="3" customFormat="true" ht="12.8" hidden="false" customHeight="false" outlineLevel="0" collapsed="false">
      <c r="A2" s="3" t="s">
        <v>21</v>
      </c>
      <c r="M2" s="3" t="n">
        <v>5</v>
      </c>
    </row>
    <row r="3" customFormat="false" ht="12.8" hidden="false" customHeight="false" outlineLevel="0" collapsed="false">
      <c r="A3" s="2" t="s">
        <v>22</v>
      </c>
      <c r="B3" s="1" t="n">
        <v>1</v>
      </c>
      <c r="C3" s="1" t="n">
        <v>0</v>
      </c>
      <c r="D3" s="1" t="n">
        <v>0</v>
      </c>
      <c r="E3" s="1" t="n">
        <v>0</v>
      </c>
      <c r="F3" s="1" t="n">
        <v>0</v>
      </c>
      <c r="I3" s="2" t="n">
        <f aca="false">$B3+$C3+$E3+$F3</f>
        <v>1</v>
      </c>
      <c r="J3" s="1" t="n">
        <f aca="false">$I3 - $B3 - $C3</f>
        <v>0</v>
      </c>
      <c r="K3" s="1" t="n">
        <v>0</v>
      </c>
      <c r="M3" s="1" t="n">
        <v>3</v>
      </c>
      <c r="O3" s="1" t="n">
        <f aca="false">$I3 / $M3</f>
        <v>0.333333333333333</v>
      </c>
      <c r="P3" s="1" t="n">
        <f aca="false">$B3 / $M3</f>
        <v>0.333333333333333</v>
      </c>
      <c r="Q3" s="1" t="n">
        <f aca="false">$J3 / $M3</f>
        <v>0</v>
      </c>
      <c r="R3" s="1" t="n">
        <f aca="false">$K3/$M3</f>
        <v>0</v>
      </c>
      <c r="T3" s="1" t="n">
        <f aca="false">$O3 + $R3 + $S3</f>
        <v>0.333333333333333</v>
      </c>
    </row>
    <row r="4" customFormat="false" ht="12.8" hidden="false" customHeight="false" outlineLevel="0" collapsed="false">
      <c r="A4" s="2" t="s">
        <v>23</v>
      </c>
      <c r="B4" s="1" t="n">
        <v>0</v>
      </c>
      <c r="C4" s="1" t="n">
        <v>0</v>
      </c>
      <c r="D4" s="1" t="n">
        <v>0</v>
      </c>
      <c r="E4" s="1" t="n">
        <v>0</v>
      </c>
      <c r="F4" s="1" t="n">
        <v>0</v>
      </c>
      <c r="I4" s="2" t="n">
        <f aca="false">$B4+$C4+$E4+$F4</f>
        <v>0</v>
      </c>
      <c r="J4" s="1" t="n">
        <f aca="false">$I4 - $B4 - $C4</f>
        <v>0</v>
      </c>
      <c r="K4" s="1" t="n">
        <v>0</v>
      </c>
      <c r="M4" s="1" t="n">
        <v>3</v>
      </c>
      <c r="O4" s="1" t="n">
        <f aca="false">$I4 / $M4</f>
        <v>0</v>
      </c>
      <c r="P4" s="1" t="n">
        <f aca="false">$B4 / $M4</f>
        <v>0</v>
      </c>
      <c r="Q4" s="1" t="n">
        <f aca="false">$J4 / $M4</f>
        <v>0</v>
      </c>
      <c r="R4" s="1" t="n">
        <f aca="false">$K4/$M4</f>
        <v>0</v>
      </c>
      <c r="T4" s="1" t="n">
        <f aca="false">$O4 + $R4 + $S4</f>
        <v>0</v>
      </c>
    </row>
    <row r="5" customFormat="false" ht="12.8" hidden="false" customHeight="false" outlineLevel="0" collapsed="false">
      <c r="A5" s="2" t="s">
        <v>24</v>
      </c>
      <c r="B5" s="1" t="n">
        <v>1</v>
      </c>
      <c r="C5" s="1" t="n">
        <v>0</v>
      </c>
      <c r="D5" s="1" t="n">
        <v>0</v>
      </c>
      <c r="E5" s="1" t="n">
        <v>0</v>
      </c>
      <c r="F5" s="1" t="n">
        <v>0</v>
      </c>
      <c r="I5" s="2" t="n">
        <f aca="false">$B5+$C5+$E5+$F5</f>
        <v>1</v>
      </c>
      <c r="J5" s="1" t="n">
        <f aca="false">$I5 - $B5 - $C5</f>
        <v>0</v>
      </c>
      <c r="K5" s="1" t="n">
        <v>0</v>
      </c>
      <c r="M5" s="1" t="n">
        <v>6</v>
      </c>
      <c r="O5" s="1" t="n">
        <f aca="false">$I5 / $M5</f>
        <v>0.166666666666667</v>
      </c>
      <c r="P5" s="1" t="n">
        <f aca="false">$B5 / $M5</f>
        <v>0.166666666666667</v>
      </c>
      <c r="Q5" s="1" t="n">
        <f aca="false">$J5 / $M5</f>
        <v>0</v>
      </c>
      <c r="R5" s="1" t="n">
        <f aca="false">$K5/$M5</f>
        <v>0</v>
      </c>
      <c r="T5" s="1" t="n">
        <f aca="false">$O5 + $R5 + $S5</f>
        <v>0.166666666666667</v>
      </c>
    </row>
    <row r="6" customFormat="false" ht="12.8" hidden="false" customHeight="false" outlineLevel="0" collapsed="false">
      <c r="A6" s="2" t="s">
        <v>25</v>
      </c>
      <c r="B6" s="1" t="n">
        <v>1</v>
      </c>
      <c r="C6" s="1" t="n">
        <v>0</v>
      </c>
      <c r="D6" s="1" t="n">
        <v>0</v>
      </c>
      <c r="E6" s="1" t="n">
        <v>0</v>
      </c>
      <c r="F6" s="1" t="n">
        <v>0</v>
      </c>
      <c r="I6" s="2" t="n">
        <f aca="false">$B6+$C6+$E6+$F6</f>
        <v>1</v>
      </c>
      <c r="J6" s="1" t="n">
        <f aca="false">$I6 - $B6 - $C6</f>
        <v>0</v>
      </c>
      <c r="K6" s="1" t="n">
        <v>0</v>
      </c>
      <c r="M6" s="1" t="n">
        <v>8</v>
      </c>
      <c r="O6" s="1" t="n">
        <f aca="false">$I6 / $M6</f>
        <v>0.125</v>
      </c>
      <c r="P6" s="1" t="n">
        <f aca="false">$B6 / $M6</f>
        <v>0.125</v>
      </c>
      <c r="Q6" s="1" t="n">
        <f aca="false">$J6 / $M6</f>
        <v>0</v>
      </c>
      <c r="R6" s="1" t="n">
        <f aca="false">$K6/$M6</f>
        <v>0</v>
      </c>
      <c r="T6" s="1" t="n">
        <f aca="false">$O6 + $R6 + $S6</f>
        <v>0.125</v>
      </c>
    </row>
    <row r="7" customFormat="false" ht="12.8" hidden="false" customHeight="false" outlineLevel="0" collapsed="false">
      <c r="A7" s="2" t="s">
        <v>26</v>
      </c>
      <c r="B7" s="1" t="n">
        <v>2</v>
      </c>
      <c r="C7" s="1" t="n">
        <v>0</v>
      </c>
      <c r="D7" s="1" t="n">
        <v>0</v>
      </c>
      <c r="E7" s="1" t="n">
        <v>0</v>
      </c>
      <c r="F7" s="1" t="n">
        <v>0</v>
      </c>
      <c r="H7" s="1" t="n">
        <v>4</v>
      </c>
      <c r="I7" s="2" t="n">
        <f aca="false">$B7+$C7+$E7+$F7</f>
        <v>2</v>
      </c>
      <c r="J7" s="1" t="n">
        <f aca="false">$I7 - $B7 - $C7</f>
        <v>0</v>
      </c>
      <c r="K7" s="1" t="n">
        <v>0</v>
      </c>
      <c r="M7" s="1" t="n">
        <v>8</v>
      </c>
      <c r="N7" s="1" t="n">
        <f aca="false">$H7/$M7</f>
        <v>0.5</v>
      </c>
      <c r="O7" s="1" t="n">
        <f aca="false">$I7/$M7</f>
        <v>0.25</v>
      </c>
      <c r="P7" s="1" t="n">
        <f aca="false">$B7 / $M7</f>
        <v>0.25</v>
      </c>
      <c r="Q7" s="1" t="n">
        <f aca="false">$J7 / $M7</f>
        <v>0</v>
      </c>
      <c r="R7" s="1" t="n">
        <f aca="false">$K7/$M7</f>
        <v>0</v>
      </c>
      <c r="T7" s="1" t="n">
        <f aca="false">$O7 + $R7 + $S7</f>
        <v>0.25</v>
      </c>
    </row>
    <row r="8" customFormat="false" ht="12.8" hidden="false" customHeight="false" outlineLevel="0" collapsed="false">
      <c r="A8" s="2" t="s">
        <v>27</v>
      </c>
      <c r="B8" s="1" t="n">
        <v>0</v>
      </c>
      <c r="C8" s="1" t="n">
        <v>0</v>
      </c>
      <c r="D8" s="1" t="n">
        <v>0</v>
      </c>
      <c r="E8" s="1" t="n">
        <v>0</v>
      </c>
      <c r="F8" s="1" t="n">
        <v>0</v>
      </c>
      <c r="I8" s="2" t="n">
        <f aca="false">$B8+$C8+$E8+$F8</f>
        <v>0</v>
      </c>
      <c r="J8" s="1" t="n">
        <f aca="false">$I8 - $B8 - $C8</f>
        <v>0</v>
      </c>
      <c r="K8" s="1" t="n">
        <v>0</v>
      </c>
      <c r="M8" s="1" t="n">
        <v>3</v>
      </c>
      <c r="O8" s="1" t="n">
        <f aca="false">$I8/$M8</f>
        <v>0</v>
      </c>
      <c r="P8" s="1" t="n">
        <f aca="false">$B8 / $M8</f>
        <v>0</v>
      </c>
      <c r="Q8" s="1" t="n">
        <f aca="false">$J8 / $M8</f>
        <v>0</v>
      </c>
      <c r="T8" s="1" t="n">
        <f aca="false">$O8 + $R8 + $S8</f>
        <v>0</v>
      </c>
    </row>
    <row r="9" customFormat="false" ht="12.8" hidden="false" customHeight="false" outlineLevel="0" collapsed="false">
      <c r="A9" s="2" t="s">
        <v>28</v>
      </c>
      <c r="B9" s="1" t="n">
        <v>2</v>
      </c>
      <c r="C9" s="1" t="n">
        <v>0</v>
      </c>
      <c r="D9" s="1" t="n">
        <v>0</v>
      </c>
      <c r="E9" s="1" t="n">
        <v>0</v>
      </c>
      <c r="F9" s="1" t="n">
        <v>0</v>
      </c>
      <c r="H9" s="1" t="n">
        <v>4</v>
      </c>
      <c r="I9" s="2" t="n">
        <f aca="false">$B9+$C9+$E9+$F9</f>
        <v>2</v>
      </c>
      <c r="J9" s="1" t="n">
        <f aca="false">$I9 - $B9 - $C9</f>
        <v>0</v>
      </c>
      <c r="K9" s="1" t="n">
        <v>0</v>
      </c>
      <c r="M9" s="1" t="n">
        <v>8</v>
      </c>
      <c r="N9" s="1" t="n">
        <f aca="false">$H9/$M9</f>
        <v>0.5</v>
      </c>
      <c r="O9" s="1" t="n">
        <f aca="false">$I9/$M9</f>
        <v>0.25</v>
      </c>
      <c r="P9" s="1" t="n">
        <f aca="false">$B9 / $M9</f>
        <v>0.25</v>
      </c>
      <c r="Q9" s="1" t="n">
        <f aca="false">$J9 / $M9</f>
        <v>0</v>
      </c>
      <c r="R9" s="1" t="n">
        <f aca="false">$K9/$M9</f>
        <v>0</v>
      </c>
      <c r="T9" s="1" t="n">
        <f aca="false">$O9 + $R9 + $S9</f>
        <v>0.25</v>
      </c>
    </row>
    <row r="10" customFormat="false" ht="12.8" hidden="false" customHeight="false" outlineLevel="0" collapsed="false">
      <c r="A10" s="2" t="s">
        <v>29</v>
      </c>
      <c r="B10" s="1" t="n">
        <v>2</v>
      </c>
      <c r="C10" s="1" t="n">
        <v>0</v>
      </c>
      <c r="D10" s="1" t="n">
        <v>0</v>
      </c>
      <c r="E10" s="1" t="n">
        <v>0</v>
      </c>
      <c r="F10" s="1" t="n">
        <v>0</v>
      </c>
      <c r="H10" s="1" t="n">
        <v>4</v>
      </c>
      <c r="I10" s="2" t="n">
        <f aca="false">$B10+$C10+$E10+$F10</f>
        <v>2</v>
      </c>
      <c r="J10" s="1" t="n">
        <f aca="false">$I10 - $B10 - $C10</f>
        <v>0</v>
      </c>
      <c r="K10" s="1" t="n">
        <v>0</v>
      </c>
      <c r="M10" s="1" t="n">
        <v>9</v>
      </c>
      <c r="N10" s="1" t="n">
        <f aca="false">$H10/$M10</f>
        <v>0.444444444444444</v>
      </c>
      <c r="O10" s="1" t="n">
        <f aca="false">$I10/$M10</f>
        <v>0.222222222222222</v>
      </c>
      <c r="P10" s="1" t="n">
        <f aca="false">$B10 / $M10</f>
        <v>0.222222222222222</v>
      </c>
      <c r="Q10" s="1" t="n">
        <f aca="false">$J10 / $M10</f>
        <v>0</v>
      </c>
      <c r="R10" s="1" t="n">
        <f aca="false">$K10/$M10</f>
        <v>0</v>
      </c>
      <c r="T10" s="1" t="n">
        <f aca="false">$O10 + $R10 + $S10</f>
        <v>0.222222222222222</v>
      </c>
    </row>
    <row r="11" customFormat="false" ht="12.8" hidden="false" customHeight="false" outlineLevel="0" collapsed="false">
      <c r="A11" s="2" t="s">
        <v>30</v>
      </c>
      <c r="B11" s="1" t="n">
        <v>3</v>
      </c>
      <c r="C11" s="1" t="n">
        <v>0</v>
      </c>
      <c r="D11" s="1" t="n">
        <v>0</v>
      </c>
      <c r="E11" s="1" t="n">
        <v>0</v>
      </c>
      <c r="F11" s="1" t="n">
        <v>0</v>
      </c>
      <c r="H11" s="1" t="n">
        <v>8</v>
      </c>
      <c r="I11" s="2" t="n">
        <f aca="false">$B11+$C11+$E11+$F11</f>
        <v>3</v>
      </c>
      <c r="J11" s="1" t="n">
        <f aca="false">$I11 - $B11 - $C11</f>
        <v>0</v>
      </c>
      <c r="K11" s="1" t="n">
        <v>0</v>
      </c>
      <c r="M11" s="1" t="n">
        <v>10</v>
      </c>
      <c r="N11" s="1" t="n">
        <f aca="false">$H11/$M11</f>
        <v>0.8</v>
      </c>
      <c r="O11" s="1" t="n">
        <f aca="false">$I11/$M11</f>
        <v>0.3</v>
      </c>
      <c r="P11" s="1" t="n">
        <f aca="false">$B11 / $M11</f>
        <v>0.3</v>
      </c>
      <c r="Q11" s="1" t="n">
        <f aca="false">$J11 / $M11</f>
        <v>0</v>
      </c>
      <c r="R11" s="1" t="n">
        <f aca="false">$K11/$M11</f>
        <v>0</v>
      </c>
      <c r="T11" s="1" t="n">
        <f aca="false">$O11 + $R11 + $S11</f>
        <v>0.3</v>
      </c>
    </row>
    <row r="12" customFormat="false" ht="12.8" hidden="false" customHeight="false" outlineLevel="0" collapsed="false">
      <c r="A12" s="2" t="s">
        <v>31</v>
      </c>
      <c r="B12" s="1" t="n">
        <v>1</v>
      </c>
      <c r="C12" s="1" t="n">
        <v>0</v>
      </c>
      <c r="D12" s="1" t="n">
        <v>0</v>
      </c>
      <c r="E12" s="1" t="n">
        <v>0</v>
      </c>
      <c r="F12" s="1" t="n">
        <v>0</v>
      </c>
      <c r="H12" s="1" t="n">
        <v>5</v>
      </c>
      <c r="I12" s="2" t="n">
        <f aca="false">$B12+$C12+$E12+$F12</f>
        <v>1</v>
      </c>
      <c r="J12" s="1" t="n">
        <f aca="false">$I12 - $B12 - $C12</f>
        <v>0</v>
      </c>
      <c r="K12" s="1" t="n">
        <v>0</v>
      </c>
      <c r="M12" s="1" t="n">
        <v>4</v>
      </c>
      <c r="N12" s="1" t="n">
        <f aca="false">$H12/$M12</f>
        <v>1.25</v>
      </c>
      <c r="O12" s="1" t="n">
        <f aca="false">$I12/$M12</f>
        <v>0.25</v>
      </c>
      <c r="P12" s="1" t="n">
        <f aca="false">$B12 / $M12</f>
        <v>0.25</v>
      </c>
      <c r="Q12" s="1" t="n">
        <f aca="false">$J12 / $M12</f>
        <v>0</v>
      </c>
      <c r="R12" s="1" t="n">
        <f aca="false">$K12/$M12</f>
        <v>0</v>
      </c>
      <c r="T12" s="1" t="n">
        <f aca="false">$O12 + $R12 + $S12</f>
        <v>0.25</v>
      </c>
    </row>
    <row r="13" s="4" customFormat="true" ht="12.8" hidden="false" customHeight="false" outlineLevel="0" collapsed="false">
      <c r="A13" s="4" t="s">
        <v>32</v>
      </c>
      <c r="B13" s="4" t="n">
        <f aca="false">SUM(B3:B12)</f>
        <v>13</v>
      </c>
      <c r="C13" s="4" t="n">
        <f aca="false">AVERAGE(C3:C12)</f>
        <v>0</v>
      </c>
      <c r="D13" s="4" t="n">
        <f aca="false">AVERAGE(D3:D12)</f>
        <v>0</v>
      </c>
      <c r="E13" s="4" t="n">
        <f aca="false">AVERAGE(E3:E12)</f>
        <v>0</v>
      </c>
      <c r="F13" s="4" t="n">
        <f aca="false">AVERAGE(F3:F12)</f>
        <v>0</v>
      </c>
      <c r="G13" s="4" t="n">
        <v>3</v>
      </c>
      <c r="H13" s="4" t="n">
        <f aca="false">AVERAGE(H7:H12)</f>
        <v>5</v>
      </c>
      <c r="I13" s="4" t="n">
        <f aca="false">$B13+$C13+$E13+$F13</f>
        <v>13</v>
      </c>
      <c r="J13" s="4" t="n">
        <f aca="false">$I13 - $B13 - $C13</f>
        <v>0</v>
      </c>
      <c r="K13" s="4" t="n">
        <f aca="false">SUM(K7:K12)</f>
        <v>0</v>
      </c>
      <c r="L13" s="4" t="n">
        <v>0</v>
      </c>
      <c r="M13" s="4" t="n">
        <f aca="false">SUM(M2:M12)</f>
        <v>67</v>
      </c>
      <c r="N13" s="4" t="n">
        <f aca="false">$H13/$M13</f>
        <v>0.0746268656716418</v>
      </c>
      <c r="O13" s="4" t="n">
        <f aca="false">$I13/$M13</f>
        <v>0.194029850746269</v>
      </c>
      <c r="P13" s="4" t="n">
        <f aca="false">$B13 / $M13</f>
        <v>0.194029850746269</v>
      </c>
      <c r="Q13" s="4" t="n">
        <f aca="false">$J13 / $M13</f>
        <v>0</v>
      </c>
      <c r="R13" s="4" t="n">
        <f aca="false">$K13/$M13</f>
        <v>0</v>
      </c>
      <c r="T13" s="4" t="n">
        <f aca="false">$O13 + $R13 + $S13</f>
        <v>0.194029850746269</v>
      </c>
      <c r="U13" s="4" t="n">
        <f aca="false">$G13 / $M13</f>
        <v>0.0447761194029851</v>
      </c>
      <c r="V13" s="4" t="n">
        <f aca="false">COUNT(B3:B12)</f>
        <v>10</v>
      </c>
    </row>
    <row r="14" s="1" customFormat="true" ht="12.8" hidden="false" customHeight="false" outlineLevel="0" collapsed="false">
      <c r="Q14" s="1" t="s">
        <v>33</v>
      </c>
    </row>
    <row r="15" s="4" customFormat="true" ht="12.8" hidden="false" customHeight="false" outlineLevel="0" collapsed="false">
      <c r="A15" s="4" t="s">
        <v>34</v>
      </c>
      <c r="B15" s="4" t="n">
        <v>0</v>
      </c>
      <c r="C15" s="4" t="n">
        <v>6</v>
      </c>
      <c r="D15" s="4" t="n">
        <v>0</v>
      </c>
      <c r="E15" s="4" t="n">
        <v>0</v>
      </c>
      <c r="F15" s="4" t="n">
        <v>0</v>
      </c>
      <c r="G15" s="4" t="n">
        <v>0</v>
      </c>
      <c r="H15" s="4" t="n">
        <v>7</v>
      </c>
      <c r="I15" s="4" t="n">
        <f aca="false">$B15+$C15+$E15+$F15</f>
        <v>6</v>
      </c>
      <c r="J15" s="4" t="n">
        <f aca="false">$I15 - $B15 - $C15</f>
        <v>0</v>
      </c>
      <c r="K15" s="4" t="n">
        <v>5</v>
      </c>
      <c r="L15" s="4" t="n">
        <v>0</v>
      </c>
      <c r="M15" s="4" t="n">
        <v>18</v>
      </c>
      <c r="N15" s="4" t="n">
        <f aca="false">$H15/$M15</f>
        <v>0.388888888888889</v>
      </c>
      <c r="O15" s="4" t="n">
        <f aca="false">$I15/$M15</f>
        <v>0.333333333333333</v>
      </c>
      <c r="P15" s="4" t="n">
        <f aca="false">$B15 / $M15</f>
        <v>0</v>
      </c>
      <c r="Q15" s="4" t="n">
        <f aca="false">$J15 / $M15</f>
        <v>0</v>
      </c>
      <c r="R15" s="4" t="n">
        <f aca="false">$K15/$M15</f>
        <v>0.277777777777778</v>
      </c>
      <c r="T15" s="4" t="n">
        <f aca="false">$O15 + $R15 + $S15</f>
        <v>0.611111111111111</v>
      </c>
      <c r="U15" s="4" t="n">
        <f aca="false">$G15 / $M15</f>
        <v>0</v>
      </c>
      <c r="V15" s="4" t="n">
        <v>1</v>
      </c>
    </row>
    <row r="16" customFormat="false" ht="12.8" hidden="false" customHeight="false" outlineLevel="0" collapsed="false">
      <c r="I16" s="2"/>
    </row>
    <row r="17" s="3" customFormat="true" ht="12.8" hidden="false" customHeight="false" outlineLevel="0" collapsed="false">
      <c r="A17" s="3" t="s">
        <v>35</v>
      </c>
    </row>
    <row r="18" customFormat="false" ht="12.8" hidden="false" customHeight="false" outlineLevel="0" collapsed="false">
      <c r="A18" s="2" t="s">
        <v>36</v>
      </c>
      <c r="B18" s="1" t="n">
        <v>0</v>
      </c>
      <c r="C18" s="1" t="n">
        <v>4</v>
      </c>
      <c r="D18" s="1" t="n">
        <v>0</v>
      </c>
      <c r="E18" s="1" t="n">
        <v>0</v>
      </c>
      <c r="F18" s="1" t="n">
        <v>0</v>
      </c>
      <c r="I18" s="2"/>
      <c r="M18" s="1" t="n">
        <v>16</v>
      </c>
    </row>
    <row r="19" customFormat="false" ht="12.8" hidden="false" customHeight="false" outlineLevel="0" collapsed="false">
      <c r="A19" s="2" t="s">
        <v>37</v>
      </c>
      <c r="B19" s="1" t="n">
        <v>0</v>
      </c>
      <c r="C19" s="1" t="n">
        <v>4</v>
      </c>
      <c r="D19" s="1" t="n">
        <v>0</v>
      </c>
      <c r="E19" s="1" t="n">
        <v>0</v>
      </c>
      <c r="F19" s="1" t="n">
        <v>0</v>
      </c>
      <c r="I19" s="2"/>
      <c r="M19" s="1" t="n">
        <v>17</v>
      </c>
    </row>
    <row r="20" s="4" customFormat="true" ht="12.8" hidden="false" customHeight="false" outlineLevel="0" collapsed="false">
      <c r="A20" s="4" t="s">
        <v>32</v>
      </c>
      <c r="B20" s="4" t="n">
        <f aca="false">SUM(B18:B19)</f>
        <v>0</v>
      </c>
      <c r="C20" s="4" t="n">
        <f aca="false">SUM(C18:C19)</f>
        <v>8</v>
      </c>
      <c r="D20" s="4" t="n">
        <f aca="false">SUM(D18:D19)</f>
        <v>0</v>
      </c>
      <c r="E20" s="4" t="n">
        <f aca="false">SUM(E18:E19)</f>
        <v>0</v>
      </c>
      <c r="F20" s="4" t="n">
        <f aca="false">SUM(F18:F19)</f>
        <v>0</v>
      </c>
      <c r="G20" s="4" t="n">
        <v>0</v>
      </c>
      <c r="I20" s="4" t="n">
        <f aca="false">$B20+$C20+$E20+$F20</f>
        <v>8</v>
      </c>
      <c r="J20" s="4" t="n">
        <f aca="false">$I20 - $B20 - $C20</f>
        <v>0</v>
      </c>
      <c r="K20" s="4" t="n">
        <v>0</v>
      </c>
      <c r="L20" s="4" t="n">
        <v>0</v>
      </c>
      <c r="M20" s="4" t="n">
        <f aca="false">SUM(M18:M19)</f>
        <v>33</v>
      </c>
      <c r="N20" s="4" t="n">
        <f aca="false">$H20/$M20</f>
        <v>0</v>
      </c>
      <c r="O20" s="4" t="n">
        <f aca="false">$I20/$M20</f>
        <v>0.242424242424242</v>
      </c>
      <c r="P20" s="4" t="n">
        <f aca="false">$B20 / $M20</f>
        <v>0</v>
      </c>
      <c r="Q20" s="4" t="n">
        <f aca="false">$J20 / $M20</f>
        <v>0</v>
      </c>
      <c r="R20" s="4" t="n">
        <f aca="false">$K20/$M20</f>
        <v>0</v>
      </c>
      <c r="T20" s="4" t="n">
        <f aca="false">$O20 + $R20 + $S20</f>
        <v>0.242424242424242</v>
      </c>
      <c r="U20" s="4" t="n">
        <f aca="false">$G20 / $M20</f>
        <v>0</v>
      </c>
      <c r="V20" s="4" t="n">
        <v>2</v>
      </c>
    </row>
    <row r="22" s="3" customFormat="true" ht="12.8" hidden="false" customHeight="false" outlineLevel="0" collapsed="false">
      <c r="A22" s="3" t="s">
        <v>38</v>
      </c>
    </row>
    <row r="23" customFormat="false" ht="12.8" hidden="false" customHeight="false" outlineLevel="0" collapsed="false">
      <c r="A23" s="2" t="s">
        <v>39</v>
      </c>
      <c r="I23" s="1" t="n">
        <v>0</v>
      </c>
      <c r="K23" s="1" t="n">
        <v>1</v>
      </c>
      <c r="M23" s="1" t="n">
        <v>5</v>
      </c>
    </row>
    <row r="24" customFormat="false" ht="12.8" hidden="false" customHeight="false" outlineLevel="0" collapsed="false">
      <c r="A24" s="2" t="s">
        <v>40</v>
      </c>
      <c r="B24" s="1" t="n">
        <v>1</v>
      </c>
      <c r="C24" s="1" t="n">
        <v>2</v>
      </c>
      <c r="D24" s="1" t="n">
        <v>0</v>
      </c>
      <c r="E24" s="1" t="n">
        <v>0</v>
      </c>
      <c r="F24" s="1" t="n">
        <v>0</v>
      </c>
      <c r="H24" s="1" t="n">
        <v>5</v>
      </c>
      <c r="I24" s="1" t="n">
        <f aca="false">$B24 + $C24 + $F24 + $E24</f>
        <v>3</v>
      </c>
      <c r="J24" s="1" t="n">
        <f aca="false">$I24-$B24-$C24</f>
        <v>0</v>
      </c>
      <c r="K24" s="1" t="n">
        <v>0</v>
      </c>
      <c r="M24" s="1" t="n">
        <v>7</v>
      </c>
      <c r="N24" s="1" t="n">
        <f aca="false">$H24/$M24</f>
        <v>0.714285714285714</v>
      </c>
      <c r="O24" s="1" t="n">
        <f aca="false">$I24/$M24</f>
        <v>0.428571428571429</v>
      </c>
      <c r="P24" s="1" t="n">
        <f aca="false">$B24/$M24</f>
        <v>0.142857142857143</v>
      </c>
      <c r="Q24" s="1" t="n">
        <f aca="false">$J24 / $M24</f>
        <v>0</v>
      </c>
      <c r="R24" s="1" t="n">
        <f aca="false">$K24/$M24</f>
        <v>0</v>
      </c>
      <c r="T24" s="1" t="n">
        <f aca="false">$O24 + $R24 + $S24</f>
        <v>0.428571428571429</v>
      </c>
    </row>
    <row r="25" customFormat="false" ht="12.8" hidden="false" customHeight="false" outlineLevel="0" collapsed="false">
      <c r="A25" s="2" t="s">
        <v>41</v>
      </c>
      <c r="B25" s="1" t="n">
        <v>1</v>
      </c>
      <c r="C25" s="1" t="n">
        <v>0</v>
      </c>
      <c r="D25" s="1" t="n">
        <v>0</v>
      </c>
      <c r="E25" s="1" t="n">
        <v>0</v>
      </c>
      <c r="F25" s="1" t="n">
        <v>0</v>
      </c>
      <c r="H25" s="1" t="n">
        <v>4</v>
      </c>
      <c r="I25" s="1" t="n">
        <f aca="false">$B25 + $C25 + $F25 + $E25</f>
        <v>1</v>
      </c>
      <c r="J25" s="1" t="n">
        <f aca="false">$I25-$B25-$C25</f>
        <v>0</v>
      </c>
      <c r="K25" s="1" t="n">
        <v>0</v>
      </c>
      <c r="M25" s="1" t="n">
        <v>3</v>
      </c>
      <c r="N25" s="1" t="n">
        <f aca="false">$H25/$M25</f>
        <v>1.33333333333333</v>
      </c>
      <c r="O25" s="1" t="n">
        <f aca="false">$I25/$M25</f>
        <v>0.333333333333333</v>
      </c>
      <c r="P25" s="1" t="n">
        <f aca="false">$B25/$M25</f>
        <v>0.333333333333333</v>
      </c>
      <c r="Q25" s="1" t="n">
        <f aca="false">$J25 / $M25</f>
        <v>0</v>
      </c>
      <c r="R25" s="1" t="n">
        <f aca="false">$K25/$M25</f>
        <v>0</v>
      </c>
      <c r="T25" s="1" t="n">
        <f aca="false">$O25 + $R25 + $S25</f>
        <v>0.333333333333333</v>
      </c>
    </row>
    <row r="26" customFormat="false" ht="12.8" hidden="false" customHeight="false" outlineLevel="0" collapsed="false">
      <c r="A26" s="2" t="s">
        <v>42</v>
      </c>
      <c r="B26" s="1" t="n">
        <v>1</v>
      </c>
      <c r="C26" s="1" t="n">
        <v>0</v>
      </c>
      <c r="D26" s="1" t="n">
        <v>0</v>
      </c>
      <c r="E26" s="1" t="n">
        <v>0</v>
      </c>
      <c r="F26" s="1" t="n">
        <v>0</v>
      </c>
      <c r="H26" s="1" t="n">
        <v>3</v>
      </c>
      <c r="I26" s="1" t="n">
        <f aca="false">$B26 + $C26 + $F26 + $E26</f>
        <v>1</v>
      </c>
      <c r="J26" s="1" t="n">
        <f aca="false">$I26-$B26-$C26</f>
        <v>0</v>
      </c>
      <c r="K26" s="1" t="n">
        <v>0</v>
      </c>
      <c r="M26" s="1" t="n">
        <v>3</v>
      </c>
      <c r="N26" s="1" t="n">
        <f aca="false">$H26/$M26</f>
        <v>1</v>
      </c>
      <c r="O26" s="1" t="n">
        <f aca="false">$I26/$M26</f>
        <v>0.333333333333333</v>
      </c>
      <c r="P26" s="1" t="n">
        <f aca="false">$B26/$M26</f>
        <v>0.333333333333333</v>
      </c>
      <c r="Q26" s="1" t="n">
        <f aca="false">$J26 / $M26</f>
        <v>0</v>
      </c>
      <c r="R26" s="1" t="n">
        <f aca="false">$K26/$M26</f>
        <v>0</v>
      </c>
      <c r="T26" s="1" t="n">
        <f aca="false">$O26 + $R26 + $S26</f>
        <v>0.333333333333333</v>
      </c>
    </row>
    <row r="27" customFormat="false" ht="12.8" hidden="false" customHeight="false" outlineLevel="0" collapsed="false">
      <c r="A27" s="2" t="s">
        <v>43</v>
      </c>
      <c r="B27" s="1" t="n">
        <v>1</v>
      </c>
      <c r="C27" s="1" t="n">
        <v>2</v>
      </c>
      <c r="D27" s="1" t="n">
        <v>0</v>
      </c>
      <c r="E27" s="1" t="n">
        <v>0</v>
      </c>
      <c r="F27" s="1" t="n">
        <v>0</v>
      </c>
      <c r="H27" s="1" t="n">
        <v>7</v>
      </c>
      <c r="I27" s="1" t="n">
        <f aca="false">$B27 + $C27 + $F27 + $E27</f>
        <v>3</v>
      </c>
      <c r="J27" s="1" t="n">
        <f aca="false">$I27-$B27-$C27</f>
        <v>0</v>
      </c>
      <c r="K27" s="1" t="n">
        <v>0</v>
      </c>
      <c r="M27" s="1" t="n">
        <v>7</v>
      </c>
      <c r="N27" s="1" t="n">
        <f aca="false">$H27/$M27</f>
        <v>1</v>
      </c>
      <c r="O27" s="1" t="n">
        <f aca="false">$I27/$M27</f>
        <v>0.428571428571429</v>
      </c>
      <c r="P27" s="1" t="n">
        <f aca="false">$B27/$M27</f>
        <v>0.142857142857143</v>
      </c>
      <c r="Q27" s="1" t="n">
        <f aca="false">$J27 / $M27</f>
        <v>0</v>
      </c>
      <c r="R27" s="1" t="n">
        <f aca="false">$K27/$M27</f>
        <v>0</v>
      </c>
      <c r="T27" s="1" t="n">
        <f aca="false">$O27 + $R27 + $S27</f>
        <v>0.428571428571429</v>
      </c>
    </row>
    <row r="28" customFormat="false" ht="12.8" hidden="false" customHeight="false" outlineLevel="0" collapsed="false">
      <c r="A28" s="2" t="s">
        <v>44</v>
      </c>
      <c r="B28" s="1" t="n">
        <v>1</v>
      </c>
      <c r="C28" s="1" t="n">
        <v>2</v>
      </c>
      <c r="D28" s="1" t="n">
        <v>0</v>
      </c>
      <c r="E28" s="1" t="n">
        <v>0</v>
      </c>
      <c r="F28" s="1" t="n">
        <v>0</v>
      </c>
      <c r="H28" s="1" t="n">
        <v>7</v>
      </c>
      <c r="I28" s="1" t="n">
        <f aca="false">$B28 + $C28 + $F28 + $E28</f>
        <v>3</v>
      </c>
      <c r="J28" s="1" t="n">
        <f aca="false">$I28-$B28-$C28</f>
        <v>0</v>
      </c>
      <c r="K28" s="1" t="n">
        <v>0</v>
      </c>
      <c r="M28" s="1" t="n">
        <v>7</v>
      </c>
      <c r="N28" s="1" t="n">
        <f aca="false">$H28/$M28</f>
        <v>1</v>
      </c>
      <c r="O28" s="1" t="n">
        <f aca="false">$I28/$M28</f>
        <v>0.428571428571429</v>
      </c>
      <c r="P28" s="1" t="n">
        <f aca="false">$B28/$M28</f>
        <v>0.142857142857143</v>
      </c>
      <c r="Q28" s="1" t="n">
        <f aca="false">$J28 / $M28</f>
        <v>0</v>
      </c>
      <c r="R28" s="1" t="n">
        <f aca="false">$K28/$M28</f>
        <v>0</v>
      </c>
      <c r="T28" s="1" t="n">
        <f aca="false">$O28 + $R28 + $S28</f>
        <v>0.428571428571429</v>
      </c>
    </row>
    <row r="29" customFormat="false" ht="12.8" hidden="false" customHeight="false" outlineLevel="0" collapsed="false">
      <c r="A29" s="2" t="s">
        <v>45</v>
      </c>
      <c r="B29" s="1" t="n">
        <v>1</v>
      </c>
      <c r="C29" s="1" t="n">
        <v>2</v>
      </c>
      <c r="D29" s="1" t="n">
        <v>0</v>
      </c>
      <c r="E29" s="1" t="n">
        <v>0</v>
      </c>
      <c r="F29" s="1" t="n">
        <v>0</v>
      </c>
      <c r="H29" s="1" t="n">
        <v>7</v>
      </c>
      <c r="I29" s="1" t="n">
        <f aca="false">$B29 + $C29 + $F29 + $E29</f>
        <v>3</v>
      </c>
      <c r="J29" s="1" t="n">
        <f aca="false">$I29-$B29-$C29</f>
        <v>0</v>
      </c>
      <c r="K29" s="1" t="n">
        <v>0</v>
      </c>
      <c r="M29" s="1" t="n">
        <v>7</v>
      </c>
      <c r="N29" s="1" t="n">
        <f aca="false">$H29/$M29</f>
        <v>1</v>
      </c>
      <c r="O29" s="1" t="n">
        <f aca="false">$I29/$M29</f>
        <v>0.428571428571429</v>
      </c>
      <c r="P29" s="1" t="n">
        <f aca="false">$B29/$M29</f>
        <v>0.142857142857143</v>
      </c>
      <c r="Q29" s="1" t="n">
        <f aca="false">$J29 / $M29</f>
        <v>0</v>
      </c>
      <c r="R29" s="1" t="n">
        <f aca="false">$K29/$M29</f>
        <v>0</v>
      </c>
      <c r="T29" s="1" t="n">
        <f aca="false">$O29 + $R29 + $S29</f>
        <v>0.428571428571429</v>
      </c>
    </row>
    <row r="31" customFormat="false" ht="12.8" hidden="false" customHeight="false" outlineLevel="0" collapsed="false">
      <c r="A31" s="2" t="s">
        <v>46</v>
      </c>
      <c r="B31" s="1" t="n">
        <v>2</v>
      </c>
      <c r="H31" s="1" t="n">
        <v>8</v>
      </c>
      <c r="I31" s="1" t="n">
        <f aca="false">$B31 + $C31 + $F31 + $E31</f>
        <v>2</v>
      </c>
      <c r="K31" s="1" t="n">
        <v>3</v>
      </c>
    </row>
    <row r="32" s="1" customFormat="true" ht="12.8" hidden="false" customHeight="false" outlineLevel="0" collapsed="false">
      <c r="A32" s="2" t="s">
        <v>47</v>
      </c>
      <c r="B32" s="1" t="n">
        <v>4</v>
      </c>
      <c r="C32" s="1" t="n">
        <v>0</v>
      </c>
      <c r="D32" s="1" t="n">
        <v>2</v>
      </c>
      <c r="E32" s="1" t="n">
        <v>8</v>
      </c>
      <c r="F32" s="1" t="n">
        <v>3</v>
      </c>
      <c r="H32" s="1" t="n">
        <f aca="false">19+$H31</f>
        <v>27</v>
      </c>
      <c r="I32" s="1" t="n">
        <f aca="false">$B32 + $C32 + $F32 + $E32</f>
        <v>15</v>
      </c>
      <c r="J32" s="1" t="n">
        <f aca="false">$I32-$B32-$C32</f>
        <v>11</v>
      </c>
      <c r="K32" s="1" t="n">
        <f aca="false">22+$K31</f>
        <v>25</v>
      </c>
      <c r="M32" s="1" t="n">
        <v>58</v>
      </c>
      <c r="N32" s="1" t="n">
        <f aca="false">$H32/$M32</f>
        <v>0.46551724137931</v>
      </c>
      <c r="O32" s="1" t="n">
        <f aca="false">$I32/$M32</f>
        <v>0.258620689655172</v>
      </c>
      <c r="Q32" s="1" t="n">
        <f aca="false">$J32 / $M32</f>
        <v>0.189655172413793</v>
      </c>
      <c r="R32" s="1" t="n">
        <f aca="false">$K32/$M32</f>
        <v>0.431034482758621</v>
      </c>
      <c r="S32" s="1" t="n">
        <f aca="false">$L32/$M32</f>
        <v>0</v>
      </c>
      <c r="T32" s="1" t="n">
        <f aca="false">$O32 + $R32 + $S32</f>
        <v>0.689655172413793</v>
      </c>
    </row>
    <row r="33" customFormat="false" ht="12.8" hidden="false" customHeight="false" outlineLevel="0" collapsed="false">
      <c r="A33" s="2" t="s">
        <v>48</v>
      </c>
      <c r="B33" s="1" t="n">
        <v>0</v>
      </c>
      <c r="C33" s="1" t="n">
        <v>0</v>
      </c>
      <c r="D33" s="1" t="n">
        <v>0</v>
      </c>
      <c r="E33" s="1" t="n">
        <v>0</v>
      </c>
      <c r="F33" s="1" t="n">
        <v>0</v>
      </c>
      <c r="H33" s="1" t="n">
        <v>6</v>
      </c>
      <c r="I33" s="1" t="n">
        <f aca="false">$B33 + $C33 + $F33 + $E33</f>
        <v>0</v>
      </c>
      <c r="J33" s="1" t="n">
        <f aca="false">$I33-$B33-$C33</f>
        <v>0</v>
      </c>
      <c r="K33" s="1" t="n">
        <v>0</v>
      </c>
      <c r="M33" s="1" t="n">
        <v>7</v>
      </c>
      <c r="N33" s="1" t="n">
        <f aca="false">$H33/$M33</f>
        <v>0.857142857142857</v>
      </c>
      <c r="O33" s="1" t="n">
        <f aca="false">$I33/$M33</f>
        <v>0</v>
      </c>
      <c r="Q33" s="1" t="n">
        <f aca="false">$J33 / $M33</f>
        <v>0</v>
      </c>
      <c r="R33" s="1" t="n">
        <f aca="false">$K33/$M33</f>
        <v>0</v>
      </c>
      <c r="T33" s="1" t="n">
        <f aca="false">$O33 + $R33 + $S33</f>
        <v>0</v>
      </c>
    </row>
    <row r="34" s="4" customFormat="true" ht="12.8" hidden="false" customHeight="false" outlineLevel="0" collapsed="false">
      <c r="A34" s="4" t="s">
        <v>49</v>
      </c>
      <c r="B34" s="4" t="n">
        <f aca="false">SUM($B24:$B29)</f>
        <v>6</v>
      </c>
      <c r="C34" s="4" t="n">
        <f aca="false">SUM($C24:$C29)</f>
        <v>8</v>
      </c>
      <c r="D34" s="4" t="n">
        <f aca="false">SUM($D24:$D29)</f>
        <v>0</v>
      </c>
      <c r="E34" s="4" t="n">
        <f aca="false">SUM($E24:$E29)</f>
        <v>0</v>
      </c>
      <c r="F34" s="4" t="n">
        <f aca="false">SUM($F24:$F29)</f>
        <v>0</v>
      </c>
      <c r="G34" s="4" t="n">
        <v>2</v>
      </c>
      <c r="H34" s="4" t="n">
        <f aca="false">SUM($H24:$H29)</f>
        <v>33</v>
      </c>
      <c r="I34" s="4" t="n">
        <f aca="false">SUM($I23:$I29)</f>
        <v>14</v>
      </c>
      <c r="J34" s="4" t="n">
        <f aca="false">SUM($J24:$J29)</f>
        <v>0</v>
      </c>
      <c r="K34" s="4" t="n">
        <f aca="false">SUM($K23:$K29)</f>
        <v>1</v>
      </c>
      <c r="L34" s="4" t="n">
        <v>0</v>
      </c>
      <c r="M34" s="4" t="n">
        <f aca="false">SUM($M23:$M29)</f>
        <v>39</v>
      </c>
      <c r="N34" s="4" t="n">
        <f aca="false">$H34/$M34</f>
        <v>0.846153846153846</v>
      </c>
      <c r="O34" s="4" t="n">
        <f aca="false">$I34/$M34</f>
        <v>0.358974358974359</v>
      </c>
      <c r="P34" s="4" t="n">
        <f aca="false">$B34/$M34</f>
        <v>0.153846153846154</v>
      </c>
      <c r="Q34" s="4" t="n">
        <f aca="false">$J34 / $M34</f>
        <v>0</v>
      </c>
      <c r="R34" s="4" t="n">
        <f aca="false">$K34/$M34</f>
        <v>0.0256410256410256</v>
      </c>
      <c r="T34" s="4" t="n">
        <f aca="false">$O34 + $R34 + $S34</f>
        <v>0.384615384615385</v>
      </c>
      <c r="U34" s="4" t="n">
        <f aca="false">$G34 / $M34</f>
        <v>0.0512820512820513</v>
      </c>
      <c r="V34" s="4" t="n">
        <f aca="false">COUNT(B24:B29)</f>
        <v>6</v>
      </c>
    </row>
    <row r="35" s="4" customFormat="true" ht="12.8" hidden="false" customHeight="false" outlineLevel="0" collapsed="false">
      <c r="A35" s="4" t="s">
        <v>50</v>
      </c>
      <c r="B35" s="4" t="n">
        <f aca="false">SUM($B31:$B33)</f>
        <v>6</v>
      </c>
      <c r="C35" s="4" t="n">
        <f aca="false">SUM(C31:C33)</f>
        <v>0</v>
      </c>
      <c r="D35" s="4" t="n">
        <f aca="false">SUM(D31:D33)</f>
        <v>2</v>
      </c>
      <c r="E35" s="4" t="n">
        <f aca="false">SUM(E31:E33)</f>
        <v>8</v>
      </c>
      <c r="F35" s="4" t="n">
        <f aca="false">SUM(F31:F33)</f>
        <v>3</v>
      </c>
      <c r="G35" s="4" t="n">
        <v>2</v>
      </c>
      <c r="H35" s="4" t="n">
        <f aca="false">SUM(H31:H33)</f>
        <v>41</v>
      </c>
      <c r="I35" s="4" t="n">
        <f aca="false">SUM(I31:I33)</f>
        <v>17</v>
      </c>
      <c r="J35" s="4" t="n">
        <f aca="false">SUM(J31:J33)</f>
        <v>11</v>
      </c>
      <c r="K35" s="4" t="n">
        <f aca="false">SUM(K31:K33)</f>
        <v>28</v>
      </c>
      <c r="L35" s="4" t="n">
        <f aca="false">SUM(L31:L33)</f>
        <v>0</v>
      </c>
      <c r="M35" s="4" t="n">
        <f aca="false">SUM(M31:M33)</f>
        <v>65</v>
      </c>
      <c r="N35" s="4" t="n">
        <f aca="false">$H35/$M35</f>
        <v>0.630769230769231</v>
      </c>
      <c r="O35" s="4" t="n">
        <f aca="false">$I35/$M35</f>
        <v>0.261538461538462</v>
      </c>
      <c r="P35" s="4" t="n">
        <f aca="false">$B35/$M35</f>
        <v>0.0923076923076923</v>
      </c>
      <c r="Q35" s="4" t="n">
        <f aca="false">$J35 / $M35</f>
        <v>0.169230769230769</v>
      </c>
      <c r="R35" s="4" t="n">
        <f aca="false">$K35/$M35</f>
        <v>0.430769230769231</v>
      </c>
      <c r="T35" s="4" t="n">
        <f aca="false">$O35 + $R35 + $S35</f>
        <v>0.692307692307692</v>
      </c>
      <c r="U35" s="4" t="n">
        <f aca="false">$G35 / $M35</f>
        <v>0.0307692307692308</v>
      </c>
      <c r="V35" s="4" t="n">
        <f aca="false">COUNT(B32:B33)</f>
        <v>2</v>
      </c>
    </row>
    <row r="38" s="3" customFormat="true" ht="12.8" hidden="false" customHeight="false" outlineLevel="0" collapsed="false">
      <c r="A38" s="3" t="s">
        <v>51</v>
      </c>
    </row>
    <row r="39" customFormat="false" ht="12.8" hidden="false" customHeight="false" outlineLevel="0" collapsed="false">
      <c r="A39" s="2" t="s">
        <v>52</v>
      </c>
      <c r="M39" s="1" t="n">
        <v>8</v>
      </c>
    </row>
    <row r="40" customFormat="false" ht="12.8" hidden="false" customHeight="false" outlineLevel="0" collapsed="false">
      <c r="A40" s="2" t="s">
        <v>53</v>
      </c>
      <c r="B40" s="1" t="n">
        <v>1</v>
      </c>
      <c r="C40" s="1" t="n">
        <v>0</v>
      </c>
      <c r="D40" s="1" t="n">
        <v>0</v>
      </c>
      <c r="E40" s="1" t="n">
        <v>0</v>
      </c>
      <c r="F40" s="1" t="n">
        <v>0</v>
      </c>
      <c r="I40" s="1" t="n">
        <f aca="false">$B40+$C40+$E40+$F40</f>
        <v>1</v>
      </c>
      <c r="J40" s="1" t="n">
        <f aca="false">$I40-$B40-$C40</f>
        <v>0</v>
      </c>
      <c r="K40" s="1" t="n">
        <v>0</v>
      </c>
      <c r="M40" s="1" t="n">
        <v>3</v>
      </c>
      <c r="N40" s="1" t="n">
        <f aca="false">$H37/$M40</f>
        <v>0</v>
      </c>
      <c r="O40" s="1" t="n">
        <f aca="false">$I40/$M40</f>
        <v>0.333333333333333</v>
      </c>
      <c r="P40" s="1" t="n">
        <f aca="false">$B40/$M40</f>
        <v>0.333333333333333</v>
      </c>
      <c r="Q40" s="1" t="n">
        <f aca="false">$J40/$M40</f>
        <v>0</v>
      </c>
      <c r="R40" s="1" t="n">
        <f aca="false">$K40/$M40</f>
        <v>0</v>
      </c>
      <c r="T40" s="1" t="n">
        <f aca="false">$O40 + $R40 + $S40</f>
        <v>0.333333333333333</v>
      </c>
    </row>
    <row r="41" customFormat="false" ht="12.8" hidden="false" customHeight="false" outlineLevel="0" collapsed="false">
      <c r="A41" s="2" t="s">
        <v>54</v>
      </c>
      <c r="B41" s="1" t="n">
        <v>1</v>
      </c>
      <c r="C41" s="1" t="n">
        <v>0</v>
      </c>
      <c r="D41" s="1" t="n">
        <v>0</v>
      </c>
      <c r="E41" s="1" t="n">
        <v>0</v>
      </c>
      <c r="F41" s="1" t="n">
        <v>0</v>
      </c>
      <c r="H41" s="1" t="n">
        <v>3</v>
      </c>
      <c r="I41" s="1" t="n">
        <f aca="false">$B41+$C41+$E41+$F41</f>
        <v>1</v>
      </c>
      <c r="J41" s="1" t="n">
        <f aca="false">$I41-$B41-$C41</f>
        <v>0</v>
      </c>
      <c r="K41" s="1" t="n">
        <v>0</v>
      </c>
      <c r="M41" s="1" t="n">
        <v>3</v>
      </c>
      <c r="N41" s="1" t="n">
        <f aca="false">$H41/$M41</f>
        <v>1</v>
      </c>
      <c r="O41" s="1" t="n">
        <f aca="false">$I41/$M41</f>
        <v>0.333333333333333</v>
      </c>
      <c r="P41" s="1" t="n">
        <f aca="false">$B41/$M41</f>
        <v>0.333333333333333</v>
      </c>
      <c r="Q41" s="1" t="n">
        <f aca="false">$J41/$M41</f>
        <v>0</v>
      </c>
      <c r="R41" s="1" t="n">
        <f aca="false">$K41/$M41</f>
        <v>0</v>
      </c>
      <c r="T41" s="1" t="n">
        <f aca="false">$O41 + $R41 + $S41</f>
        <v>0.333333333333333</v>
      </c>
    </row>
    <row r="42" customFormat="false" ht="12.8" hidden="false" customHeight="false" outlineLevel="0" collapsed="false">
      <c r="A42" s="2" t="s">
        <v>55</v>
      </c>
      <c r="B42" s="1" t="n">
        <v>1</v>
      </c>
      <c r="C42" s="1" t="n">
        <v>0</v>
      </c>
      <c r="D42" s="1" t="n">
        <v>0</v>
      </c>
      <c r="E42" s="1" t="n">
        <v>0</v>
      </c>
      <c r="F42" s="1" t="n">
        <v>0</v>
      </c>
      <c r="H42" s="1" t="n">
        <v>3</v>
      </c>
      <c r="I42" s="1" t="n">
        <f aca="false">$B42+$C42+$E42+$F42</f>
        <v>1</v>
      </c>
      <c r="J42" s="1" t="n">
        <f aca="false">$I42-$B42-$C42</f>
        <v>0</v>
      </c>
      <c r="K42" s="1" t="n">
        <v>0</v>
      </c>
      <c r="M42" s="1" t="n">
        <v>3</v>
      </c>
      <c r="N42" s="1" t="n">
        <f aca="false">$H42/$M42</f>
        <v>1</v>
      </c>
      <c r="O42" s="1" t="n">
        <f aca="false">$I42/$M42</f>
        <v>0.333333333333333</v>
      </c>
      <c r="P42" s="1" t="n">
        <f aca="false">$B42/$M42</f>
        <v>0.333333333333333</v>
      </c>
      <c r="Q42" s="1" t="n">
        <f aca="false">$J42/$M42</f>
        <v>0</v>
      </c>
      <c r="R42" s="1" t="n">
        <f aca="false">$K42/$M42</f>
        <v>0</v>
      </c>
      <c r="T42" s="1" t="n">
        <f aca="false">$O42 + $R42 + $S42</f>
        <v>0.333333333333333</v>
      </c>
    </row>
    <row r="43" customFormat="false" ht="12.8" hidden="false" customHeight="false" outlineLevel="0" collapsed="false">
      <c r="A43" s="2" t="s">
        <v>56</v>
      </c>
      <c r="B43" s="1" t="n">
        <v>3</v>
      </c>
      <c r="C43" s="1" t="n">
        <v>0</v>
      </c>
      <c r="D43" s="1" t="n">
        <v>0</v>
      </c>
      <c r="E43" s="1" t="n">
        <v>0</v>
      </c>
      <c r="F43" s="1" t="n">
        <v>0</v>
      </c>
      <c r="H43" s="1" t="n">
        <v>3</v>
      </c>
      <c r="I43" s="1" t="n">
        <f aca="false">$B43+$C43+$E43+$F43</f>
        <v>3</v>
      </c>
      <c r="J43" s="1" t="n">
        <f aca="false">$I43-$B43-$C43</f>
        <v>0</v>
      </c>
      <c r="K43" s="1" t="n">
        <v>0</v>
      </c>
      <c r="M43" s="1" t="n">
        <v>17</v>
      </c>
      <c r="N43" s="1" t="n">
        <f aca="false">$H43/$M43</f>
        <v>0.176470588235294</v>
      </c>
      <c r="O43" s="1" t="n">
        <f aca="false">$I43/$M43</f>
        <v>0.176470588235294</v>
      </c>
      <c r="P43" s="1" t="n">
        <f aca="false">$B43/$M43</f>
        <v>0.176470588235294</v>
      </c>
      <c r="Q43" s="1" t="n">
        <f aca="false">$J43/$M43</f>
        <v>0</v>
      </c>
      <c r="R43" s="1" t="n">
        <f aca="false">$K43/$M43</f>
        <v>0</v>
      </c>
      <c r="T43" s="1" t="n">
        <f aca="false">$O43 + $R43 + $S43</f>
        <v>0.176470588235294</v>
      </c>
    </row>
    <row r="44" customFormat="false" ht="12.8" hidden="false" customHeight="false" outlineLevel="0" collapsed="false">
      <c r="A44" s="2" t="s">
        <v>57</v>
      </c>
      <c r="B44" s="1" t="n">
        <v>3</v>
      </c>
      <c r="C44" s="1" t="n">
        <v>0</v>
      </c>
      <c r="D44" s="1" t="n">
        <v>0</v>
      </c>
      <c r="E44" s="1" t="n">
        <v>0</v>
      </c>
      <c r="F44" s="1" t="n">
        <v>0</v>
      </c>
      <c r="H44" s="1" t="n">
        <v>3</v>
      </c>
      <c r="I44" s="1" t="n">
        <f aca="false">$B44+$C44+$E44+$F44</f>
        <v>3</v>
      </c>
      <c r="J44" s="1" t="n">
        <f aca="false">$I44-$B44-$C44</f>
        <v>0</v>
      </c>
      <c r="K44" s="1" t="n">
        <v>0</v>
      </c>
      <c r="M44" s="1" t="n">
        <v>15</v>
      </c>
      <c r="N44" s="1" t="n">
        <f aca="false">$H44/$M44</f>
        <v>0.2</v>
      </c>
      <c r="O44" s="1" t="n">
        <f aca="false">$I44/$M44</f>
        <v>0.2</v>
      </c>
      <c r="P44" s="1" t="n">
        <f aca="false">$B44/$M44</f>
        <v>0.2</v>
      </c>
      <c r="Q44" s="1" t="n">
        <f aca="false">$J44/$M44</f>
        <v>0</v>
      </c>
      <c r="R44" s="1" t="n">
        <f aca="false">$K44/$M44</f>
        <v>0</v>
      </c>
      <c r="T44" s="1" t="n">
        <f aca="false">$O44 + $R44 + $S44</f>
        <v>0.2</v>
      </c>
    </row>
    <row r="45" customFormat="false" ht="12.8" hidden="false" customHeight="false" outlineLevel="0" collapsed="false">
      <c r="A45" s="2" t="s">
        <v>58</v>
      </c>
      <c r="B45" s="1" t="n">
        <v>1</v>
      </c>
      <c r="C45" s="1" t="n">
        <v>0</v>
      </c>
      <c r="D45" s="1" t="n">
        <v>0</v>
      </c>
      <c r="E45" s="1" t="n">
        <v>0</v>
      </c>
      <c r="F45" s="1" t="n">
        <v>0</v>
      </c>
      <c r="H45" s="1" t="n">
        <v>2</v>
      </c>
      <c r="I45" s="1" t="n">
        <f aca="false">$B45+$C45+$E45+$F45</f>
        <v>1</v>
      </c>
      <c r="J45" s="1" t="n">
        <f aca="false">$I45-$B45-$C45</f>
        <v>0</v>
      </c>
      <c r="K45" s="1" t="n">
        <v>0</v>
      </c>
      <c r="M45" s="1" t="n">
        <v>6</v>
      </c>
      <c r="N45" s="1" t="n">
        <f aca="false">$H45/$M45</f>
        <v>0.333333333333333</v>
      </c>
      <c r="O45" s="1" t="n">
        <f aca="false">$I45/$M45</f>
        <v>0.166666666666667</v>
      </c>
      <c r="P45" s="5" t="n">
        <f aca="false">$B45/$M45</f>
        <v>0.166666666666667</v>
      </c>
      <c r="Q45" s="1" t="n">
        <f aca="false">$J45/$M45</f>
        <v>0</v>
      </c>
      <c r="R45" s="1" t="n">
        <f aca="false">$K45/$M45</f>
        <v>0</v>
      </c>
      <c r="T45" s="1" t="n">
        <f aca="false">$O45 + $R45 + $S45</f>
        <v>0.166666666666667</v>
      </c>
    </row>
    <row r="46" customFormat="false" ht="12.8" hidden="false" customHeight="false" outlineLevel="0" collapsed="false">
      <c r="A46" s="2" t="s">
        <v>59</v>
      </c>
      <c r="B46" s="1" t="n">
        <v>1</v>
      </c>
      <c r="C46" s="1" t="n">
        <v>0</v>
      </c>
      <c r="D46" s="1" t="n">
        <v>0</v>
      </c>
      <c r="E46" s="1" t="n">
        <v>0</v>
      </c>
      <c r="F46" s="1" t="n">
        <v>0</v>
      </c>
      <c r="H46" s="1" t="n">
        <v>2</v>
      </c>
      <c r="I46" s="1" t="n">
        <f aca="false">$B46+$C46+$E46+$F46</f>
        <v>1</v>
      </c>
      <c r="J46" s="1" t="n">
        <f aca="false">$I46-$B46-$C46</f>
        <v>0</v>
      </c>
      <c r="K46" s="1" t="n">
        <v>0</v>
      </c>
      <c r="M46" s="1" t="n">
        <v>4</v>
      </c>
      <c r="N46" s="1" t="n">
        <f aca="false">$H46/$M46</f>
        <v>0.5</v>
      </c>
      <c r="O46" s="1" t="n">
        <f aca="false">$I46/$M46</f>
        <v>0.25</v>
      </c>
      <c r="P46" s="1" t="n">
        <f aca="false">$B46/$M46</f>
        <v>0.25</v>
      </c>
      <c r="Q46" s="1" t="n">
        <f aca="false">$J46/$M46</f>
        <v>0</v>
      </c>
      <c r="R46" s="1" t="n">
        <f aca="false">$K46/$M46</f>
        <v>0</v>
      </c>
      <c r="T46" s="1" t="n">
        <f aca="false">$O46 + $R46 + $S46</f>
        <v>0.25</v>
      </c>
    </row>
    <row r="47" customFormat="false" ht="12.8" hidden="false" customHeight="false" outlineLevel="0" collapsed="false">
      <c r="A47" s="2" t="s">
        <v>60</v>
      </c>
      <c r="B47" s="1" t="n">
        <v>0</v>
      </c>
      <c r="C47" s="1" t="n">
        <v>1</v>
      </c>
      <c r="D47" s="1" t="n">
        <v>0</v>
      </c>
      <c r="E47" s="1" t="n">
        <v>0</v>
      </c>
      <c r="F47" s="1" t="n">
        <v>0</v>
      </c>
      <c r="H47" s="1" t="n">
        <v>4</v>
      </c>
      <c r="I47" s="1" t="n">
        <f aca="false">$B47+$C47+$E47+$F47</f>
        <v>1</v>
      </c>
      <c r="J47" s="1" t="n">
        <f aca="false">$I47-$B47-$C47</f>
        <v>0</v>
      </c>
      <c r="K47" s="1" t="n">
        <v>0</v>
      </c>
      <c r="M47" s="1" t="n">
        <v>7</v>
      </c>
      <c r="N47" s="1" t="n">
        <f aca="false">$H47/$M47</f>
        <v>0.571428571428571</v>
      </c>
      <c r="O47" s="1" t="n">
        <f aca="false">$I47/$M47</f>
        <v>0.142857142857143</v>
      </c>
      <c r="P47" s="1" t="n">
        <f aca="false">$B47/$M47</f>
        <v>0</v>
      </c>
      <c r="Q47" s="1" t="n">
        <f aca="false">$J47/$M47</f>
        <v>0</v>
      </c>
      <c r="R47" s="1" t="n">
        <f aca="false">$K47/$M47</f>
        <v>0</v>
      </c>
      <c r="T47" s="1" t="n">
        <f aca="false">$O47 + $R47 + $S47</f>
        <v>0.142857142857143</v>
      </c>
    </row>
    <row r="48" s="4" customFormat="true" ht="12.8" hidden="false" customHeight="false" outlineLevel="0" collapsed="false">
      <c r="A48" s="4" t="s">
        <v>32</v>
      </c>
      <c r="B48" s="4" t="n">
        <f aca="false">SUM($B39:$B47)</f>
        <v>11</v>
      </c>
      <c r="C48" s="4" t="n">
        <f aca="false">SUM(C39:C47)</f>
        <v>1</v>
      </c>
      <c r="D48" s="4" t="n">
        <f aca="false">SUM(D39:D47)</f>
        <v>0</v>
      </c>
      <c r="E48" s="4" t="n">
        <f aca="false">SUM(E39:E47)</f>
        <v>0</v>
      </c>
      <c r="F48" s="4" t="n">
        <f aca="false">SUM(F39:F47)</f>
        <v>0</v>
      </c>
      <c r="G48" s="4" t="n">
        <v>3</v>
      </c>
      <c r="H48" s="4" t="n">
        <f aca="false">SUM(H39:H47)</f>
        <v>20</v>
      </c>
      <c r="I48" s="4" t="n">
        <f aca="false">SUM(I39:I47)</f>
        <v>12</v>
      </c>
      <c r="J48" s="4" t="n">
        <f aca="false">SUM(J39:J47)</f>
        <v>0</v>
      </c>
      <c r="K48" s="4" t="n">
        <f aca="false">SUM(K39:K47)</f>
        <v>0</v>
      </c>
      <c r="L48" s="4" t="n">
        <f aca="false">SUM(L39:L47)</f>
        <v>0</v>
      </c>
      <c r="M48" s="4" t="n">
        <f aca="false">SUM($M39:$M47)</f>
        <v>66</v>
      </c>
      <c r="N48" s="4" t="n">
        <f aca="false">$H48/$M48</f>
        <v>0.303030303030303</v>
      </c>
      <c r="O48" s="4" t="n">
        <f aca="false">$I48/$M48</f>
        <v>0.181818181818182</v>
      </c>
      <c r="P48" s="4" t="n">
        <f aca="false">$B48/$M48</f>
        <v>0.166666666666667</v>
      </c>
      <c r="Q48" s="4" t="n">
        <f aca="false">$J48/$M48</f>
        <v>0</v>
      </c>
      <c r="R48" s="4" t="n">
        <f aca="false">$K48/$M48</f>
        <v>0</v>
      </c>
      <c r="T48" s="4" t="n">
        <f aca="false">$O48 + $R48 + $S48</f>
        <v>0.181818181818182</v>
      </c>
      <c r="U48" s="4" t="n">
        <f aca="false">$G48 / $M48</f>
        <v>0.0454545454545455</v>
      </c>
      <c r="V48" s="4" t="n">
        <f aca="false">COUNT(B40:B47)</f>
        <v>8</v>
      </c>
    </row>
    <row r="51" s="3" customFormat="true" ht="12.8" hidden="false" customHeight="false" outlineLevel="0" collapsed="false">
      <c r="A51" s="3" t="s">
        <v>61</v>
      </c>
    </row>
    <row r="52" customFormat="false" ht="12.8" hidden="false" customHeight="false" outlineLevel="0" collapsed="false">
      <c r="A52" s="2" t="s">
        <v>52</v>
      </c>
      <c r="H52" s="1" t="n">
        <v>12</v>
      </c>
      <c r="M52" s="2" t="n">
        <v>10</v>
      </c>
    </row>
    <row r="53" customFormat="false" ht="12.8" hidden="false" customHeight="false" outlineLevel="0" collapsed="false">
      <c r="A53" s="2" t="s">
        <v>62</v>
      </c>
      <c r="B53" s="1" t="n">
        <v>6</v>
      </c>
      <c r="C53" s="1" t="n">
        <v>0</v>
      </c>
      <c r="D53" s="1" t="n">
        <v>0</v>
      </c>
      <c r="E53" s="1" t="n">
        <v>0</v>
      </c>
      <c r="F53" s="1" t="n">
        <v>0</v>
      </c>
      <c r="H53" s="1" t="n">
        <v>4</v>
      </c>
      <c r="I53" s="1" t="n">
        <f aca="false">SUM($B53:$F53)</f>
        <v>6</v>
      </c>
      <c r="J53" s="1" t="n">
        <f aca="false">$I53-$B53</f>
        <v>0</v>
      </c>
      <c r="K53" s="1" t="n">
        <v>0</v>
      </c>
      <c r="M53" s="1" t="n">
        <v>8</v>
      </c>
      <c r="N53" s="1" t="n">
        <f aca="false">$H53/$M53</f>
        <v>0.5</v>
      </c>
      <c r="O53" s="1" t="n">
        <f aca="false">$I53/$M53</f>
        <v>0.75</v>
      </c>
      <c r="P53" s="1" t="n">
        <f aca="false">$B53/$M53</f>
        <v>0.75</v>
      </c>
      <c r="Q53" s="1" t="n">
        <f aca="false">$J53/$M53</f>
        <v>0</v>
      </c>
      <c r="R53" s="1" t="n">
        <f aca="false">$K53/$M53</f>
        <v>0</v>
      </c>
      <c r="T53" s="1" t="n">
        <f aca="false">$O53 + $R53 + $S53</f>
        <v>0.75</v>
      </c>
    </row>
    <row r="54" customFormat="false" ht="12.8" hidden="false" customHeight="false" outlineLevel="0" collapsed="false">
      <c r="A54" s="2" t="s">
        <v>63</v>
      </c>
      <c r="B54" s="1" t="n">
        <v>6</v>
      </c>
      <c r="C54" s="1" t="n">
        <v>0</v>
      </c>
      <c r="D54" s="1" t="n">
        <v>0</v>
      </c>
      <c r="E54" s="1" t="n">
        <v>0</v>
      </c>
      <c r="F54" s="1" t="n">
        <v>0</v>
      </c>
      <c r="H54" s="1" t="n">
        <v>3</v>
      </c>
      <c r="I54" s="1" t="n">
        <f aca="false">SUM($B54:$F54)</f>
        <v>6</v>
      </c>
      <c r="J54" s="1" t="n">
        <f aca="false">$I54-$B54</f>
        <v>0</v>
      </c>
      <c r="K54" s="1" t="n">
        <v>0</v>
      </c>
      <c r="M54" s="1" t="n">
        <v>9</v>
      </c>
      <c r="N54" s="1" t="n">
        <f aca="false">$H54/$M54</f>
        <v>0.333333333333333</v>
      </c>
      <c r="O54" s="1" t="n">
        <f aca="false">$I54/$M54</f>
        <v>0.666666666666667</v>
      </c>
      <c r="P54" s="1" t="n">
        <f aca="false">$B54/$M54</f>
        <v>0.666666666666667</v>
      </c>
      <c r="Q54" s="1" t="n">
        <f aca="false">$J54/$M54</f>
        <v>0</v>
      </c>
      <c r="R54" s="1" t="n">
        <f aca="false">$K54/$M54</f>
        <v>0</v>
      </c>
      <c r="T54" s="1" t="n">
        <f aca="false">$O54 + $R54 + $S54</f>
        <v>0.666666666666667</v>
      </c>
    </row>
    <row r="55" customFormat="false" ht="12.8" hidden="false" customHeight="false" outlineLevel="0" collapsed="false">
      <c r="A55" s="2" t="s">
        <v>64</v>
      </c>
      <c r="B55" s="1" t="n">
        <v>7</v>
      </c>
      <c r="C55" s="1" t="n">
        <v>0</v>
      </c>
      <c r="D55" s="1" t="n">
        <v>0</v>
      </c>
      <c r="E55" s="1" t="n">
        <v>0</v>
      </c>
      <c r="F55" s="1" t="n">
        <v>0</v>
      </c>
      <c r="H55" s="1" t="n">
        <v>6</v>
      </c>
      <c r="I55" s="1" t="n">
        <f aca="false">SUM($B55:$F55)</f>
        <v>7</v>
      </c>
      <c r="J55" s="1" t="n">
        <f aca="false">$I55-$B55</f>
        <v>0</v>
      </c>
      <c r="K55" s="1" t="n">
        <v>1</v>
      </c>
      <c r="M55" s="1" t="n">
        <v>19</v>
      </c>
      <c r="N55" s="1" t="n">
        <f aca="false">$H55/$M55</f>
        <v>0.315789473684211</v>
      </c>
      <c r="O55" s="1" t="n">
        <f aca="false">$I55/$M55</f>
        <v>0.368421052631579</v>
      </c>
      <c r="P55" s="1" t="n">
        <f aca="false">$B55/$M55</f>
        <v>0.368421052631579</v>
      </c>
      <c r="Q55" s="1" t="n">
        <f aca="false">$J55/$M55</f>
        <v>0</v>
      </c>
      <c r="R55" s="1" t="n">
        <f aca="false">$K55/$M55</f>
        <v>0.0526315789473684</v>
      </c>
      <c r="T55" s="1" t="n">
        <f aca="false">$O55 + $R55 + $S55</f>
        <v>0.421052631578947</v>
      </c>
    </row>
    <row r="56" s="4" customFormat="true" ht="12.8" hidden="false" customHeight="false" outlineLevel="0" collapsed="false">
      <c r="A56" s="4" t="s">
        <v>32</v>
      </c>
      <c r="B56" s="4" t="n">
        <f aca="false">SUM(B52:B55)</f>
        <v>19</v>
      </c>
      <c r="C56" s="4" t="n">
        <f aca="false">SUM(C52:C55)</f>
        <v>0</v>
      </c>
      <c r="D56" s="4" t="n">
        <f aca="false">SUM(D52:D55)</f>
        <v>0</v>
      </c>
      <c r="E56" s="4" t="n">
        <f aca="false">SUM(E52:E55)</f>
        <v>0</v>
      </c>
      <c r="F56" s="4" t="n">
        <f aca="false">SUM(F52:F55)</f>
        <v>0</v>
      </c>
      <c r="G56" s="4" t="n">
        <v>3</v>
      </c>
      <c r="H56" s="4" t="n">
        <f aca="false">SUM($H52:$H55)</f>
        <v>25</v>
      </c>
      <c r="I56" s="4" t="n">
        <f aca="false">SUM(I52:I55)</f>
        <v>19</v>
      </c>
      <c r="J56" s="4" t="n">
        <f aca="false">SUM(J52:J55)</f>
        <v>0</v>
      </c>
      <c r="K56" s="4" t="n">
        <f aca="false">SUM($K52:$K55)</f>
        <v>1</v>
      </c>
      <c r="L56" s="4" t="n">
        <v>127</v>
      </c>
      <c r="M56" s="4" t="n">
        <f aca="false">SUM($M52:$M55)</f>
        <v>46</v>
      </c>
      <c r="N56" s="4" t="n">
        <f aca="false">$H56/$M56</f>
        <v>0.543478260869565</v>
      </c>
      <c r="O56" s="4" t="n">
        <f aca="false">$I56/$M56</f>
        <v>0.41304347826087</v>
      </c>
      <c r="P56" s="4" t="n">
        <f aca="false">$B56/$M56</f>
        <v>0.41304347826087</v>
      </c>
      <c r="Q56" s="4" t="n">
        <f aca="false">$J56/$M56</f>
        <v>0</v>
      </c>
      <c r="R56" s="4" t="n">
        <f aca="false">$K56/$M56</f>
        <v>0.0217391304347826</v>
      </c>
      <c r="S56" s="4" t="n">
        <f aca="false">$L56/SUM($M56,$M63)</f>
        <v>0.835526315789474</v>
      </c>
      <c r="T56" s="4" t="n">
        <f aca="false">$O56 + $R56 + $S56</f>
        <v>1.27030892448513</v>
      </c>
      <c r="U56" s="4" t="n">
        <f aca="false">$G56 / $M56</f>
        <v>0.0652173913043478</v>
      </c>
      <c r="V56" s="4" t="n">
        <f aca="false">COUNT(B53:B55)</f>
        <v>3</v>
      </c>
    </row>
    <row r="57" customFormat="false" ht="12.8" hidden="false" customHeight="false" outlineLevel="0" collapsed="false">
      <c r="J57" s="1" t="n">
        <f aca="false">$I57-$B57</f>
        <v>0</v>
      </c>
      <c r="T57" s="1" t="n">
        <f aca="false">$O57 + $R57 + $S57</f>
        <v>0</v>
      </c>
    </row>
    <row r="58" s="3" customFormat="true" ht="12.8" hidden="false" customHeight="false" outlineLevel="0" collapsed="false">
      <c r="A58" s="3" t="s">
        <v>65</v>
      </c>
      <c r="J58" s="3" t="n">
        <f aca="false">$I58-$B58</f>
        <v>0</v>
      </c>
      <c r="M58" s="3" t="n">
        <v>13</v>
      </c>
      <c r="T58" s="3" t="n">
        <f aca="false">$O58 + $R58 + $S58</f>
        <v>0</v>
      </c>
    </row>
    <row r="59" customFormat="false" ht="12.8" hidden="false" customHeight="false" outlineLevel="0" collapsed="false">
      <c r="A59" s="2" t="s">
        <v>66</v>
      </c>
      <c r="B59" s="1" t="n">
        <v>20</v>
      </c>
      <c r="C59" s="1" t="n">
        <v>0</v>
      </c>
      <c r="D59" s="1" t="n">
        <v>0</v>
      </c>
      <c r="E59" s="1" t="n">
        <v>0</v>
      </c>
      <c r="F59" s="1" t="n">
        <v>0</v>
      </c>
      <c r="H59" s="1" t="n">
        <v>12</v>
      </c>
      <c r="I59" s="1" t="n">
        <f aca="false">SUM($B59:$F59)</f>
        <v>20</v>
      </c>
      <c r="J59" s="1" t="n">
        <f aca="false">$I59-$B59</f>
        <v>0</v>
      </c>
      <c r="K59" s="1" t="n">
        <v>6</v>
      </c>
      <c r="M59" s="1" t="n">
        <v>62</v>
      </c>
      <c r="N59" s="1" t="n">
        <f aca="false">$H59/$M59</f>
        <v>0.193548387096774</v>
      </c>
      <c r="O59" s="1" t="n">
        <f aca="false">$I59/$M59</f>
        <v>0.32258064516129</v>
      </c>
      <c r="P59" s="1" t="n">
        <f aca="false">$B59/$M59</f>
        <v>0.32258064516129</v>
      </c>
      <c r="Q59" s="1" t="n">
        <f aca="false">$J59/$M59</f>
        <v>0</v>
      </c>
      <c r="R59" s="1" t="n">
        <f aca="false">$K59/$M59</f>
        <v>0.0967741935483871</v>
      </c>
      <c r="T59" s="1" t="n">
        <f aca="false">$O59 + $R59 + $S59</f>
        <v>0.419354838709677</v>
      </c>
    </row>
    <row r="60" customFormat="false" ht="12.8" hidden="false" customHeight="false" outlineLevel="0" collapsed="false">
      <c r="A60" s="2" t="s">
        <v>67</v>
      </c>
      <c r="B60" s="1" t="n">
        <v>2</v>
      </c>
      <c r="C60" s="1" t="n">
        <v>0</v>
      </c>
      <c r="D60" s="1" t="n">
        <v>0</v>
      </c>
      <c r="E60" s="1" t="n">
        <v>0</v>
      </c>
      <c r="F60" s="1" t="n">
        <v>0</v>
      </c>
      <c r="I60" s="1" t="n">
        <f aca="false">SUM($B60:$F60)</f>
        <v>2</v>
      </c>
      <c r="J60" s="1" t="n">
        <f aca="false">$I60-$B60</f>
        <v>0</v>
      </c>
      <c r="K60" s="1" t="n">
        <v>0</v>
      </c>
      <c r="M60" s="1" t="n">
        <v>6</v>
      </c>
      <c r="N60" s="1" t="n">
        <f aca="false">$H60/$M60</f>
        <v>0</v>
      </c>
      <c r="O60" s="1" t="n">
        <f aca="false">$I60/$M60</f>
        <v>0.333333333333333</v>
      </c>
      <c r="P60" s="1" t="n">
        <f aca="false">$B60/$M60</f>
        <v>0.333333333333333</v>
      </c>
      <c r="Q60" s="1" t="n">
        <f aca="false">$J60/$M60</f>
        <v>0</v>
      </c>
      <c r="R60" s="1" t="n">
        <f aca="false">$K60/$M60</f>
        <v>0</v>
      </c>
      <c r="T60" s="1" t="n">
        <f aca="false">$O60 + $R60 + $S60</f>
        <v>0.333333333333333</v>
      </c>
    </row>
    <row r="61" customFormat="false" ht="12.8" hidden="false" customHeight="false" outlineLevel="0" collapsed="false">
      <c r="A61" s="2" t="s">
        <v>68</v>
      </c>
      <c r="B61" s="1" t="n">
        <v>6</v>
      </c>
      <c r="C61" s="1" t="n">
        <v>0</v>
      </c>
      <c r="D61" s="1" t="n">
        <v>0</v>
      </c>
      <c r="E61" s="1" t="n">
        <v>0</v>
      </c>
      <c r="F61" s="1" t="n">
        <v>0</v>
      </c>
      <c r="I61" s="2" t="n">
        <f aca="false">SUM($B61:$F61)</f>
        <v>6</v>
      </c>
      <c r="J61" s="1" t="n">
        <f aca="false">$I61-$B61</f>
        <v>0</v>
      </c>
      <c r="K61" s="1" t="n">
        <v>6</v>
      </c>
      <c r="M61" s="1" t="n">
        <v>25</v>
      </c>
      <c r="N61" s="1" t="n">
        <f aca="false">$H61/$M61</f>
        <v>0</v>
      </c>
      <c r="O61" s="1" t="n">
        <f aca="false">$I61/$M61</f>
        <v>0.24</v>
      </c>
      <c r="P61" s="1" t="n">
        <f aca="false">$B61/$M61</f>
        <v>0.24</v>
      </c>
      <c r="Q61" s="1" t="n">
        <f aca="false">$J61/$M61</f>
        <v>0</v>
      </c>
      <c r="R61" s="1" t="n">
        <f aca="false">$K61/$M61</f>
        <v>0.24</v>
      </c>
      <c r="T61" s="1" t="n">
        <f aca="false">$O61 + $R61 + $S61</f>
        <v>0.48</v>
      </c>
    </row>
    <row r="62" customFormat="false" ht="12.8" hidden="false" customHeight="false" outlineLevel="0" collapsed="false">
      <c r="A62" s="2" t="s">
        <v>69</v>
      </c>
      <c r="B62" s="1" t="n">
        <v>1</v>
      </c>
      <c r="I62" s="2" t="n">
        <f aca="false">SUM($B62:$F62)</f>
        <v>1</v>
      </c>
      <c r="T62" s="1" t="n">
        <f aca="false">$O62 + $R62 + $S62</f>
        <v>0</v>
      </c>
    </row>
    <row r="63" s="4" customFormat="true" ht="12.8" hidden="false" customHeight="false" outlineLevel="0" collapsed="false">
      <c r="A63" s="4" t="s">
        <v>32</v>
      </c>
      <c r="B63" s="4" t="n">
        <f aca="false">SUM($B59:$B62)</f>
        <v>29</v>
      </c>
      <c r="C63" s="4" t="n">
        <f aca="false">SUM(C59:C61)</f>
        <v>0</v>
      </c>
      <c r="D63" s="4" t="n">
        <f aca="false">SUM(D59:D61)</f>
        <v>0</v>
      </c>
      <c r="E63" s="4" t="n">
        <f aca="false">SUM(E59:E61)</f>
        <v>0</v>
      </c>
      <c r="F63" s="4" t="n">
        <f aca="false">SUM(F59:F61)</f>
        <v>0</v>
      </c>
      <c r="G63" s="4" t="n">
        <v>6</v>
      </c>
      <c r="I63" s="4" t="n">
        <f aca="false">SUM(I59:I62)</f>
        <v>29</v>
      </c>
      <c r="J63" s="4" t="n">
        <f aca="false">$I63-$B63</f>
        <v>0</v>
      </c>
      <c r="K63" s="4" t="n">
        <f aca="false">SUM(K59:K61)</f>
        <v>12</v>
      </c>
      <c r="M63" s="4" t="n">
        <f aca="false">SUM(M58:M61)</f>
        <v>106</v>
      </c>
      <c r="N63" s="4" t="n">
        <f aca="false">$H63/$M63</f>
        <v>0</v>
      </c>
      <c r="O63" s="4" t="n">
        <f aca="false">$I63/$M63</f>
        <v>0.273584905660377</v>
      </c>
      <c r="P63" s="4" t="n">
        <f aca="false">$B63/$M63</f>
        <v>0.273584905660377</v>
      </c>
      <c r="Q63" s="4" t="n">
        <f aca="false">$J63/$M63</f>
        <v>0</v>
      </c>
      <c r="R63" s="4" t="n">
        <f aca="false">$K63/$M63</f>
        <v>0.113207547169811</v>
      </c>
      <c r="S63" s="4" t="n">
        <f aca="false">$L56/SUM($M56,$M63)</f>
        <v>0.835526315789474</v>
      </c>
      <c r="T63" s="4" t="n">
        <f aca="false">$O63 + $R63 + $S63</f>
        <v>1.22231876861966</v>
      </c>
      <c r="U63" s="4" t="n">
        <f aca="false">$G63 / $M63</f>
        <v>0.0566037735849057</v>
      </c>
      <c r="V63" s="4" t="n">
        <f aca="false">COUNT(B59:B61)</f>
        <v>3</v>
      </c>
    </row>
    <row r="66" s="3" customFormat="true" ht="12.8" hidden="false" customHeight="false" outlineLevel="0" collapsed="false">
      <c r="A66" s="3" t="s">
        <v>70</v>
      </c>
    </row>
    <row r="67" customFormat="false" ht="12.8" hidden="false" customHeight="false" outlineLevel="0" collapsed="false">
      <c r="A67" s="2" t="s">
        <v>52</v>
      </c>
      <c r="F67" s="1" t="n">
        <v>1</v>
      </c>
      <c r="M67" s="1" t="n">
        <v>11</v>
      </c>
    </row>
    <row r="68" customFormat="false" ht="12.8" hidden="false" customHeight="false" outlineLevel="0" collapsed="false">
      <c r="A68" s="2" t="s">
        <v>71</v>
      </c>
      <c r="B68" s="1" t="n">
        <v>0</v>
      </c>
      <c r="C68" s="1" t="n">
        <v>0</v>
      </c>
      <c r="D68" s="1" t="n">
        <v>0</v>
      </c>
      <c r="E68" s="1" t="n">
        <v>0</v>
      </c>
      <c r="F68" s="1" t="n">
        <v>0</v>
      </c>
      <c r="I68" s="1" t="n">
        <f aca="false">SUM($B68:$F68)</f>
        <v>0</v>
      </c>
      <c r="J68" s="1" t="n">
        <f aca="false">$I68-$B68-$C68</f>
        <v>0</v>
      </c>
      <c r="K68" s="1" t="n">
        <v>0</v>
      </c>
      <c r="M68" s="1" t="n">
        <v>3</v>
      </c>
      <c r="N68" s="1" t="n">
        <f aca="false">$H68/$M68</f>
        <v>0</v>
      </c>
      <c r="O68" s="1" t="n">
        <f aca="false">$I68/$M68</f>
        <v>0</v>
      </c>
      <c r="P68" s="1" t="n">
        <f aca="false">$B68/$M68</f>
        <v>0</v>
      </c>
      <c r="Q68" s="1" t="n">
        <f aca="false">$J68/$M68</f>
        <v>0</v>
      </c>
      <c r="R68" s="1" t="n">
        <f aca="false">$K68/$M68</f>
        <v>0</v>
      </c>
      <c r="T68" s="1" t="n">
        <f aca="false">$O68 + $R68 + $S68</f>
        <v>0</v>
      </c>
    </row>
    <row r="69" customFormat="false" ht="12.8" hidden="false" customHeight="false" outlineLevel="0" collapsed="false">
      <c r="A69" s="2" t="s">
        <v>72</v>
      </c>
      <c r="B69" s="1" t="n">
        <v>0</v>
      </c>
      <c r="C69" s="1" t="n">
        <v>4</v>
      </c>
      <c r="D69" s="1" t="n">
        <v>0</v>
      </c>
      <c r="E69" s="1" t="n">
        <v>0</v>
      </c>
      <c r="F69" s="1" t="n">
        <v>0</v>
      </c>
      <c r="I69" s="1" t="n">
        <f aca="false">SUM($B69:$F69)</f>
        <v>4</v>
      </c>
      <c r="J69" s="1" t="n">
        <f aca="false">$I69-$B69-$C69</f>
        <v>0</v>
      </c>
      <c r="K69" s="1" t="n">
        <v>1</v>
      </c>
      <c r="M69" s="1" t="n">
        <v>14</v>
      </c>
      <c r="N69" s="1" t="n">
        <f aca="false">$H69/$M69</f>
        <v>0</v>
      </c>
      <c r="O69" s="1" t="n">
        <f aca="false">$I69/$M69</f>
        <v>0.285714285714286</v>
      </c>
      <c r="P69" s="1" t="n">
        <f aca="false">$B69/$M69</f>
        <v>0</v>
      </c>
      <c r="Q69" s="1" t="n">
        <f aca="false">$J69/$M69</f>
        <v>0</v>
      </c>
      <c r="R69" s="1" t="n">
        <f aca="false">$K69/$M69</f>
        <v>0.0714285714285714</v>
      </c>
      <c r="T69" s="1" t="n">
        <f aca="false">$O69 + $R69 + $S69</f>
        <v>0.357142857142857</v>
      </c>
    </row>
    <row r="70" customFormat="false" ht="12.8" hidden="false" customHeight="false" outlineLevel="0" collapsed="false">
      <c r="A70" s="2" t="s">
        <v>73</v>
      </c>
      <c r="B70" s="1" t="n">
        <v>2</v>
      </c>
      <c r="C70" s="1" t="n">
        <v>0</v>
      </c>
      <c r="D70" s="1" t="n">
        <v>0</v>
      </c>
      <c r="E70" s="1" t="n">
        <v>0</v>
      </c>
      <c r="F70" s="1" t="n">
        <v>0</v>
      </c>
      <c r="I70" s="1" t="n">
        <f aca="false">SUM($B70:$F70)</f>
        <v>2</v>
      </c>
      <c r="J70" s="1" t="n">
        <f aca="false">$I70-$B70-$C70</f>
        <v>0</v>
      </c>
      <c r="K70" s="1" t="n">
        <v>8</v>
      </c>
      <c r="M70" s="1" t="n">
        <v>7</v>
      </c>
      <c r="N70" s="1" t="n">
        <f aca="false">$H70/$M70</f>
        <v>0</v>
      </c>
      <c r="O70" s="1" t="n">
        <f aca="false">$I70/$M70</f>
        <v>0.285714285714286</v>
      </c>
      <c r="P70" s="1" t="n">
        <f aca="false">$B70/$M70</f>
        <v>0.285714285714286</v>
      </c>
      <c r="Q70" s="1" t="n">
        <f aca="false">$J70/$M70</f>
        <v>0</v>
      </c>
      <c r="R70" s="1" t="n">
        <f aca="false">$K70/$M70</f>
        <v>1.14285714285714</v>
      </c>
      <c r="T70" s="1" t="n">
        <f aca="false">$O70 + $R70 + $S70</f>
        <v>1.42857142857143</v>
      </c>
    </row>
    <row r="71" customFormat="false" ht="12.8" hidden="false" customHeight="false" outlineLevel="0" collapsed="false">
      <c r="A71" s="2" t="s">
        <v>74</v>
      </c>
      <c r="B71" s="1" t="n">
        <v>0</v>
      </c>
      <c r="C71" s="1" t="n">
        <v>2</v>
      </c>
      <c r="D71" s="1" t="n">
        <v>0</v>
      </c>
      <c r="E71" s="1" t="n">
        <v>0</v>
      </c>
      <c r="F71" s="1" t="n">
        <v>0</v>
      </c>
      <c r="I71" s="1" t="n">
        <f aca="false">SUM($B71:$F71)</f>
        <v>2</v>
      </c>
      <c r="J71" s="1" t="n">
        <f aca="false">$I71-$B71-$C71</f>
        <v>0</v>
      </c>
      <c r="K71" s="1" t="n">
        <v>0</v>
      </c>
      <c r="M71" s="1" t="n">
        <v>8</v>
      </c>
      <c r="N71" s="1" t="n">
        <f aca="false">$H71/$M71</f>
        <v>0</v>
      </c>
      <c r="O71" s="1" t="n">
        <f aca="false">$I71/$M71</f>
        <v>0.25</v>
      </c>
      <c r="P71" s="1" t="n">
        <f aca="false">$B71/$M71</f>
        <v>0</v>
      </c>
      <c r="Q71" s="1" t="n">
        <f aca="false">$J71/$M71</f>
        <v>0</v>
      </c>
      <c r="R71" s="1" t="n">
        <f aca="false">$K71/$M71</f>
        <v>0</v>
      </c>
      <c r="T71" s="1" t="n">
        <f aca="false">$O71 + $R71 + $S71</f>
        <v>0.25</v>
      </c>
    </row>
    <row r="72" customFormat="false" ht="12.8" hidden="false" customHeight="false" outlineLevel="0" collapsed="false">
      <c r="A72" s="2" t="s">
        <v>75</v>
      </c>
      <c r="B72" s="1" t="n">
        <v>2</v>
      </c>
      <c r="C72" s="1" t="n">
        <v>0</v>
      </c>
      <c r="D72" s="1" t="n">
        <v>0</v>
      </c>
      <c r="E72" s="1" t="n">
        <v>0</v>
      </c>
      <c r="F72" s="1" t="n">
        <v>0</v>
      </c>
      <c r="I72" s="1" t="n">
        <f aca="false">SUM($B72:$F72)</f>
        <v>2</v>
      </c>
      <c r="J72" s="1" t="n">
        <f aca="false">$I72-$B72-$C72</f>
        <v>0</v>
      </c>
      <c r="K72" s="1" t="n">
        <v>0</v>
      </c>
      <c r="M72" s="1" t="n">
        <v>7</v>
      </c>
      <c r="N72" s="1" t="n">
        <f aca="false">$H72/$M72</f>
        <v>0</v>
      </c>
      <c r="O72" s="1" t="n">
        <f aca="false">$I72/$M72</f>
        <v>0.285714285714286</v>
      </c>
      <c r="P72" s="1" t="n">
        <f aca="false">$B72/$M72</f>
        <v>0.285714285714286</v>
      </c>
      <c r="Q72" s="1" t="n">
        <f aca="false">$J72/$M72</f>
        <v>0</v>
      </c>
      <c r="R72" s="1" t="n">
        <f aca="false">$K72/$M72</f>
        <v>0</v>
      </c>
      <c r="T72" s="1" t="n">
        <f aca="false">$O72 + $R72 + $S72</f>
        <v>0.285714285714286</v>
      </c>
    </row>
    <row r="73" customFormat="false" ht="12.8" hidden="false" customHeight="false" outlineLevel="0" collapsed="false">
      <c r="A73" s="2" t="s">
        <v>76</v>
      </c>
      <c r="B73" s="1" t="n">
        <v>0</v>
      </c>
      <c r="C73" s="1" t="n">
        <v>3</v>
      </c>
      <c r="D73" s="1" t="n">
        <v>0</v>
      </c>
      <c r="E73" s="1" t="n">
        <v>0</v>
      </c>
      <c r="F73" s="1" t="n">
        <v>0</v>
      </c>
      <c r="I73" s="1" t="n">
        <f aca="false">SUM($B73:$F73)</f>
        <v>3</v>
      </c>
      <c r="J73" s="1" t="n">
        <f aca="false">$I73-$B73-$C73</f>
        <v>0</v>
      </c>
      <c r="K73" s="1" t="n">
        <v>0</v>
      </c>
      <c r="M73" s="1" t="n">
        <v>11</v>
      </c>
      <c r="N73" s="1" t="n">
        <f aca="false">$H73/$M73</f>
        <v>0</v>
      </c>
      <c r="O73" s="1" t="n">
        <f aca="false">$I73/$M73</f>
        <v>0.272727272727273</v>
      </c>
      <c r="P73" s="1" t="n">
        <f aca="false">$B73/$M73</f>
        <v>0</v>
      </c>
      <c r="Q73" s="1" t="n">
        <f aca="false">$J73/$M73</f>
        <v>0</v>
      </c>
      <c r="R73" s="1" t="n">
        <f aca="false">$K73/$M73</f>
        <v>0</v>
      </c>
      <c r="T73" s="1" t="n">
        <f aca="false">$O73 + $R73 + $S73</f>
        <v>0.272727272727273</v>
      </c>
    </row>
    <row r="74" customFormat="false" ht="12.8" hidden="false" customHeight="false" outlineLevel="0" collapsed="false">
      <c r="A74" s="2" t="s">
        <v>77</v>
      </c>
      <c r="B74" s="1" t="n">
        <v>2</v>
      </c>
      <c r="C74" s="1" t="n">
        <v>0</v>
      </c>
      <c r="D74" s="1" t="n">
        <v>0</v>
      </c>
      <c r="E74" s="1" t="n">
        <v>0</v>
      </c>
      <c r="F74" s="1" t="n">
        <v>0</v>
      </c>
      <c r="I74" s="1" t="n">
        <f aca="false">SUM($B74:$F74)</f>
        <v>2</v>
      </c>
      <c r="J74" s="1" t="n">
        <f aca="false">$I74-$B74-$C74</f>
        <v>0</v>
      </c>
      <c r="K74" s="1" t="n">
        <v>1</v>
      </c>
      <c r="M74" s="1" t="n">
        <v>8</v>
      </c>
      <c r="N74" s="1" t="n">
        <f aca="false">$H74/$M74</f>
        <v>0</v>
      </c>
      <c r="O74" s="1" t="n">
        <f aca="false">$I74/$M74</f>
        <v>0.25</v>
      </c>
      <c r="P74" s="1" t="n">
        <f aca="false">$B74/$M74</f>
        <v>0.25</v>
      </c>
      <c r="Q74" s="1" t="n">
        <f aca="false">$J74/$M74</f>
        <v>0</v>
      </c>
      <c r="R74" s="1" t="n">
        <f aca="false">$K74/$M74</f>
        <v>0.125</v>
      </c>
      <c r="T74" s="1" t="n">
        <f aca="false">$O74 + $R74 + $S74</f>
        <v>0.375</v>
      </c>
    </row>
    <row r="75" customFormat="false" ht="12.8" hidden="false" customHeight="false" outlineLevel="0" collapsed="false">
      <c r="A75" s="2" t="s">
        <v>78</v>
      </c>
      <c r="B75" s="1" t="n">
        <v>1</v>
      </c>
      <c r="C75" s="1" t="n">
        <v>4</v>
      </c>
      <c r="D75" s="1" t="n">
        <v>0</v>
      </c>
      <c r="E75" s="1" t="n">
        <v>0</v>
      </c>
      <c r="F75" s="1" t="n">
        <v>4</v>
      </c>
      <c r="I75" s="1" t="n">
        <f aca="false">SUM($B75:$F75)</f>
        <v>9</v>
      </c>
      <c r="J75" s="1" t="n">
        <f aca="false">$I75-$B75-$C75</f>
        <v>4</v>
      </c>
      <c r="K75" s="1" t="n">
        <v>0</v>
      </c>
      <c r="M75" s="1" t="n">
        <v>12</v>
      </c>
      <c r="N75" s="1" t="n">
        <f aca="false">$H75/$M75</f>
        <v>0</v>
      </c>
      <c r="O75" s="1" t="n">
        <f aca="false">$I75/$M75</f>
        <v>0.75</v>
      </c>
      <c r="P75" s="1" t="n">
        <f aca="false">$B75/$M75</f>
        <v>0.0833333333333333</v>
      </c>
      <c r="Q75" s="1" t="n">
        <f aca="false">$J75/$M75</f>
        <v>0.333333333333333</v>
      </c>
      <c r="R75" s="1" t="n">
        <f aca="false">$K75/$M75</f>
        <v>0</v>
      </c>
      <c r="T75" s="1" t="n">
        <f aca="false">$O75 + $R75 + $S75</f>
        <v>0.75</v>
      </c>
    </row>
    <row r="76" customFormat="false" ht="12.8" hidden="false" customHeight="false" outlineLevel="0" collapsed="false">
      <c r="A76" s="2" t="s">
        <v>79</v>
      </c>
      <c r="B76" s="1" t="n">
        <v>1</v>
      </c>
      <c r="C76" s="1" t="n">
        <v>2</v>
      </c>
      <c r="D76" s="1" t="n">
        <v>0</v>
      </c>
      <c r="E76" s="1" t="n">
        <v>0</v>
      </c>
      <c r="F76" s="1" t="n">
        <v>0</v>
      </c>
      <c r="I76" s="1" t="n">
        <f aca="false">SUM($B76:$F76)</f>
        <v>3</v>
      </c>
      <c r="J76" s="1" t="n">
        <f aca="false">$I76-$B76-$C76</f>
        <v>0</v>
      </c>
      <c r="K76" s="1" t="n">
        <v>1</v>
      </c>
      <c r="M76" s="1" t="n">
        <v>10</v>
      </c>
      <c r="N76" s="1" t="n">
        <f aca="false">$H76/$M76</f>
        <v>0</v>
      </c>
      <c r="O76" s="1" t="n">
        <f aca="false">$I76/$M76</f>
        <v>0.3</v>
      </c>
      <c r="P76" s="1" t="n">
        <f aca="false">$B76/$M76</f>
        <v>0.1</v>
      </c>
      <c r="Q76" s="1" t="n">
        <f aca="false">$J76/$M76</f>
        <v>0</v>
      </c>
      <c r="R76" s="1" t="n">
        <f aca="false">$K76/$M76</f>
        <v>0.1</v>
      </c>
      <c r="T76" s="1" t="n">
        <f aca="false">$O76 + $R76 + $S76</f>
        <v>0.4</v>
      </c>
    </row>
    <row r="77" customFormat="false" ht="12.8" hidden="false" customHeight="false" outlineLevel="0" collapsed="false">
      <c r="A77" s="2" t="s">
        <v>80</v>
      </c>
      <c r="B77" s="1" t="n">
        <v>2</v>
      </c>
      <c r="C77" s="1" t="n">
        <v>3</v>
      </c>
      <c r="D77" s="1" t="n">
        <v>0</v>
      </c>
      <c r="E77" s="1" t="n">
        <v>0</v>
      </c>
      <c r="F77" s="1" t="n">
        <v>0</v>
      </c>
      <c r="I77" s="1" t="n">
        <f aca="false">SUM($B77:$F77)</f>
        <v>5</v>
      </c>
      <c r="J77" s="2" t="n">
        <f aca="false">$I77-$B77-$C77</f>
        <v>0</v>
      </c>
      <c r="K77" s="1" t="n">
        <v>0</v>
      </c>
      <c r="M77" s="1" t="n">
        <v>10</v>
      </c>
      <c r="N77" s="1" t="n">
        <f aca="false">$H77/$M77</f>
        <v>0</v>
      </c>
      <c r="O77" s="1" t="n">
        <f aca="false">$I77/$M77</f>
        <v>0.5</v>
      </c>
      <c r="P77" s="1" t="n">
        <f aca="false">$B77/$M77</f>
        <v>0.2</v>
      </c>
      <c r="Q77" s="1" t="n">
        <f aca="false">$J77/$M77</f>
        <v>0</v>
      </c>
      <c r="R77" s="1" t="n">
        <f aca="false">$K77/$M77</f>
        <v>0</v>
      </c>
      <c r="T77" s="1" t="n">
        <f aca="false">$O77 + $R77 + $S77</f>
        <v>0.5</v>
      </c>
    </row>
    <row r="78" customFormat="false" ht="12.8" hidden="false" customHeight="false" outlineLevel="0" collapsed="false">
      <c r="A78" s="2" t="s">
        <v>81</v>
      </c>
      <c r="B78" s="1" t="n">
        <v>0</v>
      </c>
      <c r="C78" s="1" t="n">
        <v>2</v>
      </c>
      <c r="D78" s="1" t="n">
        <v>0</v>
      </c>
      <c r="E78" s="1" t="n">
        <v>0</v>
      </c>
      <c r="F78" s="1" t="n">
        <v>0</v>
      </c>
      <c r="I78" s="1" t="n">
        <f aca="false">SUM($B78:$F78)</f>
        <v>2</v>
      </c>
      <c r="J78" s="1" t="n">
        <f aca="false">$I78-$B78-$C78</f>
        <v>0</v>
      </c>
      <c r="K78" s="1" t="n">
        <v>3</v>
      </c>
      <c r="M78" s="1" t="n">
        <v>12</v>
      </c>
      <c r="N78" s="1" t="n">
        <f aca="false">$H78/$M78</f>
        <v>0</v>
      </c>
      <c r="O78" s="1" t="n">
        <f aca="false">$I78/$M78</f>
        <v>0.166666666666667</v>
      </c>
      <c r="P78" s="1" t="n">
        <f aca="false">$B78/$M78</f>
        <v>0</v>
      </c>
      <c r="Q78" s="1" t="n">
        <f aca="false">$J78/$M78</f>
        <v>0</v>
      </c>
      <c r="R78" s="1" t="n">
        <f aca="false">$K78/$M78</f>
        <v>0.25</v>
      </c>
      <c r="T78" s="1" t="n">
        <f aca="false">$O78 + $R78 + $S78</f>
        <v>0.416666666666667</v>
      </c>
    </row>
    <row r="79" s="4" customFormat="true" ht="12.8" hidden="false" customHeight="false" outlineLevel="0" collapsed="false">
      <c r="A79" s="4" t="s">
        <v>32</v>
      </c>
      <c r="B79" s="4" t="n">
        <f aca="false">SUM(B67:B78)</f>
        <v>10</v>
      </c>
      <c r="C79" s="4" t="n">
        <f aca="false">SUM(C67:C78)</f>
        <v>20</v>
      </c>
      <c r="D79" s="4" t="n">
        <f aca="false">SUM(D67:D78)</f>
        <v>0</v>
      </c>
      <c r="E79" s="4" t="n">
        <f aca="false">SUM(E67:E78)</f>
        <v>0</v>
      </c>
      <c r="F79" s="4" t="n">
        <f aca="false">SUM(F67:F78)</f>
        <v>5</v>
      </c>
      <c r="G79" s="4" t="n">
        <v>9</v>
      </c>
      <c r="I79" s="4" t="n">
        <f aca="false">SUM($B79:$F79)</f>
        <v>35</v>
      </c>
      <c r="J79" s="4" t="n">
        <f aca="false">$I79-$B79-$C79</f>
        <v>5</v>
      </c>
      <c r="K79" s="4" t="n">
        <f aca="false">SUM(K67:K78)</f>
        <v>14</v>
      </c>
      <c r="M79" s="4" t="n">
        <f aca="false">SUM(M67:M78)</f>
        <v>113</v>
      </c>
      <c r="N79" s="4" t="n">
        <f aca="false">$H79/$M79</f>
        <v>0</v>
      </c>
      <c r="O79" s="4" t="n">
        <f aca="false">$I79/$M79</f>
        <v>0.309734513274336</v>
      </c>
      <c r="P79" s="4" t="n">
        <f aca="false">$B79/$M79</f>
        <v>0.0884955752212389</v>
      </c>
      <c r="Q79" s="4" t="n">
        <f aca="false">$J79/$M79</f>
        <v>0.0442477876106195</v>
      </c>
      <c r="R79" s="4" t="n">
        <f aca="false">$K79/$M79</f>
        <v>0.123893805309735</v>
      </c>
      <c r="T79" s="4" t="n">
        <f aca="false">$O79 + $R79 + $S79</f>
        <v>0.43362831858407</v>
      </c>
      <c r="U79" s="4" t="n">
        <f aca="false">$G79 / $M79</f>
        <v>0.079646017699115</v>
      </c>
      <c r="V79" s="4" t="n">
        <f aca="false">COUNT(B68:B78)</f>
        <v>11</v>
      </c>
    </row>
    <row r="82" s="4" customFormat="true" ht="12.8" hidden="false" customHeight="false" outlineLevel="0" collapsed="false">
      <c r="A82" s="4" t="s">
        <v>82</v>
      </c>
      <c r="B82" s="4" t="n">
        <v>12</v>
      </c>
      <c r="C82" s="4" t="n">
        <v>0</v>
      </c>
      <c r="D82" s="4" t="n">
        <v>0</v>
      </c>
      <c r="E82" s="4" t="n">
        <v>0</v>
      </c>
      <c r="F82" s="4" t="n">
        <v>0</v>
      </c>
      <c r="G82" s="4" t="n">
        <v>1</v>
      </c>
      <c r="H82" s="4" t="n">
        <v>9</v>
      </c>
      <c r="I82" s="4" t="n">
        <f aca="false">SUM(B82:F82)</f>
        <v>12</v>
      </c>
      <c r="J82" s="4" t="n">
        <f aca="false">$I82-$B82</f>
        <v>0</v>
      </c>
      <c r="K82" s="4" t="n">
        <v>0</v>
      </c>
      <c r="M82" s="4" t="n">
        <v>27</v>
      </c>
      <c r="N82" s="4" t="n">
        <f aca="false">$H82/$M82</f>
        <v>0.333333333333333</v>
      </c>
      <c r="O82" s="4" t="n">
        <f aca="false">$I82/$M82</f>
        <v>0.444444444444444</v>
      </c>
      <c r="P82" s="4" t="n">
        <f aca="false">$B82/$M82</f>
        <v>0.444444444444444</v>
      </c>
      <c r="Q82" s="4" t="n">
        <f aca="false">$J82/$M82</f>
        <v>0</v>
      </c>
      <c r="R82" s="4" t="n">
        <f aca="false">$K82/$M82</f>
        <v>0</v>
      </c>
      <c r="T82" s="4" t="n">
        <f aca="false">$O82 + $R82 + $S82</f>
        <v>0.444444444444444</v>
      </c>
      <c r="U82" s="4" t="n">
        <f aca="false">$G82 / $M82</f>
        <v>0.037037037037037</v>
      </c>
      <c r="V82" s="4" t="n">
        <v>4</v>
      </c>
    </row>
    <row r="84" s="4" customFormat="true" ht="12.8" hidden="false" customHeight="false" outlineLevel="0" collapsed="false">
      <c r="A84" s="4" t="s">
        <v>83</v>
      </c>
      <c r="B84" s="4" t="n">
        <f aca="false">SUM(B82,B63,B56,B48,B34,B35,B13,B15,B20,B79)</f>
        <v>106</v>
      </c>
      <c r="C84" s="4" t="n">
        <f aca="false">SUM(C82,C63,C56,C48,C34,C35,C13,C15,C20,C79)</f>
        <v>43</v>
      </c>
      <c r="D84" s="4" t="n">
        <f aca="false">SUM(D82,D63,D56,D48,D34,D35,D13,D15,D20,D79)</f>
        <v>2</v>
      </c>
      <c r="E84" s="4" t="n">
        <f aca="false">SUM(E82,E63,E56,E48,E34,E35,E13,E15,E20,E79)</f>
        <v>8</v>
      </c>
      <c r="F84" s="4" t="n">
        <f aca="false">SUM(F82,F63,F56,F48,F34,F35,F13,F15,F20,F79)</f>
        <v>8</v>
      </c>
      <c r="G84" s="4" t="n">
        <f aca="false">SUM(G82,G63,G56,G48,G34,G35,G13,G15,G20,G79)</f>
        <v>29</v>
      </c>
      <c r="I84" s="4" t="n">
        <f aca="false">SUM(I82,I63,I56,I48,I34,I35,I13,I15,I20,I79)</f>
        <v>165</v>
      </c>
      <c r="J84" s="4" t="n">
        <f aca="false">SUM(J82,J63,J56,J48,J34,J35,J13,J15,J20,J79)</f>
        <v>16</v>
      </c>
      <c r="K84" s="4" t="n">
        <f aca="false">SUM(K82,K63,K56,K48,K34,K35,K13,K15,K20,K79)</f>
        <v>61</v>
      </c>
      <c r="L84" s="4" t="n">
        <f aca="false">SUM(L82,L63,L56,L48,L34,L35,L13,L15,L20,L79)</f>
        <v>127</v>
      </c>
      <c r="M84" s="4" t="n">
        <f aca="false">SUM(M82,M63,M56,M48,M34,M35,M13,M15,M20,M79)</f>
        <v>580</v>
      </c>
      <c r="O84" s="4" t="n">
        <f aca="false">$I84/$M84</f>
        <v>0.28448275862069</v>
      </c>
      <c r="P84" s="4" t="n">
        <f aca="false">$B84/$M84</f>
        <v>0.182758620689655</v>
      </c>
      <c r="Q84" s="4" t="n">
        <f aca="false">$J84/$M84</f>
        <v>0.0275862068965517</v>
      </c>
      <c r="R84" s="4" t="n">
        <f aca="false">$K84/$M84</f>
        <v>0.105172413793103</v>
      </c>
      <c r="S84" s="4" t="n">
        <f aca="false">$L84/$M84</f>
        <v>0.218965517241379</v>
      </c>
      <c r="T84" s="4" t="n">
        <f aca="false">$O84 + $R84 + $S84</f>
        <v>0.608620689655173</v>
      </c>
      <c r="V84" s="4" t="n">
        <f aca="false">SUM(V82,V63,V56,V48,V34,V35,V13,V15,V20,V79)</f>
        <v>50</v>
      </c>
    </row>
    <row r="86" customFormat="false" ht="12.8" hidden="false" customHeight="false" outlineLevel="0" collapsed="false">
      <c r="A86" s="2" t="s">
        <v>84</v>
      </c>
      <c r="B86" s="2" t="n">
        <f aca="false">$C84/$M84</f>
        <v>0.0741379310344828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&amp;C&amp;"Arial,标准"&amp;A</oddHeader>
    <oddFooter>&amp;C&amp;"Arial,标准"页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21500</TotalTime>
  <Application>LibreOffice/7.4.6.2$Linux_X86_64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2024-01-06T22:40:19Z</dcterms:created>
  <dc:creator/>
  <dc:description/>
  <dc:language>zh-CN</dc:language>
  <cp:lastModifiedBy/>
  <dcterms:modified xsi:type="dcterms:W3CDTF">2024-04-27T12:09:07Z</dcterms:modified>
  <cp:revision>95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