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k\wpoExcelToDBConveter\TestExel\"/>
    </mc:Choice>
  </mc:AlternateContent>
  <xr:revisionPtr revIDLastSave="0" documentId="13_ncr:1_{1956E42E-D2BD-43B7-ACB8-FE7399ECA0C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BBBBBBBBBBBBBBBBBBBBBBBBBBBBB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1" i="2" l="1"/>
  <c r="G54" i="2" l="1"/>
  <c r="H54" i="2"/>
  <c r="D54" i="2"/>
  <c r="E54" i="2"/>
  <c r="G49" i="2"/>
  <c r="H49" i="2"/>
  <c r="D49" i="2"/>
  <c r="E49" i="2"/>
  <c r="D43" i="2"/>
  <c r="E43" i="2"/>
  <c r="G43" i="2"/>
  <c r="H43" i="2"/>
  <c r="G42" i="2"/>
  <c r="H42" i="2"/>
  <c r="D37" i="2"/>
  <c r="E37" i="2"/>
  <c r="F39" i="2"/>
  <c r="E39" i="2"/>
  <c r="G37" i="2"/>
  <c r="H37" i="2"/>
  <c r="G36" i="2"/>
  <c r="H36" i="2"/>
  <c r="D22" i="2"/>
  <c r="E22" i="2"/>
  <c r="G20" i="2" l="1"/>
  <c r="G28" i="2"/>
  <c r="D20" i="2"/>
  <c r="E20" i="2"/>
  <c r="F22" i="2" l="1"/>
  <c r="D28" i="2"/>
  <c r="I51" i="2" l="1"/>
  <c r="I52" i="2"/>
  <c r="I53" i="2"/>
  <c r="I54" i="2"/>
  <c r="H51" i="2"/>
  <c r="H52" i="2"/>
  <c r="H53" i="2"/>
  <c r="G51" i="2"/>
  <c r="G52" i="2"/>
  <c r="G53" i="2"/>
  <c r="F52" i="2"/>
  <c r="F53" i="2"/>
  <c r="F54" i="2"/>
  <c r="E51" i="2"/>
  <c r="E52" i="2"/>
  <c r="E53" i="2"/>
  <c r="D51" i="2"/>
  <c r="D52" i="2"/>
  <c r="D53" i="2"/>
  <c r="C51" i="2"/>
  <c r="C52" i="2"/>
  <c r="C53" i="2"/>
  <c r="C54" i="2"/>
  <c r="I46" i="2"/>
  <c r="I47" i="2"/>
  <c r="I48" i="2"/>
  <c r="I49" i="2"/>
  <c r="H46" i="2"/>
  <c r="H47" i="2"/>
  <c r="H48" i="2"/>
  <c r="G46" i="2"/>
  <c r="G47" i="2"/>
  <c r="G48" i="2"/>
  <c r="F46" i="2"/>
  <c r="F47" i="2"/>
  <c r="F48" i="2"/>
  <c r="F49" i="2"/>
  <c r="E46" i="2"/>
  <c r="E47" i="2"/>
  <c r="E48" i="2"/>
  <c r="D46" i="2"/>
  <c r="D47" i="2"/>
  <c r="D48" i="2"/>
  <c r="C46" i="2"/>
  <c r="C48" i="2"/>
  <c r="C49" i="2"/>
  <c r="C47" i="2"/>
  <c r="C14" i="2" l="1"/>
  <c r="I22" i="2"/>
  <c r="I23" i="2"/>
  <c r="I24" i="2"/>
  <c r="I25" i="2"/>
  <c r="I26" i="2"/>
  <c r="I27" i="2"/>
  <c r="I28" i="2"/>
  <c r="H22" i="2"/>
  <c r="H23" i="2"/>
  <c r="H24" i="2"/>
  <c r="H25" i="2"/>
  <c r="H26" i="2"/>
  <c r="H27" i="2"/>
  <c r="H28" i="2"/>
  <c r="G23" i="2"/>
  <c r="G24" i="2"/>
  <c r="G25" i="2"/>
  <c r="G26" i="2"/>
  <c r="G27" i="2"/>
  <c r="G22" i="2"/>
  <c r="F23" i="2"/>
  <c r="F24" i="2"/>
  <c r="F25" i="2"/>
  <c r="F26" i="2"/>
  <c r="F27" i="2"/>
  <c r="F28" i="2"/>
  <c r="E23" i="2"/>
  <c r="E24" i="2"/>
  <c r="E25" i="2"/>
  <c r="E26" i="2"/>
  <c r="E27" i="2"/>
  <c r="E28" i="2"/>
  <c r="D23" i="2"/>
  <c r="D24" i="2"/>
  <c r="D25" i="2"/>
  <c r="D26" i="2"/>
  <c r="D27" i="2"/>
  <c r="C22" i="2"/>
  <c r="C23" i="2"/>
  <c r="C24" i="2"/>
  <c r="C25" i="2"/>
  <c r="C26" i="2"/>
  <c r="C27" i="2"/>
  <c r="C28" i="2"/>
  <c r="I39" i="2"/>
  <c r="I40" i="2"/>
  <c r="I41" i="2"/>
  <c r="I42" i="2"/>
  <c r="I43" i="2"/>
  <c r="H39" i="2"/>
  <c r="H40" i="2"/>
  <c r="H41" i="2"/>
  <c r="G40" i="2"/>
  <c r="G41" i="2"/>
  <c r="G39" i="2"/>
  <c r="F40" i="2"/>
  <c r="F41" i="2"/>
  <c r="F42" i="2"/>
  <c r="F43" i="2"/>
  <c r="E40" i="2"/>
  <c r="E41" i="2"/>
  <c r="E42" i="2"/>
  <c r="D40" i="2"/>
  <c r="D41" i="2"/>
  <c r="D42" i="2"/>
  <c r="D39" i="2"/>
  <c r="C39" i="2"/>
  <c r="C40" i="2"/>
  <c r="C41" i="2"/>
  <c r="C42" i="2"/>
  <c r="C43" i="2"/>
  <c r="I33" i="2" l="1"/>
  <c r="I34" i="2"/>
  <c r="I35" i="2"/>
  <c r="I36" i="2"/>
  <c r="I37" i="2"/>
  <c r="H33" i="2"/>
  <c r="H34" i="2"/>
  <c r="H35" i="2"/>
  <c r="G34" i="2"/>
  <c r="G35" i="2"/>
  <c r="G33" i="2"/>
  <c r="F33" i="2"/>
  <c r="F34" i="2"/>
  <c r="F35" i="2"/>
  <c r="F36" i="2"/>
  <c r="F37" i="2"/>
  <c r="E33" i="2"/>
  <c r="E34" i="2"/>
  <c r="E35" i="2"/>
  <c r="E36" i="2"/>
  <c r="D34" i="2"/>
  <c r="D35" i="2"/>
  <c r="D36" i="2"/>
  <c r="D33" i="2"/>
  <c r="C34" i="2"/>
  <c r="C35" i="2"/>
  <c r="C36" i="2"/>
  <c r="C37" i="2"/>
  <c r="C33" i="2"/>
  <c r="I18" i="2" l="1"/>
  <c r="I19" i="2"/>
  <c r="I20" i="2"/>
  <c r="I17" i="2"/>
  <c r="C15" i="2"/>
  <c r="C16" i="2"/>
  <c r="C18" i="2"/>
  <c r="C19" i="2"/>
  <c r="C20" i="2"/>
  <c r="C17" i="2"/>
  <c r="H18" i="2" l="1"/>
  <c r="H19" i="2"/>
  <c r="H20" i="2"/>
  <c r="H17" i="2"/>
  <c r="I14" i="2"/>
  <c r="I15" i="2"/>
  <c r="I16" i="2"/>
  <c r="H14" i="2"/>
  <c r="H15" i="2"/>
  <c r="H16" i="2"/>
  <c r="G18" i="2"/>
  <c r="G19" i="2"/>
  <c r="G17" i="2"/>
  <c r="G16" i="2"/>
  <c r="G15" i="2"/>
  <c r="G14" i="2"/>
  <c r="F18" i="2"/>
  <c r="F19" i="2"/>
  <c r="F20" i="2"/>
  <c r="F17" i="2"/>
  <c r="E18" i="2"/>
  <c r="E19" i="2"/>
  <c r="E17" i="2"/>
  <c r="D18" i="2"/>
  <c r="D19" i="2"/>
  <c r="D17" i="2"/>
  <c r="E14" i="2"/>
  <c r="F14" i="2"/>
  <c r="E15" i="2"/>
  <c r="F15" i="2"/>
  <c r="D15" i="2"/>
  <c r="D14" i="2"/>
  <c r="D16" i="2"/>
  <c r="F16" i="2"/>
  <c r="E16" i="2"/>
</calcChain>
</file>

<file path=xl/sharedStrings.xml><?xml version="1.0" encoding="utf-8"?>
<sst xmlns="http://schemas.openxmlformats.org/spreadsheetml/2006/main" count="28" uniqueCount="24">
  <si>
    <t>P</t>
  </si>
  <si>
    <t>COP</t>
  </si>
  <si>
    <t>Vorlauftemperatur</t>
  </si>
  <si>
    <t>erforderliche Leistung</t>
  </si>
  <si>
    <t>mögliche Leistung</t>
  </si>
  <si>
    <t>mittleres Klima</t>
  </si>
  <si>
    <t>min.</t>
  </si>
  <si>
    <t>mittel</t>
  </si>
  <si>
    <t>max</t>
  </si>
  <si>
    <t>max. Leistung</t>
  </si>
  <si>
    <t>mittlere Leistung</t>
  </si>
  <si>
    <t>min. Leistung</t>
  </si>
  <si>
    <t>mit. COP</t>
  </si>
  <si>
    <t>max. COP</t>
  </si>
  <si>
    <t>min.  COP*</t>
  </si>
  <si>
    <t>* COP bei minimaler Leistung</t>
  </si>
  <si>
    <t>Heizlast Label</t>
  </si>
  <si>
    <t>Korrektur nach 14825-Meßwerten</t>
  </si>
  <si>
    <t>kaltes Klima</t>
  </si>
  <si>
    <t>warmes Klima</t>
  </si>
  <si>
    <t>temp out</t>
  </si>
  <si>
    <t>EN14511</t>
  </si>
  <si>
    <t>temp in Pump</t>
  </si>
  <si>
    <t>Max. Vorlauftemperatur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</si>
</sst>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D16" activeCellId="1" sqref="J1 D16"/>
    </sheetView>
  </sheetViews>
  <sheetFormatPr defaultColWidth="11.5546875" defaultRowHeight="14.4" x14ac:dyDescent="0.3"/>
  <cols>
    <col min="1" max="1" width="12.109375" bestFit="1" customWidth="1"/>
    <col min="2" max="2" width="18" customWidth="1"/>
    <col min="3" max="3" width="20.88671875" customWidth="1"/>
    <col min="4" max="5" width="16.88671875" customWidth="1"/>
    <col min="6" max="6" width="16.6640625" customWidth="1"/>
    <col min="10" max="10" width="21" bestFit="1" customWidth="1"/>
  </cols>
  <sheetData>
    <row r="1" spans="1:11" x14ac:dyDescent="0.3">
      <c r="A1" s="4" t="s">
        <v>22</v>
      </c>
      <c r="B1" s="4" t="s">
        <v>20</v>
      </c>
      <c r="C1" s="5" t="s">
        <v>21</v>
      </c>
      <c r="D1" t="s">
        <v>11</v>
      </c>
      <c r="E1" t="s">
        <v>10</v>
      </c>
      <c r="F1" t="s">
        <v>9</v>
      </c>
      <c r="G1" t="s">
        <v>14</v>
      </c>
      <c r="H1" t="s">
        <v>12</v>
      </c>
      <c r="I1" t="s">
        <v>13</v>
      </c>
      <c r="J1" s="4" t="s">
        <v>23</v>
      </c>
      <c r="K1" t="s">
        <v>15</v>
      </c>
    </row>
    <row r="2" spans="1:11" x14ac:dyDescent="0.3">
      <c r="A2" s="4">
        <v>35</v>
      </c>
      <c r="B2" s="4">
        <v>0</v>
      </c>
      <c r="D2">
        <v>5.0999999999999996</v>
      </c>
      <c r="E2">
        <v>12.1</v>
      </c>
      <c r="F2">
        <v>15.2</v>
      </c>
      <c r="G2">
        <v>4.3</v>
      </c>
      <c r="H2">
        <v>5.0999999999999996</v>
      </c>
      <c r="I2">
        <v>5</v>
      </c>
      <c r="J2" s="4">
        <v>65</v>
      </c>
    </row>
    <row r="3" spans="1:11" s="4" customFormat="1" x14ac:dyDescent="0.3"/>
    <row r="4" spans="1:11" x14ac:dyDescent="0.3">
      <c r="A4" s="4">
        <v>55</v>
      </c>
      <c r="B4" s="4">
        <v>0</v>
      </c>
      <c r="D4">
        <v>4.5999999999999996</v>
      </c>
      <c r="E4">
        <v>12.1</v>
      </c>
      <c r="F4">
        <v>14.1</v>
      </c>
      <c r="G4">
        <v>2.7</v>
      </c>
      <c r="H4">
        <v>2.9</v>
      </c>
      <c r="I4">
        <v>2.9</v>
      </c>
      <c r="J4" s="4">
        <v>65</v>
      </c>
    </row>
    <row r="6" spans="1:11" x14ac:dyDescent="0.3">
      <c r="B6" t="s">
        <v>16</v>
      </c>
      <c r="C6">
        <v>8</v>
      </c>
    </row>
    <row r="11" spans="1:11" x14ac:dyDescent="0.3">
      <c r="B11" t="s">
        <v>2</v>
      </c>
      <c r="C11" t="s">
        <v>3</v>
      </c>
      <c r="D11" t="s">
        <v>4</v>
      </c>
      <c r="E11" t="s">
        <v>4</v>
      </c>
      <c r="F11" t="s">
        <v>4</v>
      </c>
    </row>
    <row r="12" spans="1:11" x14ac:dyDescent="0.3">
      <c r="B12" t="s">
        <v>5</v>
      </c>
      <c r="C12" t="s">
        <v>0</v>
      </c>
      <c r="D12" t="s">
        <v>6</v>
      </c>
      <c r="E12" t="s">
        <v>7</v>
      </c>
      <c r="F12" t="s">
        <v>8</v>
      </c>
      <c r="G12" t="s">
        <v>1</v>
      </c>
      <c r="H12" t="s">
        <v>12</v>
      </c>
      <c r="I12" t="s">
        <v>13</v>
      </c>
    </row>
    <row r="14" spans="1:11" x14ac:dyDescent="0.3">
      <c r="A14">
        <v>-22</v>
      </c>
      <c r="B14">
        <v>35</v>
      </c>
      <c r="C14" s="1">
        <f>$C$6/(16+10)*(16-A14)</f>
        <v>11.692307692307693</v>
      </c>
      <c r="D14">
        <f>D2</f>
        <v>5.0999999999999996</v>
      </c>
      <c r="E14">
        <f t="shared" ref="E14:F14" si="0">E2</f>
        <v>12.1</v>
      </c>
      <c r="F14">
        <f t="shared" si="0"/>
        <v>15.2</v>
      </c>
      <c r="G14">
        <f>G2</f>
        <v>4.3</v>
      </c>
      <c r="H14">
        <f>H2</f>
        <v>5.0999999999999996</v>
      </c>
      <c r="I14">
        <f>I2</f>
        <v>5</v>
      </c>
    </row>
    <row r="15" spans="1:11" x14ac:dyDescent="0.3">
      <c r="A15">
        <v>-15</v>
      </c>
      <c r="B15">
        <v>35</v>
      </c>
      <c r="C15" s="1">
        <f t="shared" ref="C15:C16" si="1">$C$6/(16+10)*(16-A15)</f>
        <v>9.5384615384615383</v>
      </c>
      <c r="D15">
        <f>D2</f>
        <v>5.0999999999999996</v>
      </c>
      <c r="E15">
        <f t="shared" ref="E15:F15" si="2">E2</f>
        <v>12.1</v>
      </c>
      <c r="F15">
        <f t="shared" si="2"/>
        <v>15.2</v>
      </c>
      <c r="G15">
        <f>G2</f>
        <v>4.3</v>
      </c>
      <c r="H15">
        <f>H2</f>
        <v>5.0999999999999996</v>
      </c>
      <c r="I15">
        <f>I2</f>
        <v>5</v>
      </c>
    </row>
    <row r="16" spans="1:11" x14ac:dyDescent="0.3">
      <c r="A16">
        <v>-10</v>
      </c>
      <c r="B16">
        <v>35</v>
      </c>
      <c r="C16" s="1">
        <f t="shared" si="1"/>
        <v>8</v>
      </c>
      <c r="D16">
        <f>$D$2+($D$2-$E$7)/20*(35-B16)</f>
        <v>5.0999999999999996</v>
      </c>
      <c r="E16">
        <f>E2</f>
        <v>12.1</v>
      </c>
      <c r="F16">
        <f>F2</f>
        <v>15.2</v>
      </c>
      <c r="G16">
        <f>G2</f>
        <v>4.3</v>
      </c>
      <c r="H16">
        <f>H2</f>
        <v>5.0999999999999996</v>
      </c>
      <c r="I16">
        <f>I2</f>
        <v>5</v>
      </c>
    </row>
    <row r="17" spans="1:9" x14ac:dyDescent="0.3">
      <c r="A17">
        <v>-7</v>
      </c>
      <c r="B17">
        <v>34</v>
      </c>
      <c r="C17" s="1">
        <f>$C$6/(16+10)*(16-A17)</f>
        <v>7.0769230769230775</v>
      </c>
      <c r="D17" s="1">
        <f>$D$2+($D$2-$D$4)/20*(35-B17)</f>
        <v>5.125</v>
      </c>
      <c r="E17" s="1">
        <f>$E$2+($E$2-$E$4)/20*(35-B17)</f>
        <v>12.1</v>
      </c>
      <c r="F17" s="1">
        <f>$F$2+($F$2-$F$4)/20*(35-B17)</f>
        <v>15.254999999999999</v>
      </c>
      <c r="G17" s="1">
        <f>$G$2+($G$2-$G$4)/20*(35-B17)</f>
        <v>4.38</v>
      </c>
      <c r="H17" s="1">
        <f>$H$2+($H$2-$H$4)/20*(35-B17)</f>
        <v>5.21</v>
      </c>
      <c r="I17" s="1">
        <f>$I$2+($I$2-$I$4)/20*(35-B17)</f>
        <v>5.1050000000000004</v>
      </c>
    </row>
    <row r="18" spans="1:9" x14ac:dyDescent="0.3">
      <c r="A18">
        <v>2</v>
      </c>
      <c r="B18">
        <v>30</v>
      </c>
      <c r="C18" s="1">
        <f t="shared" ref="C18:C28" si="3">$C$6/(16+10)*(16-A18)</f>
        <v>4.3076923076923084</v>
      </c>
      <c r="D18" s="1">
        <f t="shared" ref="D18:D19" si="4">$D$2+($D$2-$D$4)/20*(35-B18)</f>
        <v>5.2249999999999996</v>
      </c>
      <c r="E18" s="1">
        <f t="shared" ref="E18:E28" si="5">$E$2+($E$2-$E$4)/20*(35-B18)</f>
        <v>12.1</v>
      </c>
      <c r="F18" s="1">
        <f t="shared" ref="F18:F28" si="6">$F$2+($F$2-$F$4)/20*(35-B18)</f>
        <v>15.475</v>
      </c>
      <c r="G18" s="1">
        <f t="shared" ref="G18:G19" si="7">$G$2+($G$2-$G$4)/20*(35-B18)</f>
        <v>4.6999999999999993</v>
      </c>
      <c r="H18" s="1">
        <f t="shared" ref="H18:H28" si="8">$H$2+($H$2-$H$4)/20*(35-B18)</f>
        <v>5.6499999999999995</v>
      </c>
      <c r="I18" s="1">
        <f t="shared" ref="I18:I28" si="9">$I$2+($I$2-$I$4)/20*(35-B18)</f>
        <v>5.5250000000000004</v>
      </c>
    </row>
    <row r="19" spans="1:9" x14ac:dyDescent="0.3">
      <c r="A19">
        <v>7</v>
      </c>
      <c r="B19">
        <v>27</v>
      </c>
      <c r="C19" s="1">
        <f t="shared" si="3"/>
        <v>2.7692307692307692</v>
      </c>
      <c r="D19" s="1">
        <f t="shared" si="4"/>
        <v>5.3</v>
      </c>
      <c r="E19" s="1">
        <f t="shared" si="5"/>
        <v>12.1</v>
      </c>
      <c r="F19" s="1">
        <f t="shared" si="6"/>
        <v>15.639999999999999</v>
      </c>
      <c r="G19" s="1">
        <f t="shared" si="7"/>
        <v>4.9399999999999995</v>
      </c>
      <c r="H19" s="1">
        <f t="shared" si="8"/>
        <v>5.9799999999999995</v>
      </c>
      <c r="I19" s="1">
        <f t="shared" si="9"/>
        <v>5.84</v>
      </c>
    </row>
    <row r="20" spans="1:9" x14ac:dyDescent="0.3">
      <c r="A20">
        <v>12</v>
      </c>
      <c r="B20">
        <v>24</v>
      </c>
      <c r="C20" s="1">
        <f t="shared" si="3"/>
        <v>1.2307692307692308</v>
      </c>
      <c r="D20" s="1">
        <f>$D$2+($D$2-$D$4)/20*(35-B20)</f>
        <v>5.375</v>
      </c>
      <c r="E20" s="1">
        <f>$E$2+($E$2-$E$4)/20*(35-B20)</f>
        <v>12.1</v>
      </c>
      <c r="F20" s="1">
        <f t="shared" si="6"/>
        <v>15.805</v>
      </c>
      <c r="G20" s="1">
        <f>$G$2+($G$2-$G$4)/20*(35-B20)</f>
        <v>5.18</v>
      </c>
      <c r="H20" s="1">
        <f t="shared" si="8"/>
        <v>6.31</v>
      </c>
      <c r="I20" s="1">
        <f t="shared" si="9"/>
        <v>6.1550000000000002</v>
      </c>
    </row>
    <row r="21" spans="1:9" x14ac:dyDescent="0.3">
      <c r="C21" s="1"/>
      <c r="E21" s="1"/>
      <c r="F21" s="1"/>
      <c r="H21" s="1"/>
      <c r="I21" s="1"/>
    </row>
    <row r="22" spans="1:9" x14ac:dyDescent="0.3">
      <c r="A22">
        <v>-22</v>
      </c>
      <c r="B22">
        <v>55</v>
      </c>
      <c r="C22" s="1">
        <f t="shared" si="3"/>
        <v>11.692307692307693</v>
      </c>
      <c r="D22" s="1">
        <f>$D$2+($D$2-$D$4)/20*(35-B22)</f>
        <v>4.5999999999999996</v>
      </c>
      <c r="E22" s="1">
        <f t="shared" si="5"/>
        <v>12.1</v>
      </c>
      <c r="F22" s="1">
        <f>F4</f>
        <v>14.1</v>
      </c>
      <c r="G22" s="1">
        <f t="shared" ref="G22:G27" si="10">$G$2+($G$2-$G$4)/20*(35-B22)</f>
        <v>2.7</v>
      </c>
      <c r="H22" s="1">
        <f t="shared" si="8"/>
        <v>2.9</v>
      </c>
      <c r="I22" s="1">
        <f t="shared" si="9"/>
        <v>2.9</v>
      </c>
    </row>
    <row r="23" spans="1:9" x14ac:dyDescent="0.3">
      <c r="A23">
        <v>-15</v>
      </c>
      <c r="B23">
        <v>55</v>
      </c>
      <c r="C23" s="1">
        <f t="shared" si="3"/>
        <v>9.5384615384615383</v>
      </c>
      <c r="D23" s="1">
        <f t="shared" ref="D23:D28" si="11">$D$2+($D$2-$D$4)/20*(35-B23)</f>
        <v>4.5999999999999996</v>
      </c>
      <c r="E23" s="1">
        <f t="shared" si="5"/>
        <v>12.1</v>
      </c>
      <c r="F23" s="1">
        <f t="shared" si="6"/>
        <v>14.1</v>
      </c>
      <c r="G23" s="1">
        <f t="shared" si="10"/>
        <v>2.7</v>
      </c>
      <c r="H23" s="1">
        <f t="shared" si="8"/>
        <v>2.9</v>
      </c>
      <c r="I23" s="1">
        <f t="shared" si="9"/>
        <v>2.9</v>
      </c>
    </row>
    <row r="24" spans="1:9" x14ac:dyDescent="0.3">
      <c r="A24">
        <v>-10</v>
      </c>
      <c r="B24">
        <v>55</v>
      </c>
      <c r="C24" s="1">
        <f t="shared" si="3"/>
        <v>8</v>
      </c>
      <c r="D24" s="1">
        <f t="shared" si="11"/>
        <v>4.5999999999999996</v>
      </c>
      <c r="E24" s="1">
        <f t="shared" si="5"/>
        <v>12.1</v>
      </c>
      <c r="F24" s="1">
        <f t="shared" si="6"/>
        <v>14.1</v>
      </c>
      <c r="G24" s="1">
        <f t="shared" si="10"/>
        <v>2.7</v>
      </c>
      <c r="H24" s="1">
        <f t="shared" si="8"/>
        <v>2.9</v>
      </c>
      <c r="I24" s="1">
        <f t="shared" si="9"/>
        <v>2.9</v>
      </c>
    </row>
    <row r="25" spans="1:9" x14ac:dyDescent="0.3">
      <c r="A25">
        <v>-7</v>
      </c>
      <c r="B25">
        <v>52</v>
      </c>
      <c r="C25" s="1">
        <f t="shared" si="3"/>
        <v>7.0769230769230775</v>
      </c>
      <c r="D25" s="1">
        <f t="shared" si="11"/>
        <v>4.6749999999999998</v>
      </c>
      <c r="E25" s="1">
        <f t="shared" si="5"/>
        <v>12.1</v>
      </c>
      <c r="F25" s="1">
        <f t="shared" si="6"/>
        <v>14.265000000000001</v>
      </c>
      <c r="G25" s="1">
        <f t="shared" si="10"/>
        <v>2.94</v>
      </c>
      <c r="H25" s="1">
        <f t="shared" si="8"/>
        <v>3.23</v>
      </c>
      <c r="I25" s="1">
        <f t="shared" si="9"/>
        <v>3.2149999999999999</v>
      </c>
    </row>
    <row r="26" spans="1:9" x14ac:dyDescent="0.3">
      <c r="A26">
        <v>2</v>
      </c>
      <c r="B26">
        <v>42</v>
      </c>
      <c r="C26" s="1">
        <f t="shared" si="3"/>
        <v>4.3076923076923084</v>
      </c>
      <c r="D26" s="1">
        <f t="shared" si="11"/>
        <v>4.9249999999999998</v>
      </c>
      <c r="E26" s="1">
        <f t="shared" si="5"/>
        <v>12.1</v>
      </c>
      <c r="F26" s="1">
        <f t="shared" si="6"/>
        <v>14.815</v>
      </c>
      <c r="G26" s="1">
        <f t="shared" si="10"/>
        <v>3.7399999999999998</v>
      </c>
      <c r="H26" s="1">
        <f t="shared" si="8"/>
        <v>4.33</v>
      </c>
      <c r="I26" s="1">
        <f t="shared" si="9"/>
        <v>4.2649999999999997</v>
      </c>
    </row>
    <row r="27" spans="1:9" x14ac:dyDescent="0.3">
      <c r="A27">
        <v>7</v>
      </c>
      <c r="B27">
        <v>36</v>
      </c>
      <c r="C27" s="1">
        <f t="shared" si="3"/>
        <v>2.7692307692307692</v>
      </c>
      <c r="D27" s="1">
        <f t="shared" si="11"/>
        <v>5.0749999999999993</v>
      </c>
      <c r="E27" s="1">
        <f t="shared" si="5"/>
        <v>12.1</v>
      </c>
      <c r="F27" s="1">
        <f t="shared" si="6"/>
        <v>15.145</v>
      </c>
      <c r="G27" s="1">
        <f t="shared" si="10"/>
        <v>4.22</v>
      </c>
      <c r="H27" s="1">
        <f t="shared" si="8"/>
        <v>4.9899999999999993</v>
      </c>
      <c r="I27" s="1">
        <f t="shared" si="9"/>
        <v>4.8949999999999996</v>
      </c>
    </row>
    <row r="28" spans="1:9" x14ac:dyDescent="0.3">
      <c r="A28">
        <v>12</v>
      </c>
      <c r="B28">
        <v>30</v>
      </c>
      <c r="C28" s="1">
        <f t="shared" si="3"/>
        <v>1.2307692307692308</v>
      </c>
      <c r="D28" s="1">
        <f t="shared" si="11"/>
        <v>5.2249999999999996</v>
      </c>
      <c r="E28" s="1">
        <f t="shared" si="5"/>
        <v>12.1</v>
      </c>
      <c r="F28" s="1">
        <f t="shared" si="6"/>
        <v>15.475</v>
      </c>
      <c r="G28" s="1">
        <f>$G$2+($G$2-$G$4)/20*(35-B28)</f>
        <v>4.6999999999999993</v>
      </c>
      <c r="H28" s="1">
        <f t="shared" si="8"/>
        <v>5.6499999999999995</v>
      </c>
      <c r="I28" s="1">
        <f t="shared" si="9"/>
        <v>5.5250000000000004</v>
      </c>
    </row>
    <row r="30" spans="1:9" x14ac:dyDescent="0.3">
      <c r="B30" s="2" t="s">
        <v>17</v>
      </c>
    </row>
    <row r="32" spans="1:9" x14ac:dyDescent="0.3">
      <c r="B32" t="s">
        <v>18</v>
      </c>
      <c r="E32" s="1"/>
      <c r="F32" s="1"/>
      <c r="H32" s="1"/>
      <c r="I32" s="1"/>
    </row>
    <row r="33" spans="1:9" x14ac:dyDescent="0.3">
      <c r="A33">
        <v>-22</v>
      </c>
      <c r="B33">
        <v>35</v>
      </c>
      <c r="C33" s="1">
        <f>$C$6/(16+22)*(16-A33)</f>
        <v>8</v>
      </c>
      <c r="D33" s="1">
        <f t="shared" ref="D33" si="12">$D$2+($D$2-$D$4)/20*(35-B33)</f>
        <v>5.0999999999999996</v>
      </c>
      <c r="E33" s="1">
        <f>$E$2+($E$2-$E$4)/20*(35-B33)</f>
        <v>12.1</v>
      </c>
      <c r="F33" s="1">
        <f>$F$2+($F$2-$F$4)/20*(35-B33)</f>
        <v>15.2</v>
      </c>
      <c r="G33" s="1">
        <f t="shared" ref="G33" si="13">$G$2+($G$2-$G$4)/20*(35-B33)</f>
        <v>4.3</v>
      </c>
      <c r="H33" s="1">
        <f>$H$2+($H$2-$H$4)/20*(35-B33)</f>
        <v>5.0999999999999996</v>
      </c>
      <c r="I33" s="1">
        <f>$I$2+($I$2-$I$4)/20*(35-B33)</f>
        <v>5</v>
      </c>
    </row>
    <row r="34" spans="1:9" x14ac:dyDescent="0.3">
      <c r="A34">
        <v>-7</v>
      </c>
      <c r="B34">
        <v>30</v>
      </c>
      <c r="C34" s="1">
        <f>$C$6/(16+22)*(16-A34)</f>
        <v>4.8421052631578947</v>
      </c>
      <c r="D34" s="1">
        <f>$D$2+($D$2-$D$4)/20*(35-B34)</f>
        <v>5.2249999999999996</v>
      </c>
      <c r="E34" s="1">
        <f>$E$2+($E$2-$E$4)/20*(35-B34)</f>
        <v>12.1</v>
      </c>
      <c r="F34" s="1">
        <f>$F$2+($F$2-$F$4)/20*(35-B34)</f>
        <v>15.475</v>
      </c>
      <c r="G34" s="1">
        <f>$G$2+($G$2-$G$4)/20*(35-B34)</f>
        <v>4.6999999999999993</v>
      </c>
      <c r="H34" s="1">
        <f>$H$2+($H$2-$H$4)/20*(35-B34)</f>
        <v>5.6499999999999995</v>
      </c>
      <c r="I34" s="1">
        <f>$I$2+($I$2-$I$4)/20*(35-B34)</f>
        <v>5.5250000000000004</v>
      </c>
    </row>
    <row r="35" spans="1:9" x14ac:dyDescent="0.3">
      <c r="A35">
        <v>2</v>
      </c>
      <c r="B35">
        <v>27</v>
      </c>
      <c r="C35" s="1">
        <f>$C$6/(16+22)*(16-A35)</f>
        <v>2.9473684210526314</v>
      </c>
      <c r="D35" s="1">
        <f>$D$2+($D$2-$D$4)/20*(35-B35)</f>
        <v>5.3</v>
      </c>
      <c r="E35" s="1">
        <f>$E$2+($E$2-$E$4)/20*(35-B35)</f>
        <v>12.1</v>
      </c>
      <c r="F35" s="1">
        <f>$F$2+($F$2-$F$4)/20*(35-B35)</f>
        <v>15.639999999999999</v>
      </c>
      <c r="G35" s="1">
        <f>$G$2+($G$2-$G$4)/20*(35-B35)</f>
        <v>4.9399999999999995</v>
      </c>
      <c r="H35" s="1">
        <f>$H$2+($H$2-$H$4)/20*(35-B35)</f>
        <v>5.9799999999999995</v>
      </c>
      <c r="I35" s="1">
        <f>$I$2+($I$2-$I$4)/20*(35-B35)</f>
        <v>5.84</v>
      </c>
    </row>
    <row r="36" spans="1:9" x14ac:dyDescent="0.3">
      <c r="A36">
        <v>7</v>
      </c>
      <c r="B36">
        <v>25</v>
      </c>
      <c r="C36" s="1">
        <f>$C$6/(16+22)*(16-A36)</f>
        <v>1.8947368421052631</v>
      </c>
      <c r="D36" s="3">
        <f>$D$2+($D$2-$D$4)/20*(35-B36)</f>
        <v>5.35</v>
      </c>
      <c r="E36" s="1">
        <f>$E$2+($E$2-$E$4)/20*(35-B36)</f>
        <v>12.1</v>
      </c>
      <c r="F36" s="1">
        <f>$F$2+($F$2-$F$4)/20*(35-B36)</f>
        <v>15.75</v>
      </c>
      <c r="G36" s="1">
        <f>$G$2+($G$2-$G$4)/20*(35-B36)</f>
        <v>5.0999999999999996</v>
      </c>
      <c r="H36" s="1">
        <f>$H$2+($H$2-$H$4)/20*(35-B36)</f>
        <v>6.1999999999999993</v>
      </c>
      <c r="I36" s="1">
        <f>$I$2+($I$2-$I$4)/20*(35-B36)</f>
        <v>6.05</v>
      </c>
    </row>
    <row r="37" spans="1:9" x14ac:dyDescent="0.3">
      <c r="A37">
        <v>12</v>
      </c>
      <c r="B37">
        <v>24</v>
      </c>
      <c r="C37" s="1">
        <f>$C$6/(16+22)*(16-A37)</f>
        <v>0.84210526315789469</v>
      </c>
      <c r="D37" s="3">
        <f>$D$2+($D$2-$D$4)/20*(35-B37)</f>
        <v>5.375</v>
      </c>
      <c r="E37" s="1">
        <f>$E$2+($E$2-$E$4)/20*(35-B37)</f>
        <v>12.1</v>
      </c>
      <c r="F37" s="1">
        <f>$F$2+($F$2-$F$4)/20*(35-B37)</f>
        <v>15.805</v>
      </c>
      <c r="G37" s="1">
        <f>$G$2+($G$2-$G$4)/20*(35-B37)</f>
        <v>5.18</v>
      </c>
      <c r="H37" s="1">
        <f>$H$2+($H$2-$H$4)/20*(35-B37)</f>
        <v>6.31</v>
      </c>
      <c r="I37" s="1">
        <f>$I$2+($I$2-$I$4)/20*(35-B37)</f>
        <v>6.1550000000000002</v>
      </c>
    </row>
    <row r="38" spans="1:9" x14ac:dyDescent="0.3">
      <c r="C38" s="1"/>
      <c r="F38" s="1"/>
      <c r="H38" s="1"/>
      <c r="I38" s="1"/>
    </row>
    <row r="39" spans="1:9" x14ac:dyDescent="0.3">
      <c r="A39">
        <v>-22</v>
      </c>
      <c r="B39">
        <v>55</v>
      </c>
      <c r="C39" s="1">
        <f t="shared" ref="C39:C43" si="14">$C$6/(16+22)*(16-A39)</f>
        <v>8</v>
      </c>
      <c r="D39" s="3">
        <f>$D$2+($D$2-$D$4)/20*(35-B39)</f>
        <v>4.5999999999999996</v>
      </c>
      <c r="E39" s="1">
        <f>$E$2+($E$2-$E$4)/20*(35-B39)</f>
        <v>12.1</v>
      </c>
      <c r="F39" s="1">
        <f>$F$2+($F$2-$F$4)/20*(35-B39)</f>
        <v>14.1</v>
      </c>
      <c r="G39" s="1">
        <f>$G$2+($G$2-$G$4)/20*(35-B39)</f>
        <v>2.7</v>
      </c>
      <c r="H39" s="1">
        <f t="shared" ref="H39:H53" si="15">$H$2+($H$2-$H$4)/20*(35-B39)</f>
        <v>2.9</v>
      </c>
      <c r="I39" s="1">
        <f t="shared" ref="I39:I54" si="16">$I$2+($I$2-$I$4)/20*(35-B39)</f>
        <v>2.9</v>
      </c>
    </row>
    <row r="40" spans="1:9" x14ac:dyDescent="0.3">
      <c r="A40">
        <v>-7</v>
      </c>
      <c r="B40">
        <v>44</v>
      </c>
      <c r="C40" s="1">
        <f t="shared" si="14"/>
        <v>4.8421052631578947</v>
      </c>
      <c r="D40" s="3">
        <f t="shared" ref="D40:D48" si="17">$D$2+($D$2-$D$4)/20*(35-B40)</f>
        <v>4.875</v>
      </c>
      <c r="E40" s="1">
        <f t="shared" ref="E40:E53" si="18">$E$2+($E$2-$E$4)/20*(35-B40)</f>
        <v>12.1</v>
      </c>
      <c r="F40" s="1">
        <f t="shared" ref="F40:F54" si="19">$F$2+($F$2-$F$4)/20*(35-B40)</f>
        <v>14.705</v>
      </c>
      <c r="G40" s="1">
        <f t="shared" ref="G40:G53" si="20">$G$2+($G$2-$G$4)/20*(35-B40)</f>
        <v>3.58</v>
      </c>
      <c r="H40" s="1">
        <f t="shared" si="15"/>
        <v>4.1099999999999994</v>
      </c>
      <c r="I40" s="1">
        <f t="shared" si="16"/>
        <v>4.0549999999999997</v>
      </c>
    </row>
    <row r="41" spans="1:9" x14ac:dyDescent="0.3">
      <c r="A41">
        <v>2</v>
      </c>
      <c r="B41">
        <v>37</v>
      </c>
      <c r="C41" s="1">
        <f t="shared" si="14"/>
        <v>2.9473684210526314</v>
      </c>
      <c r="D41" s="3">
        <f t="shared" si="17"/>
        <v>5.05</v>
      </c>
      <c r="E41" s="1">
        <f t="shared" si="18"/>
        <v>12.1</v>
      </c>
      <c r="F41" s="1">
        <f t="shared" si="19"/>
        <v>15.09</v>
      </c>
      <c r="G41" s="1">
        <f t="shared" si="20"/>
        <v>4.1399999999999997</v>
      </c>
      <c r="H41" s="1">
        <f t="shared" si="15"/>
        <v>4.88</v>
      </c>
      <c r="I41" s="1">
        <f t="shared" si="16"/>
        <v>4.79</v>
      </c>
    </row>
    <row r="42" spans="1:9" x14ac:dyDescent="0.3">
      <c r="A42">
        <v>7</v>
      </c>
      <c r="B42">
        <v>32</v>
      </c>
      <c r="C42" s="1">
        <f t="shared" si="14"/>
        <v>1.8947368421052631</v>
      </c>
      <c r="D42" s="3">
        <f t="shared" si="17"/>
        <v>5.1749999999999998</v>
      </c>
      <c r="E42" s="1">
        <f t="shared" si="18"/>
        <v>12.1</v>
      </c>
      <c r="F42" s="1">
        <f t="shared" si="19"/>
        <v>15.364999999999998</v>
      </c>
      <c r="G42" s="1">
        <f>$G$2+($G$2-$G$4)/20*(35-B42)</f>
        <v>4.54</v>
      </c>
      <c r="H42" s="1">
        <f>$H$2+($H$2-$H$4)/20*(35-B42)</f>
        <v>5.43</v>
      </c>
      <c r="I42" s="1">
        <f t="shared" si="16"/>
        <v>5.3150000000000004</v>
      </c>
    </row>
    <row r="43" spans="1:9" x14ac:dyDescent="0.3">
      <c r="A43">
        <v>12</v>
      </c>
      <c r="B43">
        <v>30</v>
      </c>
      <c r="C43" s="1">
        <f t="shared" si="14"/>
        <v>0.84210526315789469</v>
      </c>
      <c r="D43" s="3">
        <f>$D$2+($D$2-$D$4)/20*(35-B43)</f>
        <v>5.2249999999999996</v>
      </c>
      <c r="E43" s="1">
        <f t="shared" si="18"/>
        <v>12.1</v>
      </c>
      <c r="F43" s="1">
        <f t="shared" si="19"/>
        <v>15.475</v>
      </c>
      <c r="G43" s="1">
        <f>$G$2+($G$2-$G$4)/20*(35-B43)</f>
        <v>4.6999999999999993</v>
      </c>
      <c r="H43" s="1">
        <f>$H$2+($H$2-$H$4)/20*(35-B43)</f>
        <v>5.6499999999999995</v>
      </c>
      <c r="I43" s="1">
        <f t="shared" si="16"/>
        <v>5.5250000000000004</v>
      </c>
    </row>
    <row r="44" spans="1:9" x14ac:dyDescent="0.3">
      <c r="C44" s="1"/>
      <c r="D44" s="3"/>
      <c r="E44" s="1"/>
      <c r="F44" s="1"/>
      <c r="G44" s="1"/>
      <c r="H44" s="1"/>
      <c r="I44" s="1"/>
    </row>
    <row r="45" spans="1:9" x14ac:dyDescent="0.3">
      <c r="B45" t="s">
        <v>19</v>
      </c>
      <c r="C45" s="1"/>
      <c r="D45" s="3"/>
      <c r="E45" s="1"/>
      <c r="F45" s="1"/>
      <c r="G45" s="1"/>
      <c r="H45" s="1"/>
      <c r="I45" s="1"/>
    </row>
    <row r="46" spans="1:9" x14ac:dyDescent="0.3">
      <c r="A46">
        <v>-7</v>
      </c>
      <c r="B46">
        <v>35</v>
      </c>
      <c r="C46" s="1">
        <f>$C$6/(16-2)*(16-A46)</f>
        <v>13.142857142857142</v>
      </c>
      <c r="D46" s="3">
        <f t="shared" si="17"/>
        <v>5.0999999999999996</v>
      </c>
      <c r="E46" s="1">
        <f t="shared" si="18"/>
        <v>12.1</v>
      </c>
      <c r="F46" s="1">
        <f t="shared" si="19"/>
        <v>15.2</v>
      </c>
      <c r="G46" s="1">
        <f t="shared" si="20"/>
        <v>4.3</v>
      </c>
      <c r="H46" s="1">
        <f t="shared" si="15"/>
        <v>5.0999999999999996</v>
      </c>
      <c r="I46" s="1">
        <f t="shared" si="16"/>
        <v>5</v>
      </c>
    </row>
    <row r="47" spans="1:9" x14ac:dyDescent="0.3">
      <c r="A47">
        <v>2</v>
      </c>
      <c r="B47">
        <v>35</v>
      </c>
      <c r="C47" s="1">
        <f>$C$6/(16-2)*(16-A47)</f>
        <v>8</v>
      </c>
      <c r="D47" s="3">
        <f t="shared" si="17"/>
        <v>5.0999999999999996</v>
      </c>
      <c r="E47" s="1">
        <f t="shared" si="18"/>
        <v>12.1</v>
      </c>
      <c r="F47" s="1">
        <f t="shared" si="19"/>
        <v>15.2</v>
      </c>
      <c r="G47" s="1">
        <f t="shared" si="20"/>
        <v>4.3</v>
      </c>
      <c r="H47" s="1">
        <f t="shared" si="15"/>
        <v>5.0999999999999996</v>
      </c>
      <c r="I47" s="1">
        <f t="shared" si="16"/>
        <v>5</v>
      </c>
    </row>
    <row r="48" spans="1:9" x14ac:dyDescent="0.3">
      <c r="A48">
        <v>7</v>
      </c>
      <c r="B48">
        <v>31</v>
      </c>
      <c r="C48" s="1">
        <f t="shared" ref="C48:C54" si="21">$C$6/(16-2)*(16-A48)</f>
        <v>5.1428571428571423</v>
      </c>
      <c r="D48" s="3">
        <f t="shared" si="17"/>
        <v>5.1999999999999993</v>
      </c>
      <c r="E48" s="1">
        <f t="shared" si="18"/>
        <v>12.1</v>
      </c>
      <c r="F48" s="1">
        <f t="shared" si="19"/>
        <v>15.42</v>
      </c>
      <c r="G48" s="1">
        <f t="shared" si="20"/>
        <v>4.62</v>
      </c>
      <c r="H48" s="1">
        <f t="shared" si="15"/>
        <v>5.5399999999999991</v>
      </c>
      <c r="I48" s="1">
        <f t="shared" si="16"/>
        <v>5.42</v>
      </c>
    </row>
    <row r="49" spans="1:9" x14ac:dyDescent="0.3">
      <c r="A49">
        <v>12</v>
      </c>
      <c r="B49">
        <v>26</v>
      </c>
      <c r="C49" s="1">
        <f t="shared" si="21"/>
        <v>2.2857142857142856</v>
      </c>
      <c r="D49" s="3">
        <f>$D$2+($D$2-$D$4)/20*(35-B49)</f>
        <v>5.3249999999999993</v>
      </c>
      <c r="E49" s="1">
        <f>$E$2+($E$2-$E$4)/20*(35-B49)</f>
        <v>12.1</v>
      </c>
      <c r="F49" s="1">
        <f t="shared" si="19"/>
        <v>15.694999999999999</v>
      </c>
      <c r="G49" s="1">
        <f>$G$2+($G$2-$G$4)/20*(35-B49)</f>
        <v>5.0199999999999996</v>
      </c>
      <c r="H49" s="1">
        <f t="shared" si="15"/>
        <v>6.09</v>
      </c>
      <c r="I49" s="1">
        <f t="shared" si="16"/>
        <v>5.9450000000000003</v>
      </c>
    </row>
    <row r="50" spans="1:9" x14ac:dyDescent="0.3">
      <c r="C50" s="1"/>
      <c r="D50" s="3"/>
      <c r="E50" s="1"/>
      <c r="F50" s="1"/>
      <c r="G50" s="1"/>
      <c r="H50" s="1"/>
      <c r="I50" s="1"/>
    </row>
    <row r="51" spans="1:9" x14ac:dyDescent="0.3">
      <c r="A51">
        <v>-7</v>
      </c>
      <c r="B51">
        <v>55</v>
      </c>
      <c r="C51" s="1">
        <f t="shared" si="21"/>
        <v>13.142857142857142</v>
      </c>
      <c r="D51" s="3">
        <f t="shared" ref="D51:D53" si="22">$D$2+($D$2-$D$4)/20*(35-B51)</f>
        <v>4.5999999999999996</v>
      </c>
      <c r="E51" s="1">
        <f t="shared" si="18"/>
        <v>12.1</v>
      </c>
      <c r="F51" s="1">
        <f t="shared" si="19"/>
        <v>14.1</v>
      </c>
      <c r="G51" s="1">
        <f t="shared" si="20"/>
        <v>2.7</v>
      </c>
      <c r="H51" s="1">
        <f t="shared" si="15"/>
        <v>2.9</v>
      </c>
      <c r="I51" s="1">
        <f t="shared" si="16"/>
        <v>2.9</v>
      </c>
    </row>
    <row r="52" spans="1:9" x14ac:dyDescent="0.3">
      <c r="A52">
        <v>2</v>
      </c>
      <c r="B52">
        <v>55</v>
      </c>
      <c r="C52" s="1">
        <f t="shared" si="21"/>
        <v>8</v>
      </c>
      <c r="D52" s="3">
        <f t="shared" si="22"/>
        <v>4.5999999999999996</v>
      </c>
      <c r="E52" s="1">
        <f t="shared" si="18"/>
        <v>12.1</v>
      </c>
      <c r="F52" s="1">
        <f t="shared" si="19"/>
        <v>14.1</v>
      </c>
      <c r="G52" s="1">
        <f t="shared" si="20"/>
        <v>2.7</v>
      </c>
      <c r="H52" s="1">
        <f t="shared" si="15"/>
        <v>2.9</v>
      </c>
      <c r="I52" s="1">
        <f t="shared" si="16"/>
        <v>2.9</v>
      </c>
    </row>
    <row r="53" spans="1:9" x14ac:dyDescent="0.3">
      <c r="A53">
        <v>7</v>
      </c>
      <c r="B53">
        <v>46</v>
      </c>
      <c r="C53" s="1">
        <f t="shared" si="21"/>
        <v>5.1428571428571423</v>
      </c>
      <c r="D53" s="3">
        <f t="shared" si="22"/>
        <v>4.8249999999999993</v>
      </c>
      <c r="E53" s="1">
        <f t="shared" si="18"/>
        <v>12.1</v>
      </c>
      <c r="F53" s="1">
        <f t="shared" si="19"/>
        <v>14.594999999999999</v>
      </c>
      <c r="G53" s="1">
        <f t="shared" si="20"/>
        <v>3.42</v>
      </c>
      <c r="H53" s="1">
        <f t="shared" si="15"/>
        <v>3.8899999999999997</v>
      </c>
      <c r="I53" s="1">
        <f t="shared" si="16"/>
        <v>3.8449999999999998</v>
      </c>
    </row>
    <row r="54" spans="1:9" x14ac:dyDescent="0.3">
      <c r="A54">
        <v>12</v>
      </c>
      <c r="B54">
        <v>34</v>
      </c>
      <c r="C54" s="1">
        <f t="shared" si="21"/>
        <v>2.2857142857142856</v>
      </c>
      <c r="D54" s="3">
        <f>$D$2+($D$2-$D$4)/20*(35-B54)</f>
        <v>5.125</v>
      </c>
      <c r="E54" s="1">
        <f>$E$2+($E$2-$E$4)/20*(35-B54)</f>
        <v>12.1</v>
      </c>
      <c r="F54" s="1">
        <f t="shared" si="19"/>
        <v>15.254999999999999</v>
      </c>
      <c r="G54" s="1">
        <f>$G$2+($G$2-$G$4)/20*(35-B54)</f>
        <v>4.38</v>
      </c>
      <c r="H54" s="1">
        <f>$H$2+($H$2-$H$4)/20*(35-B54)</f>
        <v>5.21</v>
      </c>
      <c r="I54" s="1">
        <f t="shared" si="16"/>
        <v>5.1050000000000004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BBBBBBBBBBBBBBBBBBBBBBBBBBBBB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Hönig</dc:creator>
  <cp:lastModifiedBy>DMITRY</cp:lastModifiedBy>
  <dcterms:created xsi:type="dcterms:W3CDTF">2015-07-17T09:16:12Z</dcterms:created>
  <dcterms:modified xsi:type="dcterms:W3CDTF">2024-03-18T09:12:03Z</dcterms:modified>
</cp:coreProperties>
</file>