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Work\wpoExcelToDBConveter\TestExel\"/>
    </mc:Choice>
  </mc:AlternateContent>
  <xr:revisionPtr revIDLastSave="0" documentId="13_ncr:1_{7B285534-74EA-4FCE-AA6A-999C1B27C0B8}" xr6:coauthVersionLast="46" xr6:coauthVersionMax="46" xr10:uidLastSave="{00000000-0000-0000-0000-000000000000}"/>
  <bookViews>
    <workbookView xWindow="-108" yWindow="-108" windowWidth="23256" windowHeight="13176" activeTab="1" xr2:uid="{00000000-000D-0000-FFFF-FFFF00000000}"/>
  </bookViews>
  <sheets>
    <sheet name="BEBEBEBE" sheetId="16" r:id="rId1"/>
    <sheet name="BEBEBEBEEBEBE" sheetId="23" r:id="rId2"/>
    <sheet name="YKF08ANB" sheetId="24" r:id="rId3"/>
    <sheet name="YKF10ANB" sheetId="25" r:id="rId4"/>
    <sheet name="YKF12ARB" sheetId="26" r:id="rId5"/>
    <sheet name="YKF14ARB" sheetId="27" r:id="rId6"/>
    <sheet name="YKF16ARB" sheetId="28" r:id="rId7"/>
    <sheet name="YKF05CNC" sheetId="29" r:id="rId8"/>
    <sheet name="YKF07CNC" sheetId="30" r:id="rId9"/>
    <sheet name="YKF09CNC" sheetId="31" r:id="rId10"/>
    <sheet name="YKF12CRC" sheetId="32" r:id="rId11"/>
    <sheet name="YKF14CRC" sheetId="33" r:id="rId12"/>
    <sheet name="YKF16CRC" sheetId="34" r:id="rId13"/>
    <sheet name="YKF18CRB" sheetId="36" r:id="rId14"/>
    <sheet name="YKF22CRB" sheetId="37" r:id="rId15"/>
    <sheet name="YKF26CRB" sheetId="38" r:id="rId16"/>
    <sheet name="YKF30CRB" sheetId="39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39" l="1"/>
  <c r="G20" i="39"/>
  <c r="G51" i="39" s="1"/>
  <c r="F20" i="39"/>
  <c r="E20" i="39"/>
  <c r="D20" i="39"/>
  <c r="D39" i="39" s="1"/>
  <c r="D58" i="39" s="1"/>
  <c r="C20" i="39"/>
  <c r="H10" i="39"/>
  <c r="H39" i="39" s="1"/>
  <c r="H58" i="39" s="1"/>
  <c r="G10" i="39"/>
  <c r="F10" i="39"/>
  <c r="E10" i="39"/>
  <c r="D10" i="39"/>
  <c r="C10" i="39"/>
  <c r="C51" i="39" s="1"/>
  <c r="H3" i="39"/>
  <c r="G3" i="39"/>
  <c r="F3" i="39"/>
  <c r="F46" i="39" s="1"/>
  <c r="E3" i="39"/>
  <c r="D3" i="39"/>
  <c r="C3" i="39"/>
  <c r="H57" i="39"/>
  <c r="G57" i="39"/>
  <c r="F57" i="39"/>
  <c r="E57" i="39"/>
  <c r="D57" i="39"/>
  <c r="C57" i="39"/>
  <c r="H56" i="39"/>
  <c r="G56" i="39"/>
  <c r="F56" i="39"/>
  <c r="E56" i="39"/>
  <c r="D56" i="39"/>
  <c r="C56" i="39"/>
  <c r="H55" i="39"/>
  <c r="G55" i="39"/>
  <c r="F55" i="39"/>
  <c r="E55" i="39"/>
  <c r="D55" i="39"/>
  <c r="C55" i="39"/>
  <c r="H54" i="39"/>
  <c r="G54" i="39"/>
  <c r="F54" i="39"/>
  <c r="E54" i="39"/>
  <c r="D54" i="39"/>
  <c r="C54" i="39"/>
  <c r="E51" i="39"/>
  <c r="H50" i="39"/>
  <c r="G50" i="39"/>
  <c r="F50" i="39"/>
  <c r="E50" i="39"/>
  <c r="D50" i="39"/>
  <c r="C50" i="39"/>
  <c r="H49" i="39"/>
  <c r="G49" i="39"/>
  <c r="F49" i="39"/>
  <c r="E49" i="39"/>
  <c r="D49" i="39"/>
  <c r="C49" i="39"/>
  <c r="H48" i="39"/>
  <c r="G48" i="39"/>
  <c r="F48" i="39"/>
  <c r="E48" i="39"/>
  <c r="D48" i="39"/>
  <c r="C48" i="39"/>
  <c r="H47" i="39"/>
  <c r="G47" i="39"/>
  <c r="F47" i="39"/>
  <c r="E47" i="39"/>
  <c r="D47" i="39"/>
  <c r="C47" i="39"/>
  <c r="E46" i="39"/>
  <c r="C46" i="39"/>
  <c r="H45" i="39"/>
  <c r="G45" i="39"/>
  <c r="F45" i="39"/>
  <c r="E45" i="39"/>
  <c r="D45" i="39"/>
  <c r="C45" i="39"/>
  <c r="H38" i="39"/>
  <c r="G38" i="39"/>
  <c r="F38" i="39"/>
  <c r="E38" i="39"/>
  <c r="D38" i="39"/>
  <c r="C38" i="39"/>
  <c r="H37" i="39"/>
  <c r="G37" i="39"/>
  <c r="F37" i="39"/>
  <c r="E37" i="39"/>
  <c r="D37" i="39"/>
  <c r="C37" i="39"/>
  <c r="H36" i="39"/>
  <c r="G36" i="39"/>
  <c r="F36" i="39"/>
  <c r="E36" i="39"/>
  <c r="D36" i="39"/>
  <c r="C36" i="39"/>
  <c r="H35" i="39"/>
  <c r="G35" i="39"/>
  <c r="F35" i="39"/>
  <c r="E35" i="39"/>
  <c r="D35" i="39"/>
  <c r="C35" i="39"/>
  <c r="G33" i="39"/>
  <c r="E33" i="39"/>
  <c r="D33" i="39"/>
  <c r="H32" i="39"/>
  <c r="G32" i="39"/>
  <c r="F32" i="39"/>
  <c r="E32" i="39"/>
  <c r="D32" i="39"/>
  <c r="C32" i="39"/>
  <c r="H31" i="39"/>
  <c r="G31" i="39"/>
  <c r="F31" i="39"/>
  <c r="E31" i="39"/>
  <c r="D31" i="39"/>
  <c r="C31" i="39"/>
  <c r="H30" i="39"/>
  <c r="G30" i="39"/>
  <c r="F30" i="39"/>
  <c r="E30" i="39"/>
  <c r="D30" i="39"/>
  <c r="C30" i="39"/>
  <c r="H29" i="39"/>
  <c r="G29" i="39"/>
  <c r="F29" i="39"/>
  <c r="E29" i="39"/>
  <c r="D29" i="39"/>
  <c r="C29" i="39"/>
  <c r="H28" i="39"/>
  <c r="G28" i="39"/>
  <c r="F28" i="39"/>
  <c r="E28" i="39"/>
  <c r="D28" i="39"/>
  <c r="C28" i="39"/>
  <c r="G39" i="39"/>
  <c r="G58" i="39" s="1"/>
  <c r="F51" i="39"/>
  <c r="E39" i="39"/>
  <c r="E58" i="39" s="1"/>
  <c r="H46" i="39"/>
  <c r="G46" i="39"/>
  <c r="D46" i="39"/>
  <c r="H20" i="38"/>
  <c r="G20" i="38"/>
  <c r="F20" i="38"/>
  <c r="F39" i="38" s="1"/>
  <c r="F58" i="38" s="1"/>
  <c r="E20" i="38"/>
  <c r="D20" i="38"/>
  <c r="D51" i="38" s="1"/>
  <c r="C20" i="38"/>
  <c r="H10" i="38"/>
  <c r="G10" i="38"/>
  <c r="G51" i="38" s="1"/>
  <c r="F10" i="38"/>
  <c r="E10" i="38"/>
  <c r="D10" i="38"/>
  <c r="C10" i="38"/>
  <c r="H3" i="38"/>
  <c r="G3" i="38"/>
  <c r="G46" i="38" s="1"/>
  <c r="F3" i="38"/>
  <c r="E3" i="38"/>
  <c r="E46" i="38" s="1"/>
  <c r="D3" i="38"/>
  <c r="C3" i="38"/>
  <c r="C46" i="38" s="1"/>
  <c r="H57" i="38"/>
  <c r="G57" i="38"/>
  <c r="F57" i="38"/>
  <c r="E57" i="38"/>
  <c r="D57" i="38"/>
  <c r="C57" i="38"/>
  <c r="H56" i="38"/>
  <c r="G56" i="38"/>
  <c r="F56" i="38"/>
  <c r="E56" i="38"/>
  <c r="D56" i="38"/>
  <c r="C56" i="38"/>
  <c r="H55" i="38"/>
  <c r="G55" i="38"/>
  <c r="F55" i="38"/>
  <c r="E55" i="38"/>
  <c r="D55" i="38"/>
  <c r="C55" i="38"/>
  <c r="H54" i="38"/>
  <c r="G54" i="38"/>
  <c r="F54" i="38"/>
  <c r="E54" i="38"/>
  <c r="D54" i="38"/>
  <c r="C54" i="38"/>
  <c r="F51" i="38"/>
  <c r="H50" i="38"/>
  <c r="G50" i="38"/>
  <c r="F50" i="38"/>
  <c r="E50" i="38"/>
  <c r="D50" i="38"/>
  <c r="C50" i="38"/>
  <c r="H49" i="38"/>
  <c r="G49" i="38"/>
  <c r="F49" i="38"/>
  <c r="E49" i="38"/>
  <c r="D49" i="38"/>
  <c r="C49" i="38"/>
  <c r="H48" i="38"/>
  <c r="G48" i="38"/>
  <c r="F48" i="38"/>
  <c r="E48" i="38"/>
  <c r="D48" i="38"/>
  <c r="C48" i="38"/>
  <c r="H47" i="38"/>
  <c r="G47" i="38"/>
  <c r="F47" i="38"/>
  <c r="E47" i="38"/>
  <c r="D47" i="38"/>
  <c r="C47" i="38"/>
  <c r="D46" i="38"/>
  <c r="H45" i="38"/>
  <c r="G45" i="38"/>
  <c r="F45" i="38"/>
  <c r="E45" i="38"/>
  <c r="D45" i="38"/>
  <c r="C45" i="38"/>
  <c r="H38" i="38"/>
  <c r="G38" i="38"/>
  <c r="F38" i="38"/>
  <c r="E38" i="38"/>
  <c r="C38" i="38"/>
  <c r="H37" i="38"/>
  <c r="G37" i="38"/>
  <c r="F37" i="38"/>
  <c r="E37" i="38"/>
  <c r="D37" i="38"/>
  <c r="C37" i="38"/>
  <c r="H36" i="38"/>
  <c r="G36" i="38"/>
  <c r="F36" i="38"/>
  <c r="E36" i="38"/>
  <c r="D36" i="38"/>
  <c r="C36" i="38"/>
  <c r="H35" i="38"/>
  <c r="G35" i="38"/>
  <c r="F35" i="38"/>
  <c r="E35" i="38"/>
  <c r="D35" i="38"/>
  <c r="C35" i="38"/>
  <c r="H32" i="38"/>
  <c r="G32" i="38"/>
  <c r="F32" i="38"/>
  <c r="E32" i="38"/>
  <c r="D32" i="38"/>
  <c r="C32" i="38"/>
  <c r="H31" i="38"/>
  <c r="G31" i="38"/>
  <c r="F31" i="38"/>
  <c r="E31" i="38"/>
  <c r="D31" i="38"/>
  <c r="C31" i="38"/>
  <c r="H30" i="38"/>
  <c r="G30" i="38"/>
  <c r="F30" i="38"/>
  <c r="E30" i="38"/>
  <c r="D30" i="38"/>
  <c r="C30" i="38"/>
  <c r="H29" i="38"/>
  <c r="G29" i="38"/>
  <c r="F29" i="38"/>
  <c r="E29" i="38"/>
  <c r="D29" i="38"/>
  <c r="C29" i="38"/>
  <c r="H28" i="38"/>
  <c r="G28" i="38"/>
  <c r="F28" i="38"/>
  <c r="E28" i="38"/>
  <c r="D28" i="38"/>
  <c r="C28" i="38"/>
  <c r="H39" i="38"/>
  <c r="H58" i="38" s="1"/>
  <c r="C51" i="38"/>
  <c r="H46" i="38"/>
  <c r="F46" i="38"/>
  <c r="H20" i="37"/>
  <c r="G20" i="37"/>
  <c r="F20" i="37"/>
  <c r="E20" i="37"/>
  <c r="D20" i="37"/>
  <c r="D39" i="37" s="1"/>
  <c r="D58" i="37" s="1"/>
  <c r="C20" i="37"/>
  <c r="H10" i="37"/>
  <c r="G10" i="37"/>
  <c r="F10" i="37"/>
  <c r="E10" i="37"/>
  <c r="D10" i="37"/>
  <c r="C10" i="37"/>
  <c r="C39" i="37" s="1"/>
  <c r="C58" i="37" s="1"/>
  <c r="H3" i="37"/>
  <c r="H46" i="37" s="1"/>
  <c r="G3" i="37"/>
  <c r="G46" i="37" s="1"/>
  <c r="F3" i="37"/>
  <c r="E3" i="37"/>
  <c r="D3" i="37"/>
  <c r="C3" i="37"/>
  <c r="H57" i="37"/>
  <c r="G57" i="37"/>
  <c r="F57" i="37"/>
  <c r="E57" i="37"/>
  <c r="D57" i="37"/>
  <c r="C57" i="37"/>
  <c r="H56" i="37"/>
  <c r="G56" i="37"/>
  <c r="F56" i="37"/>
  <c r="E56" i="37"/>
  <c r="D56" i="37"/>
  <c r="C56" i="37"/>
  <c r="H55" i="37"/>
  <c r="G55" i="37"/>
  <c r="F55" i="37"/>
  <c r="E55" i="37"/>
  <c r="D55" i="37"/>
  <c r="C55" i="37"/>
  <c r="H54" i="37"/>
  <c r="G54" i="37"/>
  <c r="F54" i="37"/>
  <c r="E54" i="37"/>
  <c r="D54" i="37"/>
  <c r="C54" i="37"/>
  <c r="E51" i="37"/>
  <c r="H50" i="37"/>
  <c r="G50" i="37"/>
  <c r="F50" i="37"/>
  <c r="E50" i="37"/>
  <c r="D50" i="37"/>
  <c r="C50" i="37"/>
  <c r="H49" i="37"/>
  <c r="G49" i="37"/>
  <c r="F49" i="37"/>
  <c r="E49" i="37"/>
  <c r="D49" i="37"/>
  <c r="C49" i="37"/>
  <c r="H48" i="37"/>
  <c r="G48" i="37"/>
  <c r="F48" i="37"/>
  <c r="E48" i="37"/>
  <c r="D48" i="37"/>
  <c r="C48" i="37"/>
  <c r="H47" i="37"/>
  <c r="G47" i="37"/>
  <c r="F47" i="37"/>
  <c r="E47" i="37"/>
  <c r="D47" i="37"/>
  <c r="C47" i="37"/>
  <c r="F46" i="37"/>
  <c r="C46" i="37"/>
  <c r="H45" i="37"/>
  <c r="G45" i="37"/>
  <c r="F45" i="37"/>
  <c r="E45" i="37"/>
  <c r="D45" i="37"/>
  <c r="C45" i="37"/>
  <c r="H38" i="37"/>
  <c r="G38" i="37"/>
  <c r="F38" i="37"/>
  <c r="E38" i="37"/>
  <c r="D38" i="37"/>
  <c r="C38" i="37"/>
  <c r="H37" i="37"/>
  <c r="G37" i="37"/>
  <c r="F37" i="37"/>
  <c r="E37" i="37"/>
  <c r="D37" i="37"/>
  <c r="C37" i="37"/>
  <c r="H36" i="37"/>
  <c r="G36" i="37"/>
  <c r="F36" i="37"/>
  <c r="E36" i="37"/>
  <c r="D36" i="37"/>
  <c r="C36" i="37"/>
  <c r="H35" i="37"/>
  <c r="G35" i="37"/>
  <c r="F35" i="37"/>
  <c r="E35" i="37"/>
  <c r="D35" i="37"/>
  <c r="C35" i="37"/>
  <c r="E33" i="37"/>
  <c r="H32" i="37"/>
  <c r="G32" i="37"/>
  <c r="F32" i="37"/>
  <c r="E32" i="37"/>
  <c r="D32" i="37"/>
  <c r="C32" i="37"/>
  <c r="H31" i="37"/>
  <c r="G31" i="37"/>
  <c r="F31" i="37"/>
  <c r="E31" i="37"/>
  <c r="D31" i="37"/>
  <c r="C31" i="37"/>
  <c r="H30" i="37"/>
  <c r="G30" i="37"/>
  <c r="F30" i="37"/>
  <c r="E30" i="37"/>
  <c r="D30" i="37"/>
  <c r="C30" i="37"/>
  <c r="H29" i="37"/>
  <c r="G29" i="37"/>
  <c r="F29" i="37"/>
  <c r="E29" i="37"/>
  <c r="D29" i="37"/>
  <c r="C29" i="37"/>
  <c r="H28" i="37"/>
  <c r="G28" i="37"/>
  <c r="F28" i="37"/>
  <c r="E28" i="37"/>
  <c r="D28" i="37"/>
  <c r="C28" i="37"/>
  <c r="H51" i="37"/>
  <c r="H39" i="37"/>
  <c r="H58" i="37" s="1"/>
  <c r="G39" i="37"/>
  <c r="G58" i="37" s="1"/>
  <c r="F51" i="37"/>
  <c r="E39" i="37"/>
  <c r="E58" i="37" s="1"/>
  <c r="E46" i="37"/>
  <c r="D46" i="37"/>
  <c r="E54" i="36"/>
  <c r="F54" i="36"/>
  <c r="G54" i="36"/>
  <c r="H54" i="36"/>
  <c r="D54" i="36"/>
  <c r="C54" i="36"/>
  <c r="D55" i="36"/>
  <c r="E55" i="36"/>
  <c r="F55" i="36"/>
  <c r="G55" i="36"/>
  <c r="H55" i="36"/>
  <c r="H20" i="36"/>
  <c r="G20" i="36"/>
  <c r="F20" i="36"/>
  <c r="E20" i="36"/>
  <c r="D20" i="36"/>
  <c r="D39" i="36" s="1"/>
  <c r="D58" i="36" s="1"/>
  <c r="C20" i="36"/>
  <c r="C51" i="36" s="1"/>
  <c r="H10" i="36"/>
  <c r="H33" i="36" s="1"/>
  <c r="G10" i="36"/>
  <c r="G51" i="36" s="1"/>
  <c r="F10" i="36"/>
  <c r="E10" i="36"/>
  <c r="E33" i="36" s="1"/>
  <c r="D10" i="36"/>
  <c r="D38" i="36" s="1"/>
  <c r="C10" i="36"/>
  <c r="H3" i="36"/>
  <c r="H46" i="36" s="1"/>
  <c r="G3" i="36"/>
  <c r="G46" i="36" s="1"/>
  <c r="F3" i="36"/>
  <c r="F46" i="36" s="1"/>
  <c r="E3" i="36"/>
  <c r="D3" i="36"/>
  <c r="C3" i="36"/>
  <c r="C46" i="36" s="1"/>
  <c r="H57" i="36"/>
  <c r="G57" i="36"/>
  <c r="F57" i="36"/>
  <c r="E57" i="36"/>
  <c r="D57" i="36"/>
  <c r="C57" i="36"/>
  <c r="C55" i="36"/>
  <c r="E51" i="36"/>
  <c r="H50" i="36"/>
  <c r="G50" i="36"/>
  <c r="F50" i="36"/>
  <c r="E50" i="36"/>
  <c r="D50" i="36"/>
  <c r="C50" i="36"/>
  <c r="H48" i="36"/>
  <c r="G48" i="36"/>
  <c r="F48" i="36"/>
  <c r="E48" i="36"/>
  <c r="D48" i="36"/>
  <c r="C48" i="36"/>
  <c r="H47" i="36"/>
  <c r="G47" i="36"/>
  <c r="F47" i="36"/>
  <c r="E47" i="36"/>
  <c r="D47" i="36"/>
  <c r="C47" i="36"/>
  <c r="E46" i="36"/>
  <c r="H45" i="36"/>
  <c r="G45" i="36"/>
  <c r="F45" i="36"/>
  <c r="E45" i="36"/>
  <c r="D45" i="36"/>
  <c r="C45" i="36"/>
  <c r="H38" i="36"/>
  <c r="G38" i="36"/>
  <c r="F38" i="36"/>
  <c r="E38" i="36"/>
  <c r="C38" i="36"/>
  <c r="C37" i="36"/>
  <c r="H36" i="36"/>
  <c r="G36" i="36"/>
  <c r="F36" i="36"/>
  <c r="E36" i="36"/>
  <c r="D36" i="36"/>
  <c r="C36" i="36"/>
  <c r="H35" i="36"/>
  <c r="G35" i="36"/>
  <c r="F35" i="36"/>
  <c r="E35" i="36"/>
  <c r="D35" i="36"/>
  <c r="C35" i="36"/>
  <c r="H32" i="36"/>
  <c r="G32" i="36"/>
  <c r="F32" i="36"/>
  <c r="E32" i="36"/>
  <c r="D32" i="36"/>
  <c r="C32" i="36"/>
  <c r="G31" i="36"/>
  <c r="F31" i="36"/>
  <c r="H30" i="36"/>
  <c r="G30" i="36"/>
  <c r="F30" i="36"/>
  <c r="E30" i="36"/>
  <c r="D30" i="36"/>
  <c r="C30" i="36"/>
  <c r="H29" i="36"/>
  <c r="G29" i="36"/>
  <c r="F29" i="36"/>
  <c r="E29" i="36"/>
  <c r="D29" i="36"/>
  <c r="C29" i="36"/>
  <c r="H28" i="36"/>
  <c r="G28" i="36"/>
  <c r="F28" i="36"/>
  <c r="E28" i="36"/>
  <c r="D28" i="36"/>
  <c r="C28" i="36"/>
  <c r="F39" i="36"/>
  <c r="F58" i="36" s="1"/>
  <c r="G56" i="36"/>
  <c r="E37" i="36"/>
  <c r="D56" i="36"/>
  <c r="F33" i="36"/>
  <c r="E39" i="36"/>
  <c r="E58" i="36" s="1"/>
  <c r="H49" i="36"/>
  <c r="G49" i="36"/>
  <c r="F49" i="36"/>
  <c r="E31" i="36"/>
  <c r="D49" i="36"/>
  <c r="C56" i="36"/>
  <c r="D46" i="36"/>
  <c r="H3" i="34"/>
  <c r="G3" i="34"/>
  <c r="F3" i="34"/>
  <c r="E3" i="34"/>
  <c r="D3" i="34"/>
  <c r="C3" i="34"/>
  <c r="H57" i="34"/>
  <c r="G57" i="34"/>
  <c r="F57" i="34"/>
  <c r="E57" i="34"/>
  <c r="D57" i="34"/>
  <c r="C57" i="34"/>
  <c r="H56" i="34"/>
  <c r="G56" i="34"/>
  <c r="F56" i="34"/>
  <c r="E56" i="34"/>
  <c r="D56" i="34"/>
  <c r="C56" i="34"/>
  <c r="H55" i="34"/>
  <c r="G55" i="34"/>
  <c r="F55" i="34"/>
  <c r="E55" i="34"/>
  <c r="D55" i="34"/>
  <c r="C55" i="34"/>
  <c r="H54" i="34"/>
  <c r="G54" i="34"/>
  <c r="F54" i="34"/>
  <c r="E54" i="34"/>
  <c r="D54" i="34"/>
  <c r="C54" i="34"/>
  <c r="H53" i="34"/>
  <c r="G53" i="34"/>
  <c r="F53" i="34"/>
  <c r="E53" i="34"/>
  <c r="D53" i="34"/>
  <c r="C53" i="34"/>
  <c r="H50" i="34"/>
  <c r="G50" i="34"/>
  <c r="F50" i="34"/>
  <c r="E50" i="34"/>
  <c r="D50" i="34"/>
  <c r="C50" i="34"/>
  <c r="H49" i="34"/>
  <c r="G49" i="34"/>
  <c r="F49" i="34"/>
  <c r="E49" i="34"/>
  <c r="D49" i="34"/>
  <c r="C49" i="34"/>
  <c r="H48" i="34"/>
  <c r="G48" i="34"/>
  <c r="F48" i="34"/>
  <c r="E48" i="34"/>
  <c r="D48" i="34"/>
  <c r="C48" i="34"/>
  <c r="H47" i="34"/>
  <c r="G47" i="34"/>
  <c r="F47" i="34"/>
  <c r="E47" i="34"/>
  <c r="D47" i="34"/>
  <c r="C47" i="34"/>
  <c r="H46" i="34"/>
  <c r="G46" i="34"/>
  <c r="F46" i="34"/>
  <c r="E46" i="34"/>
  <c r="D46" i="34"/>
  <c r="C46" i="34"/>
  <c r="E45" i="34"/>
  <c r="C45" i="34"/>
  <c r="H44" i="34"/>
  <c r="G44" i="34"/>
  <c r="F44" i="34"/>
  <c r="E44" i="34"/>
  <c r="D44" i="34"/>
  <c r="C44" i="34"/>
  <c r="H38" i="34"/>
  <c r="H58" i="34" s="1"/>
  <c r="G38" i="34"/>
  <c r="G58" i="34" s="1"/>
  <c r="F38" i="34"/>
  <c r="F58" i="34" s="1"/>
  <c r="E38" i="34"/>
  <c r="E58" i="34" s="1"/>
  <c r="D38" i="34"/>
  <c r="D58" i="34" s="1"/>
  <c r="C38" i="34"/>
  <c r="C58" i="34" s="1"/>
  <c r="H37" i="34"/>
  <c r="G37" i="34"/>
  <c r="F37" i="34"/>
  <c r="E37" i="34"/>
  <c r="D37" i="34"/>
  <c r="C37" i="34"/>
  <c r="H36" i="34"/>
  <c r="G36" i="34"/>
  <c r="F36" i="34"/>
  <c r="E36" i="34"/>
  <c r="D36" i="34"/>
  <c r="C36" i="34"/>
  <c r="H35" i="34"/>
  <c r="G35" i="34"/>
  <c r="F35" i="34"/>
  <c r="E35" i="34"/>
  <c r="D35" i="34"/>
  <c r="C35" i="34"/>
  <c r="H34" i="34"/>
  <c r="G34" i="34"/>
  <c r="F34" i="34"/>
  <c r="E34" i="34"/>
  <c r="D34" i="34"/>
  <c r="C34" i="34"/>
  <c r="H33" i="34"/>
  <c r="G33" i="34"/>
  <c r="F33" i="34"/>
  <c r="E33" i="34"/>
  <c r="D33" i="34"/>
  <c r="C33" i="34"/>
  <c r="H31" i="34"/>
  <c r="G31" i="34"/>
  <c r="F31" i="34"/>
  <c r="E31" i="34"/>
  <c r="D31" i="34"/>
  <c r="C31" i="34"/>
  <c r="H30" i="34"/>
  <c r="G30" i="34"/>
  <c r="F30" i="34"/>
  <c r="E30" i="34"/>
  <c r="D30" i="34"/>
  <c r="C30" i="34"/>
  <c r="H29" i="34"/>
  <c r="G29" i="34"/>
  <c r="F29" i="34"/>
  <c r="E29" i="34"/>
  <c r="D29" i="34"/>
  <c r="C29" i="34"/>
  <c r="H28" i="34"/>
  <c r="G28" i="34"/>
  <c r="F28" i="34"/>
  <c r="E28" i="34"/>
  <c r="D28" i="34"/>
  <c r="C28" i="34"/>
  <c r="H27" i="34"/>
  <c r="G27" i="34"/>
  <c r="F27" i="34"/>
  <c r="E27" i="34"/>
  <c r="D27" i="34"/>
  <c r="C27" i="34"/>
  <c r="H26" i="34"/>
  <c r="G26" i="34"/>
  <c r="F26" i="34"/>
  <c r="E26" i="34"/>
  <c r="D26" i="34"/>
  <c r="C26" i="34"/>
  <c r="H45" i="34"/>
  <c r="G45" i="34"/>
  <c r="F45" i="34"/>
  <c r="D45" i="34"/>
  <c r="H3" i="33"/>
  <c r="G3" i="33"/>
  <c r="F3" i="33"/>
  <c r="E3" i="33"/>
  <c r="D3" i="33"/>
  <c r="C3" i="33"/>
  <c r="C45" i="33" s="1"/>
  <c r="H57" i="33"/>
  <c r="G57" i="33"/>
  <c r="F57" i="33"/>
  <c r="E57" i="33"/>
  <c r="D57" i="33"/>
  <c r="C57" i="33"/>
  <c r="H56" i="33"/>
  <c r="G56" i="33"/>
  <c r="F56" i="33"/>
  <c r="E56" i="33"/>
  <c r="D56" i="33"/>
  <c r="C56" i="33"/>
  <c r="H55" i="33"/>
  <c r="G55" i="33"/>
  <c r="F55" i="33"/>
  <c r="E55" i="33"/>
  <c r="D55" i="33"/>
  <c r="C55" i="33"/>
  <c r="H54" i="33"/>
  <c r="G54" i="33"/>
  <c r="F54" i="33"/>
  <c r="E54" i="33"/>
  <c r="D54" i="33"/>
  <c r="C54" i="33"/>
  <c r="H53" i="33"/>
  <c r="G53" i="33"/>
  <c r="F53" i="33"/>
  <c r="E53" i="33"/>
  <c r="D53" i="33"/>
  <c r="C53" i="33"/>
  <c r="H50" i="33"/>
  <c r="G50" i="33"/>
  <c r="F50" i="33"/>
  <c r="E50" i="33"/>
  <c r="D50" i="33"/>
  <c r="C50" i="33"/>
  <c r="H49" i="33"/>
  <c r="G49" i="33"/>
  <c r="F49" i="33"/>
  <c r="E49" i="33"/>
  <c r="D49" i="33"/>
  <c r="C49" i="33"/>
  <c r="H48" i="33"/>
  <c r="G48" i="33"/>
  <c r="F48" i="33"/>
  <c r="E48" i="33"/>
  <c r="D48" i="33"/>
  <c r="C48" i="33"/>
  <c r="H47" i="33"/>
  <c r="G47" i="33"/>
  <c r="F47" i="33"/>
  <c r="E47" i="33"/>
  <c r="D47" i="33"/>
  <c r="C47" i="33"/>
  <c r="H46" i="33"/>
  <c r="G46" i="33"/>
  <c r="F46" i="33"/>
  <c r="E46" i="33"/>
  <c r="D46" i="33"/>
  <c r="C46" i="33"/>
  <c r="E45" i="33"/>
  <c r="H44" i="33"/>
  <c r="G44" i="33"/>
  <c r="F44" i="33"/>
  <c r="E44" i="33"/>
  <c r="D44" i="33"/>
  <c r="C44" i="33"/>
  <c r="H38" i="33"/>
  <c r="H58" i="33" s="1"/>
  <c r="G38" i="33"/>
  <c r="G58" i="33" s="1"/>
  <c r="F38" i="33"/>
  <c r="F58" i="33" s="1"/>
  <c r="E38" i="33"/>
  <c r="E58" i="33" s="1"/>
  <c r="D38" i="33"/>
  <c r="D58" i="33" s="1"/>
  <c r="C38" i="33"/>
  <c r="C58" i="33" s="1"/>
  <c r="H37" i="33"/>
  <c r="G37" i="33"/>
  <c r="F37" i="33"/>
  <c r="E37" i="33"/>
  <c r="D37" i="33"/>
  <c r="C37" i="33"/>
  <c r="H36" i="33"/>
  <c r="G36" i="33"/>
  <c r="F36" i="33"/>
  <c r="E36" i="33"/>
  <c r="D36" i="33"/>
  <c r="C36" i="33"/>
  <c r="H35" i="33"/>
  <c r="G35" i="33"/>
  <c r="F35" i="33"/>
  <c r="E35" i="33"/>
  <c r="D35" i="33"/>
  <c r="C35" i="33"/>
  <c r="H34" i="33"/>
  <c r="G34" i="33"/>
  <c r="F34" i="33"/>
  <c r="E34" i="33"/>
  <c r="D34" i="33"/>
  <c r="C34" i="33"/>
  <c r="H33" i="33"/>
  <c r="G33" i="33"/>
  <c r="F33" i="33"/>
  <c r="E33" i="33"/>
  <c r="D33" i="33"/>
  <c r="C33" i="33"/>
  <c r="H31" i="33"/>
  <c r="G31" i="33"/>
  <c r="F31" i="33"/>
  <c r="E31" i="33"/>
  <c r="D31" i="33"/>
  <c r="C31" i="33"/>
  <c r="H30" i="33"/>
  <c r="G30" i="33"/>
  <c r="F30" i="33"/>
  <c r="E30" i="33"/>
  <c r="D30" i="33"/>
  <c r="C30" i="33"/>
  <c r="H29" i="33"/>
  <c r="G29" i="33"/>
  <c r="F29" i="33"/>
  <c r="E29" i="33"/>
  <c r="D29" i="33"/>
  <c r="C29" i="33"/>
  <c r="H28" i="33"/>
  <c r="G28" i="33"/>
  <c r="F28" i="33"/>
  <c r="E28" i="33"/>
  <c r="D28" i="33"/>
  <c r="C28" i="33"/>
  <c r="H27" i="33"/>
  <c r="G27" i="33"/>
  <c r="F27" i="33"/>
  <c r="E27" i="33"/>
  <c r="D27" i="33"/>
  <c r="C27" i="33"/>
  <c r="H26" i="33"/>
  <c r="G26" i="33"/>
  <c r="F26" i="33"/>
  <c r="E26" i="33"/>
  <c r="D26" i="33"/>
  <c r="C26" i="33"/>
  <c r="H45" i="33"/>
  <c r="G45" i="33"/>
  <c r="F45" i="33"/>
  <c r="D45" i="33"/>
  <c r="H3" i="32"/>
  <c r="H45" i="32" s="1"/>
  <c r="G3" i="32"/>
  <c r="F3" i="32"/>
  <c r="E3" i="32"/>
  <c r="D3" i="32"/>
  <c r="C3" i="32"/>
  <c r="H57" i="32"/>
  <c r="G57" i="32"/>
  <c r="F57" i="32"/>
  <c r="E57" i="32"/>
  <c r="D57" i="32"/>
  <c r="C57" i="32"/>
  <c r="H56" i="32"/>
  <c r="G56" i="32"/>
  <c r="F56" i="32"/>
  <c r="E56" i="32"/>
  <c r="D56" i="32"/>
  <c r="C56" i="32"/>
  <c r="H55" i="32"/>
  <c r="G55" i="32"/>
  <c r="F55" i="32"/>
  <c r="E55" i="32"/>
  <c r="D55" i="32"/>
  <c r="C55" i="32"/>
  <c r="H54" i="32"/>
  <c r="G54" i="32"/>
  <c r="F54" i="32"/>
  <c r="E54" i="32"/>
  <c r="D54" i="32"/>
  <c r="C54" i="32"/>
  <c r="H53" i="32"/>
  <c r="G53" i="32"/>
  <c r="F53" i="32"/>
  <c r="E53" i="32"/>
  <c r="D53" i="32"/>
  <c r="C53" i="32"/>
  <c r="H50" i="32"/>
  <c r="G50" i="32"/>
  <c r="F50" i="32"/>
  <c r="E50" i="32"/>
  <c r="D50" i="32"/>
  <c r="C50" i="32"/>
  <c r="H49" i="32"/>
  <c r="G49" i="32"/>
  <c r="F49" i="32"/>
  <c r="E49" i="32"/>
  <c r="D49" i="32"/>
  <c r="C49" i="32"/>
  <c r="H48" i="32"/>
  <c r="G48" i="32"/>
  <c r="F48" i="32"/>
  <c r="E48" i="32"/>
  <c r="D48" i="32"/>
  <c r="C48" i="32"/>
  <c r="H47" i="32"/>
  <c r="G47" i="32"/>
  <c r="F47" i="32"/>
  <c r="E47" i="32"/>
  <c r="D47" i="32"/>
  <c r="C47" i="32"/>
  <c r="H46" i="32"/>
  <c r="G46" i="32"/>
  <c r="F46" i="32"/>
  <c r="E46" i="32"/>
  <c r="D46" i="32"/>
  <c r="C46" i="32"/>
  <c r="C45" i="32"/>
  <c r="H44" i="32"/>
  <c r="G44" i="32"/>
  <c r="F44" i="32"/>
  <c r="E44" i="32"/>
  <c r="D44" i="32"/>
  <c r="C44" i="32"/>
  <c r="H38" i="32"/>
  <c r="H58" i="32" s="1"/>
  <c r="G38" i="32"/>
  <c r="G58" i="32" s="1"/>
  <c r="F38" i="32"/>
  <c r="F58" i="32" s="1"/>
  <c r="E38" i="32"/>
  <c r="E58" i="32" s="1"/>
  <c r="D38" i="32"/>
  <c r="D58" i="32" s="1"/>
  <c r="C38" i="32"/>
  <c r="C58" i="32" s="1"/>
  <c r="H37" i="32"/>
  <c r="G37" i="32"/>
  <c r="F37" i="32"/>
  <c r="E37" i="32"/>
  <c r="D37" i="32"/>
  <c r="C37" i="32"/>
  <c r="H36" i="32"/>
  <c r="G36" i="32"/>
  <c r="F36" i="32"/>
  <c r="E36" i="32"/>
  <c r="D36" i="32"/>
  <c r="C36" i="32"/>
  <c r="H35" i="32"/>
  <c r="G35" i="32"/>
  <c r="F35" i="32"/>
  <c r="E35" i="32"/>
  <c r="D35" i="32"/>
  <c r="C35" i="32"/>
  <c r="H34" i="32"/>
  <c r="G34" i="32"/>
  <c r="F34" i="32"/>
  <c r="E34" i="32"/>
  <c r="D34" i="32"/>
  <c r="C34" i="32"/>
  <c r="H33" i="32"/>
  <c r="G33" i="32"/>
  <c r="F33" i="32"/>
  <c r="E33" i="32"/>
  <c r="D33" i="32"/>
  <c r="C33" i="32"/>
  <c r="H31" i="32"/>
  <c r="G31" i="32"/>
  <c r="F31" i="32"/>
  <c r="E31" i="32"/>
  <c r="D31" i="32"/>
  <c r="C31" i="32"/>
  <c r="H30" i="32"/>
  <c r="G30" i="32"/>
  <c r="F30" i="32"/>
  <c r="E30" i="32"/>
  <c r="D30" i="32"/>
  <c r="C30" i="32"/>
  <c r="H29" i="32"/>
  <c r="G29" i="32"/>
  <c r="F29" i="32"/>
  <c r="E29" i="32"/>
  <c r="D29" i="32"/>
  <c r="C29" i="32"/>
  <c r="H28" i="32"/>
  <c r="G28" i="32"/>
  <c r="F28" i="32"/>
  <c r="E28" i="32"/>
  <c r="D28" i="32"/>
  <c r="C28" i="32"/>
  <c r="H27" i="32"/>
  <c r="G27" i="32"/>
  <c r="F27" i="32"/>
  <c r="E27" i="32"/>
  <c r="D27" i="32"/>
  <c r="C27" i="32"/>
  <c r="H26" i="32"/>
  <c r="G26" i="32"/>
  <c r="F26" i="32"/>
  <c r="E26" i="32"/>
  <c r="D26" i="32"/>
  <c r="C26" i="32"/>
  <c r="G45" i="32"/>
  <c r="F45" i="32"/>
  <c r="E45" i="32"/>
  <c r="D45" i="32"/>
  <c r="H3" i="31"/>
  <c r="G3" i="31"/>
  <c r="F3" i="31"/>
  <c r="E3" i="31"/>
  <c r="E45" i="31" s="1"/>
  <c r="D3" i="31"/>
  <c r="C3" i="31"/>
  <c r="C45" i="31" s="1"/>
  <c r="H57" i="31"/>
  <c r="G57" i="31"/>
  <c r="F57" i="31"/>
  <c r="E57" i="31"/>
  <c r="D57" i="31"/>
  <c r="C57" i="31"/>
  <c r="H56" i="31"/>
  <c r="G56" i="31"/>
  <c r="F56" i="31"/>
  <c r="E56" i="31"/>
  <c r="D56" i="31"/>
  <c r="C56" i="31"/>
  <c r="H55" i="31"/>
  <c r="G55" i="31"/>
  <c r="F55" i="31"/>
  <c r="E55" i="31"/>
  <c r="D55" i="31"/>
  <c r="C55" i="31"/>
  <c r="H54" i="31"/>
  <c r="G54" i="31"/>
  <c r="F54" i="31"/>
  <c r="E54" i="31"/>
  <c r="D54" i="31"/>
  <c r="C54" i="31"/>
  <c r="H53" i="31"/>
  <c r="G53" i="31"/>
  <c r="F53" i="31"/>
  <c r="E53" i="31"/>
  <c r="D53" i="31"/>
  <c r="C53" i="31"/>
  <c r="H50" i="31"/>
  <c r="G50" i="31"/>
  <c r="F50" i="31"/>
  <c r="E50" i="31"/>
  <c r="D50" i="31"/>
  <c r="C50" i="31"/>
  <c r="H49" i="31"/>
  <c r="G49" i="31"/>
  <c r="F49" i="31"/>
  <c r="E49" i="31"/>
  <c r="D49" i="31"/>
  <c r="C49" i="31"/>
  <c r="H48" i="31"/>
  <c r="G48" i="31"/>
  <c r="F48" i="31"/>
  <c r="E48" i="31"/>
  <c r="D48" i="31"/>
  <c r="C48" i="31"/>
  <c r="H47" i="31"/>
  <c r="G47" i="31"/>
  <c r="F47" i="31"/>
  <c r="E47" i="31"/>
  <c r="D47" i="31"/>
  <c r="C47" i="31"/>
  <c r="H46" i="31"/>
  <c r="G46" i="31"/>
  <c r="F46" i="31"/>
  <c r="E46" i="31"/>
  <c r="D46" i="31"/>
  <c r="C46" i="31"/>
  <c r="H44" i="31"/>
  <c r="G44" i="31"/>
  <c r="F44" i="31"/>
  <c r="E44" i="31"/>
  <c r="D44" i="31"/>
  <c r="C44" i="31"/>
  <c r="H38" i="31"/>
  <c r="H58" i="31" s="1"/>
  <c r="G38" i="31"/>
  <c r="G58" i="31" s="1"/>
  <c r="F38" i="31"/>
  <c r="F58" i="31" s="1"/>
  <c r="E38" i="31"/>
  <c r="E58" i="31" s="1"/>
  <c r="D38" i="31"/>
  <c r="D58" i="31" s="1"/>
  <c r="C38" i="31"/>
  <c r="C58" i="31" s="1"/>
  <c r="H37" i="31"/>
  <c r="G37" i="31"/>
  <c r="F37" i="31"/>
  <c r="E37" i="31"/>
  <c r="D37" i="31"/>
  <c r="C37" i="31"/>
  <c r="H36" i="31"/>
  <c r="G36" i="31"/>
  <c r="F36" i="31"/>
  <c r="E36" i="31"/>
  <c r="D36" i="31"/>
  <c r="C36" i="31"/>
  <c r="H35" i="31"/>
  <c r="G35" i="31"/>
  <c r="F35" i="31"/>
  <c r="E35" i="31"/>
  <c r="D35" i="31"/>
  <c r="C35" i="31"/>
  <c r="H34" i="31"/>
  <c r="G34" i="31"/>
  <c r="F34" i="31"/>
  <c r="E34" i="31"/>
  <c r="D34" i="31"/>
  <c r="C34" i="31"/>
  <c r="H33" i="31"/>
  <c r="G33" i="31"/>
  <c r="F33" i="31"/>
  <c r="E33" i="31"/>
  <c r="D33" i="31"/>
  <c r="C33" i="31"/>
  <c r="H31" i="31"/>
  <c r="G31" i="31"/>
  <c r="F31" i="31"/>
  <c r="E31" i="31"/>
  <c r="D31" i="31"/>
  <c r="C31" i="31"/>
  <c r="H30" i="31"/>
  <c r="G30" i="31"/>
  <c r="F30" i="31"/>
  <c r="E30" i="31"/>
  <c r="D30" i="31"/>
  <c r="C30" i="31"/>
  <c r="H29" i="31"/>
  <c r="G29" i="31"/>
  <c r="F29" i="31"/>
  <c r="E29" i="31"/>
  <c r="D29" i="31"/>
  <c r="C29" i="31"/>
  <c r="H28" i="31"/>
  <c r="G28" i="31"/>
  <c r="F28" i="31"/>
  <c r="E28" i="31"/>
  <c r="D28" i="31"/>
  <c r="C28" i="31"/>
  <c r="H27" i="31"/>
  <c r="G27" i="31"/>
  <c r="F27" i="31"/>
  <c r="E27" i="31"/>
  <c r="D27" i="31"/>
  <c r="C27" i="31"/>
  <c r="H26" i="31"/>
  <c r="G26" i="31"/>
  <c r="F26" i="31"/>
  <c r="E26" i="31"/>
  <c r="D26" i="31"/>
  <c r="C26" i="31"/>
  <c r="H45" i="31"/>
  <c r="G45" i="31"/>
  <c r="F45" i="31"/>
  <c r="D45" i="31"/>
  <c r="H3" i="30"/>
  <c r="G3" i="30"/>
  <c r="F3" i="30"/>
  <c r="E3" i="30"/>
  <c r="D3" i="30"/>
  <c r="C3" i="30"/>
  <c r="C45" i="30" s="1"/>
  <c r="H57" i="30"/>
  <c r="G57" i="30"/>
  <c r="F57" i="30"/>
  <c r="E57" i="30"/>
  <c r="D57" i="30"/>
  <c r="C57" i="30"/>
  <c r="H56" i="30"/>
  <c r="G56" i="30"/>
  <c r="F56" i="30"/>
  <c r="E56" i="30"/>
  <c r="D56" i="30"/>
  <c r="C56" i="30"/>
  <c r="H55" i="30"/>
  <c r="G55" i="30"/>
  <c r="F55" i="30"/>
  <c r="E55" i="30"/>
  <c r="D55" i="30"/>
  <c r="C55" i="30"/>
  <c r="H54" i="30"/>
  <c r="G54" i="30"/>
  <c r="F54" i="30"/>
  <c r="E54" i="30"/>
  <c r="D54" i="30"/>
  <c r="C54" i="30"/>
  <c r="H53" i="30"/>
  <c r="G53" i="30"/>
  <c r="F53" i="30"/>
  <c r="E53" i="30"/>
  <c r="D53" i="30"/>
  <c r="C53" i="30"/>
  <c r="H50" i="30"/>
  <c r="G50" i="30"/>
  <c r="F50" i="30"/>
  <c r="E50" i="30"/>
  <c r="D50" i="30"/>
  <c r="C50" i="30"/>
  <c r="H49" i="30"/>
  <c r="G49" i="30"/>
  <c r="F49" i="30"/>
  <c r="E49" i="30"/>
  <c r="D49" i="30"/>
  <c r="C49" i="30"/>
  <c r="H48" i="30"/>
  <c r="G48" i="30"/>
  <c r="F48" i="30"/>
  <c r="E48" i="30"/>
  <c r="D48" i="30"/>
  <c r="C48" i="30"/>
  <c r="H47" i="30"/>
  <c r="G47" i="30"/>
  <c r="F47" i="30"/>
  <c r="E47" i="30"/>
  <c r="D47" i="30"/>
  <c r="C47" i="30"/>
  <c r="H46" i="30"/>
  <c r="G46" i="30"/>
  <c r="F46" i="30"/>
  <c r="E46" i="30"/>
  <c r="D46" i="30"/>
  <c r="C46" i="30"/>
  <c r="H44" i="30"/>
  <c r="G44" i="30"/>
  <c r="F44" i="30"/>
  <c r="E44" i="30"/>
  <c r="D44" i="30"/>
  <c r="C44" i="30"/>
  <c r="H38" i="30"/>
  <c r="H58" i="30" s="1"/>
  <c r="G38" i="30"/>
  <c r="G58" i="30" s="1"/>
  <c r="F38" i="30"/>
  <c r="F58" i="30" s="1"/>
  <c r="E38" i="30"/>
  <c r="E58" i="30" s="1"/>
  <c r="D38" i="30"/>
  <c r="D58" i="30" s="1"/>
  <c r="C38" i="30"/>
  <c r="C58" i="30" s="1"/>
  <c r="H37" i="30"/>
  <c r="G37" i="30"/>
  <c r="F37" i="30"/>
  <c r="E37" i="30"/>
  <c r="D37" i="30"/>
  <c r="C37" i="30"/>
  <c r="H36" i="30"/>
  <c r="G36" i="30"/>
  <c r="F36" i="30"/>
  <c r="E36" i="30"/>
  <c r="D36" i="30"/>
  <c r="C36" i="30"/>
  <c r="H35" i="30"/>
  <c r="G35" i="30"/>
  <c r="F35" i="30"/>
  <c r="E35" i="30"/>
  <c r="D35" i="30"/>
  <c r="C35" i="30"/>
  <c r="H34" i="30"/>
  <c r="G34" i="30"/>
  <c r="F34" i="30"/>
  <c r="E34" i="30"/>
  <c r="D34" i="30"/>
  <c r="C34" i="30"/>
  <c r="H33" i="30"/>
  <c r="G33" i="30"/>
  <c r="F33" i="30"/>
  <c r="E33" i="30"/>
  <c r="D33" i="30"/>
  <c r="C33" i="30"/>
  <c r="H31" i="30"/>
  <c r="G31" i="30"/>
  <c r="F31" i="30"/>
  <c r="E31" i="30"/>
  <c r="D31" i="30"/>
  <c r="C31" i="30"/>
  <c r="H30" i="30"/>
  <c r="G30" i="30"/>
  <c r="F30" i="30"/>
  <c r="E30" i="30"/>
  <c r="D30" i="30"/>
  <c r="C30" i="30"/>
  <c r="H29" i="30"/>
  <c r="G29" i="30"/>
  <c r="F29" i="30"/>
  <c r="E29" i="30"/>
  <c r="D29" i="30"/>
  <c r="C29" i="30"/>
  <c r="H28" i="30"/>
  <c r="G28" i="30"/>
  <c r="F28" i="30"/>
  <c r="E28" i="30"/>
  <c r="D28" i="30"/>
  <c r="C28" i="30"/>
  <c r="H27" i="30"/>
  <c r="G27" i="30"/>
  <c r="F27" i="30"/>
  <c r="E27" i="30"/>
  <c r="D27" i="30"/>
  <c r="C27" i="30"/>
  <c r="H26" i="30"/>
  <c r="G26" i="30"/>
  <c r="F26" i="30"/>
  <c r="E26" i="30"/>
  <c r="D26" i="30"/>
  <c r="C26" i="30"/>
  <c r="H45" i="30"/>
  <c r="G45" i="30"/>
  <c r="F45" i="30"/>
  <c r="E45" i="30"/>
  <c r="D45" i="30"/>
  <c r="H3" i="29"/>
  <c r="G3" i="29"/>
  <c r="F3" i="29"/>
  <c r="E3" i="29"/>
  <c r="E45" i="29" s="1"/>
  <c r="D3" i="29"/>
  <c r="D45" i="29" s="1"/>
  <c r="C3" i="29"/>
  <c r="C45" i="29" s="1"/>
  <c r="H57" i="29"/>
  <c r="G57" i="29"/>
  <c r="F57" i="29"/>
  <c r="E57" i="29"/>
  <c r="D57" i="29"/>
  <c r="C57" i="29"/>
  <c r="H55" i="29"/>
  <c r="G55" i="29"/>
  <c r="F55" i="29"/>
  <c r="E55" i="29"/>
  <c r="D55" i="29"/>
  <c r="C55" i="29"/>
  <c r="H54" i="29"/>
  <c r="G54" i="29"/>
  <c r="F54" i="29"/>
  <c r="E54" i="29"/>
  <c r="D54" i="29"/>
  <c r="C54" i="29"/>
  <c r="H53" i="29"/>
  <c r="G53" i="29"/>
  <c r="F53" i="29"/>
  <c r="E53" i="29"/>
  <c r="D53" i="29"/>
  <c r="C53" i="29"/>
  <c r="H49" i="29"/>
  <c r="G49" i="29"/>
  <c r="F49" i="29"/>
  <c r="E49" i="29"/>
  <c r="D49" i="29"/>
  <c r="C49" i="29"/>
  <c r="H47" i="29"/>
  <c r="G47" i="29"/>
  <c r="F47" i="29"/>
  <c r="E47" i="29"/>
  <c r="D47" i="29"/>
  <c r="C47" i="29"/>
  <c r="H46" i="29"/>
  <c r="G46" i="29"/>
  <c r="F46" i="29"/>
  <c r="E46" i="29"/>
  <c r="D46" i="29"/>
  <c r="C46" i="29"/>
  <c r="H44" i="29"/>
  <c r="G44" i="29"/>
  <c r="F44" i="29"/>
  <c r="E44" i="29"/>
  <c r="D44" i="29"/>
  <c r="C44" i="29"/>
  <c r="H37" i="29"/>
  <c r="G37" i="29"/>
  <c r="F37" i="29"/>
  <c r="E37" i="29"/>
  <c r="C37" i="29"/>
  <c r="H35" i="29"/>
  <c r="G35" i="29"/>
  <c r="F35" i="29"/>
  <c r="E35" i="29"/>
  <c r="D35" i="29"/>
  <c r="C35" i="29"/>
  <c r="H34" i="29"/>
  <c r="G34" i="29"/>
  <c r="F34" i="29"/>
  <c r="E34" i="29"/>
  <c r="D34" i="29"/>
  <c r="C34" i="29"/>
  <c r="H33" i="29"/>
  <c r="G33" i="29"/>
  <c r="F33" i="29"/>
  <c r="E33" i="29"/>
  <c r="D33" i="29"/>
  <c r="C33" i="29"/>
  <c r="H30" i="29"/>
  <c r="G30" i="29"/>
  <c r="F30" i="29"/>
  <c r="E30" i="29"/>
  <c r="D30" i="29"/>
  <c r="C30" i="29"/>
  <c r="F29" i="29"/>
  <c r="H28" i="29"/>
  <c r="G28" i="29"/>
  <c r="F28" i="29"/>
  <c r="E28" i="29"/>
  <c r="D28" i="29"/>
  <c r="C28" i="29"/>
  <c r="H27" i="29"/>
  <c r="G27" i="29"/>
  <c r="F27" i="29"/>
  <c r="E27" i="29"/>
  <c r="D27" i="29"/>
  <c r="C27" i="29"/>
  <c r="H26" i="29"/>
  <c r="G26" i="29"/>
  <c r="F26" i="29"/>
  <c r="E26" i="29"/>
  <c r="D26" i="29"/>
  <c r="C26" i="29"/>
  <c r="H31" i="29"/>
  <c r="G31" i="29"/>
  <c r="F31" i="29"/>
  <c r="E38" i="29"/>
  <c r="E58" i="29" s="1"/>
  <c r="D38" i="29"/>
  <c r="D58" i="29" s="1"/>
  <c r="C50" i="29"/>
  <c r="G56" i="29"/>
  <c r="E29" i="29"/>
  <c r="D56" i="29"/>
  <c r="C36" i="29"/>
  <c r="H48" i="29"/>
  <c r="F48" i="29"/>
  <c r="E48" i="29"/>
  <c r="D29" i="29"/>
  <c r="C56" i="29"/>
  <c r="H45" i="29"/>
  <c r="G45" i="29"/>
  <c r="F45" i="29"/>
  <c r="H20" i="28"/>
  <c r="G20" i="28"/>
  <c r="F20" i="28"/>
  <c r="F33" i="28" s="1"/>
  <c r="E20" i="28"/>
  <c r="D20" i="28"/>
  <c r="D52" i="28" s="1"/>
  <c r="C20" i="28"/>
  <c r="H18" i="28"/>
  <c r="G18" i="28"/>
  <c r="F18" i="28"/>
  <c r="F31" i="28" s="1"/>
  <c r="E18" i="28"/>
  <c r="D18" i="28"/>
  <c r="D58" i="28" s="1"/>
  <c r="C18" i="28"/>
  <c r="H10" i="28"/>
  <c r="G10" i="28"/>
  <c r="F10" i="28"/>
  <c r="E10" i="28"/>
  <c r="E52" i="28" s="1"/>
  <c r="D10" i="28"/>
  <c r="C10" i="28"/>
  <c r="H8" i="28"/>
  <c r="G8" i="28"/>
  <c r="F8" i="28"/>
  <c r="E8" i="28"/>
  <c r="D8" i="28"/>
  <c r="C8" i="28"/>
  <c r="H3" i="28"/>
  <c r="G3" i="28"/>
  <c r="G47" i="28" s="1"/>
  <c r="F3" i="28"/>
  <c r="E3" i="28"/>
  <c r="E47" i="28" s="1"/>
  <c r="D3" i="28"/>
  <c r="C3" i="28"/>
  <c r="H59" i="28"/>
  <c r="G59" i="28"/>
  <c r="F59" i="28"/>
  <c r="E59" i="28"/>
  <c r="D59" i="28"/>
  <c r="C59" i="28"/>
  <c r="H57" i="28"/>
  <c r="G57" i="28"/>
  <c r="F57" i="28"/>
  <c r="E57" i="28"/>
  <c r="D57" i="28"/>
  <c r="C57" i="28"/>
  <c r="H56" i="28"/>
  <c r="G56" i="28"/>
  <c r="F56" i="28"/>
  <c r="E56" i="28"/>
  <c r="D56" i="28"/>
  <c r="C56" i="28"/>
  <c r="H55" i="28"/>
  <c r="G55" i="28"/>
  <c r="F55" i="28"/>
  <c r="E55" i="28"/>
  <c r="D55" i="28"/>
  <c r="C55" i="28"/>
  <c r="H51" i="28"/>
  <c r="G51" i="28"/>
  <c r="F51" i="28"/>
  <c r="E51" i="28"/>
  <c r="D51" i="28"/>
  <c r="C51" i="28"/>
  <c r="H49" i="28"/>
  <c r="G49" i="28"/>
  <c r="F49" i="28"/>
  <c r="E49" i="28"/>
  <c r="D49" i="28"/>
  <c r="C49" i="28"/>
  <c r="H48" i="28"/>
  <c r="G48" i="28"/>
  <c r="F48" i="28"/>
  <c r="E48" i="28"/>
  <c r="D48" i="28"/>
  <c r="C48" i="28"/>
  <c r="H46" i="28"/>
  <c r="G46" i="28"/>
  <c r="F46" i="28"/>
  <c r="E46" i="28"/>
  <c r="D46" i="28"/>
  <c r="C46" i="28"/>
  <c r="H39" i="28"/>
  <c r="G39" i="28"/>
  <c r="F39" i="28"/>
  <c r="E39" i="28"/>
  <c r="D39" i="28"/>
  <c r="C39" i="28"/>
  <c r="C38" i="28"/>
  <c r="H37" i="28"/>
  <c r="G37" i="28"/>
  <c r="F37" i="28"/>
  <c r="E37" i="28"/>
  <c r="D37" i="28"/>
  <c r="C37" i="28"/>
  <c r="H36" i="28"/>
  <c r="G36" i="28"/>
  <c r="F36" i="28"/>
  <c r="E36" i="28"/>
  <c r="D36" i="28"/>
  <c r="C36" i="28"/>
  <c r="H35" i="28"/>
  <c r="G35" i="28"/>
  <c r="F35" i="28"/>
  <c r="E35" i="28"/>
  <c r="D35" i="28"/>
  <c r="C35" i="28"/>
  <c r="H32" i="28"/>
  <c r="G32" i="28"/>
  <c r="F32" i="28"/>
  <c r="E32" i="28"/>
  <c r="D32" i="28"/>
  <c r="C32" i="28"/>
  <c r="C31" i="28"/>
  <c r="H30" i="28"/>
  <c r="G30" i="28"/>
  <c r="F30" i="28"/>
  <c r="E30" i="28"/>
  <c r="D30" i="28"/>
  <c r="C30" i="28"/>
  <c r="H29" i="28"/>
  <c r="G29" i="28"/>
  <c r="F29" i="28"/>
  <c r="E29" i="28"/>
  <c r="D29" i="28"/>
  <c r="C29" i="28"/>
  <c r="H28" i="28"/>
  <c r="G28" i="28"/>
  <c r="F28" i="28"/>
  <c r="E28" i="28"/>
  <c r="D28" i="28"/>
  <c r="C28" i="28"/>
  <c r="F40" i="28"/>
  <c r="F60" i="28" s="1"/>
  <c r="H33" i="28"/>
  <c r="G33" i="28"/>
  <c r="E40" i="28"/>
  <c r="E60" i="28" s="1"/>
  <c r="D40" i="28"/>
  <c r="D60" i="28" s="1"/>
  <c r="H50" i="28"/>
  <c r="F50" i="28"/>
  <c r="E31" i="28"/>
  <c r="D31" i="28"/>
  <c r="C58" i="28"/>
  <c r="H47" i="28"/>
  <c r="F47" i="28"/>
  <c r="D47" i="28"/>
  <c r="C47" i="28"/>
  <c r="H20" i="27"/>
  <c r="G20" i="27"/>
  <c r="F20" i="27"/>
  <c r="E20" i="27"/>
  <c r="D20" i="27"/>
  <c r="C20" i="27"/>
  <c r="H18" i="27"/>
  <c r="G18" i="27"/>
  <c r="F18" i="27"/>
  <c r="E18" i="27"/>
  <c r="D18" i="27"/>
  <c r="C18" i="27"/>
  <c r="H10" i="27"/>
  <c r="G10" i="27"/>
  <c r="G33" i="27" s="1"/>
  <c r="F10" i="27"/>
  <c r="E10" i="27"/>
  <c r="D10" i="27"/>
  <c r="C10" i="27"/>
  <c r="H8" i="27"/>
  <c r="G8" i="27"/>
  <c r="F8" i="27"/>
  <c r="E8" i="27"/>
  <c r="E31" i="27" s="1"/>
  <c r="D8" i="27"/>
  <c r="D38" i="27" s="1"/>
  <c r="C8" i="27"/>
  <c r="H3" i="27"/>
  <c r="G3" i="27"/>
  <c r="F3" i="27"/>
  <c r="E3" i="27"/>
  <c r="E47" i="27" s="1"/>
  <c r="D3" i="27"/>
  <c r="D47" i="27" s="1"/>
  <c r="C3" i="27"/>
  <c r="H59" i="27"/>
  <c r="G59" i="27"/>
  <c r="F59" i="27"/>
  <c r="E59" i="27"/>
  <c r="D59" i="27"/>
  <c r="C59" i="27"/>
  <c r="H57" i="27"/>
  <c r="G57" i="27"/>
  <c r="F57" i="27"/>
  <c r="E57" i="27"/>
  <c r="D57" i="27"/>
  <c r="C57" i="27"/>
  <c r="H56" i="27"/>
  <c r="G56" i="27"/>
  <c r="F56" i="27"/>
  <c r="E56" i="27"/>
  <c r="D56" i="27"/>
  <c r="C56" i="27"/>
  <c r="H55" i="27"/>
  <c r="G55" i="27"/>
  <c r="F55" i="27"/>
  <c r="E55" i="27"/>
  <c r="D55" i="27"/>
  <c r="C55" i="27"/>
  <c r="F52" i="27"/>
  <c r="E52" i="27"/>
  <c r="H51" i="27"/>
  <c r="G51" i="27"/>
  <c r="F51" i="27"/>
  <c r="E51" i="27"/>
  <c r="D51" i="27"/>
  <c r="C51" i="27"/>
  <c r="H49" i="27"/>
  <c r="G49" i="27"/>
  <c r="F49" i="27"/>
  <c r="E49" i="27"/>
  <c r="D49" i="27"/>
  <c r="C49" i="27"/>
  <c r="H48" i="27"/>
  <c r="G48" i="27"/>
  <c r="F48" i="27"/>
  <c r="E48" i="27"/>
  <c r="D48" i="27"/>
  <c r="C48" i="27"/>
  <c r="C47" i="27"/>
  <c r="H46" i="27"/>
  <c r="G46" i="27"/>
  <c r="F46" i="27"/>
  <c r="E46" i="27"/>
  <c r="D46" i="27"/>
  <c r="C46" i="27"/>
  <c r="H39" i="27"/>
  <c r="G39" i="27"/>
  <c r="F39" i="27"/>
  <c r="E39" i="27"/>
  <c r="C39" i="27"/>
  <c r="C38" i="27"/>
  <c r="H37" i="27"/>
  <c r="G37" i="27"/>
  <c r="F37" i="27"/>
  <c r="E37" i="27"/>
  <c r="D37" i="27"/>
  <c r="C37" i="27"/>
  <c r="H36" i="27"/>
  <c r="G36" i="27"/>
  <c r="F36" i="27"/>
  <c r="E36" i="27"/>
  <c r="D36" i="27"/>
  <c r="C36" i="27"/>
  <c r="H35" i="27"/>
  <c r="G35" i="27"/>
  <c r="F35" i="27"/>
  <c r="E35" i="27"/>
  <c r="D35" i="27"/>
  <c r="C35" i="27"/>
  <c r="H32" i="27"/>
  <c r="G32" i="27"/>
  <c r="F32" i="27"/>
  <c r="E32" i="27"/>
  <c r="D32" i="27"/>
  <c r="C32" i="27"/>
  <c r="H31" i="27"/>
  <c r="H30" i="27"/>
  <c r="G30" i="27"/>
  <c r="F30" i="27"/>
  <c r="E30" i="27"/>
  <c r="D30" i="27"/>
  <c r="C30" i="27"/>
  <c r="H29" i="27"/>
  <c r="G29" i="27"/>
  <c r="F29" i="27"/>
  <c r="E29" i="27"/>
  <c r="D29" i="27"/>
  <c r="C29" i="27"/>
  <c r="H28" i="27"/>
  <c r="G28" i="27"/>
  <c r="F28" i="27"/>
  <c r="E28" i="27"/>
  <c r="D28" i="27"/>
  <c r="C28" i="27"/>
  <c r="H40" i="27"/>
  <c r="H60" i="27" s="1"/>
  <c r="G40" i="27"/>
  <c r="G60" i="27" s="1"/>
  <c r="F58" i="27"/>
  <c r="E58" i="27"/>
  <c r="H33" i="27"/>
  <c r="F40" i="27"/>
  <c r="F60" i="27" s="1"/>
  <c r="E40" i="27"/>
  <c r="E60" i="27" s="1"/>
  <c r="D52" i="27"/>
  <c r="C52" i="27"/>
  <c r="H50" i="27"/>
  <c r="F31" i="27"/>
  <c r="D58" i="27"/>
  <c r="C58" i="27"/>
  <c r="H47" i="27"/>
  <c r="G47" i="27"/>
  <c r="F47" i="27"/>
  <c r="H20" i="26"/>
  <c r="H33" i="26" s="1"/>
  <c r="G20" i="26"/>
  <c r="F20" i="26"/>
  <c r="F40" i="26" s="1"/>
  <c r="F60" i="26" s="1"/>
  <c r="E20" i="26"/>
  <c r="D20" i="26"/>
  <c r="C20" i="26"/>
  <c r="H18" i="26"/>
  <c r="G18" i="26"/>
  <c r="G31" i="26" s="1"/>
  <c r="F18" i="26"/>
  <c r="F58" i="26" s="1"/>
  <c r="E18" i="26"/>
  <c r="D18" i="26"/>
  <c r="D58" i="26" s="1"/>
  <c r="C18" i="26"/>
  <c r="H10" i="26"/>
  <c r="G10" i="26"/>
  <c r="F10" i="26"/>
  <c r="E10" i="26"/>
  <c r="D10" i="26"/>
  <c r="C10" i="26"/>
  <c r="H8" i="26"/>
  <c r="H50" i="26" s="1"/>
  <c r="G8" i="26"/>
  <c r="F8" i="26"/>
  <c r="E8" i="26"/>
  <c r="D8" i="26"/>
  <c r="C8" i="26"/>
  <c r="H3" i="26"/>
  <c r="G3" i="26"/>
  <c r="F3" i="26"/>
  <c r="F47" i="26" s="1"/>
  <c r="E3" i="26"/>
  <c r="E47" i="26" s="1"/>
  <c r="D3" i="26"/>
  <c r="C3" i="26"/>
  <c r="H59" i="26"/>
  <c r="G59" i="26"/>
  <c r="F59" i="26"/>
  <c r="E59" i="26"/>
  <c r="D59" i="26"/>
  <c r="C59" i="26"/>
  <c r="H57" i="26"/>
  <c r="G57" i="26"/>
  <c r="F57" i="26"/>
  <c r="E57" i="26"/>
  <c r="D57" i="26"/>
  <c r="C57" i="26"/>
  <c r="H56" i="26"/>
  <c r="G56" i="26"/>
  <c r="F56" i="26"/>
  <c r="E56" i="26"/>
  <c r="D56" i="26"/>
  <c r="C56" i="26"/>
  <c r="H55" i="26"/>
  <c r="G55" i="26"/>
  <c r="F55" i="26"/>
  <c r="E55" i="26"/>
  <c r="D55" i="26"/>
  <c r="C55" i="26"/>
  <c r="E52" i="26"/>
  <c r="H51" i="26"/>
  <c r="G51" i="26"/>
  <c r="F51" i="26"/>
  <c r="E51" i="26"/>
  <c r="D51" i="26"/>
  <c r="C51" i="26"/>
  <c r="H49" i="26"/>
  <c r="G49" i="26"/>
  <c r="F49" i="26"/>
  <c r="E49" i="26"/>
  <c r="D49" i="26"/>
  <c r="C49" i="26"/>
  <c r="H48" i="26"/>
  <c r="G48" i="26"/>
  <c r="F48" i="26"/>
  <c r="E48" i="26"/>
  <c r="D48" i="26"/>
  <c r="C48" i="26"/>
  <c r="D47" i="26"/>
  <c r="C47" i="26"/>
  <c r="H46" i="26"/>
  <c r="G46" i="26"/>
  <c r="F46" i="26"/>
  <c r="E46" i="26"/>
  <c r="D46" i="26"/>
  <c r="C46" i="26"/>
  <c r="H39" i="26"/>
  <c r="G39" i="26"/>
  <c r="F39" i="26"/>
  <c r="E39" i="26"/>
  <c r="C39" i="26"/>
  <c r="D38" i="26"/>
  <c r="C38" i="26"/>
  <c r="H37" i="26"/>
  <c r="G37" i="26"/>
  <c r="F37" i="26"/>
  <c r="E37" i="26"/>
  <c r="D37" i="26"/>
  <c r="C37" i="26"/>
  <c r="H36" i="26"/>
  <c r="G36" i="26"/>
  <c r="F36" i="26"/>
  <c r="E36" i="26"/>
  <c r="D36" i="26"/>
  <c r="C36" i="26"/>
  <c r="H35" i="26"/>
  <c r="G35" i="26"/>
  <c r="F35" i="26"/>
  <c r="E35" i="26"/>
  <c r="D35" i="26"/>
  <c r="C35" i="26"/>
  <c r="H32" i="26"/>
  <c r="G32" i="26"/>
  <c r="F32" i="26"/>
  <c r="E32" i="26"/>
  <c r="D32" i="26"/>
  <c r="C32" i="26"/>
  <c r="H31" i="26"/>
  <c r="H30" i="26"/>
  <c r="G30" i="26"/>
  <c r="F30" i="26"/>
  <c r="E30" i="26"/>
  <c r="D30" i="26"/>
  <c r="C30" i="26"/>
  <c r="H29" i="26"/>
  <c r="G29" i="26"/>
  <c r="F29" i="26"/>
  <c r="E29" i="26"/>
  <c r="D29" i="26"/>
  <c r="C29" i="26"/>
  <c r="H28" i="26"/>
  <c r="G28" i="26"/>
  <c r="F28" i="26"/>
  <c r="E28" i="26"/>
  <c r="D28" i="26"/>
  <c r="C28" i="26"/>
  <c r="G52" i="26"/>
  <c r="E38" i="26"/>
  <c r="G33" i="26"/>
  <c r="E40" i="26"/>
  <c r="E60" i="26" s="1"/>
  <c r="D52" i="26"/>
  <c r="C33" i="26"/>
  <c r="E31" i="26"/>
  <c r="C58" i="26"/>
  <c r="H47" i="26"/>
  <c r="G47" i="26"/>
  <c r="H20" i="25"/>
  <c r="G20" i="25"/>
  <c r="F20" i="25"/>
  <c r="E20" i="25"/>
  <c r="D20" i="25"/>
  <c r="C20" i="25"/>
  <c r="H18" i="25"/>
  <c r="G18" i="25"/>
  <c r="F18" i="25"/>
  <c r="E18" i="25"/>
  <c r="D18" i="25"/>
  <c r="C18" i="25"/>
  <c r="H10" i="25"/>
  <c r="G10" i="25"/>
  <c r="G33" i="25" s="1"/>
  <c r="F10" i="25"/>
  <c r="E10" i="25"/>
  <c r="D10" i="25"/>
  <c r="D52" i="25" s="1"/>
  <c r="C10" i="25"/>
  <c r="H8" i="25"/>
  <c r="G8" i="25"/>
  <c r="F8" i="25"/>
  <c r="E8" i="25"/>
  <c r="E31" i="25" s="1"/>
  <c r="D8" i="25"/>
  <c r="C8" i="25"/>
  <c r="C58" i="25" s="1"/>
  <c r="H3" i="25"/>
  <c r="H47" i="25" s="1"/>
  <c r="G3" i="25"/>
  <c r="G47" i="25" s="1"/>
  <c r="F3" i="25"/>
  <c r="F47" i="25" s="1"/>
  <c r="E3" i="25"/>
  <c r="E47" i="25" s="1"/>
  <c r="D3" i="25"/>
  <c r="C3" i="25"/>
  <c r="C47" i="25" s="1"/>
  <c r="H59" i="25"/>
  <c r="G59" i="25"/>
  <c r="F59" i="25"/>
  <c r="E59" i="25"/>
  <c r="D59" i="25"/>
  <c r="C59" i="25"/>
  <c r="H57" i="25"/>
  <c r="G57" i="25"/>
  <c r="F57" i="25"/>
  <c r="E57" i="25"/>
  <c r="D57" i="25"/>
  <c r="C57" i="25"/>
  <c r="H56" i="25"/>
  <c r="G56" i="25"/>
  <c r="F56" i="25"/>
  <c r="E56" i="25"/>
  <c r="D56" i="25"/>
  <c r="C56" i="25"/>
  <c r="H55" i="25"/>
  <c r="G55" i="25"/>
  <c r="F55" i="25"/>
  <c r="E55" i="25"/>
  <c r="D55" i="25"/>
  <c r="C55" i="25"/>
  <c r="E52" i="25"/>
  <c r="H51" i="25"/>
  <c r="G51" i="25"/>
  <c r="F51" i="25"/>
  <c r="E51" i="25"/>
  <c r="D51" i="25"/>
  <c r="C51" i="25"/>
  <c r="H49" i="25"/>
  <c r="G49" i="25"/>
  <c r="F49" i="25"/>
  <c r="E49" i="25"/>
  <c r="D49" i="25"/>
  <c r="C49" i="25"/>
  <c r="H48" i="25"/>
  <c r="G48" i="25"/>
  <c r="F48" i="25"/>
  <c r="E48" i="25"/>
  <c r="D48" i="25"/>
  <c r="C48" i="25"/>
  <c r="D47" i="25"/>
  <c r="H46" i="25"/>
  <c r="G46" i="25"/>
  <c r="F46" i="25"/>
  <c r="E46" i="25"/>
  <c r="D46" i="25"/>
  <c r="C46" i="25"/>
  <c r="H39" i="25"/>
  <c r="G39" i="25"/>
  <c r="F39" i="25"/>
  <c r="E39" i="25"/>
  <c r="C39" i="25"/>
  <c r="D38" i="25"/>
  <c r="C38" i="25"/>
  <c r="H37" i="25"/>
  <c r="G37" i="25"/>
  <c r="F37" i="25"/>
  <c r="E37" i="25"/>
  <c r="D37" i="25"/>
  <c r="C37" i="25"/>
  <c r="H36" i="25"/>
  <c r="G36" i="25"/>
  <c r="F36" i="25"/>
  <c r="E36" i="25"/>
  <c r="D36" i="25"/>
  <c r="C36" i="25"/>
  <c r="H35" i="25"/>
  <c r="G35" i="25"/>
  <c r="F35" i="25"/>
  <c r="E35" i="25"/>
  <c r="D35" i="25"/>
  <c r="C35" i="25"/>
  <c r="H32" i="25"/>
  <c r="G32" i="25"/>
  <c r="F32" i="25"/>
  <c r="E32" i="25"/>
  <c r="D32" i="25"/>
  <c r="C32" i="25"/>
  <c r="H30" i="25"/>
  <c r="G30" i="25"/>
  <c r="F30" i="25"/>
  <c r="E30" i="25"/>
  <c r="D30" i="25"/>
  <c r="C30" i="25"/>
  <c r="H29" i="25"/>
  <c r="G29" i="25"/>
  <c r="F29" i="25"/>
  <c r="E29" i="25"/>
  <c r="D29" i="25"/>
  <c r="C29" i="25"/>
  <c r="H28" i="25"/>
  <c r="G28" i="25"/>
  <c r="F28" i="25"/>
  <c r="E28" i="25"/>
  <c r="D28" i="25"/>
  <c r="C28" i="25"/>
  <c r="H40" i="25"/>
  <c r="H60" i="25" s="1"/>
  <c r="F58" i="25"/>
  <c r="E58" i="25"/>
  <c r="H33" i="25"/>
  <c r="E40" i="25"/>
  <c r="E60" i="25" s="1"/>
  <c r="F31" i="25"/>
  <c r="D58" i="25"/>
  <c r="H20" i="24"/>
  <c r="H40" i="24" s="1"/>
  <c r="H60" i="24" s="1"/>
  <c r="G20" i="24"/>
  <c r="F20" i="24"/>
  <c r="E20" i="24"/>
  <c r="D20" i="24"/>
  <c r="C20" i="24"/>
  <c r="H18" i="24"/>
  <c r="G18" i="24"/>
  <c r="F18" i="24"/>
  <c r="F58" i="24" s="1"/>
  <c r="E18" i="24"/>
  <c r="D18" i="24"/>
  <c r="C18" i="24"/>
  <c r="H10" i="24"/>
  <c r="G10" i="24"/>
  <c r="F10" i="24"/>
  <c r="E10" i="24"/>
  <c r="D10" i="24"/>
  <c r="D52" i="24" s="1"/>
  <c r="C10" i="24"/>
  <c r="H8" i="24"/>
  <c r="G8" i="24"/>
  <c r="G31" i="24" s="1"/>
  <c r="F8" i="24"/>
  <c r="E8" i="24"/>
  <c r="D8" i="24"/>
  <c r="C8" i="24"/>
  <c r="H3" i="24"/>
  <c r="H47" i="24" s="1"/>
  <c r="G3" i="24"/>
  <c r="F3" i="24"/>
  <c r="E3" i="24"/>
  <c r="E47" i="24" s="1"/>
  <c r="D3" i="24"/>
  <c r="C3" i="24"/>
  <c r="H59" i="24"/>
  <c r="G59" i="24"/>
  <c r="F59" i="24"/>
  <c r="E59" i="24"/>
  <c r="D59" i="24"/>
  <c r="C59" i="24"/>
  <c r="H57" i="24"/>
  <c r="G57" i="24"/>
  <c r="F57" i="24"/>
  <c r="E57" i="24"/>
  <c r="D57" i="24"/>
  <c r="C57" i="24"/>
  <c r="H56" i="24"/>
  <c r="G56" i="24"/>
  <c r="F56" i="24"/>
  <c r="E56" i="24"/>
  <c r="D56" i="24"/>
  <c r="C56" i="24"/>
  <c r="H55" i="24"/>
  <c r="G55" i="24"/>
  <c r="F55" i="24"/>
  <c r="E55" i="24"/>
  <c r="D55" i="24"/>
  <c r="C55" i="24"/>
  <c r="F52" i="24"/>
  <c r="E52" i="24"/>
  <c r="H51" i="24"/>
  <c r="G51" i="24"/>
  <c r="F51" i="24"/>
  <c r="E51" i="24"/>
  <c r="D51" i="24"/>
  <c r="C51" i="24"/>
  <c r="H49" i="24"/>
  <c r="G49" i="24"/>
  <c r="F49" i="24"/>
  <c r="E49" i="24"/>
  <c r="D49" i="24"/>
  <c r="C49" i="24"/>
  <c r="H48" i="24"/>
  <c r="G48" i="24"/>
  <c r="F48" i="24"/>
  <c r="E48" i="24"/>
  <c r="D48" i="24"/>
  <c r="C48" i="24"/>
  <c r="D47" i="24"/>
  <c r="C47" i="24"/>
  <c r="H46" i="24"/>
  <c r="G46" i="24"/>
  <c r="F46" i="24"/>
  <c r="E46" i="24"/>
  <c r="D46" i="24"/>
  <c r="C46" i="24"/>
  <c r="H39" i="24"/>
  <c r="G39" i="24"/>
  <c r="F39" i="24"/>
  <c r="E39" i="24"/>
  <c r="C39" i="24"/>
  <c r="D38" i="24"/>
  <c r="H37" i="24"/>
  <c r="G37" i="24"/>
  <c r="F37" i="24"/>
  <c r="E37" i="24"/>
  <c r="D37" i="24"/>
  <c r="C37" i="24"/>
  <c r="H36" i="24"/>
  <c r="G36" i="24"/>
  <c r="F36" i="24"/>
  <c r="E36" i="24"/>
  <c r="D36" i="24"/>
  <c r="C36" i="24"/>
  <c r="H35" i="24"/>
  <c r="G35" i="24"/>
  <c r="F35" i="24"/>
  <c r="E35" i="24"/>
  <c r="D35" i="24"/>
  <c r="C35" i="24"/>
  <c r="H32" i="24"/>
  <c r="G32" i="24"/>
  <c r="F32" i="24"/>
  <c r="E32" i="24"/>
  <c r="D32" i="24"/>
  <c r="C32" i="24"/>
  <c r="H31" i="24"/>
  <c r="D31" i="24"/>
  <c r="H30" i="24"/>
  <c r="G30" i="24"/>
  <c r="F30" i="24"/>
  <c r="E30" i="24"/>
  <c r="D30" i="24"/>
  <c r="C30" i="24"/>
  <c r="H29" i="24"/>
  <c r="G29" i="24"/>
  <c r="F29" i="24"/>
  <c r="E29" i="24"/>
  <c r="D29" i="24"/>
  <c r="C29" i="24"/>
  <c r="H28" i="24"/>
  <c r="G28" i="24"/>
  <c r="F28" i="24"/>
  <c r="E28" i="24"/>
  <c r="D28" i="24"/>
  <c r="C28" i="24"/>
  <c r="G40" i="24"/>
  <c r="G60" i="24" s="1"/>
  <c r="E58" i="24"/>
  <c r="H33" i="24"/>
  <c r="G33" i="24"/>
  <c r="F40" i="24"/>
  <c r="F60" i="24" s="1"/>
  <c r="E40" i="24"/>
  <c r="E60" i="24" s="1"/>
  <c r="H50" i="24"/>
  <c r="E50" i="24"/>
  <c r="D58" i="24"/>
  <c r="C58" i="24"/>
  <c r="G47" i="24"/>
  <c r="F47" i="24"/>
  <c r="H20" i="23"/>
  <c r="G20" i="23"/>
  <c r="F20" i="23"/>
  <c r="E20" i="23"/>
  <c r="D20" i="23"/>
  <c r="C20" i="23"/>
  <c r="H18" i="23"/>
  <c r="G18" i="23"/>
  <c r="F18" i="23"/>
  <c r="E18" i="23"/>
  <c r="D18" i="23"/>
  <c r="C18" i="23"/>
  <c r="C50" i="23" s="1"/>
  <c r="H10" i="23"/>
  <c r="G10" i="23"/>
  <c r="F10" i="23"/>
  <c r="E10" i="23"/>
  <c r="D10" i="23"/>
  <c r="C10" i="23"/>
  <c r="H8" i="23"/>
  <c r="G8" i="23"/>
  <c r="G58" i="23" s="1"/>
  <c r="F8" i="23"/>
  <c r="E8" i="23"/>
  <c r="D8" i="23"/>
  <c r="C8" i="23"/>
  <c r="H3" i="23"/>
  <c r="G3" i="23"/>
  <c r="F3" i="23"/>
  <c r="E3" i="23"/>
  <c r="D3" i="23"/>
  <c r="C3" i="23"/>
  <c r="H59" i="23"/>
  <c r="G59" i="23"/>
  <c r="F59" i="23"/>
  <c r="E59" i="23"/>
  <c r="D59" i="23"/>
  <c r="C59" i="23"/>
  <c r="H57" i="23"/>
  <c r="G57" i="23"/>
  <c r="F57" i="23"/>
  <c r="E57" i="23"/>
  <c r="D57" i="23"/>
  <c r="C57" i="23"/>
  <c r="H56" i="23"/>
  <c r="G56" i="23"/>
  <c r="F56" i="23"/>
  <c r="E56" i="23"/>
  <c r="D56" i="23"/>
  <c r="C56" i="23"/>
  <c r="H55" i="23"/>
  <c r="G55" i="23"/>
  <c r="F55" i="23"/>
  <c r="E55" i="23"/>
  <c r="D55" i="23"/>
  <c r="C55" i="23"/>
  <c r="G52" i="23"/>
  <c r="H51" i="23"/>
  <c r="G51" i="23"/>
  <c r="F51" i="23"/>
  <c r="E51" i="23"/>
  <c r="D51" i="23"/>
  <c r="C51" i="23"/>
  <c r="H49" i="23"/>
  <c r="G49" i="23"/>
  <c r="F49" i="23"/>
  <c r="E49" i="23"/>
  <c r="D49" i="23"/>
  <c r="C49" i="23"/>
  <c r="H48" i="23"/>
  <c r="G48" i="23"/>
  <c r="F48" i="23"/>
  <c r="E48" i="23"/>
  <c r="D48" i="23"/>
  <c r="C48" i="23"/>
  <c r="H47" i="23"/>
  <c r="F47" i="23"/>
  <c r="E47" i="23"/>
  <c r="C47" i="23"/>
  <c r="H46" i="23"/>
  <c r="G46" i="23"/>
  <c r="F46" i="23"/>
  <c r="E46" i="23"/>
  <c r="D46" i="23"/>
  <c r="C46" i="23"/>
  <c r="H39" i="23"/>
  <c r="G39" i="23"/>
  <c r="F39" i="23"/>
  <c r="E39" i="23"/>
  <c r="D39" i="23"/>
  <c r="C39" i="23"/>
  <c r="E38" i="23"/>
  <c r="H37" i="23"/>
  <c r="G37" i="23"/>
  <c r="F37" i="23"/>
  <c r="E37" i="23"/>
  <c r="D37" i="23"/>
  <c r="C37" i="23"/>
  <c r="H36" i="23"/>
  <c r="G36" i="23"/>
  <c r="F36" i="23"/>
  <c r="E36" i="23"/>
  <c r="D36" i="23"/>
  <c r="C36" i="23"/>
  <c r="H35" i="23"/>
  <c r="G35" i="23"/>
  <c r="F35" i="23"/>
  <c r="E35" i="23"/>
  <c r="D35" i="23"/>
  <c r="C35" i="23"/>
  <c r="H32" i="23"/>
  <c r="G32" i="23"/>
  <c r="F32" i="23"/>
  <c r="E32" i="23"/>
  <c r="D32" i="23"/>
  <c r="C32" i="23"/>
  <c r="H30" i="23"/>
  <c r="G30" i="23"/>
  <c r="F30" i="23"/>
  <c r="E30" i="23"/>
  <c r="D30" i="23"/>
  <c r="C30" i="23"/>
  <c r="H29" i="23"/>
  <c r="G29" i="23"/>
  <c r="F29" i="23"/>
  <c r="E29" i="23"/>
  <c r="D29" i="23"/>
  <c r="C29" i="23"/>
  <c r="H28" i="23"/>
  <c r="G28" i="23"/>
  <c r="F28" i="23"/>
  <c r="E28" i="23"/>
  <c r="D28" i="23"/>
  <c r="C28" i="23"/>
  <c r="G40" i="23"/>
  <c r="G60" i="23" s="1"/>
  <c r="D52" i="23"/>
  <c r="H38" i="23"/>
  <c r="H33" i="23"/>
  <c r="G33" i="23"/>
  <c r="F40" i="23"/>
  <c r="F60" i="23" s="1"/>
  <c r="E40" i="23"/>
  <c r="E60" i="23" s="1"/>
  <c r="D33" i="23"/>
  <c r="C52" i="23"/>
  <c r="H50" i="23"/>
  <c r="F31" i="23"/>
  <c r="E31" i="23"/>
  <c r="D58" i="23"/>
  <c r="G47" i="23"/>
  <c r="D47" i="23"/>
  <c r="C28" i="16"/>
  <c r="D28" i="16"/>
  <c r="E28" i="16"/>
  <c r="F28" i="16"/>
  <c r="G28" i="16"/>
  <c r="H28" i="16"/>
  <c r="C29" i="16"/>
  <c r="D29" i="16"/>
  <c r="E29" i="16"/>
  <c r="F29" i="16"/>
  <c r="G29" i="16"/>
  <c r="H29" i="16"/>
  <c r="C30" i="16"/>
  <c r="D30" i="16"/>
  <c r="E30" i="16"/>
  <c r="F30" i="16"/>
  <c r="G30" i="16"/>
  <c r="H30" i="16"/>
  <c r="C32" i="16"/>
  <c r="D32" i="16"/>
  <c r="E32" i="16"/>
  <c r="F32" i="16"/>
  <c r="G32" i="16"/>
  <c r="H32" i="16"/>
  <c r="C35" i="16"/>
  <c r="D35" i="16"/>
  <c r="E35" i="16"/>
  <c r="F35" i="16"/>
  <c r="G35" i="16"/>
  <c r="H35" i="16"/>
  <c r="C36" i="16"/>
  <c r="D36" i="16"/>
  <c r="E36" i="16"/>
  <c r="F36" i="16"/>
  <c r="G36" i="16"/>
  <c r="H36" i="16"/>
  <c r="C37" i="16"/>
  <c r="D37" i="16"/>
  <c r="E37" i="16"/>
  <c r="F37" i="16"/>
  <c r="G37" i="16"/>
  <c r="H37" i="16"/>
  <c r="C39" i="16"/>
  <c r="E39" i="16"/>
  <c r="F39" i="16"/>
  <c r="G39" i="16"/>
  <c r="H39" i="16"/>
  <c r="C56" i="16"/>
  <c r="D56" i="16"/>
  <c r="E56" i="16"/>
  <c r="F56" i="16"/>
  <c r="G56" i="16"/>
  <c r="H56" i="16"/>
  <c r="D55" i="16"/>
  <c r="E55" i="16"/>
  <c r="F55" i="16"/>
  <c r="G55" i="16"/>
  <c r="H55" i="16"/>
  <c r="C55" i="16"/>
  <c r="D48" i="16"/>
  <c r="E48" i="16"/>
  <c r="F48" i="16"/>
  <c r="G48" i="16"/>
  <c r="H48" i="16"/>
  <c r="C48" i="16"/>
  <c r="D46" i="16"/>
  <c r="E46" i="16"/>
  <c r="F46" i="16"/>
  <c r="G46" i="16"/>
  <c r="H46" i="16"/>
  <c r="C46" i="16"/>
  <c r="H18" i="16"/>
  <c r="C20" i="16"/>
  <c r="H20" i="16"/>
  <c r="G20" i="16"/>
  <c r="F20" i="16"/>
  <c r="E20" i="16"/>
  <c r="D20" i="16"/>
  <c r="G18" i="16"/>
  <c r="F18" i="16"/>
  <c r="E18" i="16"/>
  <c r="D18" i="16"/>
  <c r="C18" i="16"/>
  <c r="D8" i="16"/>
  <c r="D31" i="16" s="1"/>
  <c r="E8" i="16"/>
  <c r="F8" i="16"/>
  <c r="G8" i="16"/>
  <c r="G38" i="16" s="1"/>
  <c r="H8" i="16"/>
  <c r="H38" i="16" s="1"/>
  <c r="D10" i="16"/>
  <c r="D39" i="16" s="1"/>
  <c r="E10" i="16"/>
  <c r="F10" i="16"/>
  <c r="G10" i="16"/>
  <c r="H10" i="16"/>
  <c r="H40" i="16" s="1"/>
  <c r="C10" i="16"/>
  <c r="C40" i="16" s="1"/>
  <c r="C8" i="16"/>
  <c r="H59" i="16"/>
  <c r="G59" i="16"/>
  <c r="F59" i="16"/>
  <c r="E59" i="16"/>
  <c r="D59" i="16"/>
  <c r="C59" i="16"/>
  <c r="H57" i="16"/>
  <c r="G57" i="16"/>
  <c r="F57" i="16"/>
  <c r="E57" i="16"/>
  <c r="D57" i="16"/>
  <c r="C57" i="16"/>
  <c r="H51" i="16"/>
  <c r="G51" i="16"/>
  <c r="F51" i="16"/>
  <c r="E51" i="16"/>
  <c r="D51" i="16"/>
  <c r="C51" i="16"/>
  <c r="H49" i="16"/>
  <c r="G49" i="16"/>
  <c r="F49" i="16"/>
  <c r="E49" i="16"/>
  <c r="D49" i="16"/>
  <c r="C49" i="16"/>
  <c r="H3" i="16"/>
  <c r="H47" i="16" s="1"/>
  <c r="G3" i="16"/>
  <c r="G47" i="16" s="1"/>
  <c r="F3" i="16"/>
  <c r="F47" i="16" s="1"/>
  <c r="E3" i="16"/>
  <c r="E47" i="16" s="1"/>
  <c r="D3" i="16"/>
  <c r="D47" i="16" s="1"/>
  <c r="C3" i="16"/>
  <c r="C47" i="16" s="1"/>
  <c r="G40" i="25" l="1"/>
  <c r="G60" i="25" s="1"/>
  <c r="F40" i="25"/>
  <c r="F60" i="25" s="1"/>
  <c r="F31" i="24"/>
  <c r="C52" i="24"/>
  <c r="C38" i="24"/>
  <c r="F33" i="16"/>
  <c r="D51" i="39"/>
  <c r="H33" i="39"/>
  <c r="H51" i="39"/>
  <c r="C39" i="39"/>
  <c r="C58" i="39" s="1"/>
  <c r="C33" i="39"/>
  <c r="F39" i="39"/>
  <c r="F58" i="39" s="1"/>
  <c r="F33" i="39"/>
  <c r="E51" i="38"/>
  <c r="F33" i="38"/>
  <c r="G33" i="38"/>
  <c r="G39" i="38"/>
  <c r="G58" i="38" s="1"/>
  <c r="H33" i="38"/>
  <c r="H51" i="38"/>
  <c r="C39" i="38"/>
  <c r="C58" i="38" s="1"/>
  <c r="D39" i="38"/>
  <c r="D58" i="38" s="1"/>
  <c r="C33" i="38"/>
  <c r="E39" i="38"/>
  <c r="E58" i="38" s="1"/>
  <c r="D33" i="38"/>
  <c r="D38" i="38"/>
  <c r="E33" i="38"/>
  <c r="D33" i="37"/>
  <c r="D51" i="37"/>
  <c r="C51" i="37"/>
  <c r="H33" i="37"/>
  <c r="G33" i="37"/>
  <c r="G51" i="37"/>
  <c r="C33" i="37"/>
  <c r="F39" i="37"/>
  <c r="F58" i="37" s="1"/>
  <c r="F33" i="37"/>
  <c r="G33" i="36"/>
  <c r="D51" i="36"/>
  <c r="C33" i="36"/>
  <c r="G39" i="36"/>
  <c r="G58" i="36" s="1"/>
  <c r="E56" i="36"/>
  <c r="H31" i="36"/>
  <c r="D33" i="36"/>
  <c r="D37" i="36"/>
  <c r="H39" i="36"/>
  <c r="H58" i="36" s="1"/>
  <c r="F51" i="36"/>
  <c r="F56" i="36"/>
  <c r="C49" i="36"/>
  <c r="F37" i="36"/>
  <c r="H51" i="36"/>
  <c r="H56" i="36"/>
  <c r="C31" i="36"/>
  <c r="G37" i="36"/>
  <c r="C39" i="36"/>
  <c r="C58" i="36" s="1"/>
  <c r="E49" i="36"/>
  <c r="D31" i="36"/>
  <c r="H37" i="36"/>
  <c r="G29" i="29"/>
  <c r="G48" i="29"/>
  <c r="F38" i="29"/>
  <c r="F58" i="29" s="1"/>
  <c r="G50" i="29"/>
  <c r="D50" i="29"/>
  <c r="D37" i="29"/>
  <c r="C31" i="29"/>
  <c r="G38" i="29"/>
  <c r="G58" i="29" s="1"/>
  <c r="E50" i="29"/>
  <c r="E56" i="29"/>
  <c r="H29" i="29"/>
  <c r="D31" i="29"/>
  <c r="D36" i="29"/>
  <c r="H38" i="29"/>
  <c r="H58" i="29" s="1"/>
  <c r="F50" i="29"/>
  <c r="F56" i="29"/>
  <c r="C48" i="29"/>
  <c r="F36" i="29"/>
  <c r="D48" i="29"/>
  <c r="H50" i="29"/>
  <c r="H56" i="29"/>
  <c r="C29" i="29"/>
  <c r="G36" i="29"/>
  <c r="C38" i="29"/>
  <c r="C58" i="29" s="1"/>
  <c r="E31" i="29"/>
  <c r="H36" i="29"/>
  <c r="E36" i="29"/>
  <c r="G38" i="28"/>
  <c r="C52" i="28"/>
  <c r="G50" i="28"/>
  <c r="G31" i="28"/>
  <c r="G40" i="28"/>
  <c r="G60" i="28" s="1"/>
  <c r="H31" i="28"/>
  <c r="D33" i="28"/>
  <c r="D38" i="28"/>
  <c r="H40" i="28"/>
  <c r="H60" i="28" s="1"/>
  <c r="F52" i="28"/>
  <c r="F58" i="28"/>
  <c r="C33" i="28"/>
  <c r="E58" i="28"/>
  <c r="E33" i="28"/>
  <c r="E38" i="28"/>
  <c r="C50" i="28"/>
  <c r="G52" i="28"/>
  <c r="G58" i="28"/>
  <c r="F38" i="28"/>
  <c r="D50" i="28"/>
  <c r="H52" i="28"/>
  <c r="H58" i="28"/>
  <c r="C40" i="28"/>
  <c r="C60" i="28" s="1"/>
  <c r="H38" i="28"/>
  <c r="E50" i="28"/>
  <c r="G50" i="27"/>
  <c r="G31" i="27"/>
  <c r="D33" i="27"/>
  <c r="E33" i="27"/>
  <c r="E38" i="27"/>
  <c r="C50" i="27"/>
  <c r="G52" i="27"/>
  <c r="G58" i="27"/>
  <c r="F33" i="27"/>
  <c r="F38" i="27"/>
  <c r="D50" i="27"/>
  <c r="H52" i="27"/>
  <c r="H58" i="27"/>
  <c r="C31" i="27"/>
  <c r="G38" i="27"/>
  <c r="C40" i="27"/>
  <c r="C60" i="27" s="1"/>
  <c r="E50" i="27"/>
  <c r="D31" i="27"/>
  <c r="H38" i="27"/>
  <c r="D40" i="27"/>
  <c r="D60" i="27" s="1"/>
  <c r="F50" i="27"/>
  <c r="C33" i="27"/>
  <c r="D39" i="27"/>
  <c r="F52" i="26"/>
  <c r="H40" i="26"/>
  <c r="H60" i="26" s="1"/>
  <c r="F31" i="26"/>
  <c r="G50" i="26"/>
  <c r="G58" i="26"/>
  <c r="E33" i="26"/>
  <c r="F33" i="26"/>
  <c r="F38" i="26"/>
  <c r="D50" i="26"/>
  <c r="H52" i="26"/>
  <c r="H58" i="26"/>
  <c r="D33" i="26"/>
  <c r="C50" i="26"/>
  <c r="C31" i="26"/>
  <c r="G38" i="26"/>
  <c r="C40" i="26"/>
  <c r="C60" i="26" s="1"/>
  <c r="E50" i="26"/>
  <c r="E58" i="26"/>
  <c r="D31" i="26"/>
  <c r="H38" i="26"/>
  <c r="D40" i="26"/>
  <c r="D60" i="26" s="1"/>
  <c r="F50" i="26"/>
  <c r="C52" i="26"/>
  <c r="G40" i="26"/>
  <c r="G60" i="26" s="1"/>
  <c r="D39" i="26"/>
  <c r="G50" i="25"/>
  <c r="F52" i="25"/>
  <c r="C52" i="25"/>
  <c r="H31" i="25"/>
  <c r="H50" i="25"/>
  <c r="G31" i="25"/>
  <c r="E33" i="25"/>
  <c r="E38" i="25"/>
  <c r="C50" i="25"/>
  <c r="G52" i="25"/>
  <c r="G58" i="25"/>
  <c r="D33" i="25"/>
  <c r="F33" i="25"/>
  <c r="F38" i="25"/>
  <c r="D50" i="25"/>
  <c r="H52" i="25"/>
  <c r="H58" i="25"/>
  <c r="C31" i="25"/>
  <c r="G38" i="25"/>
  <c r="C40" i="25"/>
  <c r="C60" i="25" s="1"/>
  <c r="E50" i="25"/>
  <c r="C33" i="25"/>
  <c r="D31" i="25"/>
  <c r="H38" i="25"/>
  <c r="D40" i="25"/>
  <c r="D60" i="25" s="1"/>
  <c r="F50" i="25"/>
  <c r="D39" i="25"/>
  <c r="C31" i="24"/>
  <c r="H38" i="24"/>
  <c r="G38" i="24"/>
  <c r="G50" i="24"/>
  <c r="E33" i="24"/>
  <c r="E38" i="24"/>
  <c r="C50" i="24"/>
  <c r="G52" i="24"/>
  <c r="G58" i="24"/>
  <c r="D33" i="24"/>
  <c r="F33" i="24"/>
  <c r="F38" i="24"/>
  <c r="D50" i="24"/>
  <c r="H52" i="24"/>
  <c r="H58" i="24"/>
  <c r="D40" i="24"/>
  <c r="D60" i="24" s="1"/>
  <c r="F50" i="24"/>
  <c r="C33" i="24"/>
  <c r="C40" i="24"/>
  <c r="C60" i="24" s="1"/>
  <c r="E31" i="24"/>
  <c r="D39" i="24"/>
  <c r="G50" i="23"/>
  <c r="E58" i="23"/>
  <c r="G31" i="23"/>
  <c r="C33" i="23"/>
  <c r="C38" i="23"/>
  <c r="E52" i="23"/>
  <c r="H31" i="23"/>
  <c r="D38" i="23"/>
  <c r="H40" i="23"/>
  <c r="H60" i="23" s="1"/>
  <c r="F52" i="23"/>
  <c r="F58" i="23"/>
  <c r="F33" i="23"/>
  <c r="F38" i="23"/>
  <c r="D50" i="23"/>
  <c r="H52" i="23"/>
  <c r="H58" i="23"/>
  <c r="C31" i="23"/>
  <c r="G38" i="23"/>
  <c r="C40" i="23"/>
  <c r="C60" i="23" s="1"/>
  <c r="E50" i="23"/>
  <c r="E33" i="23"/>
  <c r="D31" i="23"/>
  <c r="D40" i="23"/>
  <c r="D60" i="23" s="1"/>
  <c r="C58" i="23"/>
  <c r="F50" i="23"/>
  <c r="G33" i="16"/>
  <c r="C31" i="16"/>
  <c r="F38" i="16"/>
  <c r="D33" i="16"/>
  <c r="E38" i="16"/>
  <c r="E33" i="16"/>
  <c r="H31" i="16"/>
  <c r="C33" i="16"/>
  <c r="G31" i="16"/>
  <c r="H33" i="16"/>
  <c r="F31" i="16"/>
  <c r="E31" i="16"/>
  <c r="C38" i="16"/>
  <c r="G40" i="16"/>
  <c r="G60" i="16" s="1"/>
  <c r="D38" i="16"/>
  <c r="F40" i="16"/>
  <c r="F60" i="16" s="1"/>
  <c r="E40" i="16"/>
  <c r="E60" i="16" s="1"/>
  <c r="D40" i="16"/>
  <c r="D60" i="16" s="1"/>
  <c r="G50" i="16"/>
  <c r="D50" i="16"/>
  <c r="C60" i="16"/>
  <c r="H50" i="16"/>
  <c r="H58" i="16"/>
  <c r="H52" i="16"/>
  <c r="H60" i="16"/>
  <c r="G58" i="16"/>
  <c r="F50" i="16"/>
  <c r="E52" i="16"/>
  <c r="D52" i="16"/>
  <c r="C50" i="16"/>
  <c r="C52" i="16"/>
  <c r="G52" i="16"/>
  <c r="F52" i="16"/>
  <c r="F58" i="16"/>
  <c r="E50" i="16"/>
  <c r="D58" i="16"/>
  <c r="E58" i="16"/>
  <c r="C58" i="16"/>
</calcChain>
</file>

<file path=xl/sharedStrings.xml><?xml version="1.0" encoding="utf-8"?>
<sst xmlns="http://schemas.openxmlformats.org/spreadsheetml/2006/main" count="662" uniqueCount="25">
  <si>
    <t>min.  COP*</t>
  </si>
  <si>
    <t>mit. COP</t>
  </si>
  <si>
    <t>max. COP</t>
  </si>
  <si>
    <t>* COP bei minimaler Leistung</t>
  </si>
  <si>
    <t>35°C</t>
  </si>
  <si>
    <t>55°C</t>
  </si>
  <si>
    <t>min.</t>
  </si>
  <si>
    <t>mittel</t>
  </si>
  <si>
    <t>max</t>
  </si>
  <si>
    <t>COP</t>
  </si>
  <si>
    <t>Quelle</t>
  </si>
  <si>
    <t>Interpolation</t>
  </si>
  <si>
    <t>Identisch mit Zeile 47</t>
  </si>
  <si>
    <t>EN 14511</t>
  </si>
  <si>
    <t>14825-Results:</t>
  </si>
  <si>
    <t>colder</t>
  </si>
  <si>
    <t>average</t>
  </si>
  <si>
    <t>Moc minimalna</t>
  </si>
  <si>
    <t>Moc średnia</t>
  </si>
  <si>
    <t>Moc maksymalna</t>
  </si>
  <si>
    <t>55 °C</t>
  </si>
  <si>
    <t>35 °C</t>
  </si>
  <si>
    <t>ambient</t>
  </si>
  <si>
    <t>outlet</t>
  </si>
  <si>
    <t>Max. Vorlaufttemperatur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</si>
</sst>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3" borderId="0" xfId="0" applyFill="1"/>
    <xf numFmtId="0" fontId="0" fillId="3" borderId="1" xfId="0" applyFill="1" applyBorder="1"/>
    <xf numFmtId="2" fontId="0" fillId="3" borderId="1" xfId="0" applyNumberFormat="1" applyFill="1" applyBorder="1"/>
    <xf numFmtId="0" fontId="0" fillId="3" borderId="2" xfId="0" applyFill="1" applyBorder="1"/>
    <xf numFmtId="2" fontId="0" fillId="3" borderId="2" xfId="0" applyNumberFormat="1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2" fontId="0" fillId="3" borderId="12" xfId="0" applyNumberFormat="1" applyFill="1" applyBorder="1"/>
    <xf numFmtId="2" fontId="0" fillId="3" borderId="13" xfId="0" applyNumberFormat="1" applyFill="1" applyBorder="1"/>
    <xf numFmtId="2" fontId="0" fillId="3" borderId="14" xfId="0" applyNumberFormat="1" applyFill="1" applyBorder="1"/>
    <xf numFmtId="0" fontId="0" fillId="3" borderId="5" xfId="0" applyFill="1" applyBorder="1"/>
    <xf numFmtId="0" fontId="0" fillId="3" borderId="15" xfId="0" applyFill="1" applyBorder="1"/>
    <xf numFmtId="2" fontId="0" fillId="3" borderId="10" xfId="0" applyNumberFormat="1" applyFill="1" applyBorder="1"/>
    <xf numFmtId="2" fontId="0" fillId="3" borderId="11" xfId="0" applyNumberFormat="1" applyFill="1" applyBorder="1"/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2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2" fontId="0" fillId="3" borderId="6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2" fontId="0" fillId="3" borderId="20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F9342-870B-4D17-84AA-1B59C7BDBAFF}">
  <dimension ref="A1:L61"/>
  <sheetViews>
    <sheetView zoomScale="115" zoomScaleNormal="115" workbookViewId="0">
      <selection activeCell="I1" sqref="I1:I21"/>
    </sheetView>
  </sheetViews>
  <sheetFormatPr defaultColWidth="11.5546875" defaultRowHeight="14.4" x14ac:dyDescent="0.3"/>
  <cols>
    <col min="1" max="2" width="11.5546875" style="19"/>
    <col min="3" max="8" width="15.77734375" style="19" customWidth="1"/>
    <col min="9" max="9" width="21.77734375" style="19" bestFit="1" customWidth="1"/>
    <col min="10" max="16384" width="11.5546875" style="19"/>
  </cols>
  <sheetData>
    <row r="1" spans="1:12" ht="15" thickBot="1" x14ac:dyDescent="0.35">
      <c r="A1" s="18"/>
      <c r="B1" s="18" t="s">
        <v>10</v>
      </c>
      <c r="C1" s="18" t="s">
        <v>17</v>
      </c>
      <c r="D1" s="18" t="s">
        <v>18</v>
      </c>
      <c r="E1" s="18" t="s">
        <v>19</v>
      </c>
      <c r="F1" s="18" t="s">
        <v>0</v>
      </c>
      <c r="G1" s="18" t="s">
        <v>1</v>
      </c>
      <c r="H1" s="18" t="s">
        <v>2</v>
      </c>
      <c r="I1" s="18" t="s">
        <v>24</v>
      </c>
      <c r="K1" s="19" t="s">
        <v>3</v>
      </c>
    </row>
    <row r="2" spans="1:12" x14ac:dyDescent="0.3">
      <c r="A2" s="18"/>
      <c r="B2" s="20">
        <v>-25</v>
      </c>
      <c r="C2" s="21">
        <v>1.18</v>
      </c>
      <c r="D2" s="22">
        <v>1.56</v>
      </c>
      <c r="E2" s="22">
        <v>1.71</v>
      </c>
      <c r="F2" s="22">
        <v>1.33</v>
      </c>
      <c r="G2" s="51">
        <v>1.31</v>
      </c>
      <c r="H2" s="20">
        <v>1.29</v>
      </c>
      <c r="I2" s="55">
        <v>45</v>
      </c>
    </row>
    <row r="3" spans="1:12" x14ac:dyDescent="0.3">
      <c r="A3" s="18"/>
      <c r="B3" s="20">
        <v>-22</v>
      </c>
      <c r="C3" s="23">
        <f t="shared" ref="C3:H3" si="0">($B$3-$B$4)*(C2-C4)/($B$2-$B$4)+C4</f>
        <v>1.3239999999999998</v>
      </c>
      <c r="D3" s="23">
        <f t="shared" si="0"/>
        <v>1.9440000000000002</v>
      </c>
      <c r="E3" s="24">
        <f t="shared" si="0"/>
        <v>2.1480000000000001</v>
      </c>
      <c r="F3" s="24">
        <f t="shared" si="0"/>
        <v>1.4379999999999999</v>
      </c>
      <c r="G3" s="52">
        <f t="shared" si="0"/>
        <v>1.4119999999999999</v>
      </c>
      <c r="H3" s="24">
        <f t="shared" si="0"/>
        <v>1.3739999999999999</v>
      </c>
      <c r="I3" s="55">
        <v>45</v>
      </c>
    </row>
    <row r="4" spans="1:12" x14ac:dyDescent="0.3">
      <c r="A4" s="18" t="s">
        <v>4</v>
      </c>
      <c r="B4" s="20">
        <v>-20</v>
      </c>
      <c r="C4" s="25">
        <v>1.42</v>
      </c>
      <c r="D4" s="20">
        <v>2.2000000000000002</v>
      </c>
      <c r="E4" s="20">
        <v>2.44</v>
      </c>
      <c r="F4" s="20">
        <v>1.51</v>
      </c>
      <c r="G4" s="53">
        <v>1.48</v>
      </c>
      <c r="H4" s="20">
        <v>1.43</v>
      </c>
      <c r="I4" s="55">
        <v>55</v>
      </c>
    </row>
    <row r="5" spans="1:12" x14ac:dyDescent="0.3">
      <c r="A5" s="18"/>
      <c r="B5" s="20">
        <v>-15</v>
      </c>
      <c r="C5" s="25">
        <v>1.55</v>
      </c>
      <c r="D5" s="20">
        <v>2.9</v>
      </c>
      <c r="E5" s="20">
        <v>3.25</v>
      </c>
      <c r="F5" s="20">
        <v>2.54</v>
      </c>
      <c r="G5" s="53">
        <v>2.48</v>
      </c>
      <c r="H5" s="20">
        <v>2.39</v>
      </c>
      <c r="I5" s="55">
        <v>60</v>
      </c>
    </row>
    <row r="6" spans="1:12" x14ac:dyDescent="0.3">
      <c r="A6" s="18"/>
      <c r="B6" s="20">
        <v>-10</v>
      </c>
      <c r="C6" s="25">
        <v>1.71</v>
      </c>
      <c r="D6" s="20">
        <v>3.82</v>
      </c>
      <c r="E6" s="20">
        <v>4.34</v>
      </c>
      <c r="F6" s="20">
        <v>3.04</v>
      </c>
      <c r="G6" s="53">
        <v>2.95</v>
      </c>
      <c r="H6" s="20">
        <v>2.85</v>
      </c>
      <c r="I6" s="55">
        <v>60</v>
      </c>
    </row>
    <row r="7" spans="1:12" x14ac:dyDescent="0.3">
      <c r="A7" s="18"/>
      <c r="B7" s="20">
        <v>-7</v>
      </c>
      <c r="C7" s="25">
        <v>1.25</v>
      </c>
      <c r="D7" s="20">
        <v>4.8</v>
      </c>
      <c r="E7" s="20">
        <v>4.99</v>
      </c>
      <c r="F7" s="20">
        <v>3.34</v>
      </c>
      <c r="G7" s="53">
        <v>3.15</v>
      </c>
      <c r="H7" s="20">
        <v>3.11</v>
      </c>
      <c r="I7" s="55">
        <v>60</v>
      </c>
    </row>
    <row r="8" spans="1:12" x14ac:dyDescent="0.3">
      <c r="A8" s="18"/>
      <c r="B8" s="20">
        <v>2</v>
      </c>
      <c r="C8" s="23">
        <f t="shared" ref="C8:H8" si="1">($B$3-$B$4)*(C7-C9)/($B$2-$B$4)+C9</f>
        <v>1.8860000000000001</v>
      </c>
      <c r="D8" s="23">
        <f t="shared" si="1"/>
        <v>4.47</v>
      </c>
      <c r="E8" s="23">
        <f t="shared" si="1"/>
        <v>5.7519999999999998</v>
      </c>
      <c r="F8" s="23">
        <f t="shared" si="1"/>
        <v>4.5699999999999994</v>
      </c>
      <c r="G8" s="54">
        <f t="shared" si="1"/>
        <v>4.38</v>
      </c>
      <c r="H8" s="24">
        <f t="shared" si="1"/>
        <v>4.22</v>
      </c>
      <c r="I8" s="55">
        <v>60</v>
      </c>
    </row>
    <row r="9" spans="1:12" x14ac:dyDescent="0.3">
      <c r="A9" s="18"/>
      <c r="B9" s="20">
        <v>7</v>
      </c>
      <c r="C9" s="25">
        <v>2.31</v>
      </c>
      <c r="D9" s="20">
        <v>4.25</v>
      </c>
      <c r="E9" s="20">
        <v>6.26</v>
      </c>
      <c r="F9" s="20">
        <v>5.39</v>
      </c>
      <c r="G9" s="53">
        <v>5.2</v>
      </c>
      <c r="H9" s="20">
        <v>4.96</v>
      </c>
      <c r="I9" s="55">
        <v>65</v>
      </c>
    </row>
    <row r="10" spans="1:12" x14ac:dyDescent="0.3">
      <c r="A10" s="18" t="s">
        <v>11</v>
      </c>
      <c r="B10" s="20">
        <v>12</v>
      </c>
      <c r="C10" s="23">
        <f t="shared" ref="C10:H10" si="2">($B$3-$B$4)*(C9-C11)/($B$2-$B$4)+C11</f>
        <v>2.274</v>
      </c>
      <c r="D10" s="23">
        <f t="shared" si="2"/>
        <v>4.7839999999999998</v>
      </c>
      <c r="E10" s="23">
        <f t="shared" si="2"/>
        <v>5.9539999999999997</v>
      </c>
      <c r="F10" s="23">
        <f t="shared" si="2"/>
        <v>5.2279999999999998</v>
      </c>
      <c r="G10" s="54">
        <f t="shared" si="2"/>
        <v>4.984</v>
      </c>
      <c r="H10" s="24">
        <f t="shared" si="2"/>
        <v>4.7379999999999995</v>
      </c>
      <c r="I10" s="55">
        <v>65</v>
      </c>
      <c r="L10" s="18" t="s">
        <v>13</v>
      </c>
    </row>
    <row r="11" spans="1:12" x14ac:dyDescent="0.3">
      <c r="A11" s="18"/>
      <c r="B11" s="20">
        <v>15</v>
      </c>
      <c r="C11" s="26">
        <v>2.25</v>
      </c>
      <c r="D11" s="27">
        <v>5.14</v>
      </c>
      <c r="E11" s="27">
        <v>5.75</v>
      </c>
      <c r="F11" s="27">
        <v>5.12</v>
      </c>
      <c r="G11" s="47">
        <v>4.84</v>
      </c>
      <c r="H11" s="20">
        <v>4.59</v>
      </c>
      <c r="I11" s="55">
        <v>65</v>
      </c>
    </row>
    <row r="12" spans="1:12" x14ac:dyDescent="0.3">
      <c r="A12" s="18"/>
      <c r="B12" s="58"/>
      <c r="C12" s="18"/>
      <c r="D12" s="18"/>
      <c r="E12" s="18"/>
      <c r="F12" s="18"/>
      <c r="G12" s="18"/>
      <c r="H12" s="20"/>
      <c r="I12" s="55"/>
    </row>
    <row r="13" spans="1:12" ht="15" thickBot="1" x14ac:dyDescent="0.35">
      <c r="A13" s="18"/>
      <c r="B13" s="59"/>
      <c r="C13" s="18"/>
      <c r="D13" s="18"/>
      <c r="E13" s="18"/>
      <c r="F13" s="18"/>
      <c r="G13" s="18"/>
      <c r="H13" s="20"/>
      <c r="I13" s="55"/>
    </row>
    <row r="14" spans="1:12" x14ac:dyDescent="0.3">
      <c r="A14" s="18" t="s">
        <v>5</v>
      </c>
      <c r="B14" s="20">
        <v>-20</v>
      </c>
      <c r="C14" s="21">
        <v>1.1399999999999999</v>
      </c>
      <c r="D14" s="22">
        <v>1.5</v>
      </c>
      <c r="E14" s="22">
        <v>1.56</v>
      </c>
      <c r="F14" s="22">
        <v>1</v>
      </c>
      <c r="G14" s="51">
        <v>1</v>
      </c>
      <c r="H14" s="20">
        <v>1</v>
      </c>
      <c r="I14" s="55">
        <v>55</v>
      </c>
    </row>
    <row r="15" spans="1:12" x14ac:dyDescent="0.3">
      <c r="A15" s="18"/>
      <c r="B15" s="20">
        <v>-15</v>
      </c>
      <c r="C15" s="25">
        <v>1.25</v>
      </c>
      <c r="D15" s="20">
        <v>1.69</v>
      </c>
      <c r="E15" s="20">
        <v>1.84</v>
      </c>
      <c r="F15" s="20">
        <v>1.25</v>
      </c>
      <c r="G15" s="53">
        <v>1.2</v>
      </c>
      <c r="H15" s="20">
        <v>1.18</v>
      </c>
      <c r="I15" s="55">
        <v>60</v>
      </c>
    </row>
    <row r="16" spans="1:12" x14ac:dyDescent="0.3">
      <c r="A16" s="18"/>
      <c r="B16" s="20">
        <v>-10</v>
      </c>
      <c r="C16" s="25">
        <v>1.82</v>
      </c>
      <c r="D16" s="20">
        <v>2.4</v>
      </c>
      <c r="E16" s="20">
        <v>2.63</v>
      </c>
      <c r="F16" s="20">
        <v>1.6</v>
      </c>
      <c r="G16" s="53">
        <v>1.58</v>
      </c>
      <c r="H16" s="20">
        <v>1.56</v>
      </c>
      <c r="I16" s="55">
        <v>60</v>
      </c>
    </row>
    <row r="17" spans="1:9" x14ac:dyDescent="0.3">
      <c r="A17" s="18"/>
      <c r="B17" s="20">
        <v>-7</v>
      </c>
      <c r="C17" s="25">
        <v>1.88</v>
      </c>
      <c r="D17" s="20">
        <v>4</v>
      </c>
      <c r="E17" s="20">
        <v>4.28</v>
      </c>
      <c r="F17" s="20">
        <v>1.91</v>
      </c>
      <c r="G17" s="53">
        <v>1.95</v>
      </c>
      <c r="H17" s="20">
        <v>1.83</v>
      </c>
      <c r="I17" s="55">
        <v>60</v>
      </c>
    </row>
    <row r="18" spans="1:9" x14ac:dyDescent="0.3">
      <c r="A18" s="18"/>
      <c r="B18" s="20">
        <v>2</v>
      </c>
      <c r="C18" s="23">
        <f t="shared" ref="C18:H18" si="3">($B$3-$B$4)*(C17-C19)/($B$2-$B$4)+C19</f>
        <v>2.9420000000000002</v>
      </c>
      <c r="D18" s="23">
        <f t="shared" si="3"/>
        <v>4.24</v>
      </c>
      <c r="E18" s="23">
        <f t="shared" si="3"/>
        <v>5.1560000000000006</v>
      </c>
      <c r="F18" s="23">
        <f t="shared" si="3"/>
        <v>2.6539999999999999</v>
      </c>
      <c r="G18" s="54">
        <f t="shared" si="3"/>
        <v>2.5500000000000003</v>
      </c>
      <c r="H18" s="24">
        <f t="shared" si="3"/>
        <v>2.5499999999999998</v>
      </c>
      <c r="I18" s="55">
        <v>60</v>
      </c>
    </row>
    <row r="19" spans="1:9" x14ac:dyDescent="0.3">
      <c r="A19" s="18"/>
      <c r="B19" s="20">
        <v>7</v>
      </c>
      <c r="C19" s="25">
        <v>3.65</v>
      </c>
      <c r="D19" s="20">
        <v>4.4000000000000004</v>
      </c>
      <c r="E19" s="20">
        <v>5.74</v>
      </c>
      <c r="F19" s="20">
        <v>3.15</v>
      </c>
      <c r="G19" s="53">
        <v>2.95</v>
      </c>
      <c r="H19" s="20">
        <v>3.03</v>
      </c>
      <c r="I19" s="55">
        <v>65</v>
      </c>
    </row>
    <row r="20" spans="1:9" x14ac:dyDescent="0.3">
      <c r="A20" s="18" t="s">
        <v>11</v>
      </c>
      <c r="B20" s="20">
        <v>12</v>
      </c>
      <c r="C20" s="23">
        <f t="shared" ref="C20:H20" si="4">($B$3-$B$4)*(C19-C21)/($B$2-$B$4)+C21</f>
        <v>3.8899999999999997</v>
      </c>
      <c r="D20" s="23">
        <f t="shared" si="4"/>
        <v>4.7359999999999998</v>
      </c>
      <c r="E20" s="23">
        <f t="shared" si="4"/>
        <v>5.6740000000000004</v>
      </c>
      <c r="F20" s="23">
        <f t="shared" si="4"/>
        <v>3.48</v>
      </c>
      <c r="G20" s="54">
        <f t="shared" si="4"/>
        <v>3.298</v>
      </c>
      <c r="H20" s="24">
        <f t="shared" si="4"/>
        <v>3.258</v>
      </c>
      <c r="I20" s="55">
        <v>65</v>
      </c>
    </row>
    <row r="21" spans="1:9" x14ac:dyDescent="0.3">
      <c r="B21" s="20">
        <v>15</v>
      </c>
      <c r="C21" s="26">
        <v>4.05</v>
      </c>
      <c r="D21" s="27">
        <v>4.96</v>
      </c>
      <c r="E21" s="27">
        <v>5.63</v>
      </c>
      <c r="F21" s="27">
        <v>3.7</v>
      </c>
      <c r="G21" s="47">
        <v>3.53</v>
      </c>
      <c r="H21" s="20">
        <v>3.41</v>
      </c>
      <c r="I21" s="55">
        <v>65</v>
      </c>
    </row>
    <row r="23" spans="1:9" x14ac:dyDescent="0.3">
      <c r="A23" s="19" t="s">
        <v>14</v>
      </c>
    </row>
    <row r="25" spans="1:9" x14ac:dyDescent="0.3">
      <c r="A25" s="62" t="s">
        <v>16</v>
      </c>
      <c r="B25" s="62"/>
      <c r="C25" s="62"/>
      <c r="D25" s="62"/>
      <c r="E25" s="62"/>
      <c r="F25" s="62"/>
      <c r="G25" s="62"/>
      <c r="H25" s="62"/>
      <c r="I25" s="49"/>
    </row>
    <row r="26" spans="1:9" x14ac:dyDescent="0.3">
      <c r="A26" s="60" t="s">
        <v>21</v>
      </c>
      <c r="B26" s="60"/>
      <c r="C26" s="61"/>
      <c r="D26" s="61"/>
      <c r="E26" s="61"/>
      <c r="F26" s="61"/>
      <c r="G26" s="61"/>
      <c r="H26" s="61"/>
      <c r="I26" s="50"/>
    </row>
    <row r="27" spans="1:9" ht="15" thickBot="1" x14ac:dyDescent="0.35">
      <c r="A27" s="31" t="s">
        <v>22</v>
      </c>
      <c r="B27" s="40" t="s">
        <v>23</v>
      </c>
      <c r="C27" s="44" t="s">
        <v>6</v>
      </c>
      <c r="D27" s="44" t="s">
        <v>7</v>
      </c>
      <c r="E27" s="44" t="s">
        <v>8</v>
      </c>
      <c r="F27" s="44" t="s">
        <v>9</v>
      </c>
      <c r="G27" s="44" t="s">
        <v>1</v>
      </c>
      <c r="H27" s="44" t="s">
        <v>2</v>
      </c>
      <c r="I27" s="50"/>
    </row>
    <row r="28" spans="1:9" x14ac:dyDescent="0.3">
      <c r="A28" s="31">
        <v>-25</v>
      </c>
      <c r="B28" s="40">
        <v>35</v>
      </c>
      <c r="C28" s="32">
        <f t="shared" ref="C28:H28" si="5">C2</f>
        <v>1.18</v>
      </c>
      <c r="D28" s="33">
        <f t="shared" si="5"/>
        <v>1.56</v>
      </c>
      <c r="E28" s="33">
        <f t="shared" si="5"/>
        <v>1.71</v>
      </c>
      <c r="F28" s="33">
        <f t="shared" si="5"/>
        <v>1.33</v>
      </c>
      <c r="G28" s="33">
        <f t="shared" si="5"/>
        <v>1.31</v>
      </c>
      <c r="H28" s="34">
        <f t="shared" si="5"/>
        <v>1.29</v>
      </c>
    </row>
    <row r="29" spans="1:9" x14ac:dyDescent="0.3">
      <c r="A29" s="31">
        <v>-10</v>
      </c>
      <c r="B29" s="40">
        <v>35</v>
      </c>
      <c r="C29" s="35">
        <f t="shared" ref="C29:H29" si="6">C6</f>
        <v>1.71</v>
      </c>
      <c r="D29" s="30">
        <f t="shared" si="6"/>
        <v>3.82</v>
      </c>
      <c r="E29" s="30">
        <f t="shared" si="6"/>
        <v>4.34</v>
      </c>
      <c r="F29" s="30">
        <f t="shared" si="6"/>
        <v>3.04</v>
      </c>
      <c r="G29" s="30">
        <f t="shared" si="6"/>
        <v>2.95</v>
      </c>
      <c r="H29" s="36">
        <f t="shared" si="6"/>
        <v>2.85</v>
      </c>
      <c r="I29" s="28"/>
    </row>
    <row r="30" spans="1:9" x14ac:dyDescent="0.3">
      <c r="A30" s="31">
        <v>-7</v>
      </c>
      <c r="B30" s="40">
        <v>34</v>
      </c>
      <c r="C30" s="35">
        <f t="shared" ref="C30:H30" si="7">C7+(C7-C17)/20</f>
        <v>1.2184999999999999</v>
      </c>
      <c r="D30" s="30">
        <f t="shared" si="7"/>
        <v>4.84</v>
      </c>
      <c r="E30" s="30">
        <f t="shared" si="7"/>
        <v>5.0255000000000001</v>
      </c>
      <c r="F30" s="30">
        <f t="shared" si="7"/>
        <v>3.4114999999999998</v>
      </c>
      <c r="G30" s="30">
        <f t="shared" si="7"/>
        <v>3.21</v>
      </c>
      <c r="H30" s="36">
        <f t="shared" si="7"/>
        <v>3.1739999999999999</v>
      </c>
      <c r="I30" s="28"/>
    </row>
    <row r="31" spans="1:9" x14ac:dyDescent="0.3">
      <c r="A31" s="31">
        <v>2</v>
      </c>
      <c r="B31" s="40">
        <v>30</v>
      </c>
      <c r="C31" s="35">
        <f t="shared" ref="C31:H31" si="8">C8+5*(C8-C18)/20</f>
        <v>1.6220000000000001</v>
      </c>
      <c r="D31" s="30">
        <f t="shared" si="8"/>
        <v>4.5274999999999999</v>
      </c>
      <c r="E31" s="30">
        <f t="shared" si="8"/>
        <v>5.9009999999999998</v>
      </c>
      <c r="F31" s="30">
        <f t="shared" si="8"/>
        <v>5.0489999999999995</v>
      </c>
      <c r="G31" s="30">
        <f t="shared" si="8"/>
        <v>4.8374999999999995</v>
      </c>
      <c r="H31" s="36">
        <f t="shared" si="8"/>
        <v>4.6374999999999993</v>
      </c>
      <c r="I31" s="28"/>
    </row>
    <row r="32" spans="1:9" x14ac:dyDescent="0.3">
      <c r="A32" s="31">
        <v>7</v>
      </c>
      <c r="B32" s="40">
        <v>27</v>
      </c>
      <c r="C32" s="35">
        <f t="shared" ref="C32:H32" si="9">C9+8*(C9-C19)/20</f>
        <v>1.774</v>
      </c>
      <c r="D32" s="30">
        <f t="shared" si="9"/>
        <v>4.1899999999999995</v>
      </c>
      <c r="E32" s="30">
        <f t="shared" si="9"/>
        <v>6.468</v>
      </c>
      <c r="F32" s="30">
        <f t="shared" si="9"/>
        <v>6.2859999999999996</v>
      </c>
      <c r="G32" s="30">
        <f t="shared" si="9"/>
        <v>6.1000000000000005</v>
      </c>
      <c r="H32" s="36">
        <f t="shared" si="9"/>
        <v>5.7320000000000002</v>
      </c>
      <c r="I32" s="28"/>
    </row>
    <row r="33" spans="1:9" ht="15" thickBot="1" x14ac:dyDescent="0.35">
      <c r="A33" s="31">
        <v>12</v>
      </c>
      <c r="B33" s="40">
        <v>24</v>
      </c>
      <c r="C33" s="37">
        <f t="shared" ref="C33:H33" si="10">C10+11*(C10-C20)/20</f>
        <v>1.3852000000000002</v>
      </c>
      <c r="D33" s="38">
        <f t="shared" si="10"/>
        <v>4.8103999999999996</v>
      </c>
      <c r="E33" s="38">
        <f t="shared" si="10"/>
        <v>6.1079999999999997</v>
      </c>
      <c r="F33" s="38">
        <f t="shared" si="10"/>
        <v>6.1894</v>
      </c>
      <c r="G33" s="38">
        <f t="shared" si="10"/>
        <v>5.9112999999999998</v>
      </c>
      <c r="H33" s="39">
        <f t="shared" si="10"/>
        <v>5.5519999999999996</v>
      </c>
      <c r="I33" s="28"/>
    </row>
    <row r="34" spans="1:9" ht="15" thickBot="1" x14ac:dyDescent="0.35">
      <c r="A34" s="60" t="s">
        <v>20</v>
      </c>
      <c r="B34" s="60"/>
      <c r="C34" s="66"/>
      <c r="D34" s="66"/>
      <c r="E34" s="66"/>
      <c r="F34" s="66"/>
      <c r="G34" s="66"/>
      <c r="H34" s="66"/>
      <c r="I34" s="50"/>
    </row>
    <row r="35" spans="1:9" x14ac:dyDescent="0.3">
      <c r="A35" s="45">
        <v>-20</v>
      </c>
      <c r="B35" s="46">
        <v>55</v>
      </c>
      <c r="C35" s="41">
        <f t="shared" ref="C35:H35" si="11">C14</f>
        <v>1.1399999999999999</v>
      </c>
      <c r="D35" s="42">
        <f t="shared" si="11"/>
        <v>1.5</v>
      </c>
      <c r="E35" s="42">
        <f t="shared" si="11"/>
        <v>1.56</v>
      </c>
      <c r="F35" s="42">
        <f t="shared" si="11"/>
        <v>1</v>
      </c>
      <c r="G35" s="42">
        <f t="shared" si="11"/>
        <v>1</v>
      </c>
      <c r="H35" s="43">
        <f t="shared" si="11"/>
        <v>1</v>
      </c>
      <c r="I35" s="28"/>
    </row>
    <row r="36" spans="1:9" x14ac:dyDescent="0.3">
      <c r="A36" s="31">
        <v>-10</v>
      </c>
      <c r="B36" s="40">
        <v>55</v>
      </c>
      <c r="C36" s="35">
        <f t="shared" ref="C36:H36" si="12">C16</f>
        <v>1.82</v>
      </c>
      <c r="D36" s="30">
        <f t="shared" si="12"/>
        <v>2.4</v>
      </c>
      <c r="E36" s="30">
        <f t="shared" si="12"/>
        <v>2.63</v>
      </c>
      <c r="F36" s="30">
        <f t="shared" si="12"/>
        <v>1.6</v>
      </c>
      <c r="G36" s="30">
        <f t="shared" si="12"/>
        <v>1.58</v>
      </c>
      <c r="H36" s="36">
        <f t="shared" si="12"/>
        <v>1.56</v>
      </c>
      <c r="I36" s="28"/>
    </row>
    <row r="37" spans="1:9" x14ac:dyDescent="0.3">
      <c r="A37" s="31">
        <v>-7</v>
      </c>
      <c r="B37" s="40">
        <v>52</v>
      </c>
      <c r="C37" s="35">
        <f t="shared" ref="C37:H37" si="13">C17+3*(C7-C17)/20</f>
        <v>1.7854999999999999</v>
      </c>
      <c r="D37" s="30">
        <f t="shared" si="13"/>
        <v>4.12</v>
      </c>
      <c r="E37" s="30">
        <f t="shared" si="13"/>
        <v>4.3864999999999998</v>
      </c>
      <c r="F37" s="30">
        <f t="shared" si="13"/>
        <v>2.1244999999999998</v>
      </c>
      <c r="G37" s="30">
        <f t="shared" si="13"/>
        <v>2.13</v>
      </c>
      <c r="H37" s="36">
        <f t="shared" si="13"/>
        <v>2.0220000000000002</v>
      </c>
      <c r="I37" s="28"/>
    </row>
    <row r="38" spans="1:9" x14ac:dyDescent="0.3">
      <c r="A38" s="31">
        <v>2</v>
      </c>
      <c r="B38" s="40">
        <v>42</v>
      </c>
      <c r="C38" s="35">
        <f>C8-E447*(C8-C18)/20</f>
        <v>1.8860000000000001</v>
      </c>
      <c r="D38" s="30">
        <f>D8-7*(D8-D18)/20</f>
        <v>4.3895</v>
      </c>
      <c r="E38" s="30">
        <f>E8-7*(E8-E18)/20</f>
        <v>5.5434000000000001</v>
      </c>
      <c r="F38" s="30">
        <f>F8-7*(F8-F18)/20</f>
        <v>3.8993999999999995</v>
      </c>
      <c r="G38" s="30">
        <f>G8-7*(G8-G18)/20</f>
        <v>3.7395</v>
      </c>
      <c r="H38" s="36">
        <f>H8-7*(H8-H18)/20</f>
        <v>3.6354999999999995</v>
      </c>
      <c r="I38" s="28"/>
    </row>
    <row r="39" spans="1:9" x14ac:dyDescent="0.3">
      <c r="A39" s="31">
        <v>7</v>
      </c>
      <c r="B39" s="40">
        <v>36</v>
      </c>
      <c r="C39" s="35">
        <f>C9-1*(C9-C19)/20</f>
        <v>2.3770000000000002</v>
      </c>
      <c r="D39" s="30">
        <f>D10+(D10-D19)/20</f>
        <v>4.8031999999999995</v>
      </c>
      <c r="E39" s="30">
        <f>E9-1*(E9-E19)/20</f>
        <v>6.234</v>
      </c>
      <c r="F39" s="30">
        <f>F9-1*(F9-F19)/20</f>
        <v>5.2779999999999996</v>
      </c>
      <c r="G39" s="30">
        <f>G9-1*(G9-G19)/20</f>
        <v>5.0875000000000004</v>
      </c>
      <c r="H39" s="36">
        <f>H9-1*(H9-H19)/20</f>
        <v>4.8635000000000002</v>
      </c>
      <c r="I39" s="28"/>
    </row>
    <row r="40" spans="1:9" ht="15" thickBot="1" x14ac:dyDescent="0.35">
      <c r="A40" s="31">
        <v>12</v>
      </c>
      <c r="B40" s="40">
        <v>30</v>
      </c>
      <c r="C40" s="37">
        <f t="shared" ref="C40:H40" si="14">C10-(C20-C10)/20</f>
        <v>2.1932</v>
      </c>
      <c r="D40" s="38">
        <f t="shared" si="14"/>
        <v>4.7863999999999995</v>
      </c>
      <c r="E40" s="38">
        <f t="shared" si="14"/>
        <v>5.968</v>
      </c>
      <c r="F40" s="38">
        <f t="shared" si="14"/>
        <v>5.3153999999999995</v>
      </c>
      <c r="G40" s="38">
        <f t="shared" si="14"/>
        <v>5.0682999999999998</v>
      </c>
      <c r="H40" s="39">
        <f t="shared" si="14"/>
        <v>4.8119999999999994</v>
      </c>
      <c r="I40" s="28"/>
    </row>
    <row r="41" spans="1:9" x14ac:dyDescent="0.3">
      <c r="C41" s="28"/>
      <c r="D41" s="28"/>
      <c r="E41" s="28"/>
      <c r="F41" s="28"/>
      <c r="G41" s="28"/>
      <c r="H41" s="28"/>
      <c r="I41" s="28"/>
    </row>
    <row r="43" spans="1:9" x14ac:dyDescent="0.3">
      <c r="A43" s="62" t="s">
        <v>15</v>
      </c>
      <c r="B43" s="62"/>
      <c r="C43" s="62"/>
      <c r="D43" s="62"/>
      <c r="E43" s="62"/>
      <c r="F43" s="62"/>
      <c r="G43" s="62"/>
      <c r="H43" s="62"/>
      <c r="I43" s="49"/>
    </row>
    <row r="44" spans="1:9" x14ac:dyDescent="0.3">
      <c r="A44" s="60" t="s">
        <v>21</v>
      </c>
      <c r="B44" s="60"/>
      <c r="C44" s="61"/>
      <c r="D44" s="61"/>
      <c r="E44" s="61"/>
      <c r="F44" s="61"/>
      <c r="G44" s="61"/>
      <c r="H44" s="61"/>
      <c r="I44" s="50"/>
    </row>
    <row r="45" spans="1:9" ht="15" thickBot="1" x14ac:dyDescent="0.35">
      <c r="A45" s="31" t="s">
        <v>22</v>
      </c>
      <c r="B45" s="40" t="s">
        <v>23</v>
      </c>
      <c r="C45" s="44" t="s">
        <v>6</v>
      </c>
      <c r="D45" s="44" t="s">
        <v>7</v>
      </c>
      <c r="E45" s="44" t="s">
        <v>8</v>
      </c>
      <c r="F45" s="44" t="s">
        <v>9</v>
      </c>
      <c r="G45" s="44" t="s">
        <v>1</v>
      </c>
      <c r="H45" s="44" t="s">
        <v>2</v>
      </c>
      <c r="I45" s="50"/>
    </row>
    <row r="46" spans="1:9" x14ac:dyDescent="0.3">
      <c r="A46" s="31">
        <v>-25</v>
      </c>
      <c r="B46" s="40">
        <v>35</v>
      </c>
      <c r="C46" s="32">
        <f>C2</f>
        <v>1.18</v>
      </c>
      <c r="D46" s="33">
        <f t="shared" ref="D46:H47" si="15">D2</f>
        <v>1.56</v>
      </c>
      <c r="E46" s="33">
        <f t="shared" si="15"/>
        <v>1.71</v>
      </c>
      <c r="F46" s="33">
        <f t="shared" si="15"/>
        <v>1.33</v>
      </c>
      <c r="G46" s="33">
        <f t="shared" si="15"/>
        <v>1.31</v>
      </c>
      <c r="H46" s="34">
        <f t="shared" si="15"/>
        <v>1.29</v>
      </c>
    </row>
    <row r="47" spans="1:9" x14ac:dyDescent="0.3">
      <c r="A47" s="31">
        <v>-22</v>
      </c>
      <c r="B47" s="40">
        <v>35</v>
      </c>
      <c r="C47" s="35">
        <f>C3</f>
        <v>1.3239999999999998</v>
      </c>
      <c r="D47" s="30">
        <f t="shared" si="15"/>
        <v>1.9440000000000002</v>
      </c>
      <c r="E47" s="30">
        <f t="shared" si="15"/>
        <v>2.1480000000000001</v>
      </c>
      <c r="F47" s="30">
        <f t="shared" si="15"/>
        <v>1.4379999999999999</v>
      </c>
      <c r="G47" s="30">
        <f t="shared" si="15"/>
        <v>1.4119999999999999</v>
      </c>
      <c r="H47" s="36">
        <f t="shared" si="15"/>
        <v>1.3739999999999999</v>
      </c>
      <c r="I47" s="28"/>
    </row>
    <row r="48" spans="1:9" x14ac:dyDescent="0.3">
      <c r="A48" s="31">
        <v>-15</v>
      </c>
      <c r="B48" s="40">
        <v>35</v>
      </c>
      <c r="C48" s="35">
        <f>C5</f>
        <v>1.55</v>
      </c>
      <c r="D48" s="30">
        <f t="shared" ref="D48:H48" si="16">D5</f>
        <v>2.9</v>
      </c>
      <c r="E48" s="30">
        <f t="shared" si="16"/>
        <v>3.25</v>
      </c>
      <c r="F48" s="30">
        <f t="shared" si="16"/>
        <v>2.54</v>
      </c>
      <c r="G48" s="30">
        <f t="shared" si="16"/>
        <v>2.48</v>
      </c>
      <c r="H48" s="36">
        <f t="shared" si="16"/>
        <v>2.39</v>
      </c>
      <c r="I48" s="28"/>
    </row>
    <row r="49" spans="1:11" x14ac:dyDescent="0.3">
      <c r="A49" s="31">
        <v>-7</v>
      </c>
      <c r="B49" s="40">
        <v>30</v>
      </c>
      <c r="C49" s="35">
        <f t="shared" ref="C49:H49" si="17">C7+5*(C7-C17)/20</f>
        <v>1.0925</v>
      </c>
      <c r="D49" s="30">
        <f t="shared" si="17"/>
        <v>5</v>
      </c>
      <c r="E49" s="30">
        <f t="shared" si="17"/>
        <v>5.1675000000000004</v>
      </c>
      <c r="F49" s="30">
        <f t="shared" si="17"/>
        <v>3.6974999999999998</v>
      </c>
      <c r="G49" s="30">
        <f t="shared" si="17"/>
        <v>3.4499999999999997</v>
      </c>
      <c r="H49" s="36">
        <f t="shared" si="17"/>
        <v>3.4299999999999997</v>
      </c>
      <c r="I49" s="28"/>
    </row>
    <row r="50" spans="1:11" x14ac:dyDescent="0.3">
      <c r="A50" s="31">
        <v>2</v>
      </c>
      <c r="B50" s="40">
        <v>27</v>
      </c>
      <c r="C50" s="35">
        <f t="shared" ref="C50:H50" si="18">C8+8*(C8-C18)/20</f>
        <v>1.4636</v>
      </c>
      <c r="D50" s="30">
        <f t="shared" si="18"/>
        <v>4.5619999999999994</v>
      </c>
      <c r="E50" s="30">
        <f t="shared" si="18"/>
        <v>5.9903999999999993</v>
      </c>
      <c r="F50" s="30">
        <f t="shared" si="18"/>
        <v>5.3363999999999994</v>
      </c>
      <c r="G50" s="30">
        <f t="shared" si="18"/>
        <v>5.1120000000000001</v>
      </c>
      <c r="H50" s="36">
        <f t="shared" si="18"/>
        <v>4.8879999999999999</v>
      </c>
      <c r="I50" s="28"/>
    </row>
    <row r="51" spans="1:11" x14ac:dyDescent="0.3">
      <c r="A51" s="31">
        <v>7</v>
      </c>
      <c r="B51" s="40">
        <v>25</v>
      </c>
      <c r="C51" s="35">
        <f t="shared" ref="C51:H52" si="19">C9+10*(C9-C19)/20</f>
        <v>1.6400000000000001</v>
      </c>
      <c r="D51" s="30">
        <f t="shared" si="19"/>
        <v>4.1749999999999998</v>
      </c>
      <c r="E51" s="30">
        <f t="shared" si="19"/>
        <v>6.52</v>
      </c>
      <c r="F51" s="30">
        <f t="shared" si="19"/>
        <v>6.51</v>
      </c>
      <c r="G51" s="30">
        <f t="shared" si="19"/>
        <v>6.3250000000000002</v>
      </c>
      <c r="H51" s="36">
        <f t="shared" si="19"/>
        <v>5.9249999999999998</v>
      </c>
      <c r="I51" s="28"/>
    </row>
    <row r="52" spans="1:11" ht="15" thickBot="1" x14ac:dyDescent="0.35">
      <c r="A52" s="31">
        <v>12</v>
      </c>
      <c r="B52" s="40">
        <v>24</v>
      </c>
      <c r="C52" s="37">
        <f t="shared" si="19"/>
        <v>1.4660000000000002</v>
      </c>
      <c r="D52" s="38">
        <f t="shared" si="19"/>
        <v>4.8079999999999998</v>
      </c>
      <c r="E52" s="38">
        <f t="shared" si="19"/>
        <v>6.0939999999999994</v>
      </c>
      <c r="F52" s="38">
        <f t="shared" si="19"/>
        <v>6.1019999999999994</v>
      </c>
      <c r="G52" s="38">
        <f t="shared" si="19"/>
        <v>5.827</v>
      </c>
      <c r="H52" s="39">
        <f t="shared" si="19"/>
        <v>5.4779999999999998</v>
      </c>
      <c r="I52" s="28"/>
    </row>
    <row r="53" spans="1:11" x14ac:dyDescent="0.3">
      <c r="A53" s="63" t="s">
        <v>15</v>
      </c>
      <c r="B53" s="64"/>
      <c r="C53" s="64"/>
      <c r="D53" s="64"/>
      <c r="E53" s="64"/>
      <c r="F53" s="64"/>
      <c r="G53" s="64"/>
      <c r="H53" s="65"/>
      <c r="I53" s="49"/>
    </row>
    <row r="54" spans="1:11" ht="15" thickBot="1" x14ac:dyDescent="0.35">
      <c r="A54" s="60" t="s">
        <v>20</v>
      </c>
      <c r="B54" s="60"/>
      <c r="C54" s="61"/>
      <c r="D54" s="61"/>
      <c r="E54" s="61"/>
      <c r="F54" s="61"/>
      <c r="G54" s="61"/>
      <c r="H54" s="61"/>
      <c r="I54" s="50"/>
    </row>
    <row r="55" spans="1:11" x14ac:dyDescent="0.3">
      <c r="A55" s="45">
        <v>-20</v>
      </c>
      <c r="B55" s="46">
        <v>55</v>
      </c>
      <c r="C55" s="41">
        <f>C14</f>
        <v>1.1399999999999999</v>
      </c>
      <c r="D55" s="42">
        <f t="shared" ref="D55:H56" si="20">D14</f>
        <v>1.5</v>
      </c>
      <c r="E55" s="42">
        <f t="shared" si="20"/>
        <v>1.56</v>
      </c>
      <c r="F55" s="42">
        <f t="shared" si="20"/>
        <v>1</v>
      </c>
      <c r="G55" s="42">
        <f t="shared" si="20"/>
        <v>1</v>
      </c>
      <c r="H55" s="43">
        <f t="shared" si="20"/>
        <v>1</v>
      </c>
      <c r="I55" s="28"/>
    </row>
    <row r="56" spans="1:11" x14ac:dyDescent="0.3">
      <c r="A56" s="31">
        <v>-15</v>
      </c>
      <c r="B56" s="40">
        <v>55</v>
      </c>
      <c r="C56" s="35">
        <f>C15</f>
        <v>1.25</v>
      </c>
      <c r="D56" s="30">
        <f t="shared" si="20"/>
        <v>1.69</v>
      </c>
      <c r="E56" s="30">
        <f t="shared" si="20"/>
        <v>1.84</v>
      </c>
      <c r="F56" s="30">
        <f t="shared" si="20"/>
        <v>1.25</v>
      </c>
      <c r="G56" s="30">
        <f t="shared" si="20"/>
        <v>1.2</v>
      </c>
      <c r="H56" s="36">
        <f t="shared" si="20"/>
        <v>1.18</v>
      </c>
      <c r="I56" s="28"/>
    </row>
    <row r="57" spans="1:11" x14ac:dyDescent="0.3">
      <c r="A57" s="31">
        <v>-7</v>
      </c>
      <c r="B57" s="40">
        <v>44</v>
      </c>
      <c r="C57" s="35">
        <f t="shared" ref="C57:H57" si="21">C7+11*(C17-C7)/20</f>
        <v>1.5964999999999998</v>
      </c>
      <c r="D57" s="30">
        <f t="shared" si="21"/>
        <v>4.3600000000000003</v>
      </c>
      <c r="E57" s="30">
        <f t="shared" si="21"/>
        <v>4.5994999999999999</v>
      </c>
      <c r="F57" s="30">
        <f t="shared" si="21"/>
        <v>2.5534999999999997</v>
      </c>
      <c r="G57" s="30">
        <f t="shared" si="21"/>
        <v>2.4900000000000002</v>
      </c>
      <c r="H57" s="36">
        <f t="shared" si="21"/>
        <v>2.4059999999999997</v>
      </c>
      <c r="I57" s="28"/>
    </row>
    <row r="58" spans="1:11" x14ac:dyDescent="0.3">
      <c r="A58" s="31">
        <v>2</v>
      </c>
      <c r="B58" s="40">
        <v>37</v>
      </c>
      <c r="C58" s="35">
        <f t="shared" ref="C58:H58" si="22">C8+2*(C18-C8)/20</f>
        <v>1.9916</v>
      </c>
      <c r="D58" s="30">
        <f t="shared" si="22"/>
        <v>4.4470000000000001</v>
      </c>
      <c r="E58" s="30">
        <f t="shared" si="22"/>
        <v>5.6924000000000001</v>
      </c>
      <c r="F58" s="30">
        <f t="shared" si="22"/>
        <v>4.3783999999999992</v>
      </c>
      <c r="G58" s="30">
        <f t="shared" si="22"/>
        <v>4.1970000000000001</v>
      </c>
      <c r="H58" s="36">
        <f t="shared" si="22"/>
        <v>4.0529999999999999</v>
      </c>
      <c r="I58" s="28"/>
    </row>
    <row r="59" spans="1:11" x14ac:dyDescent="0.3">
      <c r="A59" s="31">
        <v>7</v>
      </c>
      <c r="B59" s="40">
        <v>32</v>
      </c>
      <c r="C59" s="35">
        <f t="shared" ref="C59:H59" si="23">C9-2*(C19-C9)/20</f>
        <v>2.1760000000000002</v>
      </c>
      <c r="D59" s="30">
        <f t="shared" si="23"/>
        <v>4.2350000000000003</v>
      </c>
      <c r="E59" s="30">
        <f t="shared" si="23"/>
        <v>6.3119999999999994</v>
      </c>
      <c r="F59" s="30">
        <f t="shared" si="23"/>
        <v>5.6139999999999999</v>
      </c>
      <c r="G59" s="30">
        <f t="shared" si="23"/>
        <v>5.4249999999999998</v>
      </c>
      <c r="H59" s="36">
        <f t="shared" si="23"/>
        <v>5.1529999999999996</v>
      </c>
      <c r="I59" s="28"/>
    </row>
    <row r="60" spans="1:11" ht="15" thickBot="1" x14ac:dyDescent="0.35">
      <c r="A60" s="31">
        <v>12</v>
      </c>
      <c r="B60" s="40">
        <v>30</v>
      </c>
      <c r="C60" s="37">
        <f>C40</f>
        <v>2.1932</v>
      </c>
      <c r="D60" s="38">
        <f t="shared" ref="D60:H60" si="24">D40</f>
        <v>4.7863999999999995</v>
      </c>
      <c r="E60" s="38">
        <f t="shared" si="24"/>
        <v>5.968</v>
      </c>
      <c r="F60" s="38">
        <f t="shared" si="24"/>
        <v>5.3153999999999995</v>
      </c>
      <c r="G60" s="38">
        <f t="shared" si="24"/>
        <v>5.0682999999999998</v>
      </c>
      <c r="H60" s="39">
        <f t="shared" si="24"/>
        <v>4.8119999999999994</v>
      </c>
      <c r="I60" s="28"/>
      <c r="K60" s="19" t="s">
        <v>12</v>
      </c>
    </row>
    <row r="61" spans="1:11" x14ac:dyDescent="0.3">
      <c r="C61" s="29"/>
      <c r="D61" s="28"/>
      <c r="E61" s="28"/>
      <c r="F61" s="28"/>
      <c r="G61" s="28"/>
      <c r="H61" s="28"/>
      <c r="I61" s="28"/>
    </row>
  </sheetData>
  <mergeCells count="8">
    <mergeCell ref="B12:B13"/>
    <mergeCell ref="A54:H54"/>
    <mergeCell ref="A44:H44"/>
    <mergeCell ref="A43:H43"/>
    <mergeCell ref="A53:H53"/>
    <mergeCell ref="A34:H34"/>
    <mergeCell ref="A25:H25"/>
    <mergeCell ref="A26:H26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CDB19-B1CC-4945-A681-A0A316C8FBAF}">
  <dimension ref="A1:K59"/>
  <sheetViews>
    <sheetView zoomScale="115" zoomScaleNormal="115" workbookViewId="0">
      <selection activeCell="I1" sqref="I1:I19"/>
    </sheetView>
  </sheetViews>
  <sheetFormatPr defaultColWidth="11.5546875" defaultRowHeight="14.4" x14ac:dyDescent="0.3"/>
  <cols>
    <col min="1" max="2" width="11.5546875" style="19"/>
    <col min="3" max="8" width="15.77734375" style="19" customWidth="1"/>
    <col min="9" max="9" width="21.77734375" style="19" bestFit="1" customWidth="1"/>
    <col min="10" max="10" width="25.33203125" style="19" bestFit="1" customWidth="1"/>
    <col min="11" max="16384" width="11.5546875" style="19"/>
  </cols>
  <sheetData>
    <row r="1" spans="1:11" ht="15" thickBot="1" x14ac:dyDescent="0.35">
      <c r="A1" s="18"/>
      <c r="B1" s="18" t="s">
        <v>10</v>
      </c>
      <c r="C1" s="18" t="s">
        <v>17</v>
      </c>
      <c r="D1" s="18" t="s">
        <v>18</v>
      </c>
      <c r="E1" s="18" t="s">
        <v>19</v>
      </c>
      <c r="F1" s="18" t="s">
        <v>0</v>
      </c>
      <c r="G1" s="18" t="s">
        <v>1</v>
      </c>
      <c r="H1" s="18" t="s">
        <v>2</v>
      </c>
      <c r="I1" s="18" t="s">
        <v>24</v>
      </c>
      <c r="J1" s="19" t="s">
        <v>3</v>
      </c>
    </row>
    <row r="2" spans="1:11" x14ac:dyDescent="0.3">
      <c r="A2" s="18"/>
      <c r="B2" s="20">
        <v>-25</v>
      </c>
      <c r="C2" s="6">
        <v>0.98</v>
      </c>
      <c r="D2" s="7">
        <v>4.41</v>
      </c>
      <c r="E2" s="7">
        <v>4.41</v>
      </c>
      <c r="F2" s="7">
        <v>1.99</v>
      </c>
      <c r="G2" s="7">
        <v>2.0499999999999998</v>
      </c>
      <c r="H2" s="8">
        <v>2.0299999999999998</v>
      </c>
      <c r="I2" s="55">
        <v>45</v>
      </c>
    </row>
    <row r="3" spans="1:11" x14ac:dyDescent="0.3">
      <c r="A3" s="18"/>
      <c r="B3" s="20">
        <v>-22</v>
      </c>
      <c r="C3" s="16">
        <f t="shared" ref="C3:H3" si="0">($B$3-$B$4)*(C2-C4)/($B$2-$B$4)+C4</f>
        <v>1.1119999999999999</v>
      </c>
      <c r="D3" s="3">
        <f t="shared" si="0"/>
        <v>4.9619999999999997</v>
      </c>
      <c r="E3" s="3">
        <f t="shared" si="0"/>
        <v>4.9619999999999997</v>
      </c>
      <c r="F3" s="3">
        <f t="shared" si="0"/>
        <v>2.1459999999999999</v>
      </c>
      <c r="G3" s="3">
        <f t="shared" si="0"/>
        <v>2.1819999999999999</v>
      </c>
      <c r="H3" s="17">
        <f t="shared" si="0"/>
        <v>2.15</v>
      </c>
      <c r="I3" s="55">
        <v>45</v>
      </c>
    </row>
    <row r="4" spans="1:11" x14ac:dyDescent="0.3">
      <c r="A4" s="18" t="s">
        <v>4</v>
      </c>
      <c r="B4" s="20">
        <v>-20</v>
      </c>
      <c r="C4" s="9">
        <v>1.2</v>
      </c>
      <c r="D4" s="2">
        <v>5.33</v>
      </c>
      <c r="E4" s="2">
        <v>5.33</v>
      </c>
      <c r="F4" s="2">
        <v>2.25</v>
      </c>
      <c r="G4" s="2">
        <v>2.27</v>
      </c>
      <c r="H4" s="10">
        <v>2.23</v>
      </c>
      <c r="I4" s="55">
        <v>55</v>
      </c>
    </row>
    <row r="5" spans="1:11" x14ac:dyDescent="0.3">
      <c r="A5" s="18"/>
      <c r="B5" s="20">
        <v>-15</v>
      </c>
      <c r="C5" s="9">
        <v>1.44</v>
      </c>
      <c r="D5" s="2">
        <v>6.48</v>
      </c>
      <c r="E5" s="2">
        <v>6.48</v>
      </c>
      <c r="F5" s="2">
        <v>2.54</v>
      </c>
      <c r="G5" s="2">
        <v>2.5</v>
      </c>
      <c r="H5" s="10">
        <v>2.46</v>
      </c>
      <c r="I5" s="55">
        <v>60</v>
      </c>
    </row>
    <row r="6" spans="1:11" x14ac:dyDescent="0.3">
      <c r="A6" s="18"/>
      <c r="B6" s="20">
        <v>-10</v>
      </c>
      <c r="C6" s="9">
        <v>1.72</v>
      </c>
      <c r="D6" s="2">
        <v>7.68</v>
      </c>
      <c r="E6" s="2">
        <v>7.68</v>
      </c>
      <c r="F6" s="2">
        <v>2.88</v>
      </c>
      <c r="G6" s="2">
        <v>2.78</v>
      </c>
      <c r="H6" s="10">
        <v>2.75</v>
      </c>
      <c r="I6" s="55">
        <v>60</v>
      </c>
    </row>
    <row r="7" spans="1:11" x14ac:dyDescent="0.3">
      <c r="A7" s="18"/>
      <c r="B7" s="20">
        <v>-7</v>
      </c>
      <c r="C7" s="9">
        <v>1.9</v>
      </c>
      <c r="D7" s="2">
        <v>8</v>
      </c>
      <c r="E7" s="2">
        <v>8.32</v>
      </c>
      <c r="F7" s="2">
        <v>3.13</v>
      </c>
      <c r="G7" s="2">
        <v>3</v>
      </c>
      <c r="H7" s="10">
        <v>2.97</v>
      </c>
      <c r="I7" s="55">
        <v>60</v>
      </c>
    </row>
    <row r="8" spans="1:11" x14ac:dyDescent="0.3">
      <c r="A8" s="18"/>
      <c r="B8" s="20">
        <v>2</v>
      </c>
      <c r="C8" s="9">
        <v>2.4300000000000002</v>
      </c>
      <c r="D8" s="2">
        <v>8.1999999999999993</v>
      </c>
      <c r="E8" s="2">
        <v>9.64</v>
      </c>
      <c r="F8" s="2">
        <v>4.08</v>
      </c>
      <c r="G8" s="2">
        <v>3.8</v>
      </c>
      <c r="H8" s="10">
        <v>3.61</v>
      </c>
      <c r="I8" s="55">
        <v>60</v>
      </c>
    </row>
    <row r="9" spans="1:11" x14ac:dyDescent="0.3">
      <c r="A9" s="18"/>
      <c r="B9" s="20">
        <v>7</v>
      </c>
      <c r="C9" s="9">
        <v>3</v>
      </c>
      <c r="D9" s="2">
        <v>10</v>
      </c>
      <c r="E9" s="2">
        <v>11.1</v>
      </c>
      <c r="F9" s="2">
        <v>5.14</v>
      </c>
      <c r="G9" s="2">
        <v>4.7</v>
      </c>
      <c r="H9" s="10">
        <v>4.43</v>
      </c>
      <c r="I9" s="55">
        <v>65</v>
      </c>
    </row>
    <row r="10" spans="1:11" ht="15" thickBot="1" x14ac:dyDescent="0.35">
      <c r="A10" s="18" t="s">
        <v>11</v>
      </c>
      <c r="B10" s="20">
        <v>12</v>
      </c>
      <c r="C10" s="11">
        <v>3.45</v>
      </c>
      <c r="D10" s="12">
        <v>10.1</v>
      </c>
      <c r="E10" s="12">
        <v>11.6</v>
      </c>
      <c r="F10" s="12">
        <v>6.26</v>
      </c>
      <c r="G10" s="12">
        <v>5.6</v>
      </c>
      <c r="H10" s="13">
        <v>5.33</v>
      </c>
      <c r="I10" s="55">
        <v>65</v>
      </c>
      <c r="K10" s="18" t="s">
        <v>13</v>
      </c>
    </row>
    <row r="11" spans="1:11" x14ac:dyDescent="0.3">
      <c r="A11" s="18"/>
      <c r="B11" s="58"/>
      <c r="C11" s="18"/>
      <c r="D11" s="18"/>
      <c r="E11" s="18"/>
      <c r="F11" s="18"/>
      <c r="G11" s="18"/>
      <c r="H11" s="18"/>
      <c r="I11" s="55"/>
    </row>
    <row r="12" spans="1:11" ht="15" thickBot="1" x14ac:dyDescent="0.35">
      <c r="A12" s="18"/>
      <c r="B12" s="59"/>
      <c r="C12" s="18"/>
      <c r="D12" s="18"/>
      <c r="E12" s="18"/>
      <c r="F12" s="18"/>
      <c r="G12" s="18"/>
      <c r="H12" s="18"/>
      <c r="I12" s="55"/>
    </row>
    <row r="13" spans="1:11" x14ac:dyDescent="0.3">
      <c r="A13" s="18" t="s">
        <v>5</v>
      </c>
      <c r="B13" s="20">
        <v>-20</v>
      </c>
      <c r="C13" s="6">
        <v>1.1200000000000001</v>
      </c>
      <c r="D13" s="7">
        <v>3.44</v>
      </c>
      <c r="E13" s="7">
        <v>4.95</v>
      </c>
      <c r="F13" s="7">
        <v>1.79</v>
      </c>
      <c r="G13" s="7">
        <v>1.71</v>
      </c>
      <c r="H13" s="8">
        <v>1.72</v>
      </c>
      <c r="I13" s="55">
        <v>55</v>
      </c>
    </row>
    <row r="14" spans="1:11" x14ac:dyDescent="0.3">
      <c r="A14" s="18"/>
      <c r="B14" s="20">
        <v>-15</v>
      </c>
      <c r="C14" s="9">
        <v>1.35</v>
      </c>
      <c r="D14" s="2">
        <v>6.12</v>
      </c>
      <c r="E14" s="2">
        <v>6.12</v>
      </c>
      <c r="F14" s="2">
        <v>1.95</v>
      </c>
      <c r="G14" s="2">
        <v>1.89</v>
      </c>
      <c r="H14" s="10">
        <v>1.86</v>
      </c>
      <c r="I14" s="55">
        <v>60</v>
      </c>
    </row>
    <row r="15" spans="1:11" x14ac:dyDescent="0.3">
      <c r="A15" s="18"/>
      <c r="B15" s="20">
        <v>-10</v>
      </c>
      <c r="C15" s="9">
        <v>1.56</v>
      </c>
      <c r="D15" s="2">
        <v>6.92</v>
      </c>
      <c r="E15" s="2">
        <v>7.06</v>
      </c>
      <c r="F15" s="2">
        <v>2.0699999999999998</v>
      </c>
      <c r="G15" s="2">
        <v>2.02</v>
      </c>
      <c r="H15" s="10">
        <v>2.04</v>
      </c>
      <c r="I15" s="55">
        <v>60</v>
      </c>
    </row>
    <row r="16" spans="1:11" x14ac:dyDescent="0.3">
      <c r="A16" s="18"/>
      <c r="B16" s="20">
        <v>-7</v>
      </c>
      <c r="C16" s="9">
        <v>1.72</v>
      </c>
      <c r="D16" s="2">
        <v>7.2</v>
      </c>
      <c r="E16" s="2">
        <v>7.53</v>
      </c>
      <c r="F16" s="2">
        <v>2.1800000000000002</v>
      </c>
      <c r="G16" s="2">
        <v>2.0499999999999998</v>
      </c>
      <c r="H16" s="10">
        <v>2.1800000000000002</v>
      </c>
      <c r="I16" s="55">
        <v>60</v>
      </c>
    </row>
    <row r="17" spans="1:9" x14ac:dyDescent="0.3">
      <c r="A17" s="18"/>
      <c r="B17" s="20">
        <v>2</v>
      </c>
      <c r="C17" s="9">
        <v>2.15</v>
      </c>
      <c r="D17" s="2">
        <v>8.4</v>
      </c>
      <c r="E17" s="2">
        <v>8.42</v>
      </c>
      <c r="F17" s="2">
        <v>2.5299999999999998</v>
      </c>
      <c r="G17" s="2">
        <v>2.65</v>
      </c>
      <c r="H17" s="10">
        <v>2.5299999999999998</v>
      </c>
      <c r="I17" s="55">
        <v>60</v>
      </c>
    </row>
    <row r="18" spans="1:9" x14ac:dyDescent="0.3">
      <c r="A18" s="18"/>
      <c r="B18" s="20">
        <v>7</v>
      </c>
      <c r="C18" s="9">
        <v>2.7</v>
      </c>
      <c r="D18" s="2">
        <v>9.4</v>
      </c>
      <c r="E18" s="2">
        <v>9.9600000000000009</v>
      </c>
      <c r="F18" s="2">
        <v>3.02</v>
      </c>
      <c r="G18" s="2">
        <v>3.1</v>
      </c>
      <c r="H18" s="10">
        <v>3</v>
      </c>
      <c r="I18" s="55">
        <v>65</v>
      </c>
    </row>
    <row r="19" spans="1:9" ht="15" thickBot="1" x14ac:dyDescent="0.35">
      <c r="A19" s="18" t="s">
        <v>11</v>
      </c>
      <c r="B19" s="20">
        <v>12</v>
      </c>
      <c r="C19" s="11">
        <v>2.98</v>
      </c>
      <c r="D19" s="12">
        <v>9.5</v>
      </c>
      <c r="E19" s="12">
        <v>10.1</v>
      </c>
      <c r="F19" s="12">
        <v>3.47</v>
      </c>
      <c r="G19" s="12">
        <v>3.38</v>
      </c>
      <c r="H19" s="13">
        <v>3.41</v>
      </c>
      <c r="I19" s="55">
        <v>65</v>
      </c>
    </row>
    <row r="21" spans="1:9" x14ac:dyDescent="0.3">
      <c r="A21" s="19" t="s">
        <v>14</v>
      </c>
    </row>
    <row r="23" spans="1:9" x14ac:dyDescent="0.3">
      <c r="A23" s="62" t="s">
        <v>16</v>
      </c>
      <c r="B23" s="62"/>
      <c r="C23" s="62"/>
      <c r="D23" s="62"/>
      <c r="E23" s="62"/>
      <c r="F23" s="62"/>
      <c r="G23" s="62"/>
      <c r="H23" s="62"/>
    </row>
    <row r="24" spans="1:9" x14ac:dyDescent="0.3">
      <c r="A24" s="60" t="s">
        <v>21</v>
      </c>
      <c r="B24" s="60"/>
      <c r="C24" s="61"/>
      <c r="D24" s="61"/>
      <c r="E24" s="61"/>
      <c r="F24" s="61"/>
      <c r="G24" s="61"/>
      <c r="H24" s="61"/>
    </row>
    <row r="25" spans="1:9" ht="15" thickBot="1" x14ac:dyDescent="0.35">
      <c r="A25" s="31" t="s">
        <v>22</v>
      </c>
      <c r="B25" s="40" t="s">
        <v>23</v>
      </c>
      <c r="C25" s="44" t="s">
        <v>6</v>
      </c>
      <c r="D25" s="44" t="s">
        <v>7</v>
      </c>
      <c r="E25" s="44" t="s">
        <v>8</v>
      </c>
      <c r="F25" s="44" t="s">
        <v>9</v>
      </c>
      <c r="G25" s="44" t="s">
        <v>1</v>
      </c>
      <c r="H25" s="44" t="s">
        <v>2</v>
      </c>
    </row>
    <row r="26" spans="1:9" x14ac:dyDescent="0.3">
      <c r="A26" s="31">
        <v>-25</v>
      </c>
      <c r="B26" s="40">
        <v>35</v>
      </c>
      <c r="C26" s="32">
        <f t="shared" ref="C26:H26" si="1">C2</f>
        <v>0.98</v>
      </c>
      <c r="D26" s="33">
        <f t="shared" si="1"/>
        <v>4.41</v>
      </c>
      <c r="E26" s="33">
        <f t="shared" si="1"/>
        <v>4.41</v>
      </c>
      <c r="F26" s="33">
        <f t="shared" si="1"/>
        <v>1.99</v>
      </c>
      <c r="G26" s="33">
        <f t="shared" si="1"/>
        <v>2.0499999999999998</v>
      </c>
      <c r="H26" s="34">
        <f t="shared" si="1"/>
        <v>2.0299999999999998</v>
      </c>
    </row>
    <row r="27" spans="1:9" x14ac:dyDescent="0.3">
      <c r="A27" s="31">
        <v>-10</v>
      </c>
      <c r="B27" s="40">
        <v>35</v>
      </c>
      <c r="C27" s="35">
        <f t="shared" ref="C27:H27" si="2">C6</f>
        <v>1.72</v>
      </c>
      <c r="D27" s="30">
        <f t="shared" si="2"/>
        <v>7.68</v>
      </c>
      <c r="E27" s="30">
        <f t="shared" si="2"/>
        <v>7.68</v>
      </c>
      <c r="F27" s="30">
        <f t="shared" si="2"/>
        <v>2.88</v>
      </c>
      <c r="G27" s="30">
        <f t="shared" si="2"/>
        <v>2.78</v>
      </c>
      <c r="H27" s="36">
        <f t="shared" si="2"/>
        <v>2.75</v>
      </c>
    </row>
    <row r="28" spans="1:9" x14ac:dyDescent="0.3">
      <c r="A28" s="31">
        <v>-7</v>
      </c>
      <c r="B28" s="40">
        <v>34</v>
      </c>
      <c r="C28" s="35">
        <f t="shared" ref="C28:H28" si="3">C7+(C7-C16)/20</f>
        <v>1.9089999999999998</v>
      </c>
      <c r="D28" s="30">
        <f t="shared" si="3"/>
        <v>8.0399999999999991</v>
      </c>
      <c r="E28" s="30">
        <f t="shared" si="3"/>
        <v>8.3595000000000006</v>
      </c>
      <c r="F28" s="30">
        <f t="shared" si="3"/>
        <v>3.1774999999999998</v>
      </c>
      <c r="G28" s="30">
        <f t="shared" si="3"/>
        <v>3.0474999999999999</v>
      </c>
      <c r="H28" s="36">
        <f t="shared" si="3"/>
        <v>3.0095000000000001</v>
      </c>
    </row>
    <row r="29" spans="1:9" x14ac:dyDescent="0.3">
      <c r="A29" s="31">
        <v>2</v>
      </c>
      <c r="B29" s="40">
        <v>30</v>
      </c>
      <c r="C29" s="35">
        <f t="shared" ref="C29:H29" si="4">C8+5*(C8-C17)/20</f>
        <v>2.5</v>
      </c>
      <c r="D29" s="30">
        <f t="shared" si="4"/>
        <v>8.1499999999999986</v>
      </c>
      <c r="E29" s="30">
        <f t="shared" si="4"/>
        <v>9.9450000000000003</v>
      </c>
      <c r="F29" s="30">
        <f t="shared" si="4"/>
        <v>4.4675000000000002</v>
      </c>
      <c r="G29" s="30">
        <f t="shared" si="4"/>
        <v>4.0874999999999995</v>
      </c>
      <c r="H29" s="36">
        <f t="shared" si="4"/>
        <v>3.88</v>
      </c>
    </row>
    <row r="30" spans="1:9" x14ac:dyDescent="0.3">
      <c r="A30" s="31">
        <v>7</v>
      </c>
      <c r="B30" s="40">
        <v>27</v>
      </c>
      <c r="C30" s="35">
        <f t="shared" ref="C30:H30" si="5">C9+8*(C9-C18)/20</f>
        <v>3.12</v>
      </c>
      <c r="D30" s="30">
        <f t="shared" si="5"/>
        <v>10.24</v>
      </c>
      <c r="E30" s="30">
        <f t="shared" si="5"/>
        <v>11.555999999999999</v>
      </c>
      <c r="F30" s="30">
        <f t="shared" si="5"/>
        <v>5.9879999999999995</v>
      </c>
      <c r="G30" s="30">
        <f t="shared" si="5"/>
        <v>5.34</v>
      </c>
      <c r="H30" s="36">
        <f t="shared" si="5"/>
        <v>5.0019999999999998</v>
      </c>
    </row>
    <row r="31" spans="1:9" ht="15" thickBot="1" x14ac:dyDescent="0.35">
      <c r="A31" s="31">
        <v>12</v>
      </c>
      <c r="B31" s="40">
        <v>24</v>
      </c>
      <c r="C31" s="37">
        <f t="shared" ref="C31:H31" si="6">C10+11*(C10-C19)/20</f>
        <v>3.7085000000000004</v>
      </c>
      <c r="D31" s="38">
        <f t="shared" si="6"/>
        <v>10.43</v>
      </c>
      <c r="E31" s="38">
        <f t="shared" si="6"/>
        <v>12.424999999999999</v>
      </c>
      <c r="F31" s="38">
        <f t="shared" si="6"/>
        <v>7.7944999999999993</v>
      </c>
      <c r="G31" s="38">
        <f t="shared" si="6"/>
        <v>6.8209999999999997</v>
      </c>
      <c r="H31" s="39">
        <f t="shared" si="6"/>
        <v>6.3860000000000001</v>
      </c>
    </row>
    <row r="32" spans="1:9" ht="15" thickBot="1" x14ac:dyDescent="0.35">
      <c r="A32" s="60" t="s">
        <v>20</v>
      </c>
      <c r="B32" s="60"/>
      <c r="C32" s="66"/>
      <c r="D32" s="66"/>
      <c r="E32" s="66"/>
      <c r="F32" s="66"/>
      <c r="G32" s="66"/>
      <c r="H32" s="66"/>
    </row>
    <row r="33" spans="1:8" x14ac:dyDescent="0.3">
      <c r="A33" s="45">
        <v>-20</v>
      </c>
      <c r="B33" s="46">
        <v>55</v>
      </c>
      <c r="C33" s="41">
        <f t="shared" ref="C33:H33" si="7">C13</f>
        <v>1.1200000000000001</v>
      </c>
      <c r="D33" s="42">
        <f t="shared" si="7"/>
        <v>3.44</v>
      </c>
      <c r="E33" s="42">
        <f t="shared" si="7"/>
        <v>4.95</v>
      </c>
      <c r="F33" s="42">
        <f t="shared" si="7"/>
        <v>1.79</v>
      </c>
      <c r="G33" s="42">
        <f t="shared" si="7"/>
        <v>1.71</v>
      </c>
      <c r="H33" s="43">
        <f t="shared" si="7"/>
        <v>1.72</v>
      </c>
    </row>
    <row r="34" spans="1:8" x14ac:dyDescent="0.3">
      <c r="A34" s="31">
        <v>-10</v>
      </c>
      <c r="B34" s="40">
        <v>55</v>
      </c>
      <c r="C34" s="35">
        <f t="shared" ref="C34:H34" si="8">C15</f>
        <v>1.56</v>
      </c>
      <c r="D34" s="30">
        <f t="shared" si="8"/>
        <v>6.92</v>
      </c>
      <c r="E34" s="30">
        <f t="shared" si="8"/>
        <v>7.06</v>
      </c>
      <c r="F34" s="30">
        <f t="shared" si="8"/>
        <v>2.0699999999999998</v>
      </c>
      <c r="G34" s="30">
        <f t="shared" si="8"/>
        <v>2.02</v>
      </c>
      <c r="H34" s="36">
        <f t="shared" si="8"/>
        <v>2.04</v>
      </c>
    </row>
    <row r="35" spans="1:8" x14ac:dyDescent="0.3">
      <c r="A35" s="31">
        <v>-7</v>
      </c>
      <c r="B35" s="40">
        <v>52</v>
      </c>
      <c r="C35" s="35">
        <f t="shared" ref="C35:H35" si="9">C16+3*(C7-C16)/20</f>
        <v>1.7469999999999999</v>
      </c>
      <c r="D35" s="30">
        <f t="shared" si="9"/>
        <v>7.32</v>
      </c>
      <c r="E35" s="30">
        <f t="shared" si="9"/>
        <v>7.6485000000000003</v>
      </c>
      <c r="F35" s="30">
        <f t="shared" si="9"/>
        <v>2.3225000000000002</v>
      </c>
      <c r="G35" s="30">
        <f t="shared" si="9"/>
        <v>2.1924999999999999</v>
      </c>
      <c r="H35" s="36">
        <f t="shared" si="9"/>
        <v>2.2985000000000002</v>
      </c>
    </row>
    <row r="36" spans="1:8" x14ac:dyDescent="0.3">
      <c r="A36" s="31">
        <v>2</v>
      </c>
      <c r="B36" s="40">
        <v>42</v>
      </c>
      <c r="C36" s="35">
        <f>C8-E445*(C8-C17)/20</f>
        <v>2.4300000000000002</v>
      </c>
      <c r="D36" s="30">
        <f>D8-7*(D8-D17)/20</f>
        <v>8.27</v>
      </c>
      <c r="E36" s="30">
        <f>E8-7*(E8-E17)/20</f>
        <v>9.213000000000001</v>
      </c>
      <c r="F36" s="30">
        <f>F8-7*(F8-F17)/20</f>
        <v>3.5375000000000001</v>
      </c>
      <c r="G36" s="30">
        <f>G8-7*(G8-G17)/20</f>
        <v>3.3975</v>
      </c>
      <c r="H36" s="36">
        <f>H8-7*(H8-H17)/20</f>
        <v>3.2319999999999998</v>
      </c>
    </row>
    <row r="37" spans="1:8" x14ac:dyDescent="0.3">
      <c r="A37" s="31">
        <v>7</v>
      </c>
      <c r="B37" s="40">
        <v>36</v>
      </c>
      <c r="C37" s="35">
        <f>C9-1*(C9-C18)/20</f>
        <v>2.9849999999999999</v>
      </c>
      <c r="D37" s="30">
        <f>D10+(D10-D18)/20</f>
        <v>10.135</v>
      </c>
      <c r="E37" s="30">
        <f>E9-1*(E9-E18)/20</f>
        <v>11.042999999999999</v>
      </c>
      <c r="F37" s="30">
        <f>F9-1*(F9-F18)/20</f>
        <v>5.0339999999999998</v>
      </c>
      <c r="G37" s="30">
        <f>G9-1*(G9-G18)/20</f>
        <v>4.62</v>
      </c>
      <c r="H37" s="36">
        <f>H9-1*(H9-H18)/20</f>
        <v>4.3584999999999994</v>
      </c>
    </row>
    <row r="38" spans="1:8" ht="15" thickBot="1" x14ac:dyDescent="0.35">
      <c r="A38" s="31">
        <v>12</v>
      </c>
      <c r="B38" s="40">
        <v>30</v>
      </c>
      <c r="C38" s="37">
        <f t="shared" ref="C38:H38" si="10">C10-(C19-C10)/20</f>
        <v>3.4735</v>
      </c>
      <c r="D38" s="38">
        <f t="shared" si="10"/>
        <v>10.129999999999999</v>
      </c>
      <c r="E38" s="38">
        <f t="shared" si="10"/>
        <v>11.674999999999999</v>
      </c>
      <c r="F38" s="38">
        <f t="shared" si="10"/>
        <v>6.3994999999999997</v>
      </c>
      <c r="G38" s="38">
        <f t="shared" si="10"/>
        <v>5.7109999999999994</v>
      </c>
      <c r="H38" s="39">
        <f t="shared" si="10"/>
        <v>5.4260000000000002</v>
      </c>
    </row>
    <row r="39" spans="1:8" x14ac:dyDescent="0.3">
      <c r="C39" s="28"/>
      <c r="D39" s="28"/>
      <c r="E39" s="28"/>
      <c r="F39" s="28"/>
      <c r="G39" s="28"/>
      <c r="H39" s="28"/>
    </row>
    <row r="41" spans="1:8" x14ac:dyDescent="0.3">
      <c r="A41" s="62" t="s">
        <v>15</v>
      </c>
      <c r="B41" s="62"/>
      <c r="C41" s="62"/>
      <c r="D41" s="62"/>
      <c r="E41" s="62"/>
      <c r="F41" s="62"/>
      <c r="G41" s="62"/>
      <c r="H41" s="62"/>
    </row>
    <row r="42" spans="1:8" x14ac:dyDescent="0.3">
      <c r="A42" s="60" t="s">
        <v>21</v>
      </c>
      <c r="B42" s="60"/>
      <c r="C42" s="61"/>
      <c r="D42" s="61"/>
      <c r="E42" s="61"/>
      <c r="F42" s="61"/>
      <c r="G42" s="61"/>
      <c r="H42" s="61"/>
    </row>
    <row r="43" spans="1:8" ht="15" thickBot="1" x14ac:dyDescent="0.35">
      <c r="A43" s="31" t="s">
        <v>22</v>
      </c>
      <c r="B43" s="40" t="s">
        <v>23</v>
      </c>
      <c r="C43" s="44" t="s">
        <v>6</v>
      </c>
      <c r="D43" s="44" t="s">
        <v>7</v>
      </c>
      <c r="E43" s="44" t="s">
        <v>8</v>
      </c>
      <c r="F43" s="44" t="s">
        <v>9</v>
      </c>
      <c r="G43" s="44" t="s">
        <v>1</v>
      </c>
      <c r="H43" s="44" t="s">
        <v>2</v>
      </c>
    </row>
    <row r="44" spans="1:8" x14ac:dyDescent="0.3">
      <c r="A44" s="31">
        <v>-25</v>
      </c>
      <c r="B44" s="40">
        <v>35</v>
      </c>
      <c r="C44" s="32">
        <f t="shared" ref="C44:H45" si="11">C2</f>
        <v>0.98</v>
      </c>
      <c r="D44" s="33">
        <f t="shared" si="11"/>
        <v>4.41</v>
      </c>
      <c r="E44" s="33">
        <f t="shared" si="11"/>
        <v>4.41</v>
      </c>
      <c r="F44" s="33">
        <f t="shared" si="11"/>
        <v>1.99</v>
      </c>
      <c r="G44" s="33">
        <f t="shared" si="11"/>
        <v>2.0499999999999998</v>
      </c>
      <c r="H44" s="34">
        <f t="shared" si="11"/>
        <v>2.0299999999999998</v>
      </c>
    </row>
    <row r="45" spans="1:8" x14ac:dyDescent="0.3">
      <c r="A45" s="31">
        <v>-22</v>
      </c>
      <c r="B45" s="40">
        <v>35</v>
      </c>
      <c r="C45" s="35">
        <f t="shared" si="11"/>
        <v>1.1119999999999999</v>
      </c>
      <c r="D45" s="30">
        <f t="shared" si="11"/>
        <v>4.9619999999999997</v>
      </c>
      <c r="E45" s="30">
        <f t="shared" si="11"/>
        <v>4.9619999999999997</v>
      </c>
      <c r="F45" s="30">
        <f t="shared" si="11"/>
        <v>2.1459999999999999</v>
      </c>
      <c r="G45" s="30">
        <f t="shared" si="11"/>
        <v>2.1819999999999999</v>
      </c>
      <c r="H45" s="36">
        <f t="shared" si="11"/>
        <v>2.15</v>
      </c>
    </row>
    <row r="46" spans="1:8" x14ac:dyDescent="0.3">
      <c r="A46" s="31">
        <v>-15</v>
      </c>
      <c r="B46" s="40">
        <v>35</v>
      </c>
      <c r="C46" s="35">
        <f t="shared" ref="C46:H46" si="12">C5</f>
        <v>1.44</v>
      </c>
      <c r="D46" s="30">
        <f t="shared" si="12"/>
        <v>6.48</v>
      </c>
      <c r="E46" s="30">
        <f t="shared" si="12"/>
        <v>6.48</v>
      </c>
      <c r="F46" s="30">
        <f t="shared" si="12"/>
        <v>2.54</v>
      </c>
      <c r="G46" s="30">
        <f t="shared" si="12"/>
        <v>2.5</v>
      </c>
      <c r="H46" s="36">
        <f t="shared" si="12"/>
        <v>2.46</v>
      </c>
    </row>
    <row r="47" spans="1:8" x14ac:dyDescent="0.3">
      <c r="A47" s="31">
        <v>-7</v>
      </c>
      <c r="B47" s="40">
        <v>30</v>
      </c>
      <c r="C47" s="35">
        <f t="shared" ref="C47:H47" si="13">C7+5*(C7-C16)/20</f>
        <v>1.9449999999999998</v>
      </c>
      <c r="D47" s="30">
        <f t="shared" si="13"/>
        <v>8.1999999999999993</v>
      </c>
      <c r="E47" s="30">
        <f t="shared" si="13"/>
        <v>8.5175000000000001</v>
      </c>
      <c r="F47" s="30">
        <f t="shared" si="13"/>
        <v>3.3674999999999997</v>
      </c>
      <c r="G47" s="30">
        <f t="shared" si="13"/>
        <v>3.2374999999999998</v>
      </c>
      <c r="H47" s="36">
        <f t="shared" si="13"/>
        <v>3.1675000000000004</v>
      </c>
    </row>
    <row r="48" spans="1:8" x14ac:dyDescent="0.3">
      <c r="A48" s="31">
        <v>2</v>
      </c>
      <c r="B48" s="40">
        <v>27</v>
      </c>
      <c r="C48" s="35">
        <f t="shared" ref="C48:H48" si="14">C8+8*(C8-C17)/20</f>
        <v>2.5420000000000003</v>
      </c>
      <c r="D48" s="30">
        <f t="shared" si="14"/>
        <v>8.1199999999999992</v>
      </c>
      <c r="E48" s="30">
        <f t="shared" si="14"/>
        <v>10.128</v>
      </c>
      <c r="F48" s="30">
        <f t="shared" si="14"/>
        <v>4.7</v>
      </c>
      <c r="G48" s="30">
        <f t="shared" si="14"/>
        <v>4.26</v>
      </c>
      <c r="H48" s="36">
        <f t="shared" si="14"/>
        <v>4.0419999999999998</v>
      </c>
    </row>
    <row r="49" spans="1:10" x14ac:dyDescent="0.3">
      <c r="A49" s="31">
        <v>7</v>
      </c>
      <c r="B49" s="40">
        <v>25</v>
      </c>
      <c r="C49" s="35">
        <f t="shared" ref="C49:H50" si="15">C9+10*(C9-C18)/20</f>
        <v>3.15</v>
      </c>
      <c r="D49" s="30">
        <f t="shared" si="15"/>
        <v>10.3</v>
      </c>
      <c r="E49" s="30">
        <f t="shared" si="15"/>
        <v>11.669999999999998</v>
      </c>
      <c r="F49" s="30">
        <f t="shared" si="15"/>
        <v>6.1999999999999993</v>
      </c>
      <c r="G49" s="30">
        <f t="shared" si="15"/>
        <v>5.5</v>
      </c>
      <c r="H49" s="36">
        <f t="shared" si="15"/>
        <v>5.1449999999999996</v>
      </c>
    </row>
    <row r="50" spans="1:10" ht="15" thickBot="1" x14ac:dyDescent="0.35">
      <c r="A50" s="31">
        <v>12</v>
      </c>
      <c r="B50" s="40">
        <v>24</v>
      </c>
      <c r="C50" s="37">
        <f t="shared" si="15"/>
        <v>3.6850000000000005</v>
      </c>
      <c r="D50" s="38">
        <f t="shared" si="15"/>
        <v>10.399999999999999</v>
      </c>
      <c r="E50" s="38">
        <f t="shared" si="15"/>
        <v>12.35</v>
      </c>
      <c r="F50" s="38">
        <f t="shared" si="15"/>
        <v>7.6549999999999994</v>
      </c>
      <c r="G50" s="38">
        <f t="shared" si="15"/>
        <v>6.7099999999999991</v>
      </c>
      <c r="H50" s="39">
        <f t="shared" si="15"/>
        <v>6.29</v>
      </c>
    </row>
    <row r="51" spans="1:10" x14ac:dyDescent="0.3">
      <c r="A51" s="63" t="s">
        <v>15</v>
      </c>
      <c r="B51" s="64"/>
      <c r="C51" s="64"/>
      <c r="D51" s="64"/>
      <c r="E51" s="64"/>
      <c r="F51" s="64"/>
      <c r="G51" s="64"/>
      <c r="H51" s="65"/>
    </row>
    <row r="52" spans="1:10" ht="15" thickBot="1" x14ac:dyDescent="0.35">
      <c r="A52" s="60" t="s">
        <v>20</v>
      </c>
      <c r="B52" s="60"/>
      <c r="C52" s="61"/>
      <c r="D52" s="61"/>
      <c r="E52" s="61"/>
      <c r="F52" s="61"/>
      <c r="G52" s="61"/>
      <c r="H52" s="61"/>
    </row>
    <row r="53" spans="1:10" x14ac:dyDescent="0.3">
      <c r="A53" s="45">
        <v>-20</v>
      </c>
      <c r="B53" s="46">
        <v>55</v>
      </c>
      <c r="C53" s="41">
        <f t="shared" ref="C53:H54" si="16">C13</f>
        <v>1.1200000000000001</v>
      </c>
      <c r="D53" s="42">
        <f t="shared" si="16"/>
        <v>3.44</v>
      </c>
      <c r="E53" s="42">
        <f t="shared" si="16"/>
        <v>4.95</v>
      </c>
      <c r="F53" s="42">
        <f t="shared" si="16"/>
        <v>1.79</v>
      </c>
      <c r="G53" s="42">
        <f t="shared" si="16"/>
        <v>1.71</v>
      </c>
      <c r="H53" s="43">
        <f t="shared" si="16"/>
        <v>1.72</v>
      </c>
    </row>
    <row r="54" spans="1:10" x14ac:dyDescent="0.3">
      <c r="A54" s="31">
        <v>-15</v>
      </c>
      <c r="B54" s="40">
        <v>55</v>
      </c>
      <c r="C54" s="35">
        <f t="shared" si="16"/>
        <v>1.35</v>
      </c>
      <c r="D54" s="30">
        <f t="shared" si="16"/>
        <v>6.12</v>
      </c>
      <c r="E54" s="30">
        <f t="shared" si="16"/>
        <v>6.12</v>
      </c>
      <c r="F54" s="30">
        <f t="shared" si="16"/>
        <v>1.95</v>
      </c>
      <c r="G54" s="30">
        <f t="shared" si="16"/>
        <v>1.89</v>
      </c>
      <c r="H54" s="36">
        <f t="shared" si="16"/>
        <v>1.86</v>
      </c>
    </row>
    <row r="55" spans="1:10" x14ac:dyDescent="0.3">
      <c r="A55" s="31">
        <v>-7</v>
      </c>
      <c r="B55" s="40">
        <v>44</v>
      </c>
      <c r="C55" s="35">
        <f t="shared" ref="C55:H55" si="17">C7+11*(C16-C7)/20</f>
        <v>1.8009999999999999</v>
      </c>
      <c r="D55" s="30">
        <f t="shared" si="17"/>
        <v>7.5600000000000005</v>
      </c>
      <c r="E55" s="30">
        <f t="shared" si="17"/>
        <v>7.8855000000000004</v>
      </c>
      <c r="F55" s="30">
        <f t="shared" si="17"/>
        <v>2.6074999999999999</v>
      </c>
      <c r="G55" s="30">
        <f t="shared" si="17"/>
        <v>2.4775</v>
      </c>
      <c r="H55" s="36">
        <f t="shared" si="17"/>
        <v>2.5355000000000003</v>
      </c>
    </row>
    <row r="56" spans="1:10" x14ac:dyDescent="0.3">
      <c r="A56" s="31">
        <v>2</v>
      </c>
      <c r="B56" s="40">
        <v>37</v>
      </c>
      <c r="C56" s="35">
        <f t="shared" ref="C56:H56" si="18">C8+2*(C17-C8)/20</f>
        <v>2.4020000000000001</v>
      </c>
      <c r="D56" s="30">
        <f t="shared" si="18"/>
        <v>8.2199999999999989</v>
      </c>
      <c r="E56" s="30">
        <f t="shared" si="18"/>
        <v>9.5180000000000007</v>
      </c>
      <c r="F56" s="30">
        <f t="shared" si="18"/>
        <v>3.9249999999999998</v>
      </c>
      <c r="G56" s="30">
        <f t="shared" si="18"/>
        <v>3.6849999999999996</v>
      </c>
      <c r="H56" s="36">
        <f t="shared" si="18"/>
        <v>3.5019999999999998</v>
      </c>
    </row>
    <row r="57" spans="1:10" x14ac:dyDescent="0.3">
      <c r="A57" s="31">
        <v>7</v>
      </c>
      <c r="B57" s="40">
        <v>32</v>
      </c>
      <c r="C57" s="35">
        <f t="shared" ref="C57:H57" si="19">C9-2*(C18-C9)/20</f>
        <v>3.03</v>
      </c>
      <c r="D57" s="30">
        <f t="shared" si="19"/>
        <v>10.06</v>
      </c>
      <c r="E57" s="30">
        <f t="shared" si="19"/>
        <v>11.213999999999999</v>
      </c>
      <c r="F57" s="30">
        <f t="shared" si="19"/>
        <v>5.3519999999999994</v>
      </c>
      <c r="G57" s="30">
        <f t="shared" si="19"/>
        <v>4.8600000000000003</v>
      </c>
      <c r="H57" s="36">
        <f t="shared" si="19"/>
        <v>4.5729999999999995</v>
      </c>
    </row>
    <row r="58" spans="1:10" ht="15" thickBot="1" x14ac:dyDescent="0.35">
      <c r="A58" s="31">
        <v>12</v>
      </c>
      <c r="B58" s="40">
        <v>30</v>
      </c>
      <c r="C58" s="37">
        <f>C38</f>
        <v>3.4735</v>
      </c>
      <c r="D58" s="38">
        <f t="shared" ref="D58:H58" si="20">D38</f>
        <v>10.129999999999999</v>
      </c>
      <c r="E58" s="38">
        <f t="shared" si="20"/>
        <v>11.674999999999999</v>
      </c>
      <c r="F58" s="38">
        <f t="shared" si="20"/>
        <v>6.3994999999999997</v>
      </c>
      <c r="G58" s="38">
        <f t="shared" si="20"/>
        <v>5.7109999999999994</v>
      </c>
      <c r="H58" s="39">
        <f t="shared" si="20"/>
        <v>5.4260000000000002</v>
      </c>
      <c r="J58" s="19" t="s">
        <v>12</v>
      </c>
    </row>
    <row r="59" spans="1:10" x14ac:dyDescent="0.3">
      <c r="C59" s="29"/>
      <c r="D59" s="28"/>
      <c r="E59" s="28"/>
      <c r="F59" s="28"/>
      <c r="G59" s="28"/>
      <c r="H59" s="28"/>
    </row>
  </sheetData>
  <mergeCells count="8">
    <mergeCell ref="A51:H51"/>
    <mergeCell ref="A52:H52"/>
    <mergeCell ref="B11:B12"/>
    <mergeCell ref="A23:H23"/>
    <mergeCell ref="A24:H24"/>
    <mergeCell ref="A32:H32"/>
    <mergeCell ref="A41:H41"/>
    <mergeCell ref="A42:H42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482FC-727E-4176-9E5E-800AE1B2BE82}">
  <dimension ref="A1:K59"/>
  <sheetViews>
    <sheetView zoomScaleNormal="100" workbookViewId="0">
      <selection activeCell="I1" sqref="I1:I19"/>
    </sheetView>
  </sheetViews>
  <sheetFormatPr defaultColWidth="11.5546875" defaultRowHeight="14.4" x14ac:dyDescent="0.3"/>
  <cols>
    <col min="1" max="2" width="11.5546875" style="19"/>
    <col min="3" max="8" width="15.77734375" style="19" customWidth="1"/>
    <col min="9" max="9" width="21.77734375" style="19" bestFit="1" customWidth="1"/>
    <col min="10" max="10" width="24.77734375" style="19" bestFit="1" customWidth="1"/>
    <col min="11" max="16384" width="11.5546875" style="19"/>
  </cols>
  <sheetData>
    <row r="1" spans="1:11" ht="15" thickBot="1" x14ac:dyDescent="0.35">
      <c r="A1" s="18"/>
      <c r="B1" s="18" t="s">
        <v>10</v>
      </c>
      <c r="C1" s="18" t="s">
        <v>17</v>
      </c>
      <c r="D1" s="18" t="s">
        <v>18</v>
      </c>
      <c r="E1" s="18" t="s">
        <v>19</v>
      </c>
      <c r="F1" s="18" t="s">
        <v>0</v>
      </c>
      <c r="G1" s="18" t="s">
        <v>1</v>
      </c>
      <c r="H1" s="18" t="s">
        <v>2</v>
      </c>
      <c r="I1" s="18" t="s">
        <v>24</v>
      </c>
      <c r="J1" s="19" t="s">
        <v>3</v>
      </c>
    </row>
    <row r="2" spans="1:11" x14ac:dyDescent="0.3">
      <c r="A2" s="18"/>
      <c r="B2" s="20">
        <v>-25</v>
      </c>
      <c r="C2" s="6">
        <v>1.95</v>
      </c>
      <c r="D2" s="7">
        <v>7.04</v>
      </c>
      <c r="E2" s="7">
        <v>7.04</v>
      </c>
      <c r="F2" s="7">
        <v>2.0099999999999998</v>
      </c>
      <c r="G2" s="7">
        <v>1.97</v>
      </c>
      <c r="H2" s="8">
        <v>1.97</v>
      </c>
      <c r="I2" s="55">
        <v>45</v>
      </c>
    </row>
    <row r="3" spans="1:11" x14ac:dyDescent="0.3">
      <c r="A3" s="18"/>
      <c r="B3" s="20">
        <v>-22</v>
      </c>
      <c r="C3" s="16">
        <f t="shared" ref="C3:H3" si="0">($B$3-$B$4)*(C2-C4)/($B$2-$B$4)+C4</f>
        <v>2.19</v>
      </c>
      <c r="D3" s="16">
        <f t="shared" si="0"/>
        <v>7.8680000000000003</v>
      </c>
      <c r="E3" s="3">
        <f t="shared" si="0"/>
        <v>7.8680000000000003</v>
      </c>
      <c r="F3" s="3">
        <f t="shared" si="0"/>
        <v>2.1539999999999999</v>
      </c>
      <c r="G3" s="3">
        <f t="shared" si="0"/>
        <v>2.0840000000000001</v>
      </c>
      <c r="H3" s="17">
        <f t="shared" si="0"/>
        <v>2.0840000000000001</v>
      </c>
      <c r="I3" s="55">
        <v>45</v>
      </c>
    </row>
    <row r="4" spans="1:11" x14ac:dyDescent="0.3">
      <c r="A4" s="18" t="s">
        <v>4</v>
      </c>
      <c r="B4" s="20">
        <v>-20</v>
      </c>
      <c r="C4" s="9">
        <v>2.35</v>
      </c>
      <c r="D4" s="2">
        <v>8.42</v>
      </c>
      <c r="E4" s="2">
        <v>8.42</v>
      </c>
      <c r="F4" s="2">
        <v>2.25</v>
      </c>
      <c r="G4" s="2">
        <v>2.16</v>
      </c>
      <c r="H4" s="10">
        <v>2.16</v>
      </c>
      <c r="I4" s="55">
        <v>55</v>
      </c>
    </row>
    <row r="5" spans="1:11" x14ac:dyDescent="0.3">
      <c r="A5" s="18"/>
      <c r="B5" s="20">
        <v>-15</v>
      </c>
      <c r="C5" s="9">
        <v>2.79</v>
      </c>
      <c r="D5" s="2">
        <v>9.9600000000000009</v>
      </c>
      <c r="E5" s="2">
        <v>9.9600000000000009</v>
      </c>
      <c r="F5" s="2">
        <v>2.5099999999999998</v>
      </c>
      <c r="G5" s="2">
        <v>2.39</v>
      </c>
      <c r="H5" s="10">
        <v>2.39</v>
      </c>
      <c r="I5" s="55">
        <v>60</v>
      </c>
    </row>
    <row r="6" spans="1:11" x14ac:dyDescent="0.3">
      <c r="A6" s="18"/>
      <c r="B6" s="20">
        <v>-10</v>
      </c>
      <c r="C6" s="9">
        <v>3.28</v>
      </c>
      <c r="D6" s="2">
        <v>11.7</v>
      </c>
      <c r="E6" s="2">
        <v>11.7</v>
      </c>
      <c r="F6" s="2">
        <v>2.83</v>
      </c>
      <c r="G6" s="2">
        <v>2.64</v>
      </c>
      <c r="H6" s="10">
        <v>2.64</v>
      </c>
      <c r="I6" s="55">
        <v>60</v>
      </c>
    </row>
    <row r="7" spans="1:11" x14ac:dyDescent="0.3">
      <c r="A7" s="18"/>
      <c r="B7" s="20">
        <v>-7</v>
      </c>
      <c r="C7" s="9">
        <v>3.47</v>
      </c>
      <c r="D7" s="2">
        <v>11.6</v>
      </c>
      <c r="E7" s="2">
        <v>11.6</v>
      </c>
      <c r="F7" s="2">
        <v>2.99</v>
      </c>
      <c r="G7" s="2">
        <v>2.85</v>
      </c>
      <c r="H7" s="10">
        <v>2.73</v>
      </c>
      <c r="I7" s="55">
        <v>60</v>
      </c>
    </row>
    <row r="8" spans="1:11" x14ac:dyDescent="0.3">
      <c r="A8" s="18"/>
      <c r="B8" s="20">
        <v>2</v>
      </c>
      <c r="C8" s="9">
        <v>4.28</v>
      </c>
      <c r="D8" s="2">
        <v>12.3</v>
      </c>
      <c r="E8" s="2">
        <v>12.4</v>
      </c>
      <c r="F8" s="2">
        <v>3.91</v>
      </c>
      <c r="G8" s="2">
        <v>3.6</v>
      </c>
      <c r="H8" s="10">
        <v>3.48</v>
      </c>
      <c r="I8" s="55">
        <v>60</v>
      </c>
    </row>
    <row r="9" spans="1:11" x14ac:dyDescent="0.3">
      <c r="A9" s="18"/>
      <c r="B9" s="20">
        <v>7</v>
      </c>
      <c r="C9" s="9">
        <v>5.29</v>
      </c>
      <c r="D9" s="2">
        <v>12.2</v>
      </c>
      <c r="E9" s="2">
        <v>14.4</v>
      </c>
      <c r="F9" s="2">
        <v>4.92</v>
      </c>
      <c r="G9" s="2">
        <v>4.9000000000000004</v>
      </c>
      <c r="H9" s="10">
        <v>4.3499999999999996</v>
      </c>
      <c r="I9" s="55">
        <v>65</v>
      </c>
    </row>
    <row r="10" spans="1:11" ht="15" thickBot="1" x14ac:dyDescent="0.35">
      <c r="A10" s="18" t="s">
        <v>11</v>
      </c>
      <c r="B10" s="20">
        <v>12</v>
      </c>
      <c r="C10" s="11">
        <v>6.2</v>
      </c>
      <c r="D10" s="12">
        <v>12.1</v>
      </c>
      <c r="E10" s="12">
        <v>15.3</v>
      </c>
      <c r="F10" s="12">
        <v>5.83</v>
      </c>
      <c r="G10" s="12">
        <v>5.42</v>
      </c>
      <c r="H10" s="13">
        <v>5.21</v>
      </c>
      <c r="I10" s="55">
        <v>65</v>
      </c>
      <c r="K10" s="18" t="s">
        <v>13</v>
      </c>
    </row>
    <row r="11" spans="1:11" x14ac:dyDescent="0.3">
      <c r="A11" s="18"/>
      <c r="B11" s="58"/>
      <c r="C11" s="18"/>
      <c r="D11" s="18"/>
      <c r="E11" s="18"/>
      <c r="F11" s="18"/>
      <c r="G11" s="18"/>
      <c r="H11" s="18"/>
      <c r="I11" s="55"/>
    </row>
    <row r="12" spans="1:11" ht="15" thickBot="1" x14ac:dyDescent="0.35">
      <c r="A12" s="18"/>
      <c r="B12" s="59"/>
      <c r="C12" s="18"/>
      <c r="D12" s="18"/>
      <c r="E12" s="18"/>
      <c r="F12" s="18"/>
      <c r="G12" s="18"/>
      <c r="H12" s="18"/>
      <c r="I12" s="55"/>
    </row>
    <row r="13" spans="1:11" x14ac:dyDescent="0.3">
      <c r="A13" s="18" t="s">
        <v>5</v>
      </c>
      <c r="B13" s="20">
        <v>-20</v>
      </c>
      <c r="C13" s="6">
        <v>2.19</v>
      </c>
      <c r="D13" s="7">
        <v>6.87</v>
      </c>
      <c r="E13" s="7">
        <v>6.87</v>
      </c>
      <c r="F13" s="7">
        <v>1.84</v>
      </c>
      <c r="G13" s="7">
        <v>1.79</v>
      </c>
      <c r="H13" s="8">
        <v>1.79</v>
      </c>
      <c r="I13" s="55">
        <v>55</v>
      </c>
    </row>
    <row r="14" spans="1:11" x14ac:dyDescent="0.3">
      <c r="A14" s="18"/>
      <c r="B14" s="20">
        <v>-15</v>
      </c>
      <c r="C14" s="9">
        <v>2.61</v>
      </c>
      <c r="D14" s="2">
        <v>9.82</v>
      </c>
      <c r="E14" s="2">
        <v>9.82</v>
      </c>
      <c r="F14" s="2">
        <v>1.98</v>
      </c>
      <c r="G14" s="2">
        <v>1.87</v>
      </c>
      <c r="H14" s="10">
        <v>1.87</v>
      </c>
      <c r="I14" s="55">
        <v>60</v>
      </c>
    </row>
    <row r="15" spans="1:11" x14ac:dyDescent="0.3">
      <c r="A15" s="18"/>
      <c r="B15" s="20">
        <v>-10</v>
      </c>
      <c r="C15" s="9">
        <v>3.02</v>
      </c>
      <c r="D15" s="2">
        <v>11</v>
      </c>
      <c r="E15" s="2">
        <v>11</v>
      </c>
      <c r="F15" s="2">
        <v>2.14</v>
      </c>
      <c r="G15" s="2">
        <v>2.0499999999999998</v>
      </c>
      <c r="H15" s="10">
        <v>2.0499999999999998</v>
      </c>
      <c r="I15" s="55">
        <v>60</v>
      </c>
    </row>
    <row r="16" spans="1:11" x14ac:dyDescent="0.3">
      <c r="A16" s="18"/>
      <c r="B16" s="20">
        <v>-7</v>
      </c>
      <c r="C16" s="9">
        <v>3.35</v>
      </c>
      <c r="D16" s="2">
        <v>10.8</v>
      </c>
      <c r="E16" s="2">
        <v>11.7</v>
      </c>
      <c r="F16" s="2">
        <v>2.25</v>
      </c>
      <c r="G16" s="2">
        <v>2.1</v>
      </c>
      <c r="H16" s="10">
        <v>2.17</v>
      </c>
      <c r="I16" s="55">
        <v>60</v>
      </c>
    </row>
    <row r="17" spans="1:9" x14ac:dyDescent="0.3">
      <c r="A17" s="18"/>
      <c r="B17" s="20">
        <v>2</v>
      </c>
      <c r="C17" s="9">
        <v>4.12</v>
      </c>
      <c r="D17" s="2">
        <v>12</v>
      </c>
      <c r="E17" s="2">
        <v>13.1</v>
      </c>
      <c r="F17" s="2">
        <v>2.66</v>
      </c>
      <c r="G17" s="2">
        <v>2.35</v>
      </c>
      <c r="H17" s="10">
        <v>2.56</v>
      </c>
      <c r="I17" s="55">
        <v>60</v>
      </c>
    </row>
    <row r="18" spans="1:9" x14ac:dyDescent="0.3">
      <c r="A18" s="18"/>
      <c r="B18" s="20">
        <v>7</v>
      </c>
      <c r="C18" s="9">
        <v>5.1100000000000003</v>
      </c>
      <c r="D18" s="2">
        <v>12</v>
      </c>
      <c r="E18" s="2">
        <v>14.4</v>
      </c>
      <c r="F18" s="2">
        <v>3.16</v>
      </c>
      <c r="G18" s="2">
        <v>3</v>
      </c>
      <c r="H18" s="10">
        <v>3.06</v>
      </c>
      <c r="I18" s="55">
        <v>65</v>
      </c>
    </row>
    <row r="19" spans="1:9" ht="15" thickBot="1" x14ac:dyDescent="0.35">
      <c r="A19" s="18" t="s">
        <v>11</v>
      </c>
      <c r="B19" s="20">
        <v>12</v>
      </c>
      <c r="C19" s="11">
        <v>5.85</v>
      </c>
      <c r="D19" s="12">
        <v>11.7</v>
      </c>
      <c r="E19" s="12">
        <v>14.9</v>
      </c>
      <c r="F19" s="12">
        <v>3.53</v>
      </c>
      <c r="G19" s="12">
        <v>3.44</v>
      </c>
      <c r="H19" s="13">
        <v>3.42</v>
      </c>
      <c r="I19" s="55">
        <v>65</v>
      </c>
    </row>
    <row r="21" spans="1:9" x14ac:dyDescent="0.3">
      <c r="A21" s="19" t="s">
        <v>14</v>
      </c>
    </row>
    <row r="23" spans="1:9" x14ac:dyDescent="0.3">
      <c r="A23" s="62" t="s">
        <v>16</v>
      </c>
      <c r="B23" s="62"/>
      <c r="C23" s="62"/>
      <c r="D23" s="62"/>
      <c r="E23" s="62"/>
      <c r="F23" s="62"/>
      <c r="G23" s="62"/>
      <c r="H23" s="62"/>
    </row>
    <row r="24" spans="1:9" x14ac:dyDescent="0.3">
      <c r="A24" s="60" t="s">
        <v>21</v>
      </c>
      <c r="B24" s="60"/>
      <c r="C24" s="61"/>
      <c r="D24" s="61"/>
      <c r="E24" s="61"/>
      <c r="F24" s="61"/>
      <c r="G24" s="61"/>
      <c r="H24" s="61"/>
    </row>
    <row r="25" spans="1:9" ht="15" thickBot="1" x14ac:dyDescent="0.35">
      <c r="A25" s="31" t="s">
        <v>22</v>
      </c>
      <c r="B25" s="40" t="s">
        <v>23</v>
      </c>
      <c r="C25" s="44" t="s">
        <v>6</v>
      </c>
      <c r="D25" s="44" t="s">
        <v>7</v>
      </c>
      <c r="E25" s="44" t="s">
        <v>8</v>
      </c>
      <c r="F25" s="44" t="s">
        <v>9</v>
      </c>
      <c r="G25" s="44" t="s">
        <v>1</v>
      </c>
      <c r="H25" s="44" t="s">
        <v>2</v>
      </c>
    </row>
    <row r="26" spans="1:9" x14ac:dyDescent="0.3">
      <c r="A26" s="31">
        <v>-25</v>
      </c>
      <c r="B26" s="40">
        <v>35</v>
      </c>
      <c r="C26" s="32">
        <f t="shared" ref="C26:H26" si="1">C2</f>
        <v>1.95</v>
      </c>
      <c r="D26" s="33">
        <f t="shared" si="1"/>
        <v>7.04</v>
      </c>
      <c r="E26" s="33">
        <f t="shared" si="1"/>
        <v>7.04</v>
      </c>
      <c r="F26" s="33">
        <f t="shared" si="1"/>
        <v>2.0099999999999998</v>
      </c>
      <c r="G26" s="33">
        <f t="shared" si="1"/>
        <v>1.97</v>
      </c>
      <c r="H26" s="34">
        <f t="shared" si="1"/>
        <v>1.97</v>
      </c>
    </row>
    <row r="27" spans="1:9" x14ac:dyDescent="0.3">
      <c r="A27" s="31">
        <v>-10</v>
      </c>
      <c r="B27" s="40">
        <v>35</v>
      </c>
      <c r="C27" s="35">
        <f t="shared" ref="C27:H27" si="2">C6</f>
        <v>3.28</v>
      </c>
      <c r="D27" s="30">
        <f t="shared" si="2"/>
        <v>11.7</v>
      </c>
      <c r="E27" s="30">
        <f t="shared" si="2"/>
        <v>11.7</v>
      </c>
      <c r="F27" s="30">
        <f t="shared" si="2"/>
        <v>2.83</v>
      </c>
      <c r="G27" s="30">
        <f t="shared" si="2"/>
        <v>2.64</v>
      </c>
      <c r="H27" s="36">
        <f t="shared" si="2"/>
        <v>2.64</v>
      </c>
    </row>
    <row r="28" spans="1:9" x14ac:dyDescent="0.3">
      <c r="A28" s="31">
        <v>-7</v>
      </c>
      <c r="B28" s="40">
        <v>34</v>
      </c>
      <c r="C28" s="35">
        <f t="shared" ref="C28:H28" si="3">C7+(C7-C16)/20</f>
        <v>3.476</v>
      </c>
      <c r="D28" s="30">
        <f t="shared" si="3"/>
        <v>11.639999999999999</v>
      </c>
      <c r="E28" s="30">
        <f t="shared" si="3"/>
        <v>11.594999999999999</v>
      </c>
      <c r="F28" s="30">
        <f t="shared" si="3"/>
        <v>3.0270000000000001</v>
      </c>
      <c r="G28" s="30">
        <f t="shared" si="3"/>
        <v>2.8875000000000002</v>
      </c>
      <c r="H28" s="36">
        <f t="shared" si="3"/>
        <v>2.758</v>
      </c>
    </row>
    <row r="29" spans="1:9" x14ac:dyDescent="0.3">
      <c r="A29" s="31">
        <v>2</v>
      </c>
      <c r="B29" s="40">
        <v>30</v>
      </c>
      <c r="C29" s="35">
        <f t="shared" ref="C29:H29" si="4">C8+5*(C8-C17)/20</f>
        <v>4.32</v>
      </c>
      <c r="D29" s="30">
        <f t="shared" si="4"/>
        <v>12.375</v>
      </c>
      <c r="E29" s="30">
        <f t="shared" si="4"/>
        <v>12.225000000000001</v>
      </c>
      <c r="F29" s="30">
        <f t="shared" si="4"/>
        <v>4.2225000000000001</v>
      </c>
      <c r="G29" s="30">
        <f t="shared" si="4"/>
        <v>3.9125000000000001</v>
      </c>
      <c r="H29" s="36">
        <f t="shared" si="4"/>
        <v>3.71</v>
      </c>
    </row>
    <row r="30" spans="1:9" x14ac:dyDescent="0.3">
      <c r="A30" s="31">
        <v>7</v>
      </c>
      <c r="B30" s="40">
        <v>27</v>
      </c>
      <c r="C30" s="35">
        <f t="shared" ref="C30:H30" si="5">C9+8*(C9-C18)/20</f>
        <v>5.3620000000000001</v>
      </c>
      <c r="D30" s="30">
        <f t="shared" si="5"/>
        <v>12.28</v>
      </c>
      <c r="E30" s="30">
        <f t="shared" si="5"/>
        <v>14.4</v>
      </c>
      <c r="F30" s="30">
        <f t="shared" si="5"/>
        <v>5.6239999999999997</v>
      </c>
      <c r="G30" s="30">
        <f t="shared" si="5"/>
        <v>5.66</v>
      </c>
      <c r="H30" s="36">
        <f t="shared" si="5"/>
        <v>4.8659999999999997</v>
      </c>
    </row>
    <row r="31" spans="1:9" ht="15" thickBot="1" x14ac:dyDescent="0.35">
      <c r="A31" s="31">
        <v>12</v>
      </c>
      <c r="B31" s="40">
        <v>24</v>
      </c>
      <c r="C31" s="37">
        <f t="shared" ref="C31:H31" si="6">C10+11*(C10-C19)/20</f>
        <v>6.3925000000000001</v>
      </c>
      <c r="D31" s="38">
        <f t="shared" si="6"/>
        <v>12.32</v>
      </c>
      <c r="E31" s="38">
        <f t="shared" si="6"/>
        <v>15.520000000000001</v>
      </c>
      <c r="F31" s="38">
        <f t="shared" si="6"/>
        <v>7.0950000000000006</v>
      </c>
      <c r="G31" s="38">
        <f t="shared" si="6"/>
        <v>6.5090000000000003</v>
      </c>
      <c r="H31" s="39">
        <f t="shared" si="6"/>
        <v>6.1944999999999997</v>
      </c>
    </row>
    <row r="32" spans="1:9" ht="15" thickBot="1" x14ac:dyDescent="0.35">
      <c r="A32" s="60" t="s">
        <v>20</v>
      </c>
      <c r="B32" s="60"/>
      <c r="C32" s="66"/>
      <c r="D32" s="66"/>
      <c r="E32" s="66"/>
      <c r="F32" s="66"/>
      <c r="G32" s="66"/>
      <c r="H32" s="66"/>
    </row>
    <row r="33" spans="1:8" x14ac:dyDescent="0.3">
      <c r="A33" s="45">
        <v>-20</v>
      </c>
      <c r="B33" s="46">
        <v>55</v>
      </c>
      <c r="C33" s="41">
        <f t="shared" ref="C33:H33" si="7">C13</f>
        <v>2.19</v>
      </c>
      <c r="D33" s="42">
        <f t="shared" si="7"/>
        <v>6.87</v>
      </c>
      <c r="E33" s="42">
        <f t="shared" si="7"/>
        <v>6.87</v>
      </c>
      <c r="F33" s="42">
        <f t="shared" si="7"/>
        <v>1.84</v>
      </c>
      <c r="G33" s="42">
        <f t="shared" si="7"/>
        <v>1.79</v>
      </c>
      <c r="H33" s="43">
        <f t="shared" si="7"/>
        <v>1.79</v>
      </c>
    </row>
    <row r="34" spans="1:8" x14ac:dyDescent="0.3">
      <c r="A34" s="31">
        <v>-10</v>
      </c>
      <c r="B34" s="40">
        <v>55</v>
      </c>
      <c r="C34" s="35">
        <f t="shared" ref="C34:H34" si="8">C15</f>
        <v>3.02</v>
      </c>
      <c r="D34" s="30">
        <f t="shared" si="8"/>
        <v>11</v>
      </c>
      <c r="E34" s="30">
        <f t="shared" si="8"/>
        <v>11</v>
      </c>
      <c r="F34" s="30">
        <f t="shared" si="8"/>
        <v>2.14</v>
      </c>
      <c r="G34" s="30">
        <f t="shared" si="8"/>
        <v>2.0499999999999998</v>
      </c>
      <c r="H34" s="36">
        <f t="shared" si="8"/>
        <v>2.0499999999999998</v>
      </c>
    </row>
    <row r="35" spans="1:8" x14ac:dyDescent="0.3">
      <c r="A35" s="31">
        <v>-7</v>
      </c>
      <c r="B35" s="40">
        <v>52</v>
      </c>
      <c r="C35" s="35">
        <f t="shared" ref="C35:H35" si="9">C16+3*(C7-C16)/20</f>
        <v>3.3680000000000003</v>
      </c>
      <c r="D35" s="30">
        <f t="shared" si="9"/>
        <v>10.92</v>
      </c>
      <c r="E35" s="30">
        <f t="shared" si="9"/>
        <v>11.684999999999999</v>
      </c>
      <c r="F35" s="30">
        <f t="shared" si="9"/>
        <v>2.3610000000000002</v>
      </c>
      <c r="G35" s="30">
        <f t="shared" si="9"/>
        <v>2.2124999999999999</v>
      </c>
      <c r="H35" s="36">
        <f t="shared" si="9"/>
        <v>2.254</v>
      </c>
    </row>
    <row r="36" spans="1:8" x14ac:dyDescent="0.3">
      <c r="A36" s="31">
        <v>2</v>
      </c>
      <c r="B36" s="40">
        <v>42</v>
      </c>
      <c r="C36" s="35">
        <f>C8-E445*(C8-C17)/20</f>
        <v>4.28</v>
      </c>
      <c r="D36" s="30">
        <f>D8-7*(D8-D17)/20</f>
        <v>12.195</v>
      </c>
      <c r="E36" s="30">
        <f>E8-7*(E8-E17)/20</f>
        <v>12.645</v>
      </c>
      <c r="F36" s="30">
        <f>F8-7*(F8-F17)/20</f>
        <v>3.4725000000000001</v>
      </c>
      <c r="G36" s="30">
        <f>G8-7*(G8-G17)/20</f>
        <v>3.1625000000000001</v>
      </c>
      <c r="H36" s="36">
        <f>H8-7*(H8-H17)/20</f>
        <v>3.1579999999999999</v>
      </c>
    </row>
    <row r="37" spans="1:8" x14ac:dyDescent="0.3">
      <c r="A37" s="31">
        <v>7</v>
      </c>
      <c r="B37" s="40">
        <v>36</v>
      </c>
      <c r="C37" s="35">
        <f>C9-1*(C9-C18)/20</f>
        <v>5.2809999999999997</v>
      </c>
      <c r="D37" s="30">
        <f>D10+(D10-D18)/20</f>
        <v>12.105</v>
      </c>
      <c r="E37" s="30">
        <f>E9-1*(E9-E18)/20</f>
        <v>14.4</v>
      </c>
      <c r="F37" s="30">
        <f>F9-1*(F9-F18)/20</f>
        <v>4.8319999999999999</v>
      </c>
      <c r="G37" s="30">
        <f>G9-1*(G9-G18)/20</f>
        <v>4.8050000000000006</v>
      </c>
      <c r="H37" s="36">
        <f>H9-1*(H9-H18)/20</f>
        <v>4.2854999999999999</v>
      </c>
    </row>
    <row r="38" spans="1:8" ht="15" thickBot="1" x14ac:dyDescent="0.35">
      <c r="A38" s="31">
        <v>12</v>
      </c>
      <c r="B38" s="40">
        <v>30</v>
      </c>
      <c r="C38" s="37">
        <f t="shared" ref="C38:H38" si="10">C10-(C19-C10)/20</f>
        <v>6.2175000000000002</v>
      </c>
      <c r="D38" s="38">
        <f t="shared" si="10"/>
        <v>12.12</v>
      </c>
      <c r="E38" s="38">
        <f t="shared" si="10"/>
        <v>15.32</v>
      </c>
      <c r="F38" s="38">
        <f t="shared" si="10"/>
        <v>5.9450000000000003</v>
      </c>
      <c r="G38" s="38">
        <f t="shared" si="10"/>
        <v>5.5190000000000001</v>
      </c>
      <c r="H38" s="39">
        <f t="shared" si="10"/>
        <v>5.2995000000000001</v>
      </c>
    </row>
    <row r="39" spans="1:8" x14ac:dyDescent="0.3">
      <c r="C39" s="28"/>
      <c r="D39" s="28"/>
      <c r="E39" s="28"/>
      <c r="F39" s="28"/>
      <c r="G39" s="28"/>
      <c r="H39" s="28"/>
    </row>
    <row r="41" spans="1:8" x14ac:dyDescent="0.3">
      <c r="A41" s="62" t="s">
        <v>15</v>
      </c>
      <c r="B41" s="62"/>
      <c r="C41" s="62"/>
      <c r="D41" s="62"/>
      <c r="E41" s="62"/>
      <c r="F41" s="62"/>
      <c r="G41" s="62"/>
      <c r="H41" s="62"/>
    </row>
    <row r="42" spans="1:8" x14ac:dyDescent="0.3">
      <c r="A42" s="60" t="s">
        <v>21</v>
      </c>
      <c r="B42" s="60"/>
      <c r="C42" s="61"/>
      <c r="D42" s="61"/>
      <c r="E42" s="61"/>
      <c r="F42" s="61"/>
      <c r="G42" s="61"/>
      <c r="H42" s="61"/>
    </row>
    <row r="43" spans="1:8" ht="15" thickBot="1" x14ac:dyDescent="0.35">
      <c r="A43" s="31" t="s">
        <v>22</v>
      </c>
      <c r="B43" s="40" t="s">
        <v>23</v>
      </c>
      <c r="C43" s="44" t="s">
        <v>6</v>
      </c>
      <c r="D43" s="44" t="s">
        <v>7</v>
      </c>
      <c r="E43" s="44" t="s">
        <v>8</v>
      </c>
      <c r="F43" s="44" t="s">
        <v>9</v>
      </c>
      <c r="G43" s="44" t="s">
        <v>1</v>
      </c>
      <c r="H43" s="44" t="s">
        <v>2</v>
      </c>
    </row>
    <row r="44" spans="1:8" x14ac:dyDescent="0.3">
      <c r="A44" s="31">
        <v>-25</v>
      </c>
      <c r="B44" s="40">
        <v>35</v>
      </c>
      <c r="C44" s="32">
        <f t="shared" ref="C44:H45" si="11">C2</f>
        <v>1.95</v>
      </c>
      <c r="D44" s="33">
        <f t="shared" si="11"/>
        <v>7.04</v>
      </c>
      <c r="E44" s="33">
        <f t="shared" si="11"/>
        <v>7.04</v>
      </c>
      <c r="F44" s="33">
        <f t="shared" si="11"/>
        <v>2.0099999999999998</v>
      </c>
      <c r="G44" s="33">
        <f t="shared" si="11"/>
        <v>1.97</v>
      </c>
      <c r="H44" s="34">
        <f t="shared" si="11"/>
        <v>1.97</v>
      </c>
    </row>
    <row r="45" spans="1:8" x14ac:dyDescent="0.3">
      <c r="A45" s="31">
        <v>-22</v>
      </c>
      <c r="B45" s="40">
        <v>35</v>
      </c>
      <c r="C45" s="35">
        <f t="shared" si="11"/>
        <v>2.19</v>
      </c>
      <c r="D45" s="30">
        <f t="shared" si="11"/>
        <v>7.8680000000000003</v>
      </c>
      <c r="E45" s="30">
        <f t="shared" si="11"/>
        <v>7.8680000000000003</v>
      </c>
      <c r="F45" s="30">
        <f t="shared" si="11"/>
        <v>2.1539999999999999</v>
      </c>
      <c r="G45" s="30">
        <f t="shared" si="11"/>
        <v>2.0840000000000001</v>
      </c>
      <c r="H45" s="36">
        <f t="shared" si="11"/>
        <v>2.0840000000000001</v>
      </c>
    </row>
    <row r="46" spans="1:8" x14ac:dyDescent="0.3">
      <c r="A46" s="31">
        <v>-15</v>
      </c>
      <c r="B46" s="40">
        <v>35</v>
      </c>
      <c r="C46" s="35">
        <f t="shared" ref="C46:H46" si="12">C5</f>
        <v>2.79</v>
      </c>
      <c r="D46" s="30">
        <f t="shared" si="12"/>
        <v>9.9600000000000009</v>
      </c>
      <c r="E46" s="30">
        <f t="shared" si="12"/>
        <v>9.9600000000000009</v>
      </c>
      <c r="F46" s="30">
        <f t="shared" si="12"/>
        <v>2.5099999999999998</v>
      </c>
      <c r="G46" s="30">
        <f t="shared" si="12"/>
        <v>2.39</v>
      </c>
      <c r="H46" s="36">
        <f t="shared" si="12"/>
        <v>2.39</v>
      </c>
    </row>
    <row r="47" spans="1:8" x14ac:dyDescent="0.3">
      <c r="A47" s="31">
        <v>-7</v>
      </c>
      <c r="B47" s="40">
        <v>30</v>
      </c>
      <c r="C47" s="35">
        <f t="shared" ref="C47:H47" si="13">C7+5*(C7-C16)/20</f>
        <v>3.5</v>
      </c>
      <c r="D47" s="30">
        <f t="shared" si="13"/>
        <v>11.799999999999999</v>
      </c>
      <c r="E47" s="30">
        <f t="shared" si="13"/>
        <v>11.574999999999999</v>
      </c>
      <c r="F47" s="30">
        <f t="shared" si="13"/>
        <v>3.1750000000000003</v>
      </c>
      <c r="G47" s="30">
        <f t="shared" si="13"/>
        <v>3.0375000000000001</v>
      </c>
      <c r="H47" s="36">
        <f t="shared" si="13"/>
        <v>2.87</v>
      </c>
    </row>
    <row r="48" spans="1:8" x14ac:dyDescent="0.3">
      <c r="A48" s="31">
        <v>2</v>
      </c>
      <c r="B48" s="40">
        <v>27</v>
      </c>
      <c r="C48" s="35">
        <f t="shared" ref="C48:H48" si="14">C8+8*(C8-C17)/20</f>
        <v>4.3440000000000003</v>
      </c>
      <c r="D48" s="30">
        <f t="shared" si="14"/>
        <v>12.420000000000002</v>
      </c>
      <c r="E48" s="30">
        <f t="shared" si="14"/>
        <v>12.120000000000001</v>
      </c>
      <c r="F48" s="30">
        <f t="shared" si="14"/>
        <v>4.41</v>
      </c>
      <c r="G48" s="30">
        <f t="shared" si="14"/>
        <v>4.0999999999999996</v>
      </c>
      <c r="H48" s="36">
        <f t="shared" si="14"/>
        <v>3.8479999999999999</v>
      </c>
    </row>
    <row r="49" spans="1:8" x14ac:dyDescent="0.3">
      <c r="A49" s="31">
        <v>7</v>
      </c>
      <c r="B49" s="40">
        <v>25</v>
      </c>
      <c r="C49" s="35">
        <f t="shared" ref="C49:H50" si="15">C9+10*(C9-C18)/20</f>
        <v>5.38</v>
      </c>
      <c r="D49" s="30">
        <f t="shared" si="15"/>
        <v>12.299999999999999</v>
      </c>
      <c r="E49" s="30">
        <f t="shared" si="15"/>
        <v>14.4</v>
      </c>
      <c r="F49" s="30">
        <f t="shared" si="15"/>
        <v>5.8</v>
      </c>
      <c r="G49" s="30">
        <f t="shared" si="15"/>
        <v>5.8500000000000005</v>
      </c>
      <c r="H49" s="36">
        <f t="shared" si="15"/>
        <v>4.9949999999999992</v>
      </c>
    </row>
    <row r="50" spans="1:8" ht="15" thickBot="1" x14ac:dyDescent="0.35">
      <c r="A50" s="31">
        <v>12</v>
      </c>
      <c r="B50" s="40">
        <v>24</v>
      </c>
      <c r="C50" s="37">
        <f t="shared" si="15"/>
        <v>6.375</v>
      </c>
      <c r="D50" s="38">
        <f t="shared" si="15"/>
        <v>12.3</v>
      </c>
      <c r="E50" s="38">
        <f t="shared" si="15"/>
        <v>15.5</v>
      </c>
      <c r="F50" s="38">
        <f t="shared" si="15"/>
        <v>6.98</v>
      </c>
      <c r="G50" s="38">
        <f t="shared" si="15"/>
        <v>6.41</v>
      </c>
      <c r="H50" s="39">
        <f t="shared" si="15"/>
        <v>6.1049999999999995</v>
      </c>
    </row>
    <row r="51" spans="1:8" x14ac:dyDescent="0.3">
      <c r="A51" s="63" t="s">
        <v>15</v>
      </c>
      <c r="B51" s="64"/>
      <c r="C51" s="64"/>
      <c r="D51" s="64"/>
      <c r="E51" s="64"/>
      <c r="F51" s="64"/>
      <c r="G51" s="64"/>
      <c r="H51" s="65"/>
    </row>
    <row r="52" spans="1:8" ht="15" thickBot="1" x14ac:dyDescent="0.35">
      <c r="A52" s="60" t="s">
        <v>20</v>
      </c>
      <c r="B52" s="60"/>
      <c r="C52" s="61"/>
      <c r="D52" s="61"/>
      <c r="E52" s="61"/>
      <c r="F52" s="61"/>
      <c r="G52" s="61"/>
      <c r="H52" s="61"/>
    </row>
    <row r="53" spans="1:8" x14ac:dyDescent="0.3">
      <c r="A53" s="45">
        <v>-20</v>
      </c>
      <c r="B53" s="46">
        <v>55</v>
      </c>
      <c r="C53" s="41">
        <f t="shared" ref="C53:H54" si="16">C13</f>
        <v>2.19</v>
      </c>
      <c r="D53" s="42">
        <f t="shared" si="16"/>
        <v>6.87</v>
      </c>
      <c r="E53" s="42">
        <f t="shared" si="16"/>
        <v>6.87</v>
      </c>
      <c r="F53" s="42">
        <f t="shared" si="16"/>
        <v>1.84</v>
      </c>
      <c r="G53" s="42">
        <f t="shared" si="16"/>
        <v>1.79</v>
      </c>
      <c r="H53" s="43">
        <f t="shared" si="16"/>
        <v>1.79</v>
      </c>
    </row>
    <row r="54" spans="1:8" x14ac:dyDescent="0.3">
      <c r="A54" s="31">
        <v>-15</v>
      </c>
      <c r="B54" s="40">
        <v>55</v>
      </c>
      <c r="C54" s="35">
        <f t="shared" si="16"/>
        <v>2.61</v>
      </c>
      <c r="D54" s="30">
        <f t="shared" si="16"/>
        <v>9.82</v>
      </c>
      <c r="E54" s="30">
        <f t="shared" si="16"/>
        <v>9.82</v>
      </c>
      <c r="F54" s="30">
        <f t="shared" si="16"/>
        <v>1.98</v>
      </c>
      <c r="G54" s="30">
        <f t="shared" si="16"/>
        <v>1.87</v>
      </c>
      <c r="H54" s="36">
        <f t="shared" si="16"/>
        <v>1.87</v>
      </c>
    </row>
    <row r="55" spans="1:8" x14ac:dyDescent="0.3">
      <c r="A55" s="31">
        <v>-7</v>
      </c>
      <c r="B55" s="40">
        <v>44</v>
      </c>
      <c r="C55" s="35">
        <f t="shared" ref="C55:H55" si="17">C7+11*(C16-C7)/20</f>
        <v>3.4039999999999999</v>
      </c>
      <c r="D55" s="30">
        <f t="shared" si="17"/>
        <v>11.16</v>
      </c>
      <c r="E55" s="30">
        <f t="shared" si="17"/>
        <v>11.654999999999999</v>
      </c>
      <c r="F55" s="30">
        <f t="shared" si="17"/>
        <v>2.5830000000000002</v>
      </c>
      <c r="G55" s="30">
        <f t="shared" si="17"/>
        <v>2.4375</v>
      </c>
      <c r="H55" s="36">
        <f t="shared" si="17"/>
        <v>2.4220000000000002</v>
      </c>
    </row>
    <row r="56" spans="1:8" x14ac:dyDescent="0.3">
      <c r="A56" s="31">
        <v>2</v>
      </c>
      <c r="B56" s="40">
        <v>37</v>
      </c>
      <c r="C56" s="35">
        <f t="shared" ref="C56:H56" si="18">C8+2*(C17-C8)/20</f>
        <v>4.2640000000000002</v>
      </c>
      <c r="D56" s="30">
        <f t="shared" si="18"/>
        <v>12.270000000000001</v>
      </c>
      <c r="E56" s="30">
        <f t="shared" si="18"/>
        <v>12.47</v>
      </c>
      <c r="F56" s="30">
        <f t="shared" si="18"/>
        <v>3.7850000000000001</v>
      </c>
      <c r="G56" s="30">
        <f t="shared" si="18"/>
        <v>3.4750000000000001</v>
      </c>
      <c r="H56" s="36">
        <f t="shared" si="18"/>
        <v>3.3879999999999999</v>
      </c>
    </row>
    <row r="57" spans="1:8" x14ac:dyDescent="0.3">
      <c r="A57" s="31">
        <v>7</v>
      </c>
      <c r="B57" s="40">
        <v>32</v>
      </c>
      <c r="C57" s="35">
        <f t="shared" ref="C57:H57" si="19">C9-2*(C18-C9)/20</f>
        <v>5.3079999999999998</v>
      </c>
      <c r="D57" s="30">
        <f t="shared" si="19"/>
        <v>12.219999999999999</v>
      </c>
      <c r="E57" s="30">
        <f t="shared" si="19"/>
        <v>14.4</v>
      </c>
      <c r="F57" s="30">
        <f t="shared" si="19"/>
        <v>5.0960000000000001</v>
      </c>
      <c r="G57" s="30">
        <f t="shared" si="19"/>
        <v>5.0900000000000007</v>
      </c>
      <c r="H57" s="36">
        <f t="shared" si="19"/>
        <v>4.4789999999999992</v>
      </c>
    </row>
    <row r="58" spans="1:8" ht="15" thickBot="1" x14ac:dyDescent="0.35">
      <c r="A58" s="31">
        <v>12</v>
      </c>
      <c r="B58" s="40">
        <v>30</v>
      </c>
      <c r="C58" s="37">
        <f>C38</f>
        <v>6.2175000000000002</v>
      </c>
      <c r="D58" s="38">
        <f t="shared" ref="D58:H58" si="20">D38</f>
        <v>12.12</v>
      </c>
      <c r="E58" s="38">
        <f t="shared" si="20"/>
        <v>15.32</v>
      </c>
      <c r="F58" s="38">
        <f t="shared" si="20"/>
        <v>5.9450000000000003</v>
      </c>
      <c r="G58" s="38">
        <f t="shared" si="20"/>
        <v>5.5190000000000001</v>
      </c>
      <c r="H58" s="39">
        <f t="shared" si="20"/>
        <v>5.2995000000000001</v>
      </c>
    </row>
    <row r="59" spans="1:8" x14ac:dyDescent="0.3">
      <c r="C59" s="29"/>
      <c r="D59" s="28"/>
      <c r="E59" s="28"/>
      <c r="F59" s="28"/>
      <c r="G59" s="28"/>
      <c r="H59" s="28"/>
    </row>
  </sheetData>
  <mergeCells count="8">
    <mergeCell ref="A51:H51"/>
    <mergeCell ref="A52:H52"/>
    <mergeCell ref="B11:B12"/>
    <mergeCell ref="A23:H23"/>
    <mergeCell ref="A24:H24"/>
    <mergeCell ref="A32:H32"/>
    <mergeCell ref="A41:H41"/>
    <mergeCell ref="A42:H42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EB8B8-70B6-4A49-A88B-7013F5B74583}">
  <dimension ref="A1:K59"/>
  <sheetViews>
    <sheetView zoomScale="115" zoomScaleNormal="115" workbookViewId="0">
      <selection activeCell="I1" sqref="I1:I19"/>
    </sheetView>
  </sheetViews>
  <sheetFormatPr defaultColWidth="11.5546875" defaultRowHeight="14.4" x14ac:dyDescent="0.3"/>
  <cols>
    <col min="1" max="2" width="11.5546875" style="19"/>
    <col min="3" max="8" width="15.77734375" style="19" customWidth="1"/>
    <col min="9" max="9" width="21.77734375" style="19" bestFit="1" customWidth="1"/>
    <col min="10" max="10" width="25.33203125" style="19" bestFit="1" customWidth="1"/>
    <col min="11" max="16384" width="11.5546875" style="19"/>
  </cols>
  <sheetData>
    <row r="1" spans="1:11" ht="15" thickBot="1" x14ac:dyDescent="0.35">
      <c r="A1" s="18"/>
      <c r="B1" s="18" t="s">
        <v>10</v>
      </c>
      <c r="C1" s="18" t="s">
        <v>17</v>
      </c>
      <c r="D1" s="18" t="s">
        <v>18</v>
      </c>
      <c r="E1" s="18" t="s">
        <v>19</v>
      </c>
      <c r="F1" s="18" t="s">
        <v>0</v>
      </c>
      <c r="G1" s="18" t="s">
        <v>1</v>
      </c>
      <c r="H1" s="18" t="s">
        <v>2</v>
      </c>
      <c r="I1" s="18" t="s">
        <v>24</v>
      </c>
      <c r="J1" s="19" t="s">
        <v>3</v>
      </c>
    </row>
    <row r="2" spans="1:11" x14ac:dyDescent="0.3">
      <c r="A2" s="18"/>
      <c r="B2" s="20">
        <v>-25</v>
      </c>
      <c r="C2" s="6">
        <v>1.95</v>
      </c>
      <c r="D2" s="7">
        <v>7.57</v>
      </c>
      <c r="E2" s="7">
        <v>7.57</v>
      </c>
      <c r="F2" s="7">
        <v>2.0099999999999998</v>
      </c>
      <c r="G2" s="7">
        <v>1.93</v>
      </c>
      <c r="H2" s="8">
        <v>1.93</v>
      </c>
      <c r="I2" s="55">
        <v>45</v>
      </c>
    </row>
    <row r="3" spans="1:11" x14ac:dyDescent="0.3">
      <c r="A3" s="18"/>
      <c r="B3" s="20">
        <v>-22</v>
      </c>
      <c r="C3" s="16">
        <f t="shared" ref="C3:H3" si="0">($B$3-$B$4)*(C2-C4)/($B$2-$B$4)+C4</f>
        <v>2.19</v>
      </c>
      <c r="D3" s="16">
        <f t="shared" si="0"/>
        <v>8.4459999999999997</v>
      </c>
      <c r="E3" s="3">
        <f t="shared" si="0"/>
        <v>8.4459999999999997</v>
      </c>
      <c r="F3" s="3">
        <f t="shared" si="0"/>
        <v>2.1539999999999999</v>
      </c>
      <c r="G3" s="3">
        <f t="shared" si="0"/>
        <v>2.044</v>
      </c>
      <c r="H3" s="17">
        <f t="shared" si="0"/>
        <v>2.044</v>
      </c>
      <c r="I3" s="55">
        <v>45</v>
      </c>
    </row>
    <row r="4" spans="1:11" x14ac:dyDescent="0.3">
      <c r="A4" s="18" t="s">
        <v>4</v>
      </c>
      <c r="B4" s="20">
        <v>-20</v>
      </c>
      <c r="C4" s="9">
        <v>2.35</v>
      </c>
      <c r="D4" s="2">
        <v>9.0299999999999994</v>
      </c>
      <c r="E4" s="2">
        <v>9.0299999999999994</v>
      </c>
      <c r="F4" s="2">
        <v>2.25</v>
      </c>
      <c r="G4" s="2">
        <v>2.12</v>
      </c>
      <c r="H4" s="10">
        <v>2.12</v>
      </c>
      <c r="I4" s="55">
        <v>55</v>
      </c>
    </row>
    <row r="5" spans="1:11" x14ac:dyDescent="0.3">
      <c r="A5" s="18"/>
      <c r="B5" s="20">
        <v>-15</v>
      </c>
      <c r="C5" s="9">
        <v>2.79</v>
      </c>
      <c r="D5" s="2">
        <v>10.7</v>
      </c>
      <c r="E5" s="2">
        <v>10.7</v>
      </c>
      <c r="F5" s="2">
        <v>2.5099999999999998</v>
      </c>
      <c r="G5" s="2">
        <v>2.33</v>
      </c>
      <c r="H5" s="10">
        <v>2.33</v>
      </c>
      <c r="I5" s="55">
        <v>60</v>
      </c>
    </row>
    <row r="6" spans="1:11" x14ac:dyDescent="0.3">
      <c r="A6" s="18"/>
      <c r="B6" s="20">
        <v>-10</v>
      </c>
      <c r="C6" s="9">
        <v>3.28</v>
      </c>
      <c r="D6" s="2">
        <v>12.6</v>
      </c>
      <c r="E6" s="2">
        <v>12.6</v>
      </c>
      <c r="F6" s="2">
        <v>2.83</v>
      </c>
      <c r="G6" s="2">
        <v>2.57</v>
      </c>
      <c r="H6" s="10">
        <v>2.57</v>
      </c>
      <c r="I6" s="55">
        <v>60</v>
      </c>
    </row>
    <row r="7" spans="1:11" x14ac:dyDescent="0.3">
      <c r="A7" s="18"/>
      <c r="B7" s="20">
        <v>-7</v>
      </c>
      <c r="C7" s="9">
        <v>3.45</v>
      </c>
      <c r="D7" s="2">
        <v>12.5</v>
      </c>
      <c r="E7" s="2">
        <v>12.5</v>
      </c>
      <c r="F7" s="2">
        <v>2.98</v>
      </c>
      <c r="G7" s="2">
        <v>2.8</v>
      </c>
      <c r="H7" s="10">
        <v>2.63</v>
      </c>
      <c r="I7" s="55">
        <v>60</v>
      </c>
    </row>
    <row r="8" spans="1:11" x14ac:dyDescent="0.3">
      <c r="A8" s="18"/>
      <c r="B8" s="20">
        <v>2</v>
      </c>
      <c r="C8" s="9">
        <v>4.25</v>
      </c>
      <c r="D8" s="2">
        <v>13</v>
      </c>
      <c r="E8" s="2">
        <v>13.8</v>
      </c>
      <c r="F8" s="2">
        <v>3.87</v>
      </c>
      <c r="G8" s="2">
        <v>3.5</v>
      </c>
      <c r="H8" s="10">
        <v>3.3</v>
      </c>
      <c r="I8" s="55">
        <v>60</v>
      </c>
    </row>
    <row r="9" spans="1:11" x14ac:dyDescent="0.3">
      <c r="A9" s="18"/>
      <c r="B9" s="20">
        <v>7</v>
      </c>
      <c r="C9" s="9">
        <v>5.48</v>
      </c>
      <c r="D9" s="2">
        <v>14.1</v>
      </c>
      <c r="E9" s="2">
        <v>16.399999999999999</v>
      </c>
      <c r="F9" s="2">
        <v>4.8600000000000003</v>
      </c>
      <c r="G9" s="2">
        <v>4.7</v>
      </c>
      <c r="H9" s="10">
        <v>4.07</v>
      </c>
      <c r="I9" s="55">
        <v>65</v>
      </c>
    </row>
    <row r="10" spans="1:11" ht="15" thickBot="1" x14ac:dyDescent="0.35">
      <c r="A10" s="18" t="s">
        <v>11</v>
      </c>
      <c r="B10" s="20">
        <v>12</v>
      </c>
      <c r="C10" s="11">
        <v>6.2</v>
      </c>
      <c r="D10" s="12">
        <v>13.9</v>
      </c>
      <c r="E10" s="12">
        <v>17.100000000000001</v>
      </c>
      <c r="F10" s="12">
        <v>5.83</v>
      </c>
      <c r="G10" s="12">
        <v>5.23</v>
      </c>
      <c r="H10" s="13">
        <v>4.9800000000000004</v>
      </c>
      <c r="I10" s="55">
        <v>65</v>
      </c>
      <c r="K10" s="18" t="s">
        <v>13</v>
      </c>
    </row>
    <row r="11" spans="1:11" x14ac:dyDescent="0.3">
      <c r="A11" s="18"/>
      <c r="B11" s="58"/>
      <c r="C11" s="18"/>
      <c r="D11" s="18"/>
      <c r="E11" s="18"/>
      <c r="F11" s="18"/>
      <c r="G11" s="18"/>
      <c r="H11" s="18"/>
      <c r="I11" s="55"/>
    </row>
    <row r="12" spans="1:11" ht="15" thickBot="1" x14ac:dyDescent="0.35">
      <c r="A12" s="18"/>
      <c r="B12" s="59"/>
      <c r="C12" s="18"/>
      <c r="D12" s="18"/>
      <c r="E12" s="18"/>
      <c r="F12" s="18"/>
      <c r="G12" s="18"/>
      <c r="H12" s="18"/>
      <c r="I12" s="55"/>
    </row>
    <row r="13" spans="1:11" x14ac:dyDescent="0.3">
      <c r="A13" s="18" t="s">
        <v>5</v>
      </c>
      <c r="B13" s="20">
        <v>-20</v>
      </c>
      <c r="C13" s="6">
        <v>2.19</v>
      </c>
      <c r="D13" s="7">
        <v>6.87</v>
      </c>
      <c r="E13" s="7">
        <v>6.87</v>
      </c>
      <c r="F13" s="7">
        <v>1.84</v>
      </c>
      <c r="G13" s="7">
        <v>1.79</v>
      </c>
      <c r="H13" s="8">
        <v>1.79</v>
      </c>
      <c r="I13" s="55">
        <v>55</v>
      </c>
    </row>
    <row r="14" spans="1:11" x14ac:dyDescent="0.3">
      <c r="A14" s="18"/>
      <c r="B14" s="20">
        <v>-15</v>
      </c>
      <c r="C14" s="9">
        <v>2.59</v>
      </c>
      <c r="D14" s="2">
        <v>10.7</v>
      </c>
      <c r="E14" s="2">
        <v>10.7</v>
      </c>
      <c r="F14" s="2">
        <v>1.98</v>
      </c>
      <c r="G14" s="2">
        <v>1.83</v>
      </c>
      <c r="H14" s="10">
        <v>1.83</v>
      </c>
      <c r="I14" s="55">
        <v>60</v>
      </c>
    </row>
    <row r="15" spans="1:11" x14ac:dyDescent="0.3">
      <c r="A15" s="18"/>
      <c r="B15" s="20">
        <v>-10</v>
      </c>
      <c r="C15" s="9">
        <v>3.03</v>
      </c>
      <c r="D15" s="2">
        <v>11.7</v>
      </c>
      <c r="E15" s="2">
        <v>11.7</v>
      </c>
      <c r="F15" s="2">
        <v>2.14</v>
      </c>
      <c r="G15" s="2">
        <v>2.02</v>
      </c>
      <c r="H15" s="10">
        <v>2.02</v>
      </c>
      <c r="I15" s="55">
        <v>60</v>
      </c>
    </row>
    <row r="16" spans="1:11" x14ac:dyDescent="0.3">
      <c r="A16" s="18"/>
      <c r="B16" s="20">
        <v>-7</v>
      </c>
      <c r="C16" s="9">
        <v>3.35</v>
      </c>
      <c r="D16" s="2">
        <v>11.7</v>
      </c>
      <c r="E16" s="2">
        <v>12.6</v>
      </c>
      <c r="F16" s="2">
        <v>2.25</v>
      </c>
      <c r="G16" s="2">
        <v>2.08</v>
      </c>
      <c r="H16" s="10">
        <v>2.14</v>
      </c>
      <c r="I16" s="55">
        <v>60</v>
      </c>
    </row>
    <row r="17" spans="1:9" x14ac:dyDescent="0.3">
      <c r="A17" s="18"/>
      <c r="B17" s="20">
        <v>2</v>
      </c>
      <c r="C17" s="9">
        <v>4.12</v>
      </c>
      <c r="D17" s="2">
        <v>13</v>
      </c>
      <c r="E17" s="2">
        <v>14.2</v>
      </c>
      <c r="F17" s="2">
        <v>2.66</v>
      </c>
      <c r="G17" s="2">
        <v>2.3199999999999998</v>
      </c>
      <c r="H17" s="10">
        <v>2.5099999999999998</v>
      </c>
      <c r="I17" s="55">
        <v>60</v>
      </c>
    </row>
    <row r="18" spans="1:9" x14ac:dyDescent="0.3">
      <c r="A18" s="18"/>
      <c r="B18" s="20">
        <v>7</v>
      </c>
      <c r="C18" s="9">
        <v>5.14</v>
      </c>
      <c r="D18" s="2">
        <v>14</v>
      </c>
      <c r="E18" s="2">
        <v>16.600000000000001</v>
      </c>
      <c r="F18" s="2">
        <v>3.14</v>
      </c>
      <c r="G18" s="2">
        <v>2.95</v>
      </c>
      <c r="H18" s="10">
        <v>2.98</v>
      </c>
      <c r="I18" s="55">
        <v>65</v>
      </c>
    </row>
    <row r="19" spans="1:9" ht="15" thickBot="1" x14ac:dyDescent="0.35">
      <c r="A19" s="18" t="s">
        <v>11</v>
      </c>
      <c r="B19" s="20">
        <v>12</v>
      </c>
      <c r="C19" s="11">
        <v>5.86</v>
      </c>
      <c r="D19" s="12">
        <v>14.7</v>
      </c>
      <c r="E19" s="12">
        <v>17.2</v>
      </c>
      <c r="F19" s="12">
        <v>3.51</v>
      </c>
      <c r="G19" s="12">
        <v>3.42</v>
      </c>
      <c r="H19" s="13">
        <v>3.39</v>
      </c>
      <c r="I19" s="55">
        <v>65</v>
      </c>
    </row>
    <row r="21" spans="1:9" x14ac:dyDescent="0.3">
      <c r="A21" s="19" t="s">
        <v>14</v>
      </c>
    </row>
    <row r="23" spans="1:9" x14ac:dyDescent="0.3">
      <c r="A23" s="62" t="s">
        <v>16</v>
      </c>
      <c r="B23" s="62"/>
      <c r="C23" s="62"/>
      <c r="D23" s="62"/>
      <c r="E23" s="62"/>
      <c r="F23" s="62"/>
      <c r="G23" s="62"/>
      <c r="H23" s="62"/>
    </row>
    <row r="24" spans="1:9" x14ac:dyDescent="0.3">
      <c r="A24" s="60" t="s">
        <v>21</v>
      </c>
      <c r="B24" s="60"/>
      <c r="C24" s="61"/>
      <c r="D24" s="61"/>
      <c r="E24" s="61"/>
      <c r="F24" s="61"/>
      <c r="G24" s="61"/>
      <c r="H24" s="61"/>
    </row>
    <row r="25" spans="1:9" ht="15" thickBot="1" x14ac:dyDescent="0.35">
      <c r="A25" s="31" t="s">
        <v>22</v>
      </c>
      <c r="B25" s="40" t="s">
        <v>23</v>
      </c>
      <c r="C25" s="44" t="s">
        <v>6</v>
      </c>
      <c r="D25" s="44" t="s">
        <v>7</v>
      </c>
      <c r="E25" s="44" t="s">
        <v>8</v>
      </c>
      <c r="F25" s="44" t="s">
        <v>9</v>
      </c>
      <c r="G25" s="44" t="s">
        <v>1</v>
      </c>
      <c r="H25" s="44" t="s">
        <v>2</v>
      </c>
    </row>
    <row r="26" spans="1:9" x14ac:dyDescent="0.3">
      <c r="A26" s="31">
        <v>-25</v>
      </c>
      <c r="B26" s="40">
        <v>35</v>
      </c>
      <c r="C26" s="32">
        <f t="shared" ref="C26:H26" si="1">C2</f>
        <v>1.95</v>
      </c>
      <c r="D26" s="33">
        <f t="shared" si="1"/>
        <v>7.57</v>
      </c>
      <c r="E26" s="33">
        <f t="shared" si="1"/>
        <v>7.57</v>
      </c>
      <c r="F26" s="33">
        <f t="shared" si="1"/>
        <v>2.0099999999999998</v>
      </c>
      <c r="G26" s="33">
        <f t="shared" si="1"/>
        <v>1.93</v>
      </c>
      <c r="H26" s="34">
        <f t="shared" si="1"/>
        <v>1.93</v>
      </c>
    </row>
    <row r="27" spans="1:9" x14ac:dyDescent="0.3">
      <c r="A27" s="31">
        <v>-10</v>
      </c>
      <c r="B27" s="40">
        <v>35</v>
      </c>
      <c r="C27" s="35">
        <f t="shared" ref="C27:H27" si="2">C6</f>
        <v>3.28</v>
      </c>
      <c r="D27" s="30">
        <f t="shared" si="2"/>
        <v>12.6</v>
      </c>
      <c r="E27" s="30">
        <f t="shared" si="2"/>
        <v>12.6</v>
      </c>
      <c r="F27" s="30">
        <f t="shared" si="2"/>
        <v>2.83</v>
      </c>
      <c r="G27" s="30">
        <f t="shared" si="2"/>
        <v>2.57</v>
      </c>
      <c r="H27" s="36">
        <f t="shared" si="2"/>
        <v>2.57</v>
      </c>
    </row>
    <row r="28" spans="1:9" x14ac:dyDescent="0.3">
      <c r="A28" s="31">
        <v>-7</v>
      </c>
      <c r="B28" s="40">
        <v>34</v>
      </c>
      <c r="C28" s="35">
        <f t="shared" ref="C28:H28" si="3">C7+(C7-C16)/20</f>
        <v>3.4550000000000001</v>
      </c>
      <c r="D28" s="30">
        <f t="shared" si="3"/>
        <v>12.54</v>
      </c>
      <c r="E28" s="30">
        <f t="shared" si="3"/>
        <v>12.494999999999999</v>
      </c>
      <c r="F28" s="30">
        <f t="shared" si="3"/>
        <v>3.0165000000000002</v>
      </c>
      <c r="G28" s="30">
        <f t="shared" si="3"/>
        <v>2.8359999999999999</v>
      </c>
      <c r="H28" s="36">
        <f t="shared" si="3"/>
        <v>2.6545000000000001</v>
      </c>
    </row>
    <row r="29" spans="1:9" x14ac:dyDescent="0.3">
      <c r="A29" s="31">
        <v>2</v>
      </c>
      <c r="B29" s="40">
        <v>30</v>
      </c>
      <c r="C29" s="35">
        <f t="shared" ref="C29:H29" si="4">C8+5*(C8-C17)/20</f>
        <v>4.2824999999999998</v>
      </c>
      <c r="D29" s="30">
        <f t="shared" si="4"/>
        <v>13</v>
      </c>
      <c r="E29" s="30">
        <f t="shared" si="4"/>
        <v>13.700000000000001</v>
      </c>
      <c r="F29" s="30">
        <f t="shared" si="4"/>
        <v>4.1725000000000003</v>
      </c>
      <c r="G29" s="30">
        <f t="shared" si="4"/>
        <v>3.7949999999999999</v>
      </c>
      <c r="H29" s="36">
        <f t="shared" si="4"/>
        <v>3.4974999999999996</v>
      </c>
    </row>
    <row r="30" spans="1:9" x14ac:dyDescent="0.3">
      <c r="A30" s="31">
        <v>7</v>
      </c>
      <c r="B30" s="40">
        <v>27</v>
      </c>
      <c r="C30" s="35">
        <f t="shared" ref="C30:H30" si="5">C9+8*(C9-C18)/20</f>
        <v>5.6160000000000005</v>
      </c>
      <c r="D30" s="30">
        <f t="shared" si="5"/>
        <v>14.139999999999999</v>
      </c>
      <c r="E30" s="30">
        <f t="shared" si="5"/>
        <v>16.319999999999997</v>
      </c>
      <c r="F30" s="30">
        <f t="shared" si="5"/>
        <v>5.548</v>
      </c>
      <c r="G30" s="30">
        <f t="shared" si="5"/>
        <v>5.4</v>
      </c>
      <c r="H30" s="36">
        <f t="shared" si="5"/>
        <v>4.5060000000000002</v>
      </c>
    </row>
    <row r="31" spans="1:9" ht="15" thickBot="1" x14ac:dyDescent="0.35">
      <c r="A31" s="31">
        <v>12</v>
      </c>
      <c r="B31" s="40">
        <v>24</v>
      </c>
      <c r="C31" s="37">
        <f t="shared" ref="C31:H31" si="6">C10+11*(C10-C19)/20</f>
        <v>6.3870000000000005</v>
      </c>
      <c r="D31" s="38">
        <f t="shared" si="6"/>
        <v>13.46</v>
      </c>
      <c r="E31" s="38">
        <f t="shared" si="6"/>
        <v>17.045000000000002</v>
      </c>
      <c r="F31" s="38">
        <f t="shared" si="6"/>
        <v>7.1059999999999999</v>
      </c>
      <c r="G31" s="38">
        <f t="shared" si="6"/>
        <v>6.2255000000000003</v>
      </c>
      <c r="H31" s="39">
        <f t="shared" si="6"/>
        <v>5.8545000000000007</v>
      </c>
    </row>
    <row r="32" spans="1:9" ht="15" thickBot="1" x14ac:dyDescent="0.35">
      <c r="A32" s="60" t="s">
        <v>20</v>
      </c>
      <c r="B32" s="60"/>
      <c r="C32" s="66"/>
      <c r="D32" s="66"/>
      <c r="E32" s="66"/>
      <c r="F32" s="66"/>
      <c r="G32" s="66"/>
      <c r="H32" s="66"/>
    </row>
    <row r="33" spans="1:8" x14ac:dyDescent="0.3">
      <c r="A33" s="45">
        <v>-20</v>
      </c>
      <c r="B33" s="46">
        <v>55</v>
      </c>
      <c r="C33" s="41">
        <f t="shared" ref="C33:H33" si="7">C13</f>
        <v>2.19</v>
      </c>
      <c r="D33" s="42">
        <f t="shared" si="7"/>
        <v>6.87</v>
      </c>
      <c r="E33" s="42">
        <f t="shared" si="7"/>
        <v>6.87</v>
      </c>
      <c r="F33" s="42">
        <f t="shared" si="7"/>
        <v>1.84</v>
      </c>
      <c r="G33" s="42">
        <f t="shared" si="7"/>
        <v>1.79</v>
      </c>
      <c r="H33" s="43">
        <f t="shared" si="7"/>
        <v>1.79</v>
      </c>
    </row>
    <row r="34" spans="1:8" x14ac:dyDescent="0.3">
      <c r="A34" s="31">
        <v>-10</v>
      </c>
      <c r="B34" s="40">
        <v>55</v>
      </c>
      <c r="C34" s="35">
        <f t="shared" ref="C34:H34" si="8">C15</f>
        <v>3.03</v>
      </c>
      <c r="D34" s="30">
        <f t="shared" si="8"/>
        <v>11.7</v>
      </c>
      <c r="E34" s="30">
        <f t="shared" si="8"/>
        <v>11.7</v>
      </c>
      <c r="F34" s="30">
        <f t="shared" si="8"/>
        <v>2.14</v>
      </c>
      <c r="G34" s="30">
        <f t="shared" si="8"/>
        <v>2.02</v>
      </c>
      <c r="H34" s="36">
        <f t="shared" si="8"/>
        <v>2.02</v>
      </c>
    </row>
    <row r="35" spans="1:8" x14ac:dyDescent="0.3">
      <c r="A35" s="31">
        <v>-7</v>
      </c>
      <c r="B35" s="40">
        <v>52</v>
      </c>
      <c r="C35" s="35">
        <f t="shared" ref="C35:H35" si="9">C16+3*(C7-C16)/20</f>
        <v>3.3650000000000002</v>
      </c>
      <c r="D35" s="30">
        <f t="shared" si="9"/>
        <v>11.82</v>
      </c>
      <c r="E35" s="30">
        <f t="shared" si="9"/>
        <v>12.584999999999999</v>
      </c>
      <c r="F35" s="30">
        <f t="shared" si="9"/>
        <v>2.3595000000000002</v>
      </c>
      <c r="G35" s="30">
        <f t="shared" si="9"/>
        <v>2.1880000000000002</v>
      </c>
      <c r="H35" s="36">
        <f t="shared" si="9"/>
        <v>2.2135000000000002</v>
      </c>
    </row>
    <row r="36" spans="1:8" x14ac:dyDescent="0.3">
      <c r="A36" s="31">
        <v>2</v>
      </c>
      <c r="B36" s="40">
        <v>42</v>
      </c>
      <c r="C36" s="35">
        <f>C8-E445*(C8-C17)/20</f>
        <v>4.25</v>
      </c>
      <c r="D36" s="30">
        <f>D8-7*(D8-D17)/20</f>
        <v>13</v>
      </c>
      <c r="E36" s="30">
        <f>E8-7*(E8-E17)/20</f>
        <v>13.94</v>
      </c>
      <c r="F36" s="30">
        <f>F8-7*(F8-F17)/20</f>
        <v>3.4465000000000003</v>
      </c>
      <c r="G36" s="30">
        <f>G8-7*(G8-G17)/20</f>
        <v>3.0869999999999997</v>
      </c>
      <c r="H36" s="36">
        <f>H8-7*(H8-H17)/20</f>
        <v>3.0234999999999999</v>
      </c>
    </row>
    <row r="37" spans="1:8" x14ac:dyDescent="0.3">
      <c r="A37" s="31">
        <v>7</v>
      </c>
      <c r="B37" s="40">
        <v>36</v>
      </c>
      <c r="C37" s="35">
        <f>C9-1*(C9-C18)/20</f>
        <v>5.4630000000000001</v>
      </c>
      <c r="D37" s="30">
        <f>D10+(D10-D18)/20</f>
        <v>13.895</v>
      </c>
      <c r="E37" s="30">
        <f>E9-1*(E9-E18)/20</f>
        <v>16.41</v>
      </c>
      <c r="F37" s="30">
        <f>F9-1*(F9-F18)/20</f>
        <v>4.774</v>
      </c>
      <c r="G37" s="30">
        <f>G9-1*(G9-G18)/20</f>
        <v>4.6124999999999998</v>
      </c>
      <c r="H37" s="36">
        <f>H9-1*(H9-H18)/20</f>
        <v>4.0155000000000003</v>
      </c>
    </row>
    <row r="38" spans="1:8" ht="15" thickBot="1" x14ac:dyDescent="0.35">
      <c r="A38" s="31">
        <v>12</v>
      </c>
      <c r="B38" s="40">
        <v>30</v>
      </c>
      <c r="C38" s="37">
        <f t="shared" ref="C38:H38" si="10">C10-(C19-C10)/20</f>
        <v>6.2170000000000005</v>
      </c>
      <c r="D38" s="38">
        <f t="shared" si="10"/>
        <v>13.860000000000001</v>
      </c>
      <c r="E38" s="38">
        <f t="shared" si="10"/>
        <v>17.095000000000002</v>
      </c>
      <c r="F38" s="38">
        <f t="shared" si="10"/>
        <v>5.9459999999999997</v>
      </c>
      <c r="G38" s="38">
        <f t="shared" si="10"/>
        <v>5.3205000000000009</v>
      </c>
      <c r="H38" s="39">
        <f t="shared" si="10"/>
        <v>5.0595000000000008</v>
      </c>
    </row>
    <row r="39" spans="1:8" x14ac:dyDescent="0.3">
      <c r="C39" s="28"/>
      <c r="D39" s="28"/>
      <c r="E39" s="28"/>
      <c r="F39" s="28"/>
      <c r="G39" s="28"/>
      <c r="H39" s="28"/>
    </row>
    <row r="41" spans="1:8" x14ac:dyDescent="0.3">
      <c r="A41" s="62" t="s">
        <v>15</v>
      </c>
      <c r="B41" s="62"/>
      <c r="C41" s="62"/>
      <c r="D41" s="62"/>
      <c r="E41" s="62"/>
      <c r="F41" s="62"/>
      <c r="G41" s="62"/>
      <c r="H41" s="62"/>
    </row>
    <row r="42" spans="1:8" x14ac:dyDescent="0.3">
      <c r="A42" s="60" t="s">
        <v>21</v>
      </c>
      <c r="B42" s="60"/>
      <c r="C42" s="61"/>
      <c r="D42" s="61"/>
      <c r="E42" s="61"/>
      <c r="F42" s="61"/>
      <c r="G42" s="61"/>
      <c r="H42" s="61"/>
    </row>
    <row r="43" spans="1:8" ht="15" thickBot="1" x14ac:dyDescent="0.35">
      <c r="A43" s="31" t="s">
        <v>22</v>
      </c>
      <c r="B43" s="40" t="s">
        <v>23</v>
      </c>
      <c r="C43" s="44" t="s">
        <v>6</v>
      </c>
      <c r="D43" s="44" t="s">
        <v>7</v>
      </c>
      <c r="E43" s="44" t="s">
        <v>8</v>
      </c>
      <c r="F43" s="44" t="s">
        <v>9</v>
      </c>
      <c r="G43" s="44" t="s">
        <v>1</v>
      </c>
      <c r="H43" s="44" t="s">
        <v>2</v>
      </c>
    </row>
    <row r="44" spans="1:8" x14ac:dyDescent="0.3">
      <c r="A44" s="31">
        <v>-25</v>
      </c>
      <c r="B44" s="40">
        <v>35</v>
      </c>
      <c r="C44" s="32">
        <f t="shared" ref="C44:H45" si="11">C2</f>
        <v>1.95</v>
      </c>
      <c r="D44" s="33">
        <f t="shared" si="11"/>
        <v>7.57</v>
      </c>
      <c r="E44" s="33">
        <f t="shared" si="11"/>
        <v>7.57</v>
      </c>
      <c r="F44" s="33">
        <f t="shared" si="11"/>
        <v>2.0099999999999998</v>
      </c>
      <c r="G44" s="33">
        <f t="shared" si="11"/>
        <v>1.93</v>
      </c>
      <c r="H44" s="34">
        <f t="shared" si="11"/>
        <v>1.93</v>
      </c>
    </row>
    <row r="45" spans="1:8" x14ac:dyDescent="0.3">
      <c r="A45" s="31">
        <v>-22</v>
      </c>
      <c r="B45" s="40">
        <v>35</v>
      </c>
      <c r="C45" s="35">
        <f t="shared" si="11"/>
        <v>2.19</v>
      </c>
      <c r="D45" s="30">
        <f t="shared" si="11"/>
        <v>8.4459999999999997</v>
      </c>
      <c r="E45" s="30">
        <f t="shared" si="11"/>
        <v>8.4459999999999997</v>
      </c>
      <c r="F45" s="30">
        <f t="shared" si="11"/>
        <v>2.1539999999999999</v>
      </c>
      <c r="G45" s="30">
        <f t="shared" si="11"/>
        <v>2.044</v>
      </c>
      <c r="H45" s="36">
        <f t="shared" si="11"/>
        <v>2.044</v>
      </c>
    </row>
    <row r="46" spans="1:8" x14ac:dyDescent="0.3">
      <c r="A46" s="31">
        <v>-15</v>
      </c>
      <c r="B46" s="40">
        <v>35</v>
      </c>
      <c r="C46" s="35">
        <f t="shared" ref="C46:H46" si="12">C5</f>
        <v>2.79</v>
      </c>
      <c r="D46" s="30">
        <f t="shared" si="12"/>
        <v>10.7</v>
      </c>
      <c r="E46" s="30">
        <f t="shared" si="12"/>
        <v>10.7</v>
      </c>
      <c r="F46" s="30">
        <f t="shared" si="12"/>
        <v>2.5099999999999998</v>
      </c>
      <c r="G46" s="30">
        <f t="shared" si="12"/>
        <v>2.33</v>
      </c>
      <c r="H46" s="36">
        <f t="shared" si="12"/>
        <v>2.33</v>
      </c>
    </row>
    <row r="47" spans="1:8" x14ac:dyDescent="0.3">
      <c r="A47" s="31">
        <v>-7</v>
      </c>
      <c r="B47" s="40">
        <v>30</v>
      </c>
      <c r="C47" s="35">
        <f t="shared" ref="C47:H47" si="13">C7+5*(C7-C16)/20</f>
        <v>3.4750000000000001</v>
      </c>
      <c r="D47" s="30">
        <f t="shared" si="13"/>
        <v>12.7</v>
      </c>
      <c r="E47" s="30">
        <f t="shared" si="13"/>
        <v>12.475</v>
      </c>
      <c r="F47" s="30">
        <f t="shared" si="13"/>
        <v>3.1625000000000001</v>
      </c>
      <c r="G47" s="30">
        <f t="shared" si="13"/>
        <v>2.9799999999999995</v>
      </c>
      <c r="H47" s="36">
        <f t="shared" si="13"/>
        <v>2.7524999999999999</v>
      </c>
    </row>
    <row r="48" spans="1:8" x14ac:dyDescent="0.3">
      <c r="A48" s="31">
        <v>2</v>
      </c>
      <c r="B48" s="40">
        <v>27</v>
      </c>
      <c r="C48" s="35">
        <f t="shared" ref="C48:H48" si="14">C8+8*(C8-C17)/20</f>
        <v>4.3019999999999996</v>
      </c>
      <c r="D48" s="30">
        <f t="shared" si="14"/>
        <v>13</v>
      </c>
      <c r="E48" s="30">
        <f t="shared" si="14"/>
        <v>13.64</v>
      </c>
      <c r="F48" s="30">
        <f t="shared" si="14"/>
        <v>4.3540000000000001</v>
      </c>
      <c r="G48" s="30">
        <f t="shared" si="14"/>
        <v>3.972</v>
      </c>
      <c r="H48" s="36">
        <f t="shared" si="14"/>
        <v>3.6159999999999997</v>
      </c>
    </row>
    <row r="49" spans="1:10" x14ac:dyDescent="0.3">
      <c r="A49" s="31">
        <v>7</v>
      </c>
      <c r="B49" s="40">
        <v>25</v>
      </c>
      <c r="C49" s="35">
        <f t="shared" ref="C49:H50" si="15">C9+10*(C9-C18)/20</f>
        <v>5.65</v>
      </c>
      <c r="D49" s="30">
        <f t="shared" si="15"/>
        <v>14.149999999999999</v>
      </c>
      <c r="E49" s="30">
        <f t="shared" si="15"/>
        <v>16.299999999999997</v>
      </c>
      <c r="F49" s="30">
        <f t="shared" si="15"/>
        <v>5.7200000000000006</v>
      </c>
      <c r="G49" s="30">
        <f t="shared" si="15"/>
        <v>5.5750000000000002</v>
      </c>
      <c r="H49" s="36">
        <f t="shared" si="15"/>
        <v>4.6150000000000002</v>
      </c>
    </row>
    <row r="50" spans="1:10" ht="15" thickBot="1" x14ac:dyDescent="0.35">
      <c r="A50" s="31">
        <v>12</v>
      </c>
      <c r="B50" s="40">
        <v>24</v>
      </c>
      <c r="C50" s="37">
        <f t="shared" si="15"/>
        <v>6.37</v>
      </c>
      <c r="D50" s="38">
        <f t="shared" si="15"/>
        <v>13.5</v>
      </c>
      <c r="E50" s="38">
        <f t="shared" si="15"/>
        <v>17.050000000000004</v>
      </c>
      <c r="F50" s="38">
        <f t="shared" si="15"/>
        <v>6.99</v>
      </c>
      <c r="G50" s="38">
        <f t="shared" si="15"/>
        <v>6.1350000000000007</v>
      </c>
      <c r="H50" s="39">
        <f t="shared" si="15"/>
        <v>5.7750000000000004</v>
      </c>
    </row>
    <row r="51" spans="1:10" x14ac:dyDescent="0.3">
      <c r="A51" s="63" t="s">
        <v>15</v>
      </c>
      <c r="B51" s="64"/>
      <c r="C51" s="64"/>
      <c r="D51" s="64"/>
      <c r="E51" s="64"/>
      <c r="F51" s="64"/>
      <c r="G51" s="64"/>
      <c r="H51" s="65"/>
    </row>
    <row r="52" spans="1:10" ht="15" thickBot="1" x14ac:dyDescent="0.35">
      <c r="A52" s="60" t="s">
        <v>20</v>
      </c>
      <c r="B52" s="60"/>
      <c r="C52" s="61"/>
      <c r="D52" s="61"/>
      <c r="E52" s="61"/>
      <c r="F52" s="61"/>
      <c r="G52" s="61"/>
      <c r="H52" s="61"/>
    </row>
    <row r="53" spans="1:10" x14ac:dyDescent="0.3">
      <c r="A53" s="45">
        <v>-20</v>
      </c>
      <c r="B53" s="46">
        <v>55</v>
      </c>
      <c r="C53" s="41">
        <f t="shared" ref="C53:H54" si="16">C13</f>
        <v>2.19</v>
      </c>
      <c r="D53" s="42">
        <f t="shared" si="16"/>
        <v>6.87</v>
      </c>
      <c r="E53" s="42">
        <f t="shared" si="16"/>
        <v>6.87</v>
      </c>
      <c r="F53" s="42">
        <f t="shared" si="16"/>
        <v>1.84</v>
      </c>
      <c r="G53" s="42">
        <f t="shared" si="16"/>
        <v>1.79</v>
      </c>
      <c r="H53" s="43">
        <f t="shared" si="16"/>
        <v>1.79</v>
      </c>
    </row>
    <row r="54" spans="1:10" x14ac:dyDescent="0.3">
      <c r="A54" s="31">
        <v>-15</v>
      </c>
      <c r="B54" s="40">
        <v>55</v>
      </c>
      <c r="C54" s="35">
        <f t="shared" si="16"/>
        <v>2.59</v>
      </c>
      <c r="D54" s="30">
        <f t="shared" si="16"/>
        <v>10.7</v>
      </c>
      <c r="E54" s="30">
        <f t="shared" si="16"/>
        <v>10.7</v>
      </c>
      <c r="F54" s="30">
        <f t="shared" si="16"/>
        <v>1.98</v>
      </c>
      <c r="G54" s="30">
        <f t="shared" si="16"/>
        <v>1.83</v>
      </c>
      <c r="H54" s="36">
        <f t="shared" si="16"/>
        <v>1.83</v>
      </c>
    </row>
    <row r="55" spans="1:10" x14ac:dyDescent="0.3">
      <c r="A55" s="31">
        <v>-7</v>
      </c>
      <c r="B55" s="40">
        <v>44</v>
      </c>
      <c r="C55" s="35">
        <f t="shared" ref="C55:H55" si="17">C7+11*(C16-C7)/20</f>
        <v>3.395</v>
      </c>
      <c r="D55" s="30">
        <f t="shared" si="17"/>
        <v>12.059999999999999</v>
      </c>
      <c r="E55" s="30">
        <f t="shared" si="17"/>
        <v>12.555</v>
      </c>
      <c r="F55" s="30">
        <f t="shared" si="17"/>
        <v>2.5785</v>
      </c>
      <c r="G55" s="30">
        <f t="shared" si="17"/>
        <v>2.4039999999999999</v>
      </c>
      <c r="H55" s="36">
        <f t="shared" si="17"/>
        <v>2.3605</v>
      </c>
    </row>
    <row r="56" spans="1:10" x14ac:dyDescent="0.3">
      <c r="A56" s="31">
        <v>2</v>
      </c>
      <c r="B56" s="40">
        <v>37</v>
      </c>
      <c r="C56" s="35">
        <f t="shared" ref="C56:H56" si="18">C8+2*(C17-C8)/20</f>
        <v>4.2370000000000001</v>
      </c>
      <c r="D56" s="30">
        <f t="shared" si="18"/>
        <v>13</v>
      </c>
      <c r="E56" s="30">
        <f t="shared" si="18"/>
        <v>13.84</v>
      </c>
      <c r="F56" s="30">
        <f t="shared" si="18"/>
        <v>3.7490000000000001</v>
      </c>
      <c r="G56" s="30">
        <f t="shared" si="18"/>
        <v>3.3820000000000001</v>
      </c>
      <c r="H56" s="36">
        <f t="shared" si="18"/>
        <v>3.2209999999999996</v>
      </c>
    </row>
    <row r="57" spans="1:10" x14ac:dyDescent="0.3">
      <c r="A57" s="31">
        <v>7</v>
      </c>
      <c r="B57" s="40">
        <v>32</v>
      </c>
      <c r="C57" s="35">
        <f t="shared" ref="C57:H57" si="19">C9-2*(C18-C9)/20</f>
        <v>5.5140000000000002</v>
      </c>
      <c r="D57" s="30">
        <f t="shared" si="19"/>
        <v>14.11</v>
      </c>
      <c r="E57" s="30">
        <f t="shared" si="19"/>
        <v>16.38</v>
      </c>
      <c r="F57" s="30">
        <f t="shared" si="19"/>
        <v>5.032</v>
      </c>
      <c r="G57" s="30">
        <f t="shared" si="19"/>
        <v>4.875</v>
      </c>
      <c r="H57" s="36">
        <f t="shared" si="19"/>
        <v>4.1790000000000003</v>
      </c>
    </row>
    <row r="58" spans="1:10" ht="15" thickBot="1" x14ac:dyDescent="0.35">
      <c r="A58" s="31">
        <v>12</v>
      </c>
      <c r="B58" s="40">
        <v>30</v>
      </c>
      <c r="C58" s="37">
        <f>C38</f>
        <v>6.2170000000000005</v>
      </c>
      <c r="D58" s="38">
        <f t="shared" ref="D58:H58" si="20">D38</f>
        <v>13.860000000000001</v>
      </c>
      <c r="E58" s="38">
        <f t="shared" si="20"/>
        <v>17.095000000000002</v>
      </c>
      <c r="F58" s="38">
        <f t="shared" si="20"/>
        <v>5.9459999999999997</v>
      </c>
      <c r="G58" s="38">
        <f t="shared" si="20"/>
        <v>5.3205000000000009</v>
      </c>
      <c r="H58" s="39">
        <f t="shared" si="20"/>
        <v>5.0595000000000008</v>
      </c>
      <c r="J58" s="19" t="s">
        <v>12</v>
      </c>
    </row>
    <row r="59" spans="1:10" x14ac:dyDescent="0.3">
      <c r="C59" s="29"/>
      <c r="D59" s="28"/>
      <c r="E59" s="28"/>
      <c r="F59" s="28"/>
      <c r="G59" s="28"/>
      <c r="H59" s="28"/>
    </row>
  </sheetData>
  <mergeCells count="8">
    <mergeCell ref="A51:H51"/>
    <mergeCell ref="A52:H52"/>
    <mergeCell ref="B11:B12"/>
    <mergeCell ref="A23:H23"/>
    <mergeCell ref="A24:H24"/>
    <mergeCell ref="A32:H32"/>
    <mergeCell ref="A41:H41"/>
    <mergeCell ref="A42:H42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68A86-5F8D-4D2F-80CF-B1A2CF2570F0}">
  <dimension ref="A1:K59"/>
  <sheetViews>
    <sheetView zoomScale="115" zoomScaleNormal="115" workbookViewId="0">
      <selection activeCell="I1" sqref="I1:I19"/>
    </sheetView>
  </sheetViews>
  <sheetFormatPr defaultColWidth="11.5546875" defaultRowHeight="14.4" x14ac:dyDescent="0.3"/>
  <cols>
    <col min="1" max="2" width="11.5546875" style="19"/>
    <col min="3" max="8" width="15.77734375" style="19" customWidth="1"/>
    <col min="9" max="9" width="21.77734375" style="19" bestFit="1" customWidth="1"/>
    <col min="10" max="10" width="25.33203125" style="19" bestFit="1" customWidth="1"/>
    <col min="11" max="16384" width="11.5546875" style="19"/>
  </cols>
  <sheetData>
    <row r="1" spans="1:11" ht="15" thickBot="1" x14ac:dyDescent="0.35">
      <c r="A1" s="18"/>
      <c r="B1" s="18" t="s">
        <v>10</v>
      </c>
      <c r="C1" s="18" t="s">
        <v>17</v>
      </c>
      <c r="D1" s="18" t="s">
        <v>18</v>
      </c>
      <c r="E1" s="18" t="s">
        <v>19</v>
      </c>
      <c r="F1" s="18" t="s">
        <v>0</v>
      </c>
      <c r="G1" s="18" t="s">
        <v>1</v>
      </c>
      <c r="H1" s="18" t="s">
        <v>2</v>
      </c>
      <c r="I1" s="18" t="s">
        <v>24</v>
      </c>
      <c r="J1" s="19" t="s">
        <v>3</v>
      </c>
    </row>
    <row r="2" spans="1:11" x14ac:dyDescent="0.3">
      <c r="A2" s="18"/>
      <c r="B2" s="20">
        <v>-25</v>
      </c>
      <c r="C2" s="6">
        <v>1.95</v>
      </c>
      <c r="D2" s="7">
        <v>8.1999999999999993</v>
      </c>
      <c r="E2" s="7">
        <v>8.1999999999999993</v>
      </c>
      <c r="F2" s="7">
        <v>2.0099999999999998</v>
      </c>
      <c r="G2" s="7">
        <v>1.86</v>
      </c>
      <c r="H2" s="8">
        <v>1.86</v>
      </c>
      <c r="I2" s="55">
        <v>45</v>
      </c>
    </row>
    <row r="3" spans="1:11" x14ac:dyDescent="0.3">
      <c r="A3" s="18"/>
      <c r="B3" s="20">
        <v>-22</v>
      </c>
      <c r="C3" s="16">
        <f t="shared" ref="C3:H3" si="0">($B$3-$B$4)*(C2-C4)/($B$2-$B$4)+C4</f>
        <v>2.19</v>
      </c>
      <c r="D3" s="16">
        <f t="shared" si="0"/>
        <v>9.16</v>
      </c>
      <c r="E3" s="3">
        <f t="shared" si="0"/>
        <v>9.16</v>
      </c>
      <c r="F3" s="3">
        <f t="shared" si="0"/>
        <v>2.1539999999999999</v>
      </c>
      <c r="G3" s="3">
        <f t="shared" si="0"/>
        <v>1.962</v>
      </c>
      <c r="H3" s="17">
        <f t="shared" si="0"/>
        <v>1.962</v>
      </c>
      <c r="I3" s="55">
        <v>45</v>
      </c>
    </row>
    <row r="4" spans="1:11" x14ac:dyDescent="0.3">
      <c r="A4" s="18" t="s">
        <v>4</v>
      </c>
      <c r="B4" s="20">
        <v>-20</v>
      </c>
      <c r="C4" s="9">
        <v>2.35</v>
      </c>
      <c r="D4" s="2">
        <v>9.8000000000000007</v>
      </c>
      <c r="E4" s="2">
        <v>9.8000000000000007</v>
      </c>
      <c r="F4" s="2">
        <v>2.25</v>
      </c>
      <c r="G4" s="2">
        <v>2.0299999999999998</v>
      </c>
      <c r="H4" s="10">
        <v>2.0299999999999998</v>
      </c>
      <c r="I4" s="55">
        <v>55</v>
      </c>
    </row>
    <row r="5" spans="1:11" x14ac:dyDescent="0.3">
      <c r="A5" s="18"/>
      <c r="B5" s="20">
        <v>-15</v>
      </c>
      <c r="C5" s="9">
        <v>2.79</v>
      </c>
      <c r="D5" s="2">
        <v>11.6</v>
      </c>
      <c r="E5" s="2">
        <v>11.6</v>
      </c>
      <c r="F5" s="2">
        <v>2.5099999999999998</v>
      </c>
      <c r="G5" s="2">
        <v>2.2200000000000002</v>
      </c>
      <c r="H5" s="10">
        <v>2.2200000000000002</v>
      </c>
      <c r="I5" s="55">
        <v>60</v>
      </c>
    </row>
    <row r="6" spans="1:11" x14ac:dyDescent="0.3">
      <c r="A6" s="18"/>
      <c r="B6" s="20">
        <v>-10</v>
      </c>
      <c r="C6" s="9">
        <v>3.28</v>
      </c>
      <c r="D6" s="2">
        <v>13.6</v>
      </c>
      <c r="E6" s="2">
        <v>13.6</v>
      </c>
      <c r="F6" s="2">
        <v>2.83</v>
      </c>
      <c r="G6" s="2">
        <v>2.4500000000000002</v>
      </c>
      <c r="H6" s="10">
        <v>2.4500000000000002</v>
      </c>
      <c r="I6" s="55">
        <v>60</v>
      </c>
    </row>
    <row r="7" spans="1:11" x14ac:dyDescent="0.3">
      <c r="A7" s="18"/>
      <c r="B7" s="20">
        <v>-7</v>
      </c>
      <c r="C7" s="9">
        <v>3.45</v>
      </c>
      <c r="D7" s="2">
        <v>13.5</v>
      </c>
      <c r="E7" s="2">
        <v>13.5</v>
      </c>
      <c r="F7" s="2">
        <v>2.98</v>
      </c>
      <c r="G7" s="2">
        <v>2.7</v>
      </c>
      <c r="H7" s="10">
        <v>2.5099999999999998</v>
      </c>
      <c r="I7" s="55">
        <v>60</v>
      </c>
    </row>
    <row r="8" spans="1:11" x14ac:dyDescent="0.3">
      <c r="A8" s="18"/>
      <c r="B8" s="20">
        <v>2</v>
      </c>
      <c r="C8" s="9">
        <v>4.25</v>
      </c>
      <c r="D8" s="2">
        <v>14.5</v>
      </c>
      <c r="E8" s="2">
        <v>15.2</v>
      </c>
      <c r="F8" s="2">
        <v>3.87</v>
      </c>
      <c r="G8" s="2">
        <v>3.25</v>
      </c>
      <c r="H8" s="10">
        <v>3.17</v>
      </c>
      <c r="I8" s="55">
        <v>60</v>
      </c>
    </row>
    <row r="9" spans="1:11" x14ac:dyDescent="0.3">
      <c r="A9" s="18"/>
      <c r="B9" s="20">
        <v>7</v>
      </c>
      <c r="C9" s="9">
        <v>5.48</v>
      </c>
      <c r="D9" s="2">
        <v>16</v>
      </c>
      <c r="E9" s="2">
        <v>18.600000000000001</v>
      </c>
      <c r="F9" s="2">
        <v>4.8600000000000003</v>
      </c>
      <c r="G9" s="2">
        <v>4.5</v>
      </c>
      <c r="H9" s="10">
        <v>3.86</v>
      </c>
      <c r="I9" s="55">
        <v>65</v>
      </c>
    </row>
    <row r="10" spans="1:11" ht="15" thickBot="1" x14ac:dyDescent="0.35">
      <c r="A10" s="18" t="s">
        <v>11</v>
      </c>
      <c r="B10" s="20">
        <v>12</v>
      </c>
      <c r="C10" s="11">
        <v>6.2</v>
      </c>
      <c r="D10" s="12">
        <v>16.2</v>
      </c>
      <c r="E10" s="12">
        <v>19.399999999999999</v>
      </c>
      <c r="F10" s="12">
        <v>5.83</v>
      </c>
      <c r="G10" s="12">
        <v>5.07</v>
      </c>
      <c r="H10" s="13">
        <v>4.68</v>
      </c>
      <c r="I10" s="55">
        <v>65</v>
      </c>
      <c r="K10" s="18" t="s">
        <v>13</v>
      </c>
    </row>
    <row r="11" spans="1:11" x14ac:dyDescent="0.3">
      <c r="A11" s="18"/>
      <c r="B11" s="58"/>
      <c r="C11" s="18"/>
      <c r="D11" s="18"/>
      <c r="E11" s="18"/>
      <c r="F11" s="18"/>
      <c r="G11" s="18"/>
      <c r="H11" s="18"/>
      <c r="I11" s="55"/>
    </row>
    <row r="12" spans="1:11" ht="15" thickBot="1" x14ac:dyDescent="0.35">
      <c r="A12" s="18"/>
      <c r="B12" s="59"/>
      <c r="C12" s="18"/>
      <c r="D12" s="18"/>
      <c r="E12" s="18"/>
      <c r="F12" s="18"/>
      <c r="G12" s="18"/>
      <c r="H12" s="18"/>
      <c r="I12" s="55"/>
    </row>
    <row r="13" spans="1:11" x14ac:dyDescent="0.3">
      <c r="A13" s="18" t="s">
        <v>5</v>
      </c>
      <c r="B13" s="20">
        <v>-20</v>
      </c>
      <c r="C13" s="6">
        <v>2.19</v>
      </c>
      <c r="D13" s="7">
        <v>6.87</v>
      </c>
      <c r="E13" s="7">
        <v>6.87</v>
      </c>
      <c r="F13" s="7">
        <v>1.84</v>
      </c>
      <c r="G13" s="7">
        <v>1.79</v>
      </c>
      <c r="H13" s="8">
        <v>1.79</v>
      </c>
      <c r="I13" s="55">
        <v>55</v>
      </c>
    </row>
    <row r="14" spans="1:11" x14ac:dyDescent="0.3">
      <c r="A14" s="18"/>
      <c r="B14" s="20">
        <v>-15</v>
      </c>
      <c r="C14" s="9">
        <v>2.59</v>
      </c>
      <c r="D14" s="2">
        <v>11</v>
      </c>
      <c r="E14" s="2">
        <v>11</v>
      </c>
      <c r="F14" s="2">
        <v>1.98</v>
      </c>
      <c r="G14" s="2">
        <v>1.81</v>
      </c>
      <c r="H14" s="10">
        <v>1.81</v>
      </c>
      <c r="I14" s="55">
        <v>60</v>
      </c>
    </row>
    <row r="15" spans="1:11" x14ac:dyDescent="0.3">
      <c r="A15" s="18"/>
      <c r="B15" s="20">
        <v>-10</v>
      </c>
      <c r="C15" s="9">
        <v>3.03</v>
      </c>
      <c r="D15" s="2">
        <v>12.2</v>
      </c>
      <c r="E15" s="2">
        <v>12.2</v>
      </c>
      <c r="F15" s="2">
        <v>2.14</v>
      </c>
      <c r="G15" s="2">
        <v>2</v>
      </c>
      <c r="H15" s="10">
        <v>2</v>
      </c>
      <c r="I15" s="55">
        <v>60</v>
      </c>
    </row>
    <row r="16" spans="1:11" x14ac:dyDescent="0.3">
      <c r="A16" s="18"/>
      <c r="B16" s="20">
        <v>-7</v>
      </c>
      <c r="C16" s="9">
        <v>3.35</v>
      </c>
      <c r="D16" s="2">
        <v>12.8</v>
      </c>
      <c r="E16" s="2">
        <v>12.8</v>
      </c>
      <c r="F16" s="2">
        <v>2.25</v>
      </c>
      <c r="G16" s="2">
        <v>2.0499999999999998</v>
      </c>
      <c r="H16" s="10">
        <v>2.0499999999999998</v>
      </c>
      <c r="I16" s="55">
        <v>60</v>
      </c>
    </row>
    <row r="17" spans="1:9" x14ac:dyDescent="0.3">
      <c r="A17" s="18"/>
      <c r="B17" s="20">
        <v>2</v>
      </c>
      <c r="C17" s="9">
        <v>4.12</v>
      </c>
      <c r="D17" s="2">
        <v>13.5</v>
      </c>
      <c r="E17" s="2">
        <v>14.9</v>
      </c>
      <c r="F17" s="2">
        <v>2.66</v>
      </c>
      <c r="G17" s="2">
        <v>2.2999999999999998</v>
      </c>
      <c r="H17" s="10">
        <v>2.48</v>
      </c>
      <c r="I17" s="55">
        <v>60</v>
      </c>
    </row>
    <row r="18" spans="1:9" x14ac:dyDescent="0.3">
      <c r="A18" s="18"/>
      <c r="B18" s="20">
        <v>7</v>
      </c>
      <c r="C18" s="9">
        <v>5.14</v>
      </c>
      <c r="D18" s="2">
        <v>16</v>
      </c>
      <c r="E18" s="2">
        <v>17.7</v>
      </c>
      <c r="F18" s="2">
        <v>3.14</v>
      </c>
      <c r="G18" s="2">
        <v>2.85</v>
      </c>
      <c r="H18" s="10">
        <v>2.91</v>
      </c>
      <c r="I18" s="55">
        <v>65</v>
      </c>
    </row>
    <row r="19" spans="1:9" ht="15" thickBot="1" x14ac:dyDescent="0.35">
      <c r="A19" s="18" t="s">
        <v>11</v>
      </c>
      <c r="B19" s="20">
        <v>12</v>
      </c>
      <c r="C19" s="11">
        <v>5.86</v>
      </c>
      <c r="D19" s="12">
        <v>16.399999999999999</v>
      </c>
      <c r="E19" s="12">
        <v>18.399999999999999</v>
      </c>
      <c r="F19" s="12">
        <v>3.51</v>
      </c>
      <c r="G19" s="12">
        <v>3.41</v>
      </c>
      <c r="H19" s="13">
        <v>3.34</v>
      </c>
      <c r="I19" s="55">
        <v>65</v>
      </c>
    </row>
    <row r="21" spans="1:9" x14ac:dyDescent="0.3">
      <c r="A21" s="19" t="s">
        <v>14</v>
      </c>
    </row>
    <row r="23" spans="1:9" x14ac:dyDescent="0.3">
      <c r="A23" s="62" t="s">
        <v>16</v>
      </c>
      <c r="B23" s="62"/>
      <c r="C23" s="62"/>
      <c r="D23" s="62"/>
      <c r="E23" s="62"/>
      <c r="F23" s="62"/>
      <c r="G23" s="62"/>
      <c r="H23" s="62"/>
    </row>
    <row r="24" spans="1:9" x14ac:dyDescent="0.3">
      <c r="A24" s="60" t="s">
        <v>21</v>
      </c>
      <c r="B24" s="60"/>
      <c r="C24" s="61"/>
      <c r="D24" s="61"/>
      <c r="E24" s="61"/>
      <c r="F24" s="61"/>
      <c r="G24" s="61"/>
      <c r="H24" s="61"/>
    </row>
    <row r="25" spans="1:9" ht="15" thickBot="1" x14ac:dyDescent="0.35">
      <c r="A25" s="31" t="s">
        <v>22</v>
      </c>
      <c r="B25" s="40" t="s">
        <v>23</v>
      </c>
      <c r="C25" s="44" t="s">
        <v>6</v>
      </c>
      <c r="D25" s="44" t="s">
        <v>7</v>
      </c>
      <c r="E25" s="44" t="s">
        <v>8</v>
      </c>
      <c r="F25" s="44" t="s">
        <v>9</v>
      </c>
      <c r="G25" s="44" t="s">
        <v>1</v>
      </c>
      <c r="H25" s="44" t="s">
        <v>2</v>
      </c>
    </row>
    <row r="26" spans="1:9" x14ac:dyDescent="0.3">
      <c r="A26" s="31">
        <v>-25</v>
      </c>
      <c r="B26" s="40">
        <v>35</v>
      </c>
      <c r="C26" s="32">
        <f t="shared" ref="C26:H26" si="1">C2</f>
        <v>1.95</v>
      </c>
      <c r="D26" s="33">
        <f t="shared" si="1"/>
        <v>8.1999999999999993</v>
      </c>
      <c r="E26" s="33">
        <f t="shared" si="1"/>
        <v>8.1999999999999993</v>
      </c>
      <c r="F26" s="33">
        <f t="shared" si="1"/>
        <v>2.0099999999999998</v>
      </c>
      <c r="G26" s="33">
        <f t="shared" si="1"/>
        <v>1.86</v>
      </c>
      <c r="H26" s="34">
        <f t="shared" si="1"/>
        <v>1.86</v>
      </c>
    </row>
    <row r="27" spans="1:9" x14ac:dyDescent="0.3">
      <c r="A27" s="31">
        <v>-10</v>
      </c>
      <c r="B27" s="40">
        <v>35</v>
      </c>
      <c r="C27" s="35">
        <f t="shared" ref="C27:H27" si="2">C6</f>
        <v>3.28</v>
      </c>
      <c r="D27" s="30">
        <f t="shared" si="2"/>
        <v>13.6</v>
      </c>
      <c r="E27" s="30">
        <f t="shared" si="2"/>
        <v>13.6</v>
      </c>
      <c r="F27" s="30">
        <f t="shared" si="2"/>
        <v>2.83</v>
      </c>
      <c r="G27" s="30">
        <f t="shared" si="2"/>
        <v>2.4500000000000002</v>
      </c>
      <c r="H27" s="36">
        <f t="shared" si="2"/>
        <v>2.4500000000000002</v>
      </c>
    </row>
    <row r="28" spans="1:9" x14ac:dyDescent="0.3">
      <c r="A28" s="31">
        <v>-7</v>
      </c>
      <c r="B28" s="40">
        <v>34</v>
      </c>
      <c r="C28" s="35">
        <f t="shared" ref="C28:H28" si="3">C7+(C7-C16)/20</f>
        <v>3.4550000000000001</v>
      </c>
      <c r="D28" s="30">
        <f t="shared" si="3"/>
        <v>13.535</v>
      </c>
      <c r="E28" s="30">
        <f t="shared" si="3"/>
        <v>13.535</v>
      </c>
      <c r="F28" s="30">
        <f t="shared" si="3"/>
        <v>3.0165000000000002</v>
      </c>
      <c r="G28" s="30">
        <f t="shared" si="3"/>
        <v>2.7325000000000004</v>
      </c>
      <c r="H28" s="36">
        <f t="shared" si="3"/>
        <v>2.5329999999999999</v>
      </c>
    </row>
    <row r="29" spans="1:9" x14ac:dyDescent="0.3">
      <c r="A29" s="31">
        <v>2</v>
      </c>
      <c r="B29" s="40">
        <v>30</v>
      </c>
      <c r="C29" s="35">
        <f t="shared" ref="C29:H29" si="4">C8+5*(C8-C17)/20</f>
        <v>4.2824999999999998</v>
      </c>
      <c r="D29" s="30">
        <f t="shared" si="4"/>
        <v>14.75</v>
      </c>
      <c r="E29" s="30">
        <f t="shared" si="4"/>
        <v>15.274999999999999</v>
      </c>
      <c r="F29" s="30">
        <f t="shared" si="4"/>
        <v>4.1725000000000003</v>
      </c>
      <c r="G29" s="30">
        <f t="shared" si="4"/>
        <v>3.4874999999999998</v>
      </c>
      <c r="H29" s="36">
        <f t="shared" si="4"/>
        <v>3.3424999999999998</v>
      </c>
    </row>
    <row r="30" spans="1:9" x14ac:dyDescent="0.3">
      <c r="A30" s="31">
        <v>7</v>
      </c>
      <c r="B30" s="40">
        <v>27</v>
      </c>
      <c r="C30" s="35">
        <f t="shared" ref="C30:H30" si="5">C9+8*(C9-C18)/20</f>
        <v>5.6160000000000005</v>
      </c>
      <c r="D30" s="30">
        <f t="shared" si="5"/>
        <v>16</v>
      </c>
      <c r="E30" s="30">
        <f t="shared" si="5"/>
        <v>18.96</v>
      </c>
      <c r="F30" s="30">
        <f t="shared" si="5"/>
        <v>5.548</v>
      </c>
      <c r="G30" s="30">
        <f t="shared" si="5"/>
        <v>5.16</v>
      </c>
      <c r="H30" s="36">
        <f t="shared" si="5"/>
        <v>4.24</v>
      </c>
    </row>
    <row r="31" spans="1:9" ht="15" thickBot="1" x14ac:dyDescent="0.35">
      <c r="A31" s="31">
        <v>12</v>
      </c>
      <c r="B31" s="40">
        <v>24</v>
      </c>
      <c r="C31" s="37">
        <f t="shared" ref="C31:H31" si="6">C10+11*(C10-C19)/20</f>
        <v>6.3870000000000005</v>
      </c>
      <c r="D31" s="38">
        <f t="shared" si="6"/>
        <v>16.09</v>
      </c>
      <c r="E31" s="38">
        <f t="shared" si="6"/>
        <v>19.95</v>
      </c>
      <c r="F31" s="38">
        <f t="shared" si="6"/>
        <v>7.1059999999999999</v>
      </c>
      <c r="G31" s="38">
        <f t="shared" si="6"/>
        <v>5.9830000000000005</v>
      </c>
      <c r="H31" s="39">
        <f t="shared" si="6"/>
        <v>5.4169999999999998</v>
      </c>
    </row>
    <row r="32" spans="1:9" ht="15" thickBot="1" x14ac:dyDescent="0.35">
      <c r="A32" s="60" t="s">
        <v>20</v>
      </c>
      <c r="B32" s="60"/>
      <c r="C32" s="66"/>
      <c r="D32" s="66"/>
      <c r="E32" s="66"/>
      <c r="F32" s="66"/>
      <c r="G32" s="66"/>
      <c r="H32" s="66"/>
    </row>
    <row r="33" spans="1:8" x14ac:dyDescent="0.3">
      <c r="A33" s="45">
        <v>-20</v>
      </c>
      <c r="B33" s="46">
        <v>55</v>
      </c>
      <c r="C33" s="41">
        <f t="shared" ref="C33:H33" si="7">C13</f>
        <v>2.19</v>
      </c>
      <c r="D33" s="42">
        <f t="shared" si="7"/>
        <v>6.87</v>
      </c>
      <c r="E33" s="42">
        <f t="shared" si="7"/>
        <v>6.87</v>
      </c>
      <c r="F33" s="42">
        <f t="shared" si="7"/>
        <v>1.84</v>
      </c>
      <c r="G33" s="42">
        <f t="shared" si="7"/>
        <v>1.79</v>
      </c>
      <c r="H33" s="43">
        <f t="shared" si="7"/>
        <v>1.79</v>
      </c>
    </row>
    <row r="34" spans="1:8" x14ac:dyDescent="0.3">
      <c r="A34" s="31">
        <v>-10</v>
      </c>
      <c r="B34" s="40">
        <v>55</v>
      </c>
      <c r="C34" s="35">
        <f t="shared" ref="C34:H34" si="8">C15</f>
        <v>3.03</v>
      </c>
      <c r="D34" s="30">
        <f t="shared" si="8"/>
        <v>12.2</v>
      </c>
      <c r="E34" s="30">
        <f t="shared" si="8"/>
        <v>12.2</v>
      </c>
      <c r="F34" s="30">
        <f t="shared" si="8"/>
        <v>2.14</v>
      </c>
      <c r="G34" s="30">
        <f t="shared" si="8"/>
        <v>2</v>
      </c>
      <c r="H34" s="36">
        <f t="shared" si="8"/>
        <v>2</v>
      </c>
    </row>
    <row r="35" spans="1:8" x14ac:dyDescent="0.3">
      <c r="A35" s="31">
        <v>-7</v>
      </c>
      <c r="B35" s="40">
        <v>52</v>
      </c>
      <c r="C35" s="35">
        <f t="shared" ref="C35:H35" si="9">C16+3*(C7-C16)/20</f>
        <v>3.3650000000000002</v>
      </c>
      <c r="D35" s="30">
        <f t="shared" si="9"/>
        <v>12.905000000000001</v>
      </c>
      <c r="E35" s="30">
        <f t="shared" si="9"/>
        <v>12.905000000000001</v>
      </c>
      <c r="F35" s="30">
        <f t="shared" si="9"/>
        <v>2.3595000000000002</v>
      </c>
      <c r="G35" s="30">
        <f t="shared" si="9"/>
        <v>2.1475</v>
      </c>
      <c r="H35" s="36">
        <f t="shared" si="9"/>
        <v>2.1189999999999998</v>
      </c>
    </row>
    <row r="36" spans="1:8" x14ac:dyDescent="0.3">
      <c r="A36" s="31">
        <v>2</v>
      </c>
      <c r="B36" s="40">
        <v>42</v>
      </c>
      <c r="C36" s="35">
        <f>C8-E445*(C8-C17)/20</f>
        <v>4.25</v>
      </c>
      <c r="D36" s="30">
        <f>D8-7*(D8-D17)/20</f>
        <v>14.15</v>
      </c>
      <c r="E36" s="30">
        <f>E8-7*(E8-E17)/20</f>
        <v>15.094999999999999</v>
      </c>
      <c r="F36" s="30">
        <f>F8-7*(F8-F17)/20</f>
        <v>3.4465000000000003</v>
      </c>
      <c r="G36" s="30">
        <f>G8-7*(G8-G17)/20</f>
        <v>2.9175</v>
      </c>
      <c r="H36" s="36">
        <f>H8-7*(H8-H17)/20</f>
        <v>2.9285000000000001</v>
      </c>
    </row>
    <row r="37" spans="1:8" x14ac:dyDescent="0.3">
      <c r="A37" s="31">
        <v>7</v>
      </c>
      <c r="B37" s="40">
        <v>36</v>
      </c>
      <c r="C37" s="35">
        <f>C9-1*(C9-C18)/20</f>
        <v>5.4630000000000001</v>
      </c>
      <c r="D37" s="30">
        <f>D10+(D10-D18)/20</f>
        <v>16.21</v>
      </c>
      <c r="E37" s="30">
        <f>E9-1*(E9-E18)/20</f>
        <v>18.555</v>
      </c>
      <c r="F37" s="30">
        <f>F9-1*(F9-F18)/20</f>
        <v>4.774</v>
      </c>
      <c r="G37" s="30">
        <f>G9-1*(G9-G18)/20</f>
        <v>4.4175000000000004</v>
      </c>
      <c r="H37" s="36">
        <f>H9-1*(H9-H18)/20</f>
        <v>3.8125</v>
      </c>
    </row>
    <row r="38" spans="1:8" ht="15" thickBot="1" x14ac:dyDescent="0.35">
      <c r="A38" s="31">
        <v>12</v>
      </c>
      <c r="B38" s="40">
        <v>30</v>
      </c>
      <c r="C38" s="37">
        <f t="shared" ref="C38:H38" si="10">C10-(C19-C10)/20</f>
        <v>6.2170000000000005</v>
      </c>
      <c r="D38" s="38">
        <f t="shared" si="10"/>
        <v>16.189999999999998</v>
      </c>
      <c r="E38" s="38">
        <f t="shared" si="10"/>
        <v>19.45</v>
      </c>
      <c r="F38" s="38">
        <f t="shared" si="10"/>
        <v>5.9459999999999997</v>
      </c>
      <c r="G38" s="38">
        <f t="shared" si="10"/>
        <v>5.1530000000000005</v>
      </c>
      <c r="H38" s="39">
        <f t="shared" si="10"/>
        <v>4.7469999999999999</v>
      </c>
    </row>
    <row r="39" spans="1:8" x14ac:dyDescent="0.3">
      <c r="C39" s="28"/>
      <c r="D39" s="28"/>
      <c r="E39" s="28"/>
      <c r="F39" s="28"/>
      <c r="G39" s="28"/>
      <c r="H39" s="28"/>
    </row>
    <row r="41" spans="1:8" x14ac:dyDescent="0.3">
      <c r="A41" s="62" t="s">
        <v>15</v>
      </c>
      <c r="B41" s="62"/>
      <c r="C41" s="62"/>
      <c r="D41" s="62"/>
      <c r="E41" s="62"/>
      <c r="F41" s="62"/>
      <c r="G41" s="62"/>
      <c r="H41" s="62"/>
    </row>
    <row r="42" spans="1:8" x14ac:dyDescent="0.3">
      <c r="A42" s="60" t="s">
        <v>21</v>
      </c>
      <c r="B42" s="60"/>
      <c r="C42" s="61"/>
      <c r="D42" s="61"/>
      <c r="E42" s="61"/>
      <c r="F42" s="61"/>
      <c r="G42" s="61"/>
      <c r="H42" s="61"/>
    </row>
    <row r="43" spans="1:8" ht="15" thickBot="1" x14ac:dyDescent="0.35">
      <c r="A43" s="31" t="s">
        <v>22</v>
      </c>
      <c r="B43" s="40" t="s">
        <v>23</v>
      </c>
      <c r="C43" s="44" t="s">
        <v>6</v>
      </c>
      <c r="D43" s="44" t="s">
        <v>7</v>
      </c>
      <c r="E43" s="44" t="s">
        <v>8</v>
      </c>
      <c r="F43" s="44" t="s">
        <v>9</v>
      </c>
      <c r="G43" s="44" t="s">
        <v>1</v>
      </c>
      <c r="H43" s="44" t="s">
        <v>2</v>
      </c>
    </row>
    <row r="44" spans="1:8" x14ac:dyDescent="0.3">
      <c r="A44" s="31">
        <v>-25</v>
      </c>
      <c r="B44" s="40">
        <v>35</v>
      </c>
      <c r="C44" s="32">
        <f t="shared" ref="C44:H45" si="11">C2</f>
        <v>1.95</v>
      </c>
      <c r="D44" s="33">
        <f t="shared" si="11"/>
        <v>8.1999999999999993</v>
      </c>
      <c r="E44" s="33">
        <f t="shared" si="11"/>
        <v>8.1999999999999993</v>
      </c>
      <c r="F44" s="33">
        <f t="shared" si="11"/>
        <v>2.0099999999999998</v>
      </c>
      <c r="G44" s="33">
        <f t="shared" si="11"/>
        <v>1.86</v>
      </c>
      <c r="H44" s="34">
        <f t="shared" si="11"/>
        <v>1.86</v>
      </c>
    </row>
    <row r="45" spans="1:8" x14ac:dyDescent="0.3">
      <c r="A45" s="31">
        <v>-22</v>
      </c>
      <c r="B45" s="40">
        <v>35</v>
      </c>
      <c r="C45" s="35">
        <f t="shared" si="11"/>
        <v>2.19</v>
      </c>
      <c r="D45" s="30">
        <f t="shared" si="11"/>
        <v>9.16</v>
      </c>
      <c r="E45" s="30">
        <f t="shared" si="11"/>
        <v>9.16</v>
      </c>
      <c r="F45" s="30">
        <f t="shared" si="11"/>
        <v>2.1539999999999999</v>
      </c>
      <c r="G45" s="30">
        <f t="shared" si="11"/>
        <v>1.962</v>
      </c>
      <c r="H45" s="36">
        <f t="shared" si="11"/>
        <v>1.962</v>
      </c>
    </row>
    <row r="46" spans="1:8" x14ac:dyDescent="0.3">
      <c r="A46" s="31">
        <v>-15</v>
      </c>
      <c r="B46" s="40">
        <v>35</v>
      </c>
      <c r="C46" s="35">
        <f t="shared" ref="C46:H46" si="12">C5</f>
        <v>2.79</v>
      </c>
      <c r="D46" s="30">
        <f t="shared" si="12"/>
        <v>11.6</v>
      </c>
      <c r="E46" s="30">
        <f t="shared" si="12"/>
        <v>11.6</v>
      </c>
      <c r="F46" s="30">
        <f t="shared" si="12"/>
        <v>2.5099999999999998</v>
      </c>
      <c r="G46" s="30">
        <f t="shared" si="12"/>
        <v>2.2200000000000002</v>
      </c>
      <c r="H46" s="36">
        <f t="shared" si="12"/>
        <v>2.2200000000000002</v>
      </c>
    </row>
    <row r="47" spans="1:8" x14ac:dyDescent="0.3">
      <c r="A47" s="31">
        <v>-7</v>
      </c>
      <c r="B47" s="40">
        <v>30</v>
      </c>
      <c r="C47" s="35">
        <f t="shared" ref="C47:H47" si="13">C7+5*(C7-C16)/20</f>
        <v>3.4750000000000001</v>
      </c>
      <c r="D47" s="30">
        <f t="shared" si="13"/>
        <v>13.675000000000001</v>
      </c>
      <c r="E47" s="30">
        <f t="shared" si="13"/>
        <v>13.675000000000001</v>
      </c>
      <c r="F47" s="30">
        <f t="shared" si="13"/>
        <v>3.1625000000000001</v>
      </c>
      <c r="G47" s="30">
        <f t="shared" si="13"/>
        <v>2.8625000000000003</v>
      </c>
      <c r="H47" s="36">
        <f t="shared" si="13"/>
        <v>2.625</v>
      </c>
    </row>
    <row r="48" spans="1:8" x14ac:dyDescent="0.3">
      <c r="A48" s="31">
        <v>2</v>
      </c>
      <c r="B48" s="40">
        <v>27</v>
      </c>
      <c r="C48" s="35">
        <f t="shared" ref="C48:H48" si="14">C8+8*(C8-C17)/20</f>
        <v>4.3019999999999996</v>
      </c>
      <c r="D48" s="30">
        <f t="shared" si="14"/>
        <v>14.9</v>
      </c>
      <c r="E48" s="30">
        <f t="shared" si="14"/>
        <v>15.319999999999999</v>
      </c>
      <c r="F48" s="30">
        <f t="shared" si="14"/>
        <v>4.3540000000000001</v>
      </c>
      <c r="G48" s="30">
        <f t="shared" si="14"/>
        <v>3.63</v>
      </c>
      <c r="H48" s="36">
        <f t="shared" si="14"/>
        <v>3.4459999999999997</v>
      </c>
    </row>
    <row r="49" spans="1:10" x14ac:dyDescent="0.3">
      <c r="A49" s="31">
        <v>7</v>
      </c>
      <c r="B49" s="40">
        <v>25</v>
      </c>
      <c r="C49" s="35">
        <f t="shared" ref="C49:H50" si="15">C9+10*(C9-C18)/20</f>
        <v>5.65</v>
      </c>
      <c r="D49" s="30">
        <f t="shared" si="15"/>
        <v>16</v>
      </c>
      <c r="E49" s="30">
        <f t="shared" si="15"/>
        <v>19.050000000000004</v>
      </c>
      <c r="F49" s="30">
        <f t="shared" si="15"/>
        <v>5.7200000000000006</v>
      </c>
      <c r="G49" s="30">
        <f t="shared" si="15"/>
        <v>5.3250000000000002</v>
      </c>
      <c r="H49" s="36">
        <f t="shared" si="15"/>
        <v>4.335</v>
      </c>
    </row>
    <row r="50" spans="1:10" ht="15" thickBot="1" x14ac:dyDescent="0.35">
      <c r="A50" s="31">
        <v>12</v>
      </c>
      <c r="B50" s="40">
        <v>24</v>
      </c>
      <c r="C50" s="37">
        <f t="shared" si="15"/>
        <v>6.37</v>
      </c>
      <c r="D50" s="38">
        <f t="shared" si="15"/>
        <v>16.100000000000001</v>
      </c>
      <c r="E50" s="38">
        <f t="shared" si="15"/>
        <v>19.899999999999999</v>
      </c>
      <c r="F50" s="38">
        <f t="shared" si="15"/>
        <v>6.99</v>
      </c>
      <c r="G50" s="38">
        <f t="shared" si="15"/>
        <v>5.9</v>
      </c>
      <c r="H50" s="39">
        <f t="shared" si="15"/>
        <v>5.35</v>
      </c>
    </row>
    <row r="51" spans="1:10" x14ac:dyDescent="0.3">
      <c r="A51" s="63" t="s">
        <v>15</v>
      </c>
      <c r="B51" s="64"/>
      <c r="C51" s="64"/>
      <c r="D51" s="64"/>
      <c r="E51" s="64"/>
      <c r="F51" s="64"/>
      <c r="G51" s="64"/>
      <c r="H51" s="65"/>
    </row>
    <row r="52" spans="1:10" ht="15" thickBot="1" x14ac:dyDescent="0.35">
      <c r="A52" s="60" t="s">
        <v>20</v>
      </c>
      <c r="B52" s="60"/>
      <c r="C52" s="61"/>
      <c r="D52" s="61"/>
      <c r="E52" s="61"/>
      <c r="F52" s="61"/>
      <c r="G52" s="61"/>
      <c r="H52" s="61"/>
    </row>
    <row r="53" spans="1:10" x14ac:dyDescent="0.3">
      <c r="A53" s="45">
        <v>-20</v>
      </c>
      <c r="B53" s="46">
        <v>55</v>
      </c>
      <c r="C53" s="41">
        <f t="shared" ref="C53:H54" si="16">C13</f>
        <v>2.19</v>
      </c>
      <c r="D53" s="42">
        <f t="shared" si="16"/>
        <v>6.87</v>
      </c>
      <c r="E53" s="42">
        <f t="shared" si="16"/>
        <v>6.87</v>
      </c>
      <c r="F53" s="42">
        <f t="shared" si="16"/>
        <v>1.84</v>
      </c>
      <c r="G53" s="42">
        <f t="shared" si="16"/>
        <v>1.79</v>
      </c>
      <c r="H53" s="43">
        <f t="shared" si="16"/>
        <v>1.79</v>
      </c>
    </row>
    <row r="54" spans="1:10" x14ac:dyDescent="0.3">
      <c r="A54" s="31">
        <v>-15</v>
      </c>
      <c r="B54" s="40">
        <v>55</v>
      </c>
      <c r="C54" s="35">
        <f t="shared" si="16"/>
        <v>2.59</v>
      </c>
      <c r="D54" s="30">
        <f t="shared" si="16"/>
        <v>11</v>
      </c>
      <c r="E54" s="30">
        <f t="shared" si="16"/>
        <v>11</v>
      </c>
      <c r="F54" s="30">
        <f t="shared" si="16"/>
        <v>1.98</v>
      </c>
      <c r="G54" s="30">
        <f t="shared" si="16"/>
        <v>1.81</v>
      </c>
      <c r="H54" s="36">
        <f t="shared" si="16"/>
        <v>1.81</v>
      </c>
    </row>
    <row r="55" spans="1:10" x14ac:dyDescent="0.3">
      <c r="A55" s="31">
        <v>-7</v>
      </c>
      <c r="B55" s="40">
        <v>44</v>
      </c>
      <c r="C55" s="35">
        <f t="shared" ref="C55:H55" si="17">C7+11*(C16-C7)/20</f>
        <v>3.395</v>
      </c>
      <c r="D55" s="30">
        <f t="shared" si="17"/>
        <v>13.115</v>
      </c>
      <c r="E55" s="30">
        <f t="shared" si="17"/>
        <v>13.115</v>
      </c>
      <c r="F55" s="30">
        <f t="shared" si="17"/>
        <v>2.5785</v>
      </c>
      <c r="G55" s="30">
        <f t="shared" si="17"/>
        <v>2.3424999999999998</v>
      </c>
      <c r="H55" s="36">
        <f t="shared" si="17"/>
        <v>2.2569999999999997</v>
      </c>
    </row>
    <row r="56" spans="1:10" x14ac:dyDescent="0.3">
      <c r="A56" s="31">
        <v>2</v>
      </c>
      <c r="B56" s="40">
        <v>37</v>
      </c>
      <c r="C56" s="35">
        <f t="shared" ref="C56:H56" si="18">C8+2*(C17-C8)/20</f>
        <v>4.2370000000000001</v>
      </c>
      <c r="D56" s="30">
        <f t="shared" si="18"/>
        <v>14.4</v>
      </c>
      <c r="E56" s="30">
        <f t="shared" si="18"/>
        <v>15.17</v>
      </c>
      <c r="F56" s="30">
        <f t="shared" si="18"/>
        <v>3.7490000000000001</v>
      </c>
      <c r="G56" s="30">
        <f t="shared" si="18"/>
        <v>3.1549999999999998</v>
      </c>
      <c r="H56" s="36">
        <f t="shared" si="18"/>
        <v>3.101</v>
      </c>
    </row>
    <row r="57" spans="1:10" x14ac:dyDescent="0.3">
      <c r="A57" s="31">
        <v>7</v>
      </c>
      <c r="B57" s="40">
        <v>32</v>
      </c>
      <c r="C57" s="35">
        <f t="shared" ref="C57:H57" si="19">C9-2*(C18-C9)/20</f>
        <v>5.5140000000000002</v>
      </c>
      <c r="D57" s="30">
        <f t="shared" si="19"/>
        <v>16</v>
      </c>
      <c r="E57" s="30">
        <f t="shared" si="19"/>
        <v>18.690000000000001</v>
      </c>
      <c r="F57" s="30">
        <f t="shared" si="19"/>
        <v>5.032</v>
      </c>
      <c r="G57" s="30">
        <f t="shared" si="19"/>
        <v>4.665</v>
      </c>
      <c r="H57" s="36">
        <f t="shared" si="19"/>
        <v>3.9550000000000001</v>
      </c>
    </row>
    <row r="58" spans="1:10" ht="15" thickBot="1" x14ac:dyDescent="0.35">
      <c r="A58" s="31">
        <v>12</v>
      </c>
      <c r="B58" s="40">
        <v>30</v>
      </c>
      <c r="C58" s="37">
        <f>C38</f>
        <v>6.2170000000000005</v>
      </c>
      <c r="D58" s="38">
        <f t="shared" ref="D58:H58" si="20">D38</f>
        <v>16.189999999999998</v>
      </c>
      <c r="E58" s="38">
        <f t="shared" si="20"/>
        <v>19.45</v>
      </c>
      <c r="F58" s="38">
        <f t="shared" si="20"/>
        <v>5.9459999999999997</v>
      </c>
      <c r="G58" s="38">
        <f t="shared" si="20"/>
        <v>5.1530000000000005</v>
      </c>
      <c r="H58" s="39">
        <f t="shared" si="20"/>
        <v>4.7469999999999999</v>
      </c>
      <c r="J58" s="19" t="s">
        <v>12</v>
      </c>
    </row>
    <row r="59" spans="1:10" x14ac:dyDescent="0.3">
      <c r="C59" s="29"/>
      <c r="D59" s="28"/>
      <c r="E59" s="28"/>
      <c r="F59" s="28"/>
      <c r="G59" s="28"/>
      <c r="H59" s="28"/>
    </row>
  </sheetData>
  <mergeCells count="8">
    <mergeCell ref="A51:H51"/>
    <mergeCell ref="A52:H52"/>
    <mergeCell ref="B11:B12"/>
    <mergeCell ref="A23:H23"/>
    <mergeCell ref="A24:H24"/>
    <mergeCell ref="A32:H32"/>
    <mergeCell ref="A41:H41"/>
    <mergeCell ref="A42:H42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D625D-FB7D-4771-A523-6D867DED7D5F}">
  <dimension ref="A1:K59"/>
  <sheetViews>
    <sheetView zoomScale="115" zoomScaleNormal="115" workbookViewId="0">
      <selection activeCell="I1" sqref="I1:I1048576"/>
    </sheetView>
  </sheetViews>
  <sheetFormatPr defaultColWidth="11.5546875" defaultRowHeight="14.4" x14ac:dyDescent="0.3"/>
  <cols>
    <col min="1" max="2" width="11.5546875" style="19"/>
    <col min="3" max="8" width="15.77734375" style="19" customWidth="1"/>
    <col min="9" max="9" width="21.77734375" style="19" bestFit="1" customWidth="1"/>
    <col min="10" max="10" width="25.33203125" style="19" bestFit="1" customWidth="1"/>
    <col min="11" max="16384" width="11.5546875" style="19"/>
  </cols>
  <sheetData>
    <row r="1" spans="1:11" ht="15" thickBot="1" x14ac:dyDescent="0.35">
      <c r="A1" s="18"/>
      <c r="B1" s="18" t="s">
        <v>10</v>
      </c>
      <c r="C1" s="18" t="s">
        <v>17</v>
      </c>
      <c r="D1" s="18" t="s">
        <v>18</v>
      </c>
      <c r="E1" s="18" t="s">
        <v>19</v>
      </c>
      <c r="F1" s="18" t="s">
        <v>0</v>
      </c>
      <c r="G1" s="18" t="s">
        <v>1</v>
      </c>
      <c r="H1" s="18" t="s">
        <v>2</v>
      </c>
      <c r="I1" s="18" t="s">
        <v>24</v>
      </c>
      <c r="J1" s="19" t="s">
        <v>3</v>
      </c>
    </row>
    <row r="2" spans="1:11" x14ac:dyDescent="0.3">
      <c r="A2" s="18"/>
      <c r="B2" s="20">
        <v>-25</v>
      </c>
      <c r="C2" s="6">
        <v>3.71</v>
      </c>
      <c r="D2" s="7">
        <v>11.92</v>
      </c>
      <c r="E2" s="7">
        <v>11.92</v>
      </c>
      <c r="F2" s="7">
        <v>2.2999999999999998</v>
      </c>
      <c r="G2" s="7">
        <v>2.06</v>
      </c>
      <c r="H2" s="8">
        <v>2.06</v>
      </c>
      <c r="I2" s="55">
        <v>35</v>
      </c>
    </row>
    <row r="3" spans="1:11" x14ac:dyDescent="0.3">
      <c r="A3" s="18"/>
      <c r="B3" s="20">
        <v>-22</v>
      </c>
      <c r="C3" s="16">
        <f t="shared" ref="C3:H3" si="0">($B$3-$B$4)*(C2-C4)/($B$2-$B$4)+C4</f>
        <v>4.1240000000000006</v>
      </c>
      <c r="D3" s="16">
        <f t="shared" si="0"/>
        <v>13.21</v>
      </c>
      <c r="E3" s="3">
        <f t="shared" si="0"/>
        <v>13.21</v>
      </c>
      <c r="F3" s="3">
        <f t="shared" si="0"/>
        <v>2.4140000000000001</v>
      </c>
      <c r="G3" s="3">
        <f t="shared" si="0"/>
        <v>2.1680000000000001</v>
      </c>
      <c r="H3" s="17">
        <f t="shared" si="0"/>
        <v>2.1680000000000001</v>
      </c>
      <c r="I3" s="55">
        <v>35</v>
      </c>
    </row>
    <row r="4" spans="1:11" x14ac:dyDescent="0.3">
      <c r="A4" s="18" t="s">
        <v>4</v>
      </c>
      <c r="B4" s="20">
        <v>-20</v>
      </c>
      <c r="C4" s="9">
        <v>4.4000000000000004</v>
      </c>
      <c r="D4" s="2">
        <v>14.07</v>
      </c>
      <c r="E4" s="2">
        <v>14.07</v>
      </c>
      <c r="F4" s="2">
        <v>2.4900000000000002</v>
      </c>
      <c r="G4" s="2">
        <v>2.2400000000000002</v>
      </c>
      <c r="H4" s="10">
        <v>2.2400000000000002</v>
      </c>
      <c r="I4" s="55">
        <v>40</v>
      </c>
    </row>
    <row r="5" spans="1:11" x14ac:dyDescent="0.3">
      <c r="A5" s="18"/>
      <c r="B5" s="20">
        <v>-15</v>
      </c>
      <c r="C5" s="9">
        <v>5.17</v>
      </c>
      <c r="D5" s="2">
        <v>16.510000000000002</v>
      </c>
      <c r="E5" s="2">
        <v>16.510000000000002</v>
      </c>
      <c r="F5" s="2">
        <v>2.84</v>
      </c>
      <c r="G5" s="2">
        <v>2.4900000000000002</v>
      </c>
      <c r="H5" s="10">
        <v>2.4900000000000002</v>
      </c>
      <c r="I5" s="55">
        <v>50</v>
      </c>
    </row>
    <row r="6" spans="1:11" x14ac:dyDescent="0.3">
      <c r="A6" s="18"/>
      <c r="B6" s="20">
        <v>-10</v>
      </c>
      <c r="C6" s="9">
        <v>6.04</v>
      </c>
      <c r="D6" s="2">
        <v>17.75</v>
      </c>
      <c r="E6" s="2">
        <v>19.260000000000002</v>
      </c>
      <c r="F6" s="2">
        <v>3.03</v>
      </c>
      <c r="G6" s="2">
        <v>2.6</v>
      </c>
      <c r="H6" s="10">
        <v>2.5499999999999998</v>
      </c>
      <c r="I6" s="55">
        <v>60</v>
      </c>
    </row>
    <row r="7" spans="1:11" x14ac:dyDescent="0.3">
      <c r="A7" s="18"/>
      <c r="B7" s="20">
        <v>-7</v>
      </c>
      <c r="C7" s="9">
        <v>6.62</v>
      </c>
      <c r="D7" s="2">
        <v>18</v>
      </c>
      <c r="E7" s="2">
        <v>21.08</v>
      </c>
      <c r="F7" s="2">
        <v>3.2</v>
      </c>
      <c r="G7" s="2">
        <v>2.7</v>
      </c>
      <c r="H7" s="10">
        <v>2.64</v>
      </c>
      <c r="I7" s="55">
        <v>60</v>
      </c>
    </row>
    <row r="8" spans="1:11" x14ac:dyDescent="0.3">
      <c r="A8" s="18"/>
      <c r="B8" s="20">
        <v>2</v>
      </c>
      <c r="C8" s="9">
        <v>7.46</v>
      </c>
      <c r="D8" s="2">
        <v>18</v>
      </c>
      <c r="E8" s="2">
        <v>20.89</v>
      </c>
      <c r="F8" s="2">
        <v>3.91</v>
      </c>
      <c r="G8" s="2">
        <v>3.38</v>
      </c>
      <c r="H8" s="10">
        <v>3.31</v>
      </c>
      <c r="I8" s="55">
        <v>60</v>
      </c>
    </row>
    <row r="9" spans="1:11" x14ac:dyDescent="0.3">
      <c r="A9" s="18"/>
      <c r="B9" s="20">
        <v>7</v>
      </c>
      <c r="C9" s="9">
        <v>9.33</v>
      </c>
      <c r="D9" s="2">
        <v>18</v>
      </c>
      <c r="E9" s="2">
        <v>20.87</v>
      </c>
      <c r="F9" s="2">
        <v>5.0599999999999996</v>
      </c>
      <c r="G9" s="2">
        <v>4.7</v>
      </c>
      <c r="H9" s="10">
        <v>4.6100000000000003</v>
      </c>
      <c r="I9" s="55">
        <v>60</v>
      </c>
    </row>
    <row r="10" spans="1:11" x14ac:dyDescent="0.3">
      <c r="A10" s="18" t="s">
        <v>11</v>
      </c>
      <c r="B10" s="20">
        <v>12</v>
      </c>
      <c r="C10" s="16">
        <f t="shared" ref="C10:H10" si="1">($B$3-$B$4)*(C9-C11)/($B$2-$B$4)+C11</f>
        <v>10.608000000000001</v>
      </c>
      <c r="D10" s="16">
        <f t="shared" si="1"/>
        <v>18.785999999999998</v>
      </c>
      <c r="E10" s="16">
        <f t="shared" si="1"/>
        <v>21.836000000000002</v>
      </c>
      <c r="F10" s="16">
        <f t="shared" si="1"/>
        <v>5.2279999999999998</v>
      </c>
      <c r="G10" s="16">
        <f t="shared" si="1"/>
        <v>4.8559999999999999</v>
      </c>
      <c r="H10" s="16">
        <f t="shared" si="1"/>
        <v>4.7779999999999996</v>
      </c>
      <c r="I10" s="55">
        <v>60</v>
      </c>
      <c r="K10" s="18" t="s">
        <v>13</v>
      </c>
    </row>
    <row r="11" spans="1:11" x14ac:dyDescent="0.3">
      <c r="A11" s="18"/>
      <c r="B11" s="20">
        <v>15</v>
      </c>
      <c r="C11" s="14">
        <v>11.46</v>
      </c>
      <c r="D11" s="15">
        <v>19.309999999999999</v>
      </c>
      <c r="E11" s="15">
        <v>22.48</v>
      </c>
      <c r="F11" s="15">
        <v>5.34</v>
      </c>
      <c r="G11" s="15">
        <v>4.96</v>
      </c>
      <c r="H11" s="15">
        <v>4.8899999999999997</v>
      </c>
      <c r="I11" s="55">
        <v>60</v>
      </c>
    </row>
    <row r="12" spans="1:11" x14ac:dyDescent="0.3">
      <c r="A12" s="18"/>
      <c r="B12" s="58"/>
      <c r="C12" s="18"/>
      <c r="D12" s="18"/>
      <c r="E12" s="18"/>
      <c r="F12" s="18"/>
      <c r="G12" s="18"/>
      <c r="H12" s="18"/>
      <c r="I12" s="55"/>
    </row>
    <row r="13" spans="1:11" ht="15" thickBot="1" x14ac:dyDescent="0.35">
      <c r="A13" s="18"/>
      <c r="B13" s="59"/>
      <c r="C13" s="18"/>
      <c r="D13" s="18"/>
      <c r="E13" s="18"/>
      <c r="F13" s="18"/>
      <c r="G13" s="18"/>
      <c r="H13" s="18"/>
    </row>
    <row r="14" spans="1:11" x14ac:dyDescent="0.3">
      <c r="A14" s="18" t="s">
        <v>5</v>
      </c>
      <c r="B14" s="20">
        <v>-20</v>
      </c>
      <c r="C14" s="6"/>
      <c r="D14" s="7"/>
      <c r="E14" s="7"/>
      <c r="F14" s="7"/>
      <c r="G14" s="7"/>
      <c r="H14" s="8"/>
    </row>
    <row r="15" spans="1:11" x14ac:dyDescent="0.3">
      <c r="A15" s="18"/>
      <c r="B15" s="20">
        <v>-15</v>
      </c>
      <c r="C15" s="9"/>
      <c r="D15" s="2"/>
      <c r="E15" s="2"/>
      <c r="F15" s="2"/>
      <c r="G15" s="2"/>
      <c r="H15" s="10"/>
    </row>
    <row r="16" spans="1:11" x14ac:dyDescent="0.3">
      <c r="A16" s="18"/>
      <c r="B16" s="20">
        <v>-10</v>
      </c>
      <c r="C16" s="9">
        <v>4.63</v>
      </c>
      <c r="D16" s="2">
        <v>15.36</v>
      </c>
      <c r="E16" s="2">
        <v>15.36</v>
      </c>
      <c r="F16" s="2">
        <v>1.99</v>
      </c>
      <c r="G16" s="2">
        <v>1.57</v>
      </c>
      <c r="H16" s="10">
        <v>1.57</v>
      </c>
      <c r="I16" s="55">
        <v>60</v>
      </c>
    </row>
    <row r="17" spans="1:9" x14ac:dyDescent="0.3">
      <c r="A17" s="18"/>
      <c r="B17" s="20">
        <v>-7</v>
      </c>
      <c r="C17" s="9">
        <v>5.0599999999999996</v>
      </c>
      <c r="D17" s="2">
        <v>16</v>
      </c>
      <c r="E17" s="2">
        <v>16</v>
      </c>
      <c r="F17" s="2">
        <v>2.08</v>
      </c>
      <c r="G17" s="2">
        <v>1.6</v>
      </c>
      <c r="H17" s="10">
        <v>1.6</v>
      </c>
      <c r="I17" s="55">
        <v>60</v>
      </c>
    </row>
    <row r="18" spans="1:9" x14ac:dyDescent="0.3">
      <c r="A18" s="18"/>
      <c r="B18" s="20">
        <v>2</v>
      </c>
      <c r="C18" s="9">
        <v>6.46</v>
      </c>
      <c r="D18" s="2">
        <v>18</v>
      </c>
      <c r="E18" s="2">
        <v>18</v>
      </c>
      <c r="F18" s="2">
        <v>2.6</v>
      </c>
      <c r="G18" s="2">
        <v>1.92</v>
      </c>
      <c r="H18" s="10">
        <v>1.92</v>
      </c>
      <c r="I18" s="55">
        <v>60</v>
      </c>
    </row>
    <row r="19" spans="1:9" x14ac:dyDescent="0.3">
      <c r="A19" s="18"/>
      <c r="B19" s="20">
        <v>7</v>
      </c>
      <c r="C19" s="9">
        <v>8.27</v>
      </c>
      <c r="D19" s="2">
        <v>18</v>
      </c>
      <c r="E19" s="2">
        <v>19.670000000000002</v>
      </c>
      <c r="F19" s="2">
        <v>3.09</v>
      </c>
      <c r="G19" s="2">
        <v>2.75</v>
      </c>
      <c r="H19" s="10">
        <v>2.65</v>
      </c>
      <c r="I19" s="55">
        <v>60</v>
      </c>
    </row>
    <row r="20" spans="1:9" x14ac:dyDescent="0.3">
      <c r="A20" s="18" t="s">
        <v>11</v>
      </c>
      <c r="B20" s="20">
        <v>12</v>
      </c>
      <c r="C20" s="16">
        <f t="shared" ref="C20:H20" si="2">($B$3-$B$4)*(C19-C21)/($B$2-$B$4)+C21</f>
        <v>9.3620000000000001</v>
      </c>
      <c r="D20" s="16">
        <f t="shared" si="2"/>
        <v>18.108000000000001</v>
      </c>
      <c r="E20" s="16">
        <f t="shared" si="2"/>
        <v>19.748000000000001</v>
      </c>
      <c r="F20" s="16">
        <f t="shared" si="2"/>
        <v>3.3899999999999997</v>
      </c>
      <c r="G20" s="16">
        <f t="shared" si="2"/>
        <v>2.9899999999999998</v>
      </c>
      <c r="H20" s="16">
        <f t="shared" si="2"/>
        <v>2.92</v>
      </c>
      <c r="I20" s="55">
        <v>60</v>
      </c>
    </row>
    <row r="21" spans="1:9" x14ac:dyDescent="0.3">
      <c r="B21" s="20">
        <v>15</v>
      </c>
      <c r="C21" s="1">
        <v>10.09</v>
      </c>
      <c r="D21" s="1">
        <v>18.18</v>
      </c>
      <c r="E21" s="1">
        <v>19.8</v>
      </c>
      <c r="F21" s="1">
        <v>3.59</v>
      </c>
      <c r="G21" s="1">
        <v>3.15</v>
      </c>
      <c r="H21" s="1">
        <v>3.1</v>
      </c>
      <c r="I21" s="55">
        <v>60</v>
      </c>
    </row>
    <row r="22" spans="1:9" x14ac:dyDescent="0.3">
      <c r="I22" s="57"/>
    </row>
    <row r="23" spans="1:9" x14ac:dyDescent="0.3">
      <c r="A23" s="19" t="s">
        <v>14</v>
      </c>
    </row>
    <row r="25" spans="1:9" x14ac:dyDescent="0.3">
      <c r="A25" s="62" t="s">
        <v>16</v>
      </c>
      <c r="B25" s="62"/>
      <c r="C25" s="62"/>
      <c r="D25" s="62"/>
      <c r="E25" s="62"/>
      <c r="F25" s="62"/>
      <c r="G25" s="62"/>
      <c r="H25" s="62"/>
    </row>
    <row r="26" spans="1:9" x14ac:dyDescent="0.3">
      <c r="A26" s="60" t="s">
        <v>21</v>
      </c>
      <c r="B26" s="60"/>
      <c r="C26" s="61"/>
      <c r="D26" s="61"/>
      <c r="E26" s="61"/>
      <c r="F26" s="61"/>
      <c r="G26" s="61"/>
      <c r="H26" s="61"/>
    </row>
    <row r="27" spans="1:9" ht="15" thickBot="1" x14ac:dyDescent="0.35">
      <c r="A27" s="31" t="s">
        <v>22</v>
      </c>
      <c r="B27" s="40" t="s">
        <v>23</v>
      </c>
      <c r="C27" s="44" t="s">
        <v>6</v>
      </c>
      <c r="D27" s="44" t="s">
        <v>7</v>
      </c>
      <c r="E27" s="44" t="s">
        <v>8</v>
      </c>
      <c r="F27" s="44" t="s">
        <v>9</v>
      </c>
      <c r="G27" s="44" t="s">
        <v>1</v>
      </c>
      <c r="H27" s="44" t="s">
        <v>2</v>
      </c>
    </row>
    <row r="28" spans="1:9" x14ac:dyDescent="0.3">
      <c r="A28" s="31">
        <v>-25</v>
      </c>
      <c r="B28" s="40">
        <v>35</v>
      </c>
      <c r="C28" s="32">
        <f t="shared" ref="C28:H28" si="3">C2</f>
        <v>3.71</v>
      </c>
      <c r="D28" s="33">
        <f t="shared" si="3"/>
        <v>11.92</v>
      </c>
      <c r="E28" s="33">
        <f t="shared" si="3"/>
        <v>11.92</v>
      </c>
      <c r="F28" s="33">
        <f t="shared" si="3"/>
        <v>2.2999999999999998</v>
      </c>
      <c r="G28" s="33">
        <f t="shared" si="3"/>
        <v>2.06</v>
      </c>
      <c r="H28" s="34">
        <f t="shared" si="3"/>
        <v>2.06</v>
      </c>
    </row>
    <row r="29" spans="1:9" x14ac:dyDescent="0.3">
      <c r="A29" s="31">
        <v>-10</v>
      </c>
      <c r="B29" s="40">
        <v>35</v>
      </c>
      <c r="C29" s="35">
        <f t="shared" ref="C29:H29" si="4">C6</f>
        <v>6.04</v>
      </c>
      <c r="D29" s="30">
        <f t="shared" si="4"/>
        <v>17.75</v>
      </c>
      <c r="E29" s="30">
        <f t="shared" si="4"/>
        <v>19.260000000000002</v>
      </c>
      <c r="F29" s="30">
        <f t="shared" si="4"/>
        <v>3.03</v>
      </c>
      <c r="G29" s="30">
        <f t="shared" si="4"/>
        <v>2.6</v>
      </c>
      <c r="H29" s="36">
        <f t="shared" si="4"/>
        <v>2.5499999999999998</v>
      </c>
    </row>
    <row r="30" spans="1:9" x14ac:dyDescent="0.3">
      <c r="A30" s="31">
        <v>-7</v>
      </c>
      <c r="B30" s="40">
        <v>34</v>
      </c>
      <c r="C30" s="35">
        <f t="shared" ref="C30:H30" si="5">C7+(C7-C17)/20</f>
        <v>6.6980000000000004</v>
      </c>
      <c r="D30" s="30">
        <f t="shared" si="5"/>
        <v>18.100000000000001</v>
      </c>
      <c r="E30" s="30">
        <f t="shared" si="5"/>
        <v>21.334</v>
      </c>
      <c r="F30" s="30">
        <f t="shared" si="5"/>
        <v>3.2560000000000002</v>
      </c>
      <c r="G30" s="30">
        <f t="shared" si="5"/>
        <v>2.7550000000000003</v>
      </c>
      <c r="H30" s="36">
        <f t="shared" si="5"/>
        <v>2.6920000000000002</v>
      </c>
    </row>
    <row r="31" spans="1:9" x14ac:dyDescent="0.3">
      <c r="A31" s="31">
        <v>2</v>
      </c>
      <c r="B31" s="40">
        <v>30</v>
      </c>
      <c r="C31" s="35">
        <f t="shared" ref="C31:H31" si="6">C8+5*(C8-C18)/20</f>
        <v>7.71</v>
      </c>
      <c r="D31" s="30">
        <f t="shared" si="6"/>
        <v>18</v>
      </c>
      <c r="E31" s="30">
        <f t="shared" si="6"/>
        <v>21.612500000000001</v>
      </c>
      <c r="F31" s="30">
        <f t="shared" si="6"/>
        <v>4.2374999999999998</v>
      </c>
      <c r="G31" s="30">
        <f t="shared" si="6"/>
        <v>3.7450000000000001</v>
      </c>
      <c r="H31" s="36">
        <f t="shared" si="6"/>
        <v>3.6575000000000002</v>
      </c>
    </row>
    <row r="32" spans="1:9" x14ac:dyDescent="0.3">
      <c r="A32" s="31">
        <v>7</v>
      </c>
      <c r="B32" s="40">
        <v>27</v>
      </c>
      <c r="C32" s="35">
        <f t="shared" ref="C32:H32" si="7">C9+8*(C9-C19)/20</f>
        <v>9.7539999999999996</v>
      </c>
      <c r="D32" s="30">
        <f t="shared" si="7"/>
        <v>18</v>
      </c>
      <c r="E32" s="30">
        <f t="shared" si="7"/>
        <v>21.35</v>
      </c>
      <c r="F32" s="30">
        <f t="shared" si="7"/>
        <v>5.8479999999999999</v>
      </c>
      <c r="G32" s="30">
        <f t="shared" si="7"/>
        <v>5.48</v>
      </c>
      <c r="H32" s="36">
        <f t="shared" si="7"/>
        <v>5.3940000000000001</v>
      </c>
    </row>
    <row r="33" spans="1:8" ht="15" thickBot="1" x14ac:dyDescent="0.35">
      <c r="A33" s="31">
        <v>12</v>
      </c>
      <c r="B33" s="40">
        <v>24</v>
      </c>
      <c r="C33" s="37">
        <f t="shared" ref="C33:H33" si="8">C10+11*(C10-C20)/20</f>
        <v>11.2933</v>
      </c>
      <c r="D33" s="38">
        <f t="shared" si="8"/>
        <v>19.158899999999996</v>
      </c>
      <c r="E33" s="38">
        <f t="shared" si="8"/>
        <v>22.984400000000001</v>
      </c>
      <c r="F33" s="38">
        <f t="shared" si="8"/>
        <v>6.2388999999999992</v>
      </c>
      <c r="G33" s="38">
        <f t="shared" si="8"/>
        <v>5.8822999999999999</v>
      </c>
      <c r="H33" s="39">
        <f t="shared" si="8"/>
        <v>5.7998999999999992</v>
      </c>
    </row>
    <row r="34" spans="1:8" ht="15" thickBot="1" x14ac:dyDescent="0.35">
      <c r="A34" s="60" t="s">
        <v>20</v>
      </c>
      <c r="B34" s="60"/>
      <c r="C34" s="66"/>
      <c r="D34" s="66"/>
      <c r="E34" s="66"/>
      <c r="F34" s="66"/>
      <c r="G34" s="66"/>
      <c r="H34" s="66"/>
    </row>
    <row r="35" spans="1:8" x14ac:dyDescent="0.3">
      <c r="A35" s="31">
        <v>-10</v>
      </c>
      <c r="B35" s="40">
        <v>55</v>
      </c>
      <c r="C35" s="41">
        <f t="shared" ref="C35:H35" si="9">C16</f>
        <v>4.63</v>
      </c>
      <c r="D35" s="42">
        <f t="shared" si="9"/>
        <v>15.36</v>
      </c>
      <c r="E35" s="42">
        <f t="shared" si="9"/>
        <v>15.36</v>
      </c>
      <c r="F35" s="42">
        <f t="shared" si="9"/>
        <v>1.99</v>
      </c>
      <c r="G35" s="42">
        <f t="shared" si="9"/>
        <v>1.57</v>
      </c>
      <c r="H35" s="43">
        <f t="shared" si="9"/>
        <v>1.57</v>
      </c>
    </row>
    <row r="36" spans="1:8" x14ac:dyDescent="0.3">
      <c r="A36" s="31">
        <v>-7</v>
      </c>
      <c r="B36" s="40">
        <v>52</v>
      </c>
      <c r="C36" s="35">
        <f t="shared" ref="C36:H36" si="10">C17+3*(C7-C17)/20</f>
        <v>5.2939999999999996</v>
      </c>
      <c r="D36" s="30">
        <f t="shared" si="10"/>
        <v>16.3</v>
      </c>
      <c r="E36" s="30">
        <f t="shared" si="10"/>
        <v>16.762</v>
      </c>
      <c r="F36" s="30">
        <f t="shared" si="10"/>
        <v>2.2480000000000002</v>
      </c>
      <c r="G36" s="30">
        <f t="shared" si="10"/>
        <v>1.7650000000000001</v>
      </c>
      <c r="H36" s="36">
        <f t="shared" si="10"/>
        <v>1.756</v>
      </c>
    </row>
    <row r="37" spans="1:8" x14ac:dyDescent="0.3">
      <c r="A37" s="31">
        <v>2</v>
      </c>
      <c r="B37" s="40">
        <v>42</v>
      </c>
      <c r="C37" s="35">
        <f>C8-E445*(C8-C18)/20</f>
        <v>7.46</v>
      </c>
      <c r="D37" s="30">
        <f>D8-7*(D8-D18)/20</f>
        <v>18</v>
      </c>
      <c r="E37" s="30">
        <f>E8-7*(E8-E18)/20</f>
        <v>19.878499999999999</v>
      </c>
      <c r="F37" s="30">
        <f>F8-7*(F8-F18)/20</f>
        <v>3.4515000000000002</v>
      </c>
      <c r="G37" s="30">
        <f>G8-7*(G8-G18)/20</f>
        <v>2.8689999999999998</v>
      </c>
      <c r="H37" s="36">
        <f>H8-7*(H8-H18)/20</f>
        <v>2.8235000000000001</v>
      </c>
    </row>
    <row r="38" spans="1:8" x14ac:dyDescent="0.3">
      <c r="A38" s="31">
        <v>7</v>
      </c>
      <c r="B38" s="40">
        <v>36</v>
      </c>
      <c r="C38" s="35">
        <f>C9-1*(C9-C19)/20</f>
        <v>9.2769999999999992</v>
      </c>
      <c r="D38" s="30">
        <f>D10+(D10-D19)/20</f>
        <v>18.825299999999999</v>
      </c>
      <c r="E38" s="30">
        <f>E9-1*(E9-E19)/20</f>
        <v>20.810000000000002</v>
      </c>
      <c r="F38" s="30">
        <f>F9-1*(F9-F19)/20</f>
        <v>4.9615</v>
      </c>
      <c r="G38" s="30">
        <f>G9-1*(G9-G19)/20</f>
        <v>4.6025</v>
      </c>
      <c r="H38" s="36">
        <f>H9-1*(H9-H19)/20</f>
        <v>4.5120000000000005</v>
      </c>
    </row>
    <row r="39" spans="1:8" ht="15" thickBot="1" x14ac:dyDescent="0.35">
      <c r="A39" s="31">
        <v>12</v>
      </c>
      <c r="B39" s="40">
        <v>30</v>
      </c>
      <c r="C39" s="37">
        <f t="shared" ref="C39:H39" si="11">C10-(C20-C10)/20</f>
        <v>10.670300000000001</v>
      </c>
      <c r="D39" s="38">
        <f t="shared" si="11"/>
        <v>18.819899999999997</v>
      </c>
      <c r="E39" s="38">
        <f t="shared" si="11"/>
        <v>21.940400000000004</v>
      </c>
      <c r="F39" s="38">
        <f t="shared" si="11"/>
        <v>5.3198999999999996</v>
      </c>
      <c r="G39" s="38">
        <f t="shared" si="11"/>
        <v>4.9493</v>
      </c>
      <c r="H39" s="39">
        <f t="shared" si="11"/>
        <v>4.8708999999999998</v>
      </c>
    </row>
    <row r="40" spans="1:8" x14ac:dyDescent="0.3">
      <c r="C40" s="28"/>
      <c r="D40" s="28"/>
      <c r="E40" s="28"/>
      <c r="F40" s="28"/>
      <c r="G40" s="28"/>
      <c r="H40" s="28"/>
    </row>
    <row r="42" spans="1:8" x14ac:dyDescent="0.3">
      <c r="A42" s="62" t="s">
        <v>15</v>
      </c>
      <c r="B42" s="62"/>
      <c r="C42" s="62"/>
      <c r="D42" s="62"/>
      <c r="E42" s="62"/>
      <c r="F42" s="62"/>
      <c r="G42" s="62"/>
      <c r="H42" s="62"/>
    </row>
    <row r="43" spans="1:8" x14ac:dyDescent="0.3">
      <c r="A43" s="60" t="s">
        <v>21</v>
      </c>
      <c r="B43" s="60"/>
      <c r="C43" s="61"/>
      <c r="D43" s="61"/>
      <c r="E43" s="61"/>
      <c r="F43" s="61"/>
      <c r="G43" s="61"/>
      <c r="H43" s="61"/>
    </row>
    <row r="44" spans="1:8" ht="15" thickBot="1" x14ac:dyDescent="0.35">
      <c r="A44" s="31" t="s">
        <v>22</v>
      </c>
      <c r="B44" s="40" t="s">
        <v>23</v>
      </c>
      <c r="C44" s="44" t="s">
        <v>6</v>
      </c>
      <c r="D44" s="44" t="s">
        <v>7</v>
      </c>
      <c r="E44" s="44" t="s">
        <v>8</v>
      </c>
      <c r="F44" s="44" t="s">
        <v>9</v>
      </c>
      <c r="G44" s="44" t="s">
        <v>1</v>
      </c>
      <c r="H44" s="44" t="s">
        <v>2</v>
      </c>
    </row>
    <row r="45" spans="1:8" x14ac:dyDescent="0.3">
      <c r="A45" s="31">
        <v>-25</v>
      </c>
      <c r="B45" s="40">
        <v>35</v>
      </c>
      <c r="C45" s="32">
        <f t="shared" ref="C45:H46" si="12">C2</f>
        <v>3.71</v>
      </c>
      <c r="D45" s="33">
        <f t="shared" si="12"/>
        <v>11.92</v>
      </c>
      <c r="E45" s="33">
        <f t="shared" si="12"/>
        <v>11.92</v>
      </c>
      <c r="F45" s="33">
        <f t="shared" si="12"/>
        <v>2.2999999999999998</v>
      </c>
      <c r="G45" s="33">
        <f t="shared" si="12"/>
        <v>2.06</v>
      </c>
      <c r="H45" s="34">
        <f t="shared" si="12"/>
        <v>2.06</v>
      </c>
    </row>
    <row r="46" spans="1:8" x14ac:dyDescent="0.3">
      <c r="A46" s="31">
        <v>-22</v>
      </c>
      <c r="B46" s="40">
        <v>35</v>
      </c>
      <c r="C46" s="35">
        <f t="shared" si="12"/>
        <v>4.1240000000000006</v>
      </c>
      <c r="D46" s="30">
        <f t="shared" si="12"/>
        <v>13.21</v>
      </c>
      <c r="E46" s="30">
        <f t="shared" si="12"/>
        <v>13.21</v>
      </c>
      <c r="F46" s="30">
        <f t="shared" si="12"/>
        <v>2.4140000000000001</v>
      </c>
      <c r="G46" s="30">
        <f t="shared" si="12"/>
        <v>2.1680000000000001</v>
      </c>
      <c r="H46" s="36">
        <f t="shared" si="12"/>
        <v>2.1680000000000001</v>
      </c>
    </row>
    <row r="47" spans="1:8" x14ac:dyDescent="0.3">
      <c r="A47" s="31">
        <v>-15</v>
      </c>
      <c r="B47" s="40">
        <v>35</v>
      </c>
      <c r="C47" s="35">
        <f t="shared" ref="C47:H47" si="13">C5</f>
        <v>5.17</v>
      </c>
      <c r="D47" s="30">
        <f t="shared" si="13"/>
        <v>16.510000000000002</v>
      </c>
      <c r="E47" s="30">
        <f t="shared" si="13"/>
        <v>16.510000000000002</v>
      </c>
      <c r="F47" s="30">
        <f t="shared" si="13"/>
        <v>2.84</v>
      </c>
      <c r="G47" s="30">
        <f t="shared" si="13"/>
        <v>2.4900000000000002</v>
      </c>
      <c r="H47" s="36">
        <f t="shared" si="13"/>
        <v>2.4900000000000002</v>
      </c>
    </row>
    <row r="48" spans="1:8" x14ac:dyDescent="0.3">
      <c r="A48" s="31">
        <v>-7</v>
      </c>
      <c r="B48" s="40">
        <v>30</v>
      </c>
      <c r="C48" s="35">
        <f t="shared" ref="C48:H48" si="14">C7+5*(C7-C17)/20</f>
        <v>7.01</v>
      </c>
      <c r="D48" s="30">
        <f t="shared" si="14"/>
        <v>18.5</v>
      </c>
      <c r="E48" s="30">
        <f t="shared" si="14"/>
        <v>22.349999999999998</v>
      </c>
      <c r="F48" s="30">
        <f t="shared" si="14"/>
        <v>3.4800000000000004</v>
      </c>
      <c r="G48" s="30">
        <f t="shared" si="14"/>
        <v>2.9750000000000001</v>
      </c>
      <c r="H48" s="36">
        <f t="shared" si="14"/>
        <v>2.9000000000000004</v>
      </c>
    </row>
    <row r="49" spans="1:10" x14ac:dyDescent="0.3">
      <c r="A49" s="31">
        <v>2</v>
      </c>
      <c r="B49" s="40">
        <v>27</v>
      </c>
      <c r="C49" s="35">
        <f t="shared" ref="C49:H49" si="15">C8+8*(C8-C18)/20</f>
        <v>7.86</v>
      </c>
      <c r="D49" s="30">
        <f t="shared" si="15"/>
        <v>18</v>
      </c>
      <c r="E49" s="30">
        <f t="shared" si="15"/>
        <v>22.045999999999999</v>
      </c>
      <c r="F49" s="30">
        <f t="shared" si="15"/>
        <v>4.4340000000000002</v>
      </c>
      <c r="G49" s="30">
        <f t="shared" si="15"/>
        <v>3.964</v>
      </c>
      <c r="H49" s="36">
        <f t="shared" si="15"/>
        <v>3.8660000000000001</v>
      </c>
    </row>
    <row r="50" spans="1:10" x14ac:dyDescent="0.3">
      <c r="A50" s="31">
        <v>7</v>
      </c>
      <c r="B50" s="40">
        <v>25</v>
      </c>
      <c r="C50" s="35">
        <f t="shared" ref="C50:H51" si="16">C9+10*(C9-C19)/20</f>
        <v>9.86</v>
      </c>
      <c r="D50" s="30">
        <f t="shared" si="16"/>
        <v>18</v>
      </c>
      <c r="E50" s="30">
        <f t="shared" si="16"/>
        <v>21.47</v>
      </c>
      <c r="F50" s="30">
        <f t="shared" si="16"/>
        <v>6.044999999999999</v>
      </c>
      <c r="G50" s="30">
        <f t="shared" si="16"/>
        <v>5.6749999999999998</v>
      </c>
      <c r="H50" s="36">
        <f t="shared" si="16"/>
        <v>5.5900000000000007</v>
      </c>
    </row>
    <row r="51" spans="1:10" ht="15" thickBot="1" x14ac:dyDescent="0.35">
      <c r="A51" s="31">
        <v>12</v>
      </c>
      <c r="B51" s="40">
        <v>24</v>
      </c>
      <c r="C51" s="37">
        <f t="shared" si="16"/>
        <v>11.231000000000002</v>
      </c>
      <c r="D51" s="38">
        <f t="shared" si="16"/>
        <v>19.124999999999996</v>
      </c>
      <c r="E51" s="38">
        <f t="shared" si="16"/>
        <v>22.880000000000003</v>
      </c>
      <c r="F51" s="38">
        <f t="shared" si="16"/>
        <v>6.1470000000000002</v>
      </c>
      <c r="G51" s="38">
        <f t="shared" si="16"/>
        <v>5.7889999999999997</v>
      </c>
      <c r="H51" s="39">
        <f t="shared" si="16"/>
        <v>5.7069999999999999</v>
      </c>
    </row>
    <row r="52" spans="1:10" x14ac:dyDescent="0.3">
      <c r="A52" s="63" t="s">
        <v>15</v>
      </c>
      <c r="B52" s="64"/>
      <c r="C52" s="64"/>
      <c r="D52" s="64"/>
      <c r="E52" s="64"/>
      <c r="F52" s="64"/>
      <c r="G52" s="64"/>
      <c r="H52" s="65"/>
    </row>
    <row r="53" spans="1:10" ht="15" thickBot="1" x14ac:dyDescent="0.35">
      <c r="A53" s="60" t="s">
        <v>20</v>
      </c>
      <c r="B53" s="60"/>
      <c r="C53" s="61"/>
      <c r="D53" s="61"/>
      <c r="E53" s="61"/>
      <c r="F53" s="61"/>
      <c r="G53" s="61"/>
      <c r="H53" s="61"/>
    </row>
    <row r="54" spans="1:10" x14ac:dyDescent="0.3">
      <c r="A54" s="31">
        <v>-10</v>
      </c>
      <c r="B54" s="40">
        <v>55</v>
      </c>
      <c r="C54" s="41">
        <f>C16</f>
        <v>4.63</v>
      </c>
      <c r="D54" s="42">
        <f>D16</f>
        <v>15.36</v>
      </c>
      <c r="E54" s="42">
        <f t="shared" ref="E54:H54" si="17">E16</f>
        <v>15.36</v>
      </c>
      <c r="F54" s="42">
        <f t="shared" si="17"/>
        <v>1.99</v>
      </c>
      <c r="G54" s="42">
        <f t="shared" si="17"/>
        <v>1.57</v>
      </c>
      <c r="H54" s="43">
        <f t="shared" si="17"/>
        <v>1.57</v>
      </c>
    </row>
    <row r="55" spans="1:10" x14ac:dyDescent="0.3">
      <c r="A55" s="31">
        <v>-7</v>
      </c>
      <c r="B55" s="40">
        <v>44</v>
      </c>
      <c r="C55" s="35">
        <f t="shared" ref="C55:H55" si="18">C7+11*(C17-C7)/20</f>
        <v>5.7619999999999996</v>
      </c>
      <c r="D55" s="30">
        <f t="shared" si="18"/>
        <v>16.899999999999999</v>
      </c>
      <c r="E55" s="30">
        <f t="shared" si="18"/>
        <v>18.285999999999998</v>
      </c>
      <c r="F55" s="30">
        <f t="shared" si="18"/>
        <v>2.5840000000000001</v>
      </c>
      <c r="G55" s="30">
        <f t="shared" si="18"/>
        <v>2.0950000000000002</v>
      </c>
      <c r="H55" s="36">
        <f t="shared" si="18"/>
        <v>2.0680000000000001</v>
      </c>
    </row>
    <row r="56" spans="1:10" x14ac:dyDescent="0.3">
      <c r="A56" s="31">
        <v>2</v>
      </c>
      <c r="B56" s="40">
        <v>37</v>
      </c>
      <c r="C56" s="35">
        <f t="shared" ref="C56:H56" si="19">C8+2*(C18-C8)/20</f>
        <v>7.36</v>
      </c>
      <c r="D56" s="30">
        <f t="shared" si="19"/>
        <v>18</v>
      </c>
      <c r="E56" s="30">
        <f t="shared" si="19"/>
        <v>20.600999999999999</v>
      </c>
      <c r="F56" s="30">
        <f t="shared" si="19"/>
        <v>3.7789999999999999</v>
      </c>
      <c r="G56" s="30">
        <f t="shared" si="19"/>
        <v>3.234</v>
      </c>
      <c r="H56" s="36">
        <f t="shared" si="19"/>
        <v>3.1710000000000003</v>
      </c>
    </row>
    <row r="57" spans="1:10" x14ac:dyDescent="0.3">
      <c r="A57" s="31">
        <v>7</v>
      </c>
      <c r="B57" s="40">
        <v>32</v>
      </c>
      <c r="C57" s="35">
        <f t="shared" ref="C57:H57" si="20">C9-2*(C19-C9)/20</f>
        <v>9.4359999999999999</v>
      </c>
      <c r="D57" s="30">
        <f t="shared" si="20"/>
        <v>18</v>
      </c>
      <c r="E57" s="30">
        <f t="shared" si="20"/>
        <v>20.990000000000002</v>
      </c>
      <c r="F57" s="30">
        <f t="shared" si="20"/>
        <v>5.2569999999999997</v>
      </c>
      <c r="G57" s="30">
        <f t="shared" si="20"/>
        <v>4.8950000000000005</v>
      </c>
      <c r="H57" s="36">
        <f t="shared" si="20"/>
        <v>4.806</v>
      </c>
    </row>
    <row r="58" spans="1:10" ht="15" thickBot="1" x14ac:dyDescent="0.35">
      <c r="A58" s="31">
        <v>12</v>
      </c>
      <c r="B58" s="40">
        <v>30</v>
      </c>
      <c r="C58" s="37">
        <f>C39</f>
        <v>10.670300000000001</v>
      </c>
      <c r="D58" s="38">
        <f t="shared" ref="D58:H58" si="21">D39</f>
        <v>18.819899999999997</v>
      </c>
      <c r="E58" s="38">
        <f t="shared" si="21"/>
        <v>21.940400000000004</v>
      </c>
      <c r="F58" s="38">
        <f t="shared" si="21"/>
        <v>5.3198999999999996</v>
      </c>
      <c r="G58" s="38">
        <f t="shared" si="21"/>
        <v>4.9493</v>
      </c>
      <c r="H58" s="39">
        <f t="shared" si="21"/>
        <v>4.8708999999999998</v>
      </c>
      <c r="J58" s="19" t="s">
        <v>12</v>
      </c>
    </row>
    <row r="59" spans="1:10" x14ac:dyDescent="0.3">
      <c r="C59" s="29"/>
      <c r="D59" s="28"/>
      <c r="E59" s="28"/>
      <c r="F59" s="28"/>
      <c r="G59" s="28"/>
      <c r="H59" s="28"/>
    </row>
  </sheetData>
  <mergeCells count="8">
    <mergeCell ref="A52:H52"/>
    <mergeCell ref="A53:H53"/>
    <mergeCell ref="B12:B13"/>
    <mergeCell ref="A25:H25"/>
    <mergeCell ref="A26:H26"/>
    <mergeCell ref="A34:H34"/>
    <mergeCell ref="A42:H42"/>
    <mergeCell ref="A43:H43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5AFB7-4FFA-459F-A1D3-594BDF0AE9B3}">
  <dimension ref="A1:K59"/>
  <sheetViews>
    <sheetView zoomScale="115" zoomScaleNormal="115" workbookViewId="0">
      <selection activeCell="I1" sqref="I1:I1048576"/>
    </sheetView>
  </sheetViews>
  <sheetFormatPr defaultColWidth="11.5546875" defaultRowHeight="14.4" x14ac:dyDescent="0.3"/>
  <cols>
    <col min="1" max="2" width="11.5546875" style="19"/>
    <col min="3" max="8" width="15.77734375" style="19" customWidth="1"/>
    <col min="9" max="9" width="21.77734375" style="19" bestFit="1" customWidth="1"/>
    <col min="10" max="10" width="25.33203125" style="19" bestFit="1" customWidth="1"/>
    <col min="11" max="16384" width="11.5546875" style="19"/>
  </cols>
  <sheetData>
    <row r="1" spans="1:11" ht="15" thickBot="1" x14ac:dyDescent="0.35">
      <c r="A1" s="18"/>
      <c r="B1" s="18" t="s">
        <v>10</v>
      </c>
      <c r="C1" s="18" t="s">
        <v>17</v>
      </c>
      <c r="D1" s="18" t="s">
        <v>18</v>
      </c>
      <c r="E1" s="18" t="s">
        <v>19</v>
      </c>
      <c r="F1" s="18" t="s">
        <v>0</v>
      </c>
      <c r="G1" s="18" t="s">
        <v>1</v>
      </c>
      <c r="H1" s="18" t="s">
        <v>2</v>
      </c>
      <c r="I1" s="18" t="s">
        <v>24</v>
      </c>
      <c r="J1" s="19" t="s">
        <v>3</v>
      </c>
    </row>
    <row r="2" spans="1:11" x14ac:dyDescent="0.3">
      <c r="A2" s="18"/>
      <c r="B2" s="20">
        <v>-25</v>
      </c>
      <c r="C2" s="6">
        <v>3.71</v>
      </c>
      <c r="D2" s="7">
        <v>12.49</v>
      </c>
      <c r="E2" s="7">
        <v>12.49</v>
      </c>
      <c r="F2" s="7">
        <v>2.2999999999999998</v>
      </c>
      <c r="G2" s="7">
        <v>2.0099999999999998</v>
      </c>
      <c r="H2" s="8">
        <v>2.0099999999999998</v>
      </c>
      <c r="I2" s="55">
        <v>35</v>
      </c>
    </row>
    <row r="3" spans="1:11" x14ac:dyDescent="0.3">
      <c r="A3" s="18"/>
      <c r="B3" s="20">
        <v>-22</v>
      </c>
      <c r="C3" s="16">
        <f t="shared" ref="C3:H3" si="0">($B$3-$B$4)*(C2-C4)/($B$2-$B$4)+C4</f>
        <v>4.1240000000000006</v>
      </c>
      <c r="D3" s="16">
        <f t="shared" si="0"/>
        <v>13.846</v>
      </c>
      <c r="E3" s="3">
        <f t="shared" si="0"/>
        <v>13.846</v>
      </c>
      <c r="F3" s="3">
        <f t="shared" si="0"/>
        <v>2.4140000000000001</v>
      </c>
      <c r="G3" s="3">
        <f t="shared" si="0"/>
        <v>2.1120000000000001</v>
      </c>
      <c r="H3" s="17">
        <f t="shared" si="0"/>
        <v>2.1120000000000001</v>
      </c>
      <c r="I3" s="55">
        <v>35</v>
      </c>
    </row>
    <row r="4" spans="1:11" x14ac:dyDescent="0.3">
      <c r="A4" s="18" t="s">
        <v>4</v>
      </c>
      <c r="B4" s="20">
        <v>-20</v>
      </c>
      <c r="C4" s="9">
        <v>4.4000000000000004</v>
      </c>
      <c r="D4" s="2">
        <v>14.75</v>
      </c>
      <c r="E4" s="2">
        <v>14.75</v>
      </c>
      <c r="F4" s="2">
        <v>2.4900000000000002</v>
      </c>
      <c r="G4" s="2">
        <v>2.1800000000000002</v>
      </c>
      <c r="H4" s="10">
        <v>2.1800000000000002</v>
      </c>
      <c r="I4" s="55">
        <v>40</v>
      </c>
    </row>
    <row r="5" spans="1:11" x14ac:dyDescent="0.3">
      <c r="A5" s="18"/>
      <c r="B5" s="20">
        <v>-15</v>
      </c>
      <c r="C5" s="9">
        <v>5.17</v>
      </c>
      <c r="D5" s="2">
        <v>17.3</v>
      </c>
      <c r="E5" s="2">
        <v>17.3</v>
      </c>
      <c r="F5" s="2">
        <v>2.84</v>
      </c>
      <c r="G5" s="2">
        <v>2.41</v>
      </c>
      <c r="H5" s="10">
        <v>2.41</v>
      </c>
      <c r="I5" s="55">
        <v>50</v>
      </c>
    </row>
    <row r="6" spans="1:11" x14ac:dyDescent="0.3">
      <c r="A6" s="18"/>
      <c r="B6" s="20">
        <v>-10</v>
      </c>
      <c r="C6" s="9">
        <v>6.04</v>
      </c>
      <c r="D6" s="2">
        <v>19.91</v>
      </c>
      <c r="E6" s="2">
        <v>20.190000000000001</v>
      </c>
      <c r="F6" s="2">
        <v>3.04</v>
      </c>
      <c r="G6" s="2">
        <v>2.5</v>
      </c>
      <c r="H6" s="10">
        <v>2.4500000000000002</v>
      </c>
      <c r="I6" s="55">
        <v>60</v>
      </c>
    </row>
    <row r="7" spans="1:11" x14ac:dyDescent="0.3">
      <c r="A7" s="18"/>
      <c r="B7" s="20">
        <v>-7</v>
      </c>
      <c r="C7" s="9">
        <v>6.62</v>
      </c>
      <c r="D7" s="2">
        <v>21</v>
      </c>
      <c r="E7" s="2">
        <v>21.79</v>
      </c>
      <c r="F7" s="2">
        <v>3.2</v>
      </c>
      <c r="G7" s="2">
        <v>2.6</v>
      </c>
      <c r="H7" s="10">
        <v>2.54</v>
      </c>
      <c r="I7" s="55">
        <v>60</v>
      </c>
    </row>
    <row r="8" spans="1:11" x14ac:dyDescent="0.3">
      <c r="A8" s="18"/>
      <c r="B8" s="20">
        <v>2</v>
      </c>
      <c r="C8" s="9">
        <v>7.65</v>
      </c>
      <c r="D8" s="2">
        <v>22</v>
      </c>
      <c r="E8" s="2">
        <v>23.02</v>
      </c>
      <c r="F8" s="2">
        <v>3.63</v>
      </c>
      <c r="G8" s="2">
        <v>3.1</v>
      </c>
      <c r="H8" s="10">
        <v>3.03</v>
      </c>
      <c r="I8" s="55">
        <v>60</v>
      </c>
    </row>
    <row r="9" spans="1:11" x14ac:dyDescent="0.3">
      <c r="A9" s="18"/>
      <c r="B9" s="20">
        <v>7</v>
      </c>
      <c r="C9" s="9">
        <v>9.33</v>
      </c>
      <c r="D9" s="2">
        <v>22</v>
      </c>
      <c r="E9" s="2">
        <v>24.14</v>
      </c>
      <c r="F9" s="2">
        <v>5.0599999999999996</v>
      </c>
      <c r="G9" s="2">
        <v>4.4000000000000004</v>
      </c>
      <c r="H9" s="10">
        <v>4.32</v>
      </c>
      <c r="I9" s="55">
        <v>60</v>
      </c>
    </row>
    <row r="10" spans="1:11" x14ac:dyDescent="0.3">
      <c r="A10" s="18" t="s">
        <v>11</v>
      </c>
      <c r="B10" s="20">
        <v>12</v>
      </c>
      <c r="C10" s="16">
        <f t="shared" ref="C10:H10" si="1">($B$3-$B$4)*(C9-C11)/($B$2-$B$4)+C11</f>
        <v>10.71</v>
      </c>
      <c r="D10" s="16">
        <f t="shared" si="1"/>
        <v>22.252000000000002</v>
      </c>
      <c r="E10" s="16">
        <f t="shared" si="1"/>
        <v>25.61</v>
      </c>
      <c r="F10" s="16">
        <f t="shared" si="1"/>
        <v>5.1319999999999997</v>
      </c>
      <c r="G10" s="16">
        <f t="shared" si="1"/>
        <v>4.6399999999999997</v>
      </c>
      <c r="H10" s="16">
        <f t="shared" si="1"/>
        <v>4.5720000000000001</v>
      </c>
      <c r="I10" s="55">
        <v>60</v>
      </c>
      <c r="K10" s="18" t="s">
        <v>13</v>
      </c>
    </row>
    <row r="11" spans="1:11" x14ac:dyDescent="0.3">
      <c r="A11" s="18"/>
      <c r="B11" s="20">
        <v>15</v>
      </c>
      <c r="C11" s="14">
        <v>11.63</v>
      </c>
      <c r="D11" s="15">
        <v>22.42</v>
      </c>
      <c r="E11" s="15">
        <v>26.59</v>
      </c>
      <c r="F11" s="15">
        <v>5.18</v>
      </c>
      <c r="G11" s="15">
        <v>4.8</v>
      </c>
      <c r="H11" s="15">
        <v>4.74</v>
      </c>
      <c r="I11" s="55">
        <v>60</v>
      </c>
    </row>
    <row r="12" spans="1:11" x14ac:dyDescent="0.3">
      <c r="A12" s="18"/>
      <c r="B12" s="58"/>
      <c r="C12" s="18"/>
      <c r="D12" s="18"/>
      <c r="E12" s="18"/>
      <c r="F12" s="18"/>
      <c r="G12" s="18"/>
      <c r="H12" s="18"/>
      <c r="I12" s="55"/>
    </row>
    <row r="13" spans="1:11" ht="15" thickBot="1" x14ac:dyDescent="0.35">
      <c r="A13" s="18"/>
      <c r="B13" s="59"/>
      <c r="C13" s="18"/>
      <c r="D13" s="18"/>
      <c r="E13" s="18"/>
      <c r="F13" s="18"/>
      <c r="G13" s="18"/>
      <c r="H13" s="18"/>
    </row>
    <row r="14" spans="1:11" x14ac:dyDescent="0.3">
      <c r="A14" s="18" t="s">
        <v>5</v>
      </c>
      <c r="B14" s="20">
        <v>-20</v>
      </c>
      <c r="C14" s="6"/>
      <c r="D14" s="7"/>
      <c r="E14" s="7"/>
      <c r="F14" s="7"/>
      <c r="G14" s="7"/>
      <c r="H14" s="8"/>
    </row>
    <row r="15" spans="1:11" x14ac:dyDescent="0.3">
      <c r="A15" s="18"/>
      <c r="B15" s="20">
        <v>-15</v>
      </c>
      <c r="C15" s="9"/>
      <c r="D15" s="2"/>
      <c r="E15" s="2"/>
      <c r="F15" s="2"/>
      <c r="G15" s="2"/>
      <c r="H15" s="10"/>
    </row>
    <row r="16" spans="1:11" x14ac:dyDescent="0.3">
      <c r="A16" s="18"/>
      <c r="B16" s="20">
        <v>-10</v>
      </c>
      <c r="C16" s="9">
        <v>4.63</v>
      </c>
      <c r="D16" s="2">
        <v>17.7</v>
      </c>
      <c r="E16" s="2">
        <v>17.7</v>
      </c>
      <c r="F16" s="2">
        <v>1.99</v>
      </c>
      <c r="G16" s="2">
        <v>1.53</v>
      </c>
      <c r="H16" s="10">
        <v>1.53</v>
      </c>
      <c r="I16" s="55">
        <v>60</v>
      </c>
    </row>
    <row r="17" spans="1:9" x14ac:dyDescent="0.3">
      <c r="A17" s="18"/>
      <c r="B17" s="20">
        <v>-7</v>
      </c>
      <c r="C17" s="9">
        <v>5.0599999999999996</v>
      </c>
      <c r="D17" s="2">
        <v>18</v>
      </c>
      <c r="E17" s="2">
        <v>18</v>
      </c>
      <c r="F17" s="2">
        <v>2.08</v>
      </c>
      <c r="G17" s="2">
        <v>1.55</v>
      </c>
      <c r="H17" s="10">
        <v>1.55</v>
      </c>
      <c r="I17" s="55">
        <v>60</v>
      </c>
    </row>
    <row r="18" spans="1:9" x14ac:dyDescent="0.3">
      <c r="A18" s="18"/>
      <c r="B18" s="20">
        <v>2</v>
      </c>
      <c r="C18" s="9">
        <v>6.89</v>
      </c>
      <c r="D18" s="2">
        <v>22</v>
      </c>
      <c r="E18" s="2">
        <v>22</v>
      </c>
      <c r="F18" s="2">
        <v>2.58</v>
      </c>
      <c r="G18" s="2">
        <v>1.9</v>
      </c>
      <c r="H18" s="10">
        <v>1.9</v>
      </c>
      <c r="I18" s="55">
        <v>60</v>
      </c>
    </row>
    <row r="19" spans="1:9" x14ac:dyDescent="0.3">
      <c r="A19" s="18"/>
      <c r="B19" s="20">
        <v>7</v>
      </c>
      <c r="C19" s="9">
        <v>8.27</v>
      </c>
      <c r="D19" s="2">
        <v>22</v>
      </c>
      <c r="E19" s="2">
        <v>22.6</v>
      </c>
      <c r="F19" s="2">
        <v>3.09</v>
      </c>
      <c r="G19" s="2">
        <v>2.65</v>
      </c>
      <c r="H19" s="10">
        <v>2.5499999999999998</v>
      </c>
      <c r="I19" s="55">
        <v>60</v>
      </c>
    </row>
    <row r="20" spans="1:9" x14ac:dyDescent="0.3">
      <c r="A20" s="18" t="s">
        <v>11</v>
      </c>
      <c r="B20" s="20">
        <v>12</v>
      </c>
      <c r="C20" s="16">
        <f t="shared" ref="C20:H20" si="2">($B$3-$B$4)*(C19-C21)/($B$2-$B$4)+C21</f>
        <v>9.5540000000000003</v>
      </c>
      <c r="D20" s="16">
        <f t="shared" si="2"/>
        <v>22.102</v>
      </c>
      <c r="E20" s="16">
        <f t="shared" si="2"/>
        <v>23.104000000000003</v>
      </c>
      <c r="F20" s="16">
        <f t="shared" si="2"/>
        <v>3.3419999999999996</v>
      </c>
      <c r="G20" s="16">
        <f t="shared" si="2"/>
        <v>2.8899999999999997</v>
      </c>
      <c r="H20" s="16">
        <f t="shared" si="2"/>
        <v>2.8140000000000001</v>
      </c>
      <c r="I20" s="55">
        <v>60</v>
      </c>
    </row>
    <row r="21" spans="1:9" x14ac:dyDescent="0.3">
      <c r="B21" s="20">
        <v>15</v>
      </c>
      <c r="C21" s="1">
        <v>10.41</v>
      </c>
      <c r="D21" s="1">
        <v>22.17</v>
      </c>
      <c r="E21" s="1">
        <v>23.44</v>
      </c>
      <c r="F21" s="1">
        <v>3.51</v>
      </c>
      <c r="G21" s="1">
        <v>3.05</v>
      </c>
      <c r="H21" s="1">
        <v>2.99</v>
      </c>
      <c r="I21" s="55">
        <v>60</v>
      </c>
    </row>
    <row r="22" spans="1:9" x14ac:dyDescent="0.3">
      <c r="I22" s="57"/>
    </row>
    <row r="23" spans="1:9" x14ac:dyDescent="0.3">
      <c r="A23" s="19" t="s">
        <v>14</v>
      </c>
    </row>
    <row r="25" spans="1:9" x14ac:dyDescent="0.3">
      <c r="A25" s="62" t="s">
        <v>16</v>
      </c>
      <c r="B25" s="62"/>
      <c r="C25" s="62"/>
      <c r="D25" s="62"/>
      <c r="E25" s="62"/>
      <c r="F25" s="62"/>
      <c r="G25" s="62"/>
      <c r="H25" s="62"/>
    </row>
    <row r="26" spans="1:9" x14ac:dyDescent="0.3">
      <c r="A26" s="60" t="s">
        <v>21</v>
      </c>
      <c r="B26" s="60"/>
      <c r="C26" s="61"/>
      <c r="D26" s="61"/>
      <c r="E26" s="61"/>
      <c r="F26" s="61"/>
      <c r="G26" s="61"/>
      <c r="H26" s="61"/>
    </row>
    <row r="27" spans="1:9" ht="15" thickBot="1" x14ac:dyDescent="0.35">
      <c r="A27" s="31" t="s">
        <v>22</v>
      </c>
      <c r="B27" s="40" t="s">
        <v>23</v>
      </c>
      <c r="C27" s="44" t="s">
        <v>6</v>
      </c>
      <c r="D27" s="44" t="s">
        <v>7</v>
      </c>
      <c r="E27" s="44" t="s">
        <v>8</v>
      </c>
      <c r="F27" s="44" t="s">
        <v>9</v>
      </c>
      <c r="G27" s="44" t="s">
        <v>1</v>
      </c>
      <c r="H27" s="44" t="s">
        <v>2</v>
      </c>
    </row>
    <row r="28" spans="1:9" x14ac:dyDescent="0.3">
      <c r="A28" s="31">
        <v>-25</v>
      </c>
      <c r="B28" s="40">
        <v>35</v>
      </c>
      <c r="C28" s="32">
        <f t="shared" ref="C28:H28" si="3">C2</f>
        <v>3.71</v>
      </c>
      <c r="D28" s="33">
        <f t="shared" si="3"/>
        <v>12.49</v>
      </c>
      <c r="E28" s="33">
        <f t="shared" si="3"/>
        <v>12.49</v>
      </c>
      <c r="F28" s="33">
        <f t="shared" si="3"/>
        <v>2.2999999999999998</v>
      </c>
      <c r="G28" s="33">
        <f t="shared" si="3"/>
        <v>2.0099999999999998</v>
      </c>
      <c r="H28" s="34">
        <f t="shared" si="3"/>
        <v>2.0099999999999998</v>
      </c>
    </row>
    <row r="29" spans="1:9" x14ac:dyDescent="0.3">
      <c r="A29" s="31">
        <v>-10</v>
      </c>
      <c r="B29" s="40">
        <v>35</v>
      </c>
      <c r="C29" s="35">
        <f t="shared" ref="C29:H29" si="4">C6</f>
        <v>6.04</v>
      </c>
      <c r="D29" s="30">
        <f t="shared" si="4"/>
        <v>19.91</v>
      </c>
      <c r="E29" s="30">
        <f t="shared" si="4"/>
        <v>20.190000000000001</v>
      </c>
      <c r="F29" s="30">
        <f t="shared" si="4"/>
        <v>3.04</v>
      </c>
      <c r="G29" s="30">
        <f t="shared" si="4"/>
        <v>2.5</v>
      </c>
      <c r="H29" s="36">
        <f t="shared" si="4"/>
        <v>2.4500000000000002</v>
      </c>
    </row>
    <row r="30" spans="1:9" x14ac:dyDescent="0.3">
      <c r="A30" s="31">
        <v>-7</v>
      </c>
      <c r="B30" s="40">
        <v>34</v>
      </c>
      <c r="C30" s="35">
        <f t="shared" ref="C30:H30" si="5">C7+(C7-C17)/20</f>
        <v>6.6980000000000004</v>
      </c>
      <c r="D30" s="30">
        <f t="shared" si="5"/>
        <v>21.15</v>
      </c>
      <c r="E30" s="30">
        <f t="shared" si="5"/>
        <v>21.979499999999998</v>
      </c>
      <c r="F30" s="30">
        <f t="shared" si="5"/>
        <v>3.2560000000000002</v>
      </c>
      <c r="G30" s="30">
        <f t="shared" si="5"/>
        <v>2.6525000000000003</v>
      </c>
      <c r="H30" s="36">
        <f t="shared" si="5"/>
        <v>2.5895000000000001</v>
      </c>
    </row>
    <row r="31" spans="1:9" x14ac:dyDescent="0.3">
      <c r="A31" s="31">
        <v>2</v>
      </c>
      <c r="B31" s="40">
        <v>30</v>
      </c>
      <c r="C31" s="35">
        <f t="shared" ref="C31:H31" si="6">C8+5*(C8-C18)/20</f>
        <v>7.8400000000000007</v>
      </c>
      <c r="D31" s="30">
        <f t="shared" si="6"/>
        <v>22</v>
      </c>
      <c r="E31" s="30">
        <f t="shared" si="6"/>
        <v>23.274999999999999</v>
      </c>
      <c r="F31" s="30">
        <f t="shared" si="6"/>
        <v>3.8925000000000001</v>
      </c>
      <c r="G31" s="30">
        <f t="shared" si="6"/>
        <v>3.4000000000000004</v>
      </c>
      <c r="H31" s="36">
        <f t="shared" si="6"/>
        <v>3.3125</v>
      </c>
    </row>
    <row r="32" spans="1:9" x14ac:dyDescent="0.3">
      <c r="A32" s="31">
        <v>7</v>
      </c>
      <c r="B32" s="40">
        <v>27</v>
      </c>
      <c r="C32" s="35">
        <f t="shared" ref="C32:H32" si="7">C9+8*(C9-C19)/20</f>
        <v>9.7539999999999996</v>
      </c>
      <c r="D32" s="30">
        <f t="shared" si="7"/>
        <v>22</v>
      </c>
      <c r="E32" s="30">
        <f t="shared" si="7"/>
        <v>24.756</v>
      </c>
      <c r="F32" s="30">
        <f t="shared" si="7"/>
        <v>5.8479999999999999</v>
      </c>
      <c r="G32" s="30">
        <f t="shared" si="7"/>
        <v>5.1000000000000005</v>
      </c>
      <c r="H32" s="36">
        <f t="shared" si="7"/>
        <v>5.0280000000000005</v>
      </c>
    </row>
    <row r="33" spans="1:8" ht="15" thickBot="1" x14ac:dyDescent="0.35">
      <c r="A33" s="31">
        <v>12</v>
      </c>
      <c r="B33" s="40">
        <v>24</v>
      </c>
      <c r="C33" s="37">
        <f t="shared" ref="C33:H33" si="8">C10+11*(C10-C20)/20</f>
        <v>11.345800000000001</v>
      </c>
      <c r="D33" s="38">
        <f t="shared" si="8"/>
        <v>22.334500000000002</v>
      </c>
      <c r="E33" s="38">
        <f t="shared" si="8"/>
        <v>26.988299999999999</v>
      </c>
      <c r="F33" s="38">
        <f t="shared" si="8"/>
        <v>6.1164999999999994</v>
      </c>
      <c r="G33" s="38">
        <f t="shared" si="8"/>
        <v>5.6025</v>
      </c>
      <c r="H33" s="39">
        <f t="shared" si="8"/>
        <v>5.5388999999999999</v>
      </c>
    </row>
    <row r="34" spans="1:8" ht="15" thickBot="1" x14ac:dyDescent="0.35">
      <c r="A34" s="60" t="s">
        <v>20</v>
      </c>
      <c r="B34" s="60"/>
      <c r="C34" s="66"/>
      <c r="D34" s="66"/>
      <c r="E34" s="66"/>
      <c r="F34" s="66"/>
      <c r="G34" s="66"/>
      <c r="H34" s="66"/>
    </row>
    <row r="35" spans="1:8" x14ac:dyDescent="0.3">
      <c r="A35" s="31">
        <v>-10</v>
      </c>
      <c r="B35" s="40">
        <v>55</v>
      </c>
      <c r="C35" s="41">
        <f t="shared" ref="C35:H35" si="9">C16</f>
        <v>4.63</v>
      </c>
      <c r="D35" s="42">
        <f t="shared" si="9"/>
        <v>17.7</v>
      </c>
      <c r="E35" s="42">
        <f t="shared" si="9"/>
        <v>17.7</v>
      </c>
      <c r="F35" s="42">
        <f t="shared" si="9"/>
        <v>1.99</v>
      </c>
      <c r="G35" s="42">
        <f t="shared" si="9"/>
        <v>1.53</v>
      </c>
      <c r="H35" s="43">
        <f t="shared" si="9"/>
        <v>1.53</v>
      </c>
    </row>
    <row r="36" spans="1:8" x14ac:dyDescent="0.3">
      <c r="A36" s="31">
        <v>-7</v>
      </c>
      <c r="B36" s="40">
        <v>52</v>
      </c>
      <c r="C36" s="35">
        <f t="shared" ref="C36:H36" si="10">C17+3*(C7-C17)/20</f>
        <v>5.2939999999999996</v>
      </c>
      <c r="D36" s="30">
        <f t="shared" si="10"/>
        <v>18.45</v>
      </c>
      <c r="E36" s="30">
        <f t="shared" si="10"/>
        <v>18.5685</v>
      </c>
      <c r="F36" s="30">
        <f t="shared" si="10"/>
        <v>2.2480000000000002</v>
      </c>
      <c r="G36" s="30">
        <f t="shared" si="10"/>
        <v>1.7075</v>
      </c>
      <c r="H36" s="36">
        <f t="shared" si="10"/>
        <v>1.6985000000000001</v>
      </c>
    </row>
    <row r="37" spans="1:8" x14ac:dyDescent="0.3">
      <c r="A37" s="31">
        <v>2</v>
      </c>
      <c r="B37" s="40">
        <v>42</v>
      </c>
      <c r="C37" s="35">
        <f>C8-E445*(C8-C18)/20</f>
        <v>7.65</v>
      </c>
      <c r="D37" s="30">
        <f>D8-7*(D8-D18)/20</f>
        <v>22</v>
      </c>
      <c r="E37" s="30">
        <f>E8-7*(E8-E18)/20</f>
        <v>22.663</v>
      </c>
      <c r="F37" s="30">
        <f>F8-7*(F8-F18)/20</f>
        <v>3.2625000000000002</v>
      </c>
      <c r="G37" s="30">
        <f>G8-7*(G8-G18)/20</f>
        <v>2.68</v>
      </c>
      <c r="H37" s="36">
        <f>H8-7*(H8-H18)/20</f>
        <v>2.6345000000000001</v>
      </c>
    </row>
    <row r="38" spans="1:8" x14ac:dyDescent="0.3">
      <c r="A38" s="31">
        <v>7</v>
      </c>
      <c r="B38" s="40">
        <v>36</v>
      </c>
      <c r="C38" s="35">
        <f>C9-1*(C9-C19)/20</f>
        <v>9.2769999999999992</v>
      </c>
      <c r="D38" s="30">
        <f>D10+(D10-D19)/20</f>
        <v>22.264600000000002</v>
      </c>
      <c r="E38" s="30">
        <f>E9-1*(E9-E19)/20</f>
        <v>24.063000000000002</v>
      </c>
      <c r="F38" s="30">
        <f>F9-1*(F9-F19)/20</f>
        <v>4.9615</v>
      </c>
      <c r="G38" s="30">
        <f>G9-1*(G9-G19)/20</f>
        <v>4.3125</v>
      </c>
      <c r="H38" s="36">
        <f>H9-1*(H9-H19)/20</f>
        <v>4.2315000000000005</v>
      </c>
    </row>
    <row r="39" spans="1:8" ht="15" thickBot="1" x14ac:dyDescent="0.35">
      <c r="A39" s="31">
        <v>12</v>
      </c>
      <c r="B39" s="40">
        <v>30</v>
      </c>
      <c r="C39" s="37">
        <f t="shared" ref="C39:H39" si="11">C10-(C20-C10)/20</f>
        <v>10.767800000000001</v>
      </c>
      <c r="D39" s="38">
        <f t="shared" si="11"/>
        <v>22.259500000000003</v>
      </c>
      <c r="E39" s="38">
        <f t="shared" si="11"/>
        <v>25.735299999999999</v>
      </c>
      <c r="F39" s="38">
        <f t="shared" si="11"/>
        <v>5.2214999999999998</v>
      </c>
      <c r="G39" s="38">
        <f t="shared" si="11"/>
        <v>4.7275</v>
      </c>
      <c r="H39" s="39">
        <f t="shared" si="11"/>
        <v>4.6599000000000004</v>
      </c>
    </row>
    <row r="40" spans="1:8" x14ac:dyDescent="0.3">
      <c r="C40" s="28"/>
      <c r="D40" s="28"/>
      <c r="E40" s="28"/>
      <c r="F40" s="28"/>
      <c r="G40" s="28"/>
      <c r="H40" s="28"/>
    </row>
    <row r="42" spans="1:8" x14ac:dyDescent="0.3">
      <c r="A42" s="62" t="s">
        <v>15</v>
      </c>
      <c r="B42" s="62"/>
      <c r="C42" s="62"/>
      <c r="D42" s="62"/>
      <c r="E42" s="62"/>
      <c r="F42" s="62"/>
      <c r="G42" s="62"/>
      <c r="H42" s="62"/>
    </row>
    <row r="43" spans="1:8" x14ac:dyDescent="0.3">
      <c r="A43" s="60" t="s">
        <v>21</v>
      </c>
      <c r="B43" s="60"/>
      <c r="C43" s="61"/>
      <c r="D43" s="61"/>
      <c r="E43" s="61"/>
      <c r="F43" s="61"/>
      <c r="G43" s="61"/>
      <c r="H43" s="61"/>
    </row>
    <row r="44" spans="1:8" ht="15" thickBot="1" x14ac:dyDescent="0.35">
      <c r="A44" s="31" t="s">
        <v>22</v>
      </c>
      <c r="B44" s="40" t="s">
        <v>23</v>
      </c>
      <c r="C44" s="44" t="s">
        <v>6</v>
      </c>
      <c r="D44" s="44" t="s">
        <v>7</v>
      </c>
      <c r="E44" s="44" t="s">
        <v>8</v>
      </c>
      <c r="F44" s="44" t="s">
        <v>9</v>
      </c>
      <c r="G44" s="44" t="s">
        <v>1</v>
      </c>
      <c r="H44" s="44" t="s">
        <v>2</v>
      </c>
    </row>
    <row r="45" spans="1:8" x14ac:dyDescent="0.3">
      <c r="A45" s="31">
        <v>-25</v>
      </c>
      <c r="B45" s="40">
        <v>35</v>
      </c>
      <c r="C45" s="32">
        <f t="shared" ref="C45:H46" si="12">C2</f>
        <v>3.71</v>
      </c>
      <c r="D45" s="33">
        <f t="shared" si="12"/>
        <v>12.49</v>
      </c>
      <c r="E45" s="33">
        <f t="shared" si="12"/>
        <v>12.49</v>
      </c>
      <c r="F45" s="33">
        <f t="shared" si="12"/>
        <v>2.2999999999999998</v>
      </c>
      <c r="G45" s="33">
        <f t="shared" si="12"/>
        <v>2.0099999999999998</v>
      </c>
      <c r="H45" s="34">
        <f t="shared" si="12"/>
        <v>2.0099999999999998</v>
      </c>
    </row>
    <row r="46" spans="1:8" x14ac:dyDescent="0.3">
      <c r="A46" s="31">
        <v>-22</v>
      </c>
      <c r="B46" s="40">
        <v>35</v>
      </c>
      <c r="C46" s="35">
        <f t="shared" si="12"/>
        <v>4.1240000000000006</v>
      </c>
      <c r="D46" s="30">
        <f t="shared" si="12"/>
        <v>13.846</v>
      </c>
      <c r="E46" s="30">
        <f t="shared" si="12"/>
        <v>13.846</v>
      </c>
      <c r="F46" s="30">
        <f t="shared" si="12"/>
        <v>2.4140000000000001</v>
      </c>
      <c r="G46" s="30">
        <f t="shared" si="12"/>
        <v>2.1120000000000001</v>
      </c>
      <c r="H46" s="36">
        <f t="shared" si="12"/>
        <v>2.1120000000000001</v>
      </c>
    </row>
    <row r="47" spans="1:8" x14ac:dyDescent="0.3">
      <c r="A47" s="31">
        <v>-15</v>
      </c>
      <c r="B47" s="40">
        <v>35</v>
      </c>
      <c r="C47" s="35">
        <f t="shared" ref="C47:H47" si="13">C5</f>
        <v>5.17</v>
      </c>
      <c r="D47" s="30">
        <f t="shared" si="13"/>
        <v>17.3</v>
      </c>
      <c r="E47" s="30">
        <f t="shared" si="13"/>
        <v>17.3</v>
      </c>
      <c r="F47" s="30">
        <f t="shared" si="13"/>
        <v>2.84</v>
      </c>
      <c r="G47" s="30">
        <f t="shared" si="13"/>
        <v>2.41</v>
      </c>
      <c r="H47" s="36">
        <f t="shared" si="13"/>
        <v>2.41</v>
      </c>
    </row>
    <row r="48" spans="1:8" x14ac:dyDescent="0.3">
      <c r="A48" s="31">
        <v>-7</v>
      </c>
      <c r="B48" s="40">
        <v>30</v>
      </c>
      <c r="C48" s="35">
        <f t="shared" ref="C48:H48" si="14">C7+5*(C7-C17)/20</f>
        <v>7.01</v>
      </c>
      <c r="D48" s="30">
        <f t="shared" si="14"/>
        <v>21.75</v>
      </c>
      <c r="E48" s="30">
        <f t="shared" si="14"/>
        <v>22.737499999999997</v>
      </c>
      <c r="F48" s="30">
        <f t="shared" si="14"/>
        <v>3.4800000000000004</v>
      </c>
      <c r="G48" s="30">
        <f t="shared" si="14"/>
        <v>2.8625000000000003</v>
      </c>
      <c r="H48" s="36">
        <f t="shared" si="14"/>
        <v>2.7875000000000001</v>
      </c>
    </row>
    <row r="49" spans="1:10" x14ac:dyDescent="0.3">
      <c r="A49" s="31">
        <v>2</v>
      </c>
      <c r="B49" s="40">
        <v>27</v>
      </c>
      <c r="C49" s="35">
        <f t="shared" ref="C49:H49" si="15">C8+8*(C8-C18)/20</f>
        <v>7.9540000000000006</v>
      </c>
      <c r="D49" s="30">
        <f t="shared" si="15"/>
        <v>22</v>
      </c>
      <c r="E49" s="30">
        <f t="shared" si="15"/>
        <v>23.428000000000001</v>
      </c>
      <c r="F49" s="30">
        <f t="shared" si="15"/>
        <v>4.05</v>
      </c>
      <c r="G49" s="30">
        <f t="shared" si="15"/>
        <v>3.58</v>
      </c>
      <c r="H49" s="36">
        <f t="shared" si="15"/>
        <v>3.4819999999999998</v>
      </c>
    </row>
    <row r="50" spans="1:10" x14ac:dyDescent="0.3">
      <c r="A50" s="31">
        <v>7</v>
      </c>
      <c r="B50" s="40">
        <v>25</v>
      </c>
      <c r="C50" s="35">
        <f t="shared" ref="C50:H51" si="16">C9+10*(C9-C19)/20</f>
        <v>9.86</v>
      </c>
      <c r="D50" s="30">
        <f t="shared" si="16"/>
        <v>22</v>
      </c>
      <c r="E50" s="30">
        <f t="shared" si="16"/>
        <v>24.91</v>
      </c>
      <c r="F50" s="30">
        <f t="shared" si="16"/>
        <v>6.044999999999999</v>
      </c>
      <c r="G50" s="30">
        <f t="shared" si="16"/>
        <v>5.2750000000000004</v>
      </c>
      <c r="H50" s="36">
        <f t="shared" si="16"/>
        <v>5.2050000000000001</v>
      </c>
    </row>
    <row r="51" spans="1:10" ht="15" thickBot="1" x14ac:dyDescent="0.35">
      <c r="A51" s="31">
        <v>12</v>
      </c>
      <c r="B51" s="40">
        <v>24</v>
      </c>
      <c r="C51" s="37">
        <f t="shared" si="16"/>
        <v>11.288</v>
      </c>
      <c r="D51" s="38">
        <f t="shared" si="16"/>
        <v>22.327000000000005</v>
      </c>
      <c r="E51" s="38">
        <f t="shared" si="16"/>
        <v>26.863</v>
      </c>
      <c r="F51" s="38">
        <f t="shared" si="16"/>
        <v>6.0269999999999992</v>
      </c>
      <c r="G51" s="38">
        <f t="shared" si="16"/>
        <v>5.5149999999999997</v>
      </c>
      <c r="H51" s="39">
        <f t="shared" si="16"/>
        <v>5.4509999999999996</v>
      </c>
    </row>
    <row r="52" spans="1:10" x14ac:dyDescent="0.3">
      <c r="A52" s="63" t="s">
        <v>15</v>
      </c>
      <c r="B52" s="64"/>
      <c r="C52" s="64"/>
      <c r="D52" s="64"/>
      <c r="E52" s="64"/>
      <c r="F52" s="64"/>
      <c r="G52" s="64"/>
      <c r="H52" s="65"/>
    </row>
    <row r="53" spans="1:10" ht="15" thickBot="1" x14ac:dyDescent="0.35">
      <c r="A53" s="60" t="s">
        <v>20</v>
      </c>
      <c r="B53" s="60"/>
      <c r="C53" s="61"/>
      <c r="D53" s="61"/>
      <c r="E53" s="61"/>
      <c r="F53" s="61"/>
      <c r="G53" s="61"/>
      <c r="H53" s="61"/>
    </row>
    <row r="54" spans="1:10" x14ac:dyDescent="0.3">
      <c r="A54" s="31">
        <v>-10</v>
      </c>
      <c r="B54" s="40">
        <v>55</v>
      </c>
      <c r="C54" s="41">
        <f>C16</f>
        <v>4.63</v>
      </c>
      <c r="D54" s="42">
        <f>D16</f>
        <v>17.7</v>
      </c>
      <c r="E54" s="42">
        <f t="shared" ref="E54:H54" si="17">E16</f>
        <v>17.7</v>
      </c>
      <c r="F54" s="42">
        <f t="shared" si="17"/>
        <v>1.99</v>
      </c>
      <c r="G54" s="42">
        <f t="shared" si="17"/>
        <v>1.53</v>
      </c>
      <c r="H54" s="43">
        <f t="shared" si="17"/>
        <v>1.53</v>
      </c>
    </row>
    <row r="55" spans="1:10" x14ac:dyDescent="0.3">
      <c r="A55" s="31">
        <v>-7</v>
      </c>
      <c r="B55" s="40">
        <v>44</v>
      </c>
      <c r="C55" s="35">
        <f t="shared" ref="C55:H55" si="18">C7+11*(C17-C7)/20</f>
        <v>5.7619999999999996</v>
      </c>
      <c r="D55" s="30">
        <f t="shared" si="18"/>
        <v>19.350000000000001</v>
      </c>
      <c r="E55" s="30">
        <f t="shared" si="18"/>
        <v>19.705500000000001</v>
      </c>
      <c r="F55" s="30">
        <f t="shared" si="18"/>
        <v>2.5840000000000001</v>
      </c>
      <c r="G55" s="30">
        <f t="shared" si="18"/>
        <v>2.0225</v>
      </c>
      <c r="H55" s="36">
        <f t="shared" si="18"/>
        <v>1.9955000000000001</v>
      </c>
    </row>
    <row r="56" spans="1:10" x14ac:dyDescent="0.3">
      <c r="A56" s="31">
        <v>2</v>
      </c>
      <c r="B56" s="40">
        <v>37</v>
      </c>
      <c r="C56" s="35">
        <f t="shared" ref="C56:H56" si="19">C8+2*(C18-C8)/20</f>
        <v>7.5739999999999998</v>
      </c>
      <c r="D56" s="30">
        <f t="shared" si="19"/>
        <v>22</v>
      </c>
      <c r="E56" s="30">
        <f t="shared" si="19"/>
        <v>22.917999999999999</v>
      </c>
      <c r="F56" s="30">
        <f t="shared" si="19"/>
        <v>3.5249999999999999</v>
      </c>
      <c r="G56" s="30">
        <f t="shared" si="19"/>
        <v>2.98</v>
      </c>
      <c r="H56" s="36">
        <f t="shared" si="19"/>
        <v>2.9169999999999998</v>
      </c>
    </row>
    <row r="57" spans="1:10" x14ac:dyDescent="0.3">
      <c r="A57" s="31">
        <v>7</v>
      </c>
      <c r="B57" s="40">
        <v>32</v>
      </c>
      <c r="C57" s="35">
        <f t="shared" ref="C57:H57" si="20">C9-2*(C19-C9)/20</f>
        <v>9.4359999999999999</v>
      </c>
      <c r="D57" s="30">
        <f t="shared" si="20"/>
        <v>22</v>
      </c>
      <c r="E57" s="30">
        <f t="shared" si="20"/>
        <v>24.294</v>
      </c>
      <c r="F57" s="30">
        <f t="shared" si="20"/>
        <v>5.2569999999999997</v>
      </c>
      <c r="G57" s="30">
        <f t="shared" si="20"/>
        <v>4.5750000000000002</v>
      </c>
      <c r="H57" s="36">
        <f t="shared" si="20"/>
        <v>4.4969999999999999</v>
      </c>
    </row>
    <row r="58" spans="1:10" ht="15" thickBot="1" x14ac:dyDescent="0.35">
      <c r="A58" s="31">
        <v>12</v>
      </c>
      <c r="B58" s="40">
        <v>30</v>
      </c>
      <c r="C58" s="37">
        <f>C39</f>
        <v>10.767800000000001</v>
      </c>
      <c r="D58" s="38">
        <f t="shared" ref="D58:H58" si="21">D39</f>
        <v>22.259500000000003</v>
      </c>
      <c r="E58" s="38">
        <f t="shared" si="21"/>
        <v>25.735299999999999</v>
      </c>
      <c r="F58" s="38">
        <f t="shared" si="21"/>
        <v>5.2214999999999998</v>
      </c>
      <c r="G58" s="38">
        <f t="shared" si="21"/>
        <v>4.7275</v>
      </c>
      <c r="H58" s="39">
        <f t="shared" si="21"/>
        <v>4.6599000000000004</v>
      </c>
      <c r="J58" s="19" t="s">
        <v>12</v>
      </c>
    </row>
    <row r="59" spans="1:10" x14ac:dyDescent="0.3">
      <c r="C59" s="29"/>
      <c r="D59" s="28"/>
      <c r="E59" s="28"/>
      <c r="F59" s="28"/>
      <c r="G59" s="28"/>
      <c r="H59" s="28"/>
    </row>
  </sheetData>
  <mergeCells count="8">
    <mergeCell ref="A52:H52"/>
    <mergeCell ref="A53:H53"/>
    <mergeCell ref="B12:B13"/>
    <mergeCell ref="A25:H25"/>
    <mergeCell ref="A26:H26"/>
    <mergeCell ref="A34:H34"/>
    <mergeCell ref="A42:H42"/>
    <mergeCell ref="A43:H43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DD6AB-CB7A-49AA-B8A9-C4A953E30B96}">
  <dimension ref="A1:K59"/>
  <sheetViews>
    <sheetView zoomScale="115" zoomScaleNormal="115" workbookViewId="0">
      <selection activeCell="I1" sqref="I1:I1048576"/>
    </sheetView>
  </sheetViews>
  <sheetFormatPr defaultColWidth="11.5546875" defaultRowHeight="14.4" x14ac:dyDescent="0.3"/>
  <cols>
    <col min="1" max="2" width="11.5546875" style="19"/>
    <col min="3" max="8" width="15.77734375" style="19" customWidth="1"/>
    <col min="9" max="9" width="21.77734375" style="19" bestFit="1" customWidth="1"/>
    <col min="10" max="10" width="25.33203125" style="19" bestFit="1" customWidth="1"/>
    <col min="11" max="16384" width="11.5546875" style="19"/>
  </cols>
  <sheetData>
    <row r="1" spans="1:11" ht="15" thickBot="1" x14ac:dyDescent="0.35">
      <c r="A1" s="18"/>
      <c r="B1" s="18" t="s">
        <v>10</v>
      </c>
      <c r="C1" s="18" t="s">
        <v>17</v>
      </c>
      <c r="D1" s="18" t="s">
        <v>18</v>
      </c>
      <c r="E1" s="18" t="s">
        <v>19</v>
      </c>
      <c r="F1" s="18" t="s">
        <v>0</v>
      </c>
      <c r="G1" s="18" t="s">
        <v>1</v>
      </c>
      <c r="H1" s="18" t="s">
        <v>2</v>
      </c>
      <c r="I1" s="18" t="s">
        <v>24</v>
      </c>
      <c r="J1" s="19" t="s">
        <v>3</v>
      </c>
    </row>
    <row r="2" spans="1:11" x14ac:dyDescent="0.3">
      <c r="A2" s="18"/>
      <c r="B2" s="20">
        <v>-25</v>
      </c>
      <c r="C2" s="6">
        <v>3.72</v>
      </c>
      <c r="D2" s="7">
        <v>12.71</v>
      </c>
      <c r="E2" s="7">
        <v>12.71</v>
      </c>
      <c r="F2" s="7">
        <v>2.25</v>
      </c>
      <c r="G2" s="7">
        <v>2</v>
      </c>
      <c r="H2" s="8">
        <v>2</v>
      </c>
      <c r="I2" s="55">
        <v>35</v>
      </c>
    </row>
    <row r="3" spans="1:11" x14ac:dyDescent="0.3">
      <c r="A3" s="18"/>
      <c r="B3" s="20">
        <v>-22</v>
      </c>
      <c r="C3" s="16">
        <f t="shared" ref="C3:H3" si="0">($B$3-$B$4)*(C2-C4)/($B$2-$B$4)+C4</f>
        <v>4.1280000000000001</v>
      </c>
      <c r="D3" s="16">
        <f t="shared" si="0"/>
        <v>14.09</v>
      </c>
      <c r="E3" s="3">
        <f t="shared" si="0"/>
        <v>14.09</v>
      </c>
      <c r="F3" s="3">
        <f t="shared" si="0"/>
        <v>2.3519999999999999</v>
      </c>
      <c r="G3" s="3">
        <f t="shared" si="0"/>
        <v>2.0960000000000001</v>
      </c>
      <c r="H3" s="17">
        <f t="shared" si="0"/>
        <v>2.0960000000000001</v>
      </c>
      <c r="I3" s="55">
        <v>35</v>
      </c>
    </row>
    <row r="4" spans="1:11" x14ac:dyDescent="0.3">
      <c r="A4" s="18" t="s">
        <v>4</v>
      </c>
      <c r="B4" s="20">
        <v>-20</v>
      </c>
      <c r="C4" s="9">
        <v>4.4000000000000004</v>
      </c>
      <c r="D4" s="2">
        <v>15.01</v>
      </c>
      <c r="E4" s="2">
        <v>15.01</v>
      </c>
      <c r="F4" s="2">
        <v>2.42</v>
      </c>
      <c r="G4" s="2">
        <v>2.16</v>
      </c>
      <c r="H4" s="10">
        <v>2.16</v>
      </c>
      <c r="I4" s="55">
        <v>40</v>
      </c>
    </row>
    <row r="5" spans="1:11" x14ac:dyDescent="0.3">
      <c r="A5" s="18"/>
      <c r="B5" s="20">
        <v>-15</v>
      </c>
      <c r="C5" s="9">
        <v>5.18</v>
      </c>
      <c r="D5" s="2">
        <v>17.62</v>
      </c>
      <c r="E5" s="2">
        <v>17.62</v>
      </c>
      <c r="F5" s="2">
        <v>2.74</v>
      </c>
      <c r="G5" s="2">
        <v>2.39</v>
      </c>
      <c r="H5" s="10">
        <v>2.39</v>
      </c>
      <c r="I5" s="55">
        <v>50</v>
      </c>
    </row>
    <row r="6" spans="1:11" x14ac:dyDescent="0.3">
      <c r="A6" s="18"/>
      <c r="B6" s="20">
        <v>-10</v>
      </c>
      <c r="C6" s="9">
        <v>6.05</v>
      </c>
      <c r="D6" s="2">
        <v>20.55</v>
      </c>
      <c r="E6" s="2">
        <v>20.55</v>
      </c>
      <c r="F6" s="2">
        <v>2.91</v>
      </c>
      <c r="G6" s="2">
        <v>2.48</v>
      </c>
      <c r="H6" s="10">
        <v>2.48</v>
      </c>
      <c r="I6" s="55">
        <v>60</v>
      </c>
    </row>
    <row r="7" spans="1:11" x14ac:dyDescent="0.3">
      <c r="A7" s="18"/>
      <c r="B7" s="20">
        <v>-7</v>
      </c>
      <c r="C7" s="9">
        <v>6.91</v>
      </c>
      <c r="D7" s="2">
        <v>22</v>
      </c>
      <c r="E7" s="2">
        <v>22</v>
      </c>
      <c r="F7" s="2">
        <v>3</v>
      </c>
      <c r="G7" s="2">
        <v>2.5</v>
      </c>
      <c r="H7" s="10">
        <v>2.5</v>
      </c>
      <c r="I7" s="55">
        <v>60</v>
      </c>
    </row>
    <row r="8" spans="1:11" x14ac:dyDescent="0.3">
      <c r="A8" s="18"/>
      <c r="B8" s="20">
        <v>2</v>
      </c>
      <c r="C8" s="9">
        <v>7.61</v>
      </c>
      <c r="D8" s="2">
        <v>24</v>
      </c>
      <c r="E8" s="2">
        <v>25.59</v>
      </c>
      <c r="F8" s="2">
        <v>3.41</v>
      </c>
      <c r="G8" s="2">
        <v>2.88</v>
      </c>
      <c r="H8" s="10">
        <v>2.81</v>
      </c>
      <c r="I8" s="55">
        <v>60</v>
      </c>
    </row>
    <row r="9" spans="1:11" x14ac:dyDescent="0.3">
      <c r="A9" s="18"/>
      <c r="B9" s="20">
        <v>7</v>
      </c>
      <c r="C9" s="9">
        <v>9.33</v>
      </c>
      <c r="D9" s="2">
        <v>26</v>
      </c>
      <c r="E9" s="2">
        <v>27.9</v>
      </c>
      <c r="F9" s="2">
        <v>5.0599999999999996</v>
      </c>
      <c r="G9" s="2">
        <v>4.08</v>
      </c>
      <c r="H9" s="10">
        <v>3.99</v>
      </c>
      <c r="I9" s="55">
        <v>60</v>
      </c>
    </row>
    <row r="10" spans="1:11" x14ac:dyDescent="0.3">
      <c r="A10" s="18" t="s">
        <v>11</v>
      </c>
      <c r="B10" s="20">
        <v>12</v>
      </c>
      <c r="C10" s="16">
        <f t="shared" ref="C10:H10" si="1">($B$3-$B$4)*(C9-C11)/($B$2-$B$4)+C11</f>
        <v>10.71</v>
      </c>
      <c r="D10" s="16">
        <f t="shared" si="1"/>
        <v>26.353999999999999</v>
      </c>
      <c r="E10" s="16">
        <f t="shared" si="1"/>
        <v>29.507999999999999</v>
      </c>
      <c r="F10" s="16">
        <f t="shared" si="1"/>
        <v>5.1319999999999997</v>
      </c>
      <c r="G10" s="16">
        <f t="shared" si="1"/>
        <v>4.4039999999999999</v>
      </c>
      <c r="H10" s="16">
        <f t="shared" si="1"/>
        <v>4.3319999999999999</v>
      </c>
      <c r="I10" s="55">
        <v>60</v>
      </c>
      <c r="K10" s="18" t="s">
        <v>13</v>
      </c>
    </row>
    <row r="11" spans="1:11" x14ac:dyDescent="0.3">
      <c r="A11" s="18"/>
      <c r="B11" s="20">
        <v>15</v>
      </c>
      <c r="C11" s="14">
        <v>11.63</v>
      </c>
      <c r="D11" s="15">
        <v>26.59</v>
      </c>
      <c r="E11" s="15">
        <v>30.58</v>
      </c>
      <c r="F11" s="15">
        <v>5.18</v>
      </c>
      <c r="G11" s="15">
        <v>4.62</v>
      </c>
      <c r="H11" s="15">
        <v>4.5599999999999996</v>
      </c>
      <c r="I11" s="55">
        <v>60</v>
      </c>
    </row>
    <row r="12" spans="1:11" x14ac:dyDescent="0.3">
      <c r="A12" s="18"/>
      <c r="B12" s="58"/>
      <c r="C12" s="18"/>
      <c r="D12" s="18"/>
      <c r="E12" s="18"/>
      <c r="F12" s="18"/>
      <c r="G12" s="18"/>
      <c r="H12" s="18"/>
      <c r="I12" s="55"/>
    </row>
    <row r="13" spans="1:11" ht="15" thickBot="1" x14ac:dyDescent="0.35">
      <c r="A13" s="18"/>
      <c r="B13" s="59"/>
      <c r="C13" s="18"/>
      <c r="D13" s="18"/>
      <c r="E13" s="18"/>
      <c r="F13" s="18"/>
      <c r="G13" s="18"/>
      <c r="H13" s="18"/>
    </row>
    <row r="14" spans="1:11" x14ac:dyDescent="0.3">
      <c r="A14" s="18" t="s">
        <v>5</v>
      </c>
      <c r="B14" s="20">
        <v>-20</v>
      </c>
      <c r="C14" s="6"/>
      <c r="D14" s="7"/>
      <c r="E14" s="7"/>
      <c r="F14" s="7"/>
      <c r="G14" s="7"/>
      <c r="H14" s="8"/>
    </row>
    <row r="15" spans="1:11" x14ac:dyDescent="0.3">
      <c r="A15" s="18"/>
      <c r="B15" s="20">
        <v>-15</v>
      </c>
      <c r="C15" s="9"/>
      <c r="D15" s="2"/>
      <c r="E15" s="2"/>
      <c r="F15" s="2"/>
      <c r="G15" s="2"/>
      <c r="H15" s="10"/>
    </row>
    <row r="16" spans="1:11" x14ac:dyDescent="0.3">
      <c r="A16" s="18"/>
      <c r="B16" s="20">
        <v>-10</v>
      </c>
      <c r="C16" s="9">
        <v>5.23</v>
      </c>
      <c r="D16" s="2">
        <v>18.59</v>
      </c>
      <c r="E16" s="2">
        <v>18.59</v>
      </c>
      <c r="F16" s="2">
        <v>1.91</v>
      </c>
      <c r="G16" s="2">
        <v>1.5</v>
      </c>
      <c r="H16" s="10">
        <v>1.5</v>
      </c>
      <c r="I16" s="55">
        <v>60</v>
      </c>
    </row>
    <row r="17" spans="1:9" x14ac:dyDescent="0.3">
      <c r="A17" s="18"/>
      <c r="B17" s="20">
        <v>-7</v>
      </c>
      <c r="C17" s="9">
        <v>5.71</v>
      </c>
      <c r="D17" s="2">
        <v>20</v>
      </c>
      <c r="E17" s="2">
        <v>20</v>
      </c>
      <c r="F17" s="2">
        <v>2</v>
      </c>
      <c r="G17" s="2">
        <v>1.52</v>
      </c>
      <c r="H17" s="10">
        <v>1.52</v>
      </c>
      <c r="I17" s="55">
        <v>60</v>
      </c>
    </row>
    <row r="18" spans="1:9" x14ac:dyDescent="0.3">
      <c r="A18" s="18"/>
      <c r="B18" s="20">
        <v>2</v>
      </c>
      <c r="C18" s="9">
        <v>7.49</v>
      </c>
      <c r="D18" s="2">
        <v>24</v>
      </c>
      <c r="E18" s="2">
        <v>24</v>
      </c>
      <c r="F18" s="2">
        <v>2.56</v>
      </c>
      <c r="G18" s="2">
        <v>1.88</v>
      </c>
      <c r="H18" s="10">
        <v>1.88</v>
      </c>
      <c r="I18" s="55">
        <v>60</v>
      </c>
    </row>
    <row r="19" spans="1:9" x14ac:dyDescent="0.3">
      <c r="A19" s="18"/>
      <c r="B19" s="20">
        <v>7</v>
      </c>
      <c r="C19" s="9">
        <v>8.27</v>
      </c>
      <c r="D19" s="2">
        <v>26</v>
      </c>
      <c r="E19" s="2">
        <v>26.61</v>
      </c>
      <c r="F19" s="2">
        <v>3.09</v>
      </c>
      <c r="G19" s="2">
        <v>2.4500000000000002</v>
      </c>
      <c r="H19" s="10">
        <v>2.35</v>
      </c>
      <c r="I19" s="55">
        <v>60</v>
      </c>
    </row>
    <row r="20" spans="1:9" x14ac:dyDescent="0.3">
      <c r="A20" s="18" t="s">
        <v>11</v>
      </c>
      <c r="B20" s="20">
        <v>12</v>
      </c>
      <c r="C20" s="16">
        <f t="shared" ref="C20:H20" si="2">($B$3-$B$4)*(C19-C21)/($B$2-$B$4)+C21</f>
        <v>9.5540000000000003</v>
      </c>
      <c r="D20" s="16">
        <f t="shared" si="2"/>
        <v>26.053999999999998</v>
      </c>
      <c r="E20" s="16">
        <f t="shared" si="2"/>
        <v>27.437999999999999</v>
      </c>
      <c r="F20" s="16">
        <f t="shared" si="2"/>
        <v>3.3419999999999996</v>
      </c>
      <c r="G20" s="16">
        <f t="shared" si="2"/>
        <v>2.7680000000000002</v>
      </c>
      <c r="H20" s="16">
        <f t="shared" si="2"/>
        <v>2.6920000000000002</v>
      </c>
      <c r="I20" s="55">
        <v>60</v>
      </c>
    </row>
    <row r="21" spans="1:9" x14ac:dyDescent="0.3">
      <c r="B21" s="20">
        <v>15</v>
      </c>
      <c r="C21" s="1">
        <v>10.41</v>
      </c>
      <c r="D21" s="1">
        <v>26.09</v>
      </c>
      <c r="E21" s="1">
        <v>27.99</v>
      </c>
      <c r="F21" s="1">
        <v>3.51</v>
      </c>
      <c r="G21" s="1">
        <v>2.98</v>
      </c>
      <c r="H21" s="1">
        <v>2.92</v>
      </c>
      <c r="I21" s="55">
        <v>60</v>
      </c>
    </row>
    <row r="22" spans="1:9" x14ac:dyDescent="0.3">
      <c r="I22" s="57"/>
    </row>
    <row r="23" spans="1:9" x14ac:dyDescent="0.3">
      <c r="A23" s="19" t="s">
        <v>14</v>
      </c>
    </row>
    <row r="25" spans="1:9" x14ac:dyDescent="0.3">
      <c r="A25" s="62" t="s">
        <v>16</v>
      </c>
      <c r="B25" s="62"/>
      <c r="C25" s="62"/>
      <c r="D25" s="62"/>
      <c r="E25" s="62"/>
      <c r="F25" s="62"/>
      <c r="G25" s="62"/>
      <c r="H25" s="62"/>
    </row>
    <row r="26" spans="1:9" x14ac:dyDescent="0.3">
      <c r="A26" s="60" t="s">
        <v>21</v>
      </c>
      <c r="B26" s="60"/>
      <c r="C26" s="61"/>
      <c r="D26" s="61"/>
      <c r="E26" s="61"/>
      <c r="F26" s="61"/>
      <c r="G26" s="61"/>
      <c r="H26" s="61"/>
    </row>
    <row r="27" spans="1:9" ht="15" thickBot="1" x14ac:dyDescent="0.35">
      <c r="A27" s="31" t="s">
        <v>22</v>
      </c>
      <c r="B27" s="40" t="s">
        <v>23</v>
      </c>
      <c r="C27" s="44" t="s">
        <v>6</v>
      </c>
      <c r="D27" s="44" t="s">
        <v>7</v>
      </c>
      <c r="E27" s="44" t="s">
        <v>8</v>
      </c>
      <c r="F27" s="44" t="s">
        <v>9</v>
      </c>
      <c r="G27" s="44" t="s">
        <v>1</v>
      </c>
      <c r="H27" s="44" t="s">
        <v>2</v>
      </c>
    </row>
    <row r="28" spans="1:9" x14ac:dyDescent="0.3">
      <c r="A28" s="31">
        <v>-25</v>
      </c>
      <c r="B28" s="40">
        <v>35</v>
      </c>
      <c r="C28" s="32">
        <f t="shared" ref="C28:H28" si="3">C2</f>
        <v>3.72</v>
      </c>
      <c r="D28" s="33">
        <f t="shared" si="3"/>
        <v>12.71</v>
      </c>
      <c r="E28" s="33">
        <f t="shared" si="3"/>
        <v>12.71</v>
      </c>
      <c r="F28" s="33">
        <f t="shared" si="3"/>
        <v>2.25</v>
      </c>
      <c r="G28" s="33">
        <f t="shared" si="3"/>
        <v>2</v>
      </c>
      <c r="H28" s="34">
        <f t="shared" si="3"/>
        <v>2</v>
      </c>
    </row>
    <row r="29" spans="1:9" x14ac:dyDescent="0.3">
      <c r="A29" s="31">
        <v>-10</v>
      </c>
      <c r="B29" s="40">
        <v>35</v>
      </c>
      <c r="C29" s="35">
        <f t="shared" ref="C29:H29" si="4">C6</f>
        <v>6.05</v>
      </c>
      <c r="D29" s="30">
        <f t="shared" si="4"/>
        <v>20.55</v>
      </c>
      <c r="E29" s="30">
        <f t="shared" si="4"/>
        <v>20.55</v>
      </c>
      <c r="F29" s="30">
        <f t="shared" si="4"/>
        <v>2.91</v>
      </c>
      <c r="G29" s="30">
        <f t="shared" si="4"/>
        <v>2.48</v>
      </c>
      <c r="H29" s="36">
        <f t="shared" si="4"/>
        <v>2.48</v>
      </c>
    </row>
    <row r="30" spans="1:9" x14ac:dyDescent="0.3">
      <c r="A30" s="31">
        <v>-7</v>
      </c>
      <c r="B30" s="40">
        <v>34</v>
      </c>
      <c r="C30" s="35">
        <f t="shared" ref="C30:H30" si="5">C7+(C7-C17)/20</f>
        <v>6.97</v>
      </c>
      <c r="D30" s="30">
        <f t="shared" si="5"/>
        <v>22.1</v>
      </c>
      <c r="E30" s="30">
        <f t="shared" si="5"/>
        <v>22.1</v>
      </c>
      <c r="F30" s="30">
        <f t="shared" si="5"/>
        <v>3.05</v>
      </c>
      <c r="G30" s="30">
        <f t="shared" si="5"/>
        <v>2.5489999999999999</v>
      </c>
      <c r="H30" s="36">
        <f t="shared" si="5"/>
        <v>2.5489999999999999</v>
      </c>
    </row>
    <row r="31" spans="1:9" x14ac:dyDescent="0.3">
      <c r="A31" s="31">
        <v>2</v>
      </c>
      <c r="B31" s="40">
        <v>30</v>
      </c>
      <c r="C31" s="35">
        <f t="shared" ref="C31:H31" si="6">C8+5*(C8-C18)/20</f>
        <v>7.6400000000000006</v>
      </c>
      <c r="D31" s="30">
        <f t="shared" si="6"/>
        <v>24</v>
      </c>
      <c r="E31" s="30">
        <f t="shared" si="6"/>
        <v>25.987500000000001</v>
      </c>
      <c r="F31" s="30">
        <f t="shared" si="6"/>
        <v>3.6225000000000001</v>
      </c>
      <c r="G31" s="30">
        <f t="shared" si="6"/>
        <v>3.13</v>
      </c>
      <c r="H31" s="36">
        <f t="shared" si="6"/>
        <v>3.0425</v>
      </c>
    </row>
    <row r="32" spans="1:9" x14ac:dyDescent="0.3">
      <c r="A32" s="31">
        <v>7</v>
      </c>
      <c r="B32" s="40">
        <v>27</v>
      </c>
      <c r="C32" s="35">
        <f t="shared" ref="C32:H32" si="7">C9+8*(C9-C19)/20</f>
        <v>9.7539999999999996</v>
      </c>
      <c r="D32" s="30">
        <f t="shared" si="7"/>
        <v>26</v>
      </c>
      <c r="E32" s="30">
        <f t="shared" si="7"/>
        <v>28.415999999999997</v>
      </c>
      <c r="F32" s="30">
        <f t="shared" si="7"/>
        <v>5.8479999999999999</v>
      </c>
      <c r="G32" s="30">
        <f t="shared" si="7"/>
        <v>4.7320000000000002</v>
      </c>
      <c r="H32" s="36">
        <f t="shared" si="7"/>
        <v>4.6459999999999999</v>
      </c>
    </row>
    <row r="33" spans="1:8" ht="15" thickBot="1" x14ac:dyDescent="0.35">
      <c r="A33" s="31">
        <v>12</v>
      </c>
      <c r="B33" s="40">
        <v>24</v>
      </c>
      <c r="C33" s="37">
        <f t="shared" ref="C33:H33" si="8">C10+11*(C10-C20)/20</f>
        <v>11.345800000000001</v>
      </c>
      <c r="D33" s="38">
        <f t="shared" si="8"/>
        <v>26.518999999999998</v>
      </c>
      <c r="E33" s="38">
        <f t="shared" si="8"/>
        <v>30.6465</v>
      </c>
      <c r="F33" s="38">
        <f t="shared" si="8"/>
        <v>6.1164999999999994</v>
      </c>
      <c r="G33" s="38">
        <f t="shared" si="8"/>
        <v>5.3037999999999998</v>
      </c>
      <c r="H33" s="39">
        <f t="shared" si="8"/>
        <v>5.234</v>
      </c>
    </row>
    <row r="34" spans="1:8" ht="15" thickBot="1" x14ac:dyDescent="0.35">
      <c r="A34" s="60" t="s">
        <v>20</v>
      </c>
      <c r="B34" s="60"/>
      <c r="C34" s="66"/>
      <c r="D34" s="66"/>
      <c r="E34" s="66"/>
      <c r="F34" s="66"/>
      <c r="G34" s="66"/>
      <c r="H34" s="66"/>
    </row>
    <row r="35" spans="1:8" x14ac:dyDescent="0.3">
      <c r="A35" s="31">
        <v>-10</v>
      </c>
      <c r="B35" s="40">
        <v>55</v>
      </c>
      <c r="C35" s="41">
        <f t="shared" ref="C35:H35" si="9">C16</f>
        <v>5.23</v>
      </c>
      <c r="D35" s="42">
        <f t="shared" si="9"/>
        <v>18.59</v>
      </c>
      <c r="E35" s="42">
        <f t="shared" si="9"/>
        <v>18.59</v>
      </c>
      <c r="F35" s="42">
        <f t="shared" si="9"/>
        <v>1.91</v>
      </c>
      <c r="G35" s="42">
        <f t="shared" si="9"/>
        <v>1.5</v>
      </c>
      <c r="H35" s="43">
        <f t="shared" si="9"/>
        <v>1.5</v>
      </c>
    </row>
    <row r="36" spans="1:8" x14ac:dyDescent="0.3">
      <c r="A36" s="31">
        <v>-7</v>
      </c>
      <c r="B36" s="40">
        <v>52</v>
      </c>
      <c r="C36" s="35">
        <f t="shared" ref="C36:H36" si="10">C17+3*(C7-C17)/20</f>
        <v>5.89</v>
      </c>
      <c r="D36" s="30">
        <f t="shared" si="10"/>
        <v>20.3</v>
      </c>
      <c r="E36" s="30">
        <f t="shared" si="10"/>
        <v>20.3</v>
      </c>
      <c r="F36" s="30">
        <f t="shared" si="10"/>
        <v>2.15</v>
      </c>
      <c r="G36" s="30">
        <f t="shared" si="10"/>
        <v>1.667</v>
      </c>
      <c r="H36" s="36">
        <f t="shared" si="10"/>
        <v>1.667</v>
      </c>
    </row>
    <row r="37" spans="1:8" x14ac:dyDescent="0.3">
      <c r="A37" s="31">
        <v>2</v>
      </c>
      <c r="B37" s="40">
        <v>42</v>
      </c>
      <c r="C37" s="35">
        <f>C8-E445*(C8-C18)/20</f>
        <v>7.61</v>
      </c>
      <c r="D37" s="30">
        <f>D8-7*(D8-D18)/20</f>
        <v>24</v>
      </c>
      <c r="E37" s="30">
        <f>E8-7*(E8-E18)/20</f>
        <v>25.0335</v>
      </c>
      <c r="F37" s="30">
        <f>F8-7*(F8-F18)/20</f>
        <v>3.1125000000000003</v>
      </c>
      <c r="G37" s="30">
        <f>G8-7*(G8-G18)/20</f>
        <v>2.5299999999999998</v>
      </c>
      <c r="H37" s="36">
        <f>H8-7*(H8-H18)/20</f>
        <v>2.4845000000000002</v>
      </c>
    </row>
    <row r="38" spans="1:8" x14ac:dyDescent="0.3">
      <c r="A38" s="31">
        <v>7</v>
      </c>
      <c r="B38" s="40">
        <v>36</v>
      </c>
      <c r="C38" s="35">
        <f>C9-1*(C9-C19)/20</f>
        <v>9.2769999999999992</v>
      </c>
      <c r="D38" s="30">
        <f>D10+(D10-D19)/20</f>
        <v>26.371700000000001</v>
      </c>
      <c r="E38" s="30">
        <f>E9-1*(E9-E19)/20</f>
        <v>27.8355</v>
      </c>
      <c r="F38" s="30">
        <f>F9-1*(F9-F19)/20</f>
        <v>4.9615</v>
      </c>
      <c r="G38" s="30">
        <f>G9-1*(G9-G19)/20</f>
        <v>3.9984999999999999</v>
      </c>
      <c r="H38" s="36">
        <f>H9-1*(H9-H19)/20</f>
        <v>3.9080000000000004</v>
      </c>
    </row>
    <row r="39" spans="1:8" ht="15" thickBot="1" x14ac:dyDescent="0.35">
      <c r="A39" s="31">
        <v>12</v>
      </c>
      <c r="B39" s="40">
        <v>30</v>
      </c>
      <c r="C39" s="37">
        <f t="shared" ref="C39:H39" si="11">C10-(C20-C10)/20</f>
        <v>10.767800000000001</v>
      </c>
      <c r="D39" s="38">
        <f t="shared" si="11"/>
        <v>26.369</v>
      </c>
      <c r="E39" s="38">
        <f t="shared" si="11"/>
        <v>29.611499999999999</v>
      </c>
      <c r="F39" s="38">
        <f t="shared" si="11"/>
        <v>5.2214999999999998</v>
      </c>
      <c r="G39" s="38">
        <f t="shared" si="11"/>
        <v>4.4858000000000002</v>
      </c>
      <c r="H39" s="39">
        <f t="shared" si="11"/>
        <v>4.4139999999999997</v>
      </c>
    </row>
    <row r="40" spans="1:8" x14ac:dyDescent="0.3">
      <c r="C40" s="28"/>
      <c r="D40" s="28"/>
      <c r="E40" s="28"/>
      <c r="F40" s="28"/>
      <c r="G40" s="28"/>
      <c r="H40" s="28"/>
    </row>
    <row r="42" spans="1:8" x14ac:dyDescent="0.3">
      <c r="A42" s="62" t="s">
        <v>15</v>
      </c>
      <c r="B42" s="62"/>
      <c r="C42" s="62"/>
      <c r="D42" s="62"/>
      <c r="E42" s="62"/>
      <c r="F42" s="62"/>
      <c r="G42" s="62"/>
      <c r="H42" s="62"/>
    </row>
    <row r="43" spans="1:8" x14ac:dyDescent="0.3">
      <c r="A43" s="60" t="s">
        <v>21</v>
      </c>
      <c r="B43" s="60"/>
      <c r="C43" s="61"/>
      <c r="D43" s="61"/>
      <c r="E43" s="61"/>
      <c r="F43" s="61"/>
      <c r="G43" s="61"/>
      <c r="H43" s="61"/>
    </row>
    <row r="44" spans="1:8" ht="15" thickBot="1" x14ac:dyDescent="0.35">
      <c r="A44" s="31" t="s">
        <v>22</v>
      </c>
      <c r="B44" s="40" t="s">
        <v>23</v>
      </c>
      <c r="C44" s="44" t="s">
        <v>6</v>
      </c>
      <c r="D44" s="44" t="s">
        <v>7</v>
      </c>
      <c r="E44" s="44" t="s">
        <v>8</v>
      </c>
      <c r="F44" s="44" t="s">
        <v>9</v>
      </c>
      <c r="G44" s="44" t="s">
        <v>1</v>
      </c>
      <c r="H44" s="44" t="s">
        <v>2</v>
      </c>
    </row>
    <row r="45" spans="1:8" x14ac:dyDescent="0.3">
      <c r="A45" s="31">
        <v>-25</v>
      </c>
      <c r="B45" s="40">
        <v>35</v>
      </c>
      <c r="C45" s="32">
        <f t="shared" ref="C45:H46" si="12">C2</f>
        <v>3.72</v>
      </c>
      <c r="D45" s="33">
        <f t="shared" si="12"/>
        <v>12.71</v>
      </c>
      <c r="E45" s="33">
        <f t="shared" si="12"/>
        <v>12.71</v>
      </c>
      <c r="F45" s="33">
        <f t="shared" si="12"/>
        <v>2.25</v>
      </c>
      <c r="G45" s="33">
        <f t="shared" si="12"/>
        <v>2</v>
      </c>
      <c r="H45" s="34">
        <f t="shared" si="12"/>
        <v>2</v>
      </c>
    </row>
    <row r="46" spans="1:8" x14ac:dyDescent="0.3">
      <c r="A46" s="31">
        <v>-22</v>
      </c>
      <c r="B46" s="40">
        <v>35</v>
      </c>
      <c r="C46" s="35">
        <f t="shared" si="12"/>
        <v>4.1280000000000001</v>
      </c>
      <c r="D46" s="30">
        <f t="shared" si="12"/>
        <v>14.09</v>
      </c>
      <c r="E46" s="30">
        <f t="shared" si="12"/>
        <v>14.09</v>
      </c>
      <c r="F46" s="30">
        <f t="shared" si="12"/>
        <v>2.3519999999999999</v>
      </c>
      <c r="G46" s="30">
        <f t="shared" si="12"/>
        <v>2.0960000000000001</v>
      </c>
      <c r="H46" s="36">
        <f t="shared" si="12"/>
        <v>2.0960000000000001</v>
      </c>
    </row>
    <row r="47" spans="1:8" x14ac:dyDescent="0.3">
      <c r="A47" s="31">
        <v>-15</v>
      </c>
      <c r="B47" s="40">
        <v>35</v>
      </c>
      <c r="C47" s="35">
        <f t="shared" ref="C47:H47" si="13">C5</f>
        <v>5.18</v>
      </c>
      <c r="D47" s="30">
        <f t="shared" si="13"/>
        <v>17.62</v>
      </c>
      <c r="E47" s="30">
        <f t="shared" si="13"/>
        <v>17.62</v>
      </c>
      <c r="F47" s="30">
        <f t="shared" si="13"/>
        <v>2.74</v>
      </c>
      <c r="G47" s="30">
        <f t="shared" si="13"/>
        <v>2.39</v>
      </c>
      <c r="H47" s="36">
        <f t="shared" si="13"/>
        <v>2.39</v>
      </c>
    </row>
    <row r="48" spans="1:8" x14ac:dyDescent="0.3">
      <c r="A48" s="31">
        <v>-7</v>
      </c>
      <c r="B48" s="40">
        <v>30</v>
      </c>
      <c r="C48" s="35">
        <f t="shared" ref="C48:H48" si="14">C7+5*(C7-C17)/20</f>
        <v>7.21</v>
      </c>
      <c r="D48" s="30">
        <f t="shared" si="14"/>
        <v>22.5</v>
      </c>
      <c r="E48" s="30">
        <f t="shared" si="14"/>
        <v>22.5</v>
      </c>
      <c r="F48" s="30">
        <f t="shared" si="14"/>
        <v>3.25</v>
      </c>
      <c r="G48" s="30">
        <f t="shared" si="14"/>
        <v>2.7450000000000001</v>
      </c>
      <c r="H48" s="36">
        <f t="shared" si="14"/>
        <v>2.7450000000000001</v>
      </c>
    </row>
    <row r="49" spans="1:10" x14ac:dyDescent="0.3">
      <c r="A49" s="31">
        <v>2</v>
      </c>
      <c r="B49" s="40">
        <v>27</v>
      </c>
      <c r="C49" s="35">
        <f t="shared" ref="C49:H49" si="15">C8+8*(C8-C18)/20</f>
        <v>7.6580000000000004</v>
      </c>
      <c r="D49" s="30">
        <f t="shared" si="15"/>
        <v>24</v>
      </c>
      <c r="E49" s="30">
        <f t="shared" si="15"/>
        <v>26.225999999999999</v>
      </c>
      <c r="F49" s="30">
        <f t="shared" si="15"/>
        <v>3.75</v>
      </c>
      <c r="G49" s="30">
        <f t="shared" si="15"/>
        <v>3.28</v>
      </c>
      <c r="H49" s="36">
        <f t="shared" si="15"/>
        <v>3.1819999999999999</v>
      </c>
    </row>
    <row r="50" spans="1:10" x14ac:dyDescent="0.3">
      <c r="A50" s="31">
        <v>7</v>
      </c>
      <c r="B50" s="40">
        <v>25</v>
      </c>
      <c r="C50" s="35">
        <f t="shared" ref="C50:H51" si="16">C9+10*(C9-C19)/20</f>
        <v>9.86</v>
      </c>
      <c r="D50" s="30">
        <f t="shared" si="16"/>
        <v>26</v>
      </c>
      <c r="E50" s="30">
        <f t="shared" si="16"/>
        <v>28.544999999999998</v>
      </c>
      <c r="F50" s="30">
        <f t="shared" si="16"/>
        <v>6.044999999999999</v>
      </c>
      <c r="G50" s="30">
        <f t="shared" si="16"/>
        <v>4.8949999999999996</v>
      </c>
      <c r="H50" s="36">
        <f t="shared" si="16"/>
        <v>4.8100000000000005</v>
      </c>
    </row>
    <row r="51" spans="1:10" ht="15" thickBot="1" x14ac:dyDescent="0.35">
      <c r="A51" s="31">
        <v>12</v>
      </c>
      <c r="B51" s="40">
        <v>24</v>
      </c>
      <c r="C51" s="37">
        <f t="shared" si="16"/>
        <v>11.288</v>
      </c>
      <c r="D51" s="38">
        <f t="shared" si="16"/>
        <v>26.503999999999998</v>
      </c>
      <c r="E51" s="38">
        <f t="shared" si="16"/>
        <v>30.542999999999999</v>
      </c>
      <c r="F51" s="38">
        <f t="shared" si="16"/>
        <v>6.0269999999999992</v>
      </c>
      <c r="G51" s="38">
        <f t="shared" si="16"/>
        <v>5.2219999999999995</v>
      </c>
      <c r="H51" s="39">
        <f t="shared" si="16"/>
        <v>5.1520000000000001</v>
      </c>
    </row>
    <row r="52" spans="1:10" x14ac:dyDescent="0.3">
      <c r="A52" s="63" t="s">
        <v>15</v>
      </c>
      <c r="B52" s="64"/>
      <c r="C52" s="64"/>
      <c r="D52" s="64"/>
      <c r="E52" s="64"/>
      <c r="F52" s="64"/>
      <c r="G52" s="64"/>
      <c r="H52" s="65"/>
    </row>
    <row r="53" spans="1:10" ht="15" thickBot="1" x14ac:dyDescent="0.35">
      <c r="A53" s="60" t="s">
        <v>20</v>
      </c>
      <c r="B53" s="60"/>
      <c r="C53" s="61"/>
      <c r="D53" s="61"/>
      <c r="E53" s="61"/>
      <c r="F53" s="61"/>
      <c r="G53" s="61"/>
      <c r="H53" s="61"/>
    </row>
    <row r="54" spans="1:10" x14ac:dyDescent="0.3">
      <c r="A54" s="31">
        <v>-10</v>
      </c>
      <c r="B54" s="40">
        <v>55</v>
      </c>
      <c r="C54" s="41">
        <f>C16</f>
        <v>5.23</v>
      </c>
      <c r="D54" s="42">
        <f>D16</f>
        <v>18.59</v>
      </c>
      <c r="E54" s="42">
        <f t="shared" ref="E54:H54" si="17">E16</f>
        <v>18.59</v>
      </c>
      <c r="F54" s="42">
        <f t="shared" si="17"/>
        <v>1.91</v>
      </c>
      <c r="G54" s="42">
        <f t="shared" si="17"/>
        <v>1.5</v>
      </c>
      <c r="H54" s="43">
        <f t="shared" si="17"/>
        <v>1.5</v>
      </c>
    </row>
    <row r="55" spans="1:10" x14ac:dyDescent="0.3">
      <c r="A55" s="31">
        <v>-7</v>
      </c>
      <c r="B55" s="40">
        <v>44</v>
      </c>
      <c r="C55" s="35">
        <f t="shared" ref="C55:H55" si="18">C7+11*(C17-C7)/20</f>
        <v>6.25</v>
      </c>
      <c r="D55" s="30">
        <f t="shared" si="18"/>
        <v>20.9</v>
      </c>
      <c r="E55" s="30">
        <f t="shared" si="18"/>
        <v>20.9</v>
      </c>
      <c r="F55" s="30">
        <f t="shared" si="18"/>
        <v>2.4500000000000002</v>
      </c>
      <c r="G55" s="30">
        <f t="shared" si="18"/>
        <v>1.9610000000000001</v>
      </c>
      <c r="H55" s="36">
        <f t="shared" si="18"/>
        <v>1.9610000000000001</v>
      </c>
    </row>
    <row r="56" spans="1:10" x14ac:dyDescent="0.3">
      <c r="A56" s="31">
        <v>2</v>
      </c>
      <c r="B56" s="40">
        <v>37</v>
      </c>
      <c r="C56" s="35">
        <f t="shared" ref="C56:H56" si="19">C8+2*(C18-C8)/20</f>
        <v>7.5980000000000008</v>
      </c>
      <c r="D56" s="30">
        <f t="shared" si="19"/>
        <v>24</v>
      </c>
      <c r="E56" s="30">
        <f t="shared" si="19"/>
        <v>25.431000000000001</v>
      </c>
      <c r="F56" s="30">
        <f t="shared" si="19"/>
        <v>3.3250000000000002</v>
      </c>
      <c r="G56" s="30">
        <f t="shared" si="19"/>
        <v>2.78</v>
      </c>
      <c r="H56" s="36">
        <f t="shared" si="19"/>
        <v>2.7170000000000001</v>
      </c>
    </row>
    <row r="57" spans="1:10" x14ac:dyDescent="0.3">
      <c r="A57" s="31">
        <v>7</v>
      </c>
      <c r="B57" s="40">
        <v>32</v>
      </c>
      <c r="C57" s="35">
        <f t="shared" ref="C57:H57" si="20">C9-2*(C19-C9)/20</f>
        <v>9.4359999999999999</v>
      </c>
      <c r="D57" s="30">
        <f t="shared" si="20"/>
        <v>26</v>
      </c>
      <c r="E57" s="30">
        <f t="shared" si="20"/>
        <v>28.029</v>
      </c>
      <c r="F57" s="30">
        <f t="shared" si="20"/>
        <v>5.2569999999999997</v>
      </c>
      <c r="G57" s="30">
        <f t="shared" si="20"/>
        <v>4.2430000000000003</v>
      </c>
      <c r="H57" s="36">
        <f t="shared" si="20"/>
        <v>4.1539999999999999</v>
      </c>
    </row>
    <row r="58" spans="1:10" ht="15" thickBot="1" x14ac:dyDescent="0.35">
      <c r="A58" s="31">
        <v>12</v>
      </c>
      <c r="B58" s="40">
        <v>30</v>
      </c>
      <c r="C58" s="37">
        <f>C39</f>
        <v>10.767800000000001</v>
      </c>
      <c r="D58" s="38">
        <f t="shared" ref="D58:H58" si="21">D39</f>
        <v>26.369</v>
      </c>
      <c r="E58" s="38">
        <f t="shared" si="21"/>
        <v>29.611499999999999</v>
      </c>
      <c r="F58" s="38">
        <f t="shared" si="21"/>
        <v>5.2214999999999998</v>
      </c>
      <c r="G58" s="38">
        <f t="shared" si="21"/>
        <v>4.4858000000000002</v>
      </c>
      <c r="H58" s="39">
        <f t="shared" si="21"/>
        <v>4.4139999999999997</v>
      </c>
      <c r="J58" s="19" t="s">
        <v>12</v>
      </c>
    </row>
    <row r="59" spans="1:10" x14ac:dyDescent="0.3">
      <c r="C59" s="29"/>
      <c r="D59" s="28"/>
      <c r="E59" s="28"/>
      <c r="F59" s="28"/>
      <c r="G59" s="28"/>
      <c r="H59" s="28"/>
    </row>
  </sheetData>
  <mergeCells count="8">
    <mergeCell ref="A52:H52"/>
    <mergeCell ref="A53:H53"/>
    <mergeCell ref="B12:B13"/>
    <mergeCell ref="A25:H25"/>
    <mergeCell ref="A26:H26"/>
    <mergeCell ref="A34:H34"/>
    <mergeCell ref="A42:H42"/>
    <mergeCell ref="A43:H43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FC175-834E-4F8C-8C44-977459A93409}">
  <dimension ref="A1:M59"/>
  <sheetViews>
    <sheetView topLeftCell="B4" zoomScale="85" zoomScaleNormal="85" workbookViewId="0">
      <selection activeCell="I24" sqref="I24:I25"/>
    </sheetView>
  </sheetViews>
  <sheetFormatPr defaultColWidth="11.5546875" defaultRowHeight="14.4" x14ac:dyDescent="0.3"/>
  <cols>
    <col min="1" max="2" width="11.5546875" style="19"/>
    <col min="3" max="8" width="15.77734375" style="19" customWidth="1"/>
    <col min="9" max="9" width="21.77734375" style="19" bestFit="1" customWidth="1"/>
    <col min="10" max="10" width="26.5546875" style="19" bestFit="1" customWidth="1"/>
    <col min="11" max="16384" width="11.5546875" style="19"/>
  </cols>
  <sheetData>
    <row r="1" spans="1:11" ht="15" thickBot="1" x14ac:dyDescent="0.35">
      <c r="A1" s="18"/>
      <c r="B1" s="18" t="s">
        <v>10</v>
      </c>
      <c r="C1" s="18" t="s">
        <v>17</v>
      </c>
      <c r="D1" s="18" t="s">
        <v>18</v>
      </c>
      <c r="E1" s="18" t="s">
        <v>19</v>
      </c>
      <c r="F1" s="18" t="s">
        <v>0</v>
      </c>
      <c r="G1" s="18" t="s">
        <v>1</v>
      </c>
      <c r="H1" s="18" t="s">
        <v>2</v>
      </c>
      <c r="I1" s="18" t="s">
        <v>24</v>
      </c>
      <c r="J1" s="19" t="s">
        <v>3</v>
      </c>
    </row>
    <row r="2" spans="1:11" x14ac:dyDescent="0.3">
      <c r="A2" s="18"/>
      <c r="B2" s="20">
        <v>-25</v>
      </c>
      <c r="C2" s="6">
        <v>3.72</v>
      </c>
      <c r="D2" s="7">
        <v>12.71</v>
      </c>
      <c r="E2" s="7">
        <v>12.71</v>
      </c>
      <c r="F2" s="7">
        <v>2.25</v>
      </c>
      <c r="G2" s="7">
        <v>1.97</v>
      </c>
      <c r="H2" s="8">
        <v>1.97</v>
      </c>
      <c r="I2" s="55">
        <v>35</v>
      </c>
    </row>
    <row r="3" spans="1:11" x14ac:dyDescent="0.3">
      <c r="A3" s="18"/>
      <c r="B3" s="20">
        <v>-22</v>
      </c>
      <c r="C3" s="16">
        <f t="shared" ref="C3:H3" si="0">($B$3-$B$4)*(C2-C4)/($B$2-$B$4)+C4</f>
        <v>4.1280000000000001</v>
      </c>
      <c r="D3" s="16">
        <f t="shared" si="0"/>
        <v>14.09</v>
      </c>
      <c r="E3" s="3">
        <f t="shared" si="0"/>
        <v>14.09</v>
      </c>
      <c r="F3" s="3">
        <f t="shared" si="0"/>
        <v>2.3519999999999999</v>
      </c>
      <c r="G3" s="3">
        <f t="shared" si="0"/>
        <v>2.0419999999999998</v>
      </c>
      <c r="H3" s="17">
        <f t="shared" si="0"/>
        <v>2.0419999999999998</v>
      </c>
      <c r="I3" s="55">
        <v>35</v>
      </c>
    </row>
    <row r="4" spans="1:11" x14ac:dyDescent="0.3">
      <c r="A4" s="18" t="s">
        <v>4</v>
      </c>
      <c r="B4" s="20">
        <v>-20</v>
      </c>
      <c r="C4" s="9">
        <v>4.4000000000000004</v>
      </c>
      <c r="D4" s="2">
        <v>15.01</v>
      </c>
      <c r="E4" s="2">
        <v>15.01</v>
      </c>
      <c r="F4" s="2">
        <v>2.42</v>
      </c>
      <c r="G4" s="2">
        <v>2.09</v>
      </c>
      <c r="H4" s="10">
        <v>2.09</v>
      </c>
      <c r="I4" s="55">
        <v>40</v>
      </c>
    </row>
    <row r="5" spans="1:11" x14ac:dyDescent="0.3">
      <c r="A5" s="18"/>
      <c r="B5" s="20">
        <v>-15</v>
      </c>
      <c r="C5" s="9">
        <v>5.18</v>
      </c>
      <c r="D5" s="2">
        <v>17.62</v>
      </c>
      <c r="E5" s="2">
        <v>17.62</v>
      </c>
      <c r="F5" s="2">
        <v>2.74</v>
      </c>
      <c r="G5" s="2">
        <v>2.35</v>
      </c>
      <c r="H5" s="10">
        <v>2.35</v>
      </c>
      <c r="I5" s="55">
        <v>50</v>
      </c>
    </row>
    <row r="6" spans="1:11" x14ac:dyDescent="0.3">
      <c r="A6" s="18"/>
      <c r="B6" s="20">
        <v>-10</v>
      </c>
      <c r="C6" s="9">
        <v>6.05</v>
      </c>
      <c r="D6" s="2">
        <v>20.55</v>
      </c>
      <c r="E6" s="2">
        <v>20.55</v>
      </c>
      <c r="F6" s="2">
        <v>2.91</v>
      </c>
      <c r="G6" s="2">
        <v>2.42</v>
      </c>
      <c r="H6" s="10">
        <v>2.42</v>
      </c>
      <c r="I6" s="55">
        <v>60</v>
      </c>
    </row>
    <row r="7" spans="1:11" x14ac:dyDescent="0.3">
      <c r="A7" s="18"/>
      <c r="B7" s="20">
        <v>-7</v>
      </c>
      <c r="C7" s="9">
        <v>6.91</v>
      </c>
      <c r="D7" s="2">
        <v>23</v>
      </c>
      <c r="E7" s="2">
        <v>23</v>
      </c>
      <c r="F7" s="2">
        <v>3</v>
      </c>
      <c r="G7" s="2">
        <v>2.4500000000000002</v>
      </c>
      <c r="H7" s="2">
        <v>2.4500000000000002</v>
      </c>
      <c r="I7" s="55">
        <v>60</v>
      </c>
    </row>
    <row r="8" spans="1:11" x14ac:dyDescent="0.3">
      <c r="A8" s="18"/>
      <c r="B8" s="20">
        <v>2</v>
      </c>
      <c r="C8" s="9">
        <v>7.61</v>
      </c>
      <c r="D8" s="2">
        <v>26</v>
      </c>
      <c r="E8" s="2">
        <v>26</v>
      </c>
      <c r="F8" s="2">
        <v>3.41</v>
      </c>
      <c r="G8" s="2">
        <v>2.8</v>
      </c>
      <c r="H8" s="10">
        <v>2.8</v>
      </c>
      <c r="I8" s="55">
        <v>60</v>
      </c>
    </row>
    <row r="9" spans="1:11" x14ac:dyDescent="0.3">
      <c r="A9" s="18"/>
      <c r="B9" s="20">
        <v>7</v>
      </c>
      <c r="C9" s="9">
        <v>9.33</v>
      </c>
      <c r="D9" s="2">
        <v>30.1</v>
      </c>
      <c r="E9" s="2">
        <v>30.1</v>
      </c>
      <c r="F9" s="2">
        <v>5.0599999999999996</v>
      </c>
      <c r="G9" s="2">
        <v>3.91</v>
      </c>
      <c r="H9" s="10">
        <v>3.91</v>
      </c>
      <c r="I9" s="55">
        <v>60</v>
      </c>
    </row>
    <row r="10" spans="1:11" x14ac:dyDescent="0.3">
      <c r="A10" s="18" t="s">
        <v>11</v>
      </c>
      <c r="B10" s="20">
        <v>12</v>
      </c>
      <c r="C10" s="16">
        <f t="shared" ref="C10:H10" si="1">($B$3-$B$4)*(C9-C11)/($B$2-$B$4)+C11</f>
        <v>10.71</v>
      </c>
      <c r="D10" s="16">
        <f t="shared" si="1"/>
        <v>30.112000000000002</v>
      </c>
      <c r="E10" s="16">
        <f t="shared" si="1"/>
        <v>30.916</v>
      </c>
      <c r="F10" s="16">
        <f t="shared" si="1"/>
        <v>5.1319999999999997</v>
      </c>
      <c r="G10" s="16">
        <f t="shared" si="1"/>
        <v>4.1979999999999995</v>
      </c>
      <c r="H10" s="16">
        <f t="shared" si="1"/>
        <v>4.1440000000000001</v>
      </c>
      <c r="I10" s="55">
        <v>60</v>
      </c>
      <c r="K10" s="18" t="s">
        <v>13</v>
      </c>
    </row>
    <row r="11" spans="1:11" x14ac:dyDescent="0.3">
      <c r="A11" s="18"/>
      <c r="B11" s="20">
        <v>15</v>
      </c>
      <c r="C11" s="14">
        <v>11.63</v>
      </c>
      <c r="D11" s="15">
        <v>30.12</v>
      </c>
      <c r="E11" s="15">
        <v>31.46</v>
      </c>
      <c r="F11" s="15">
        <v>5.18</v>
      </c>
      <c r="G11" s="15">
        <v>4.3899999999999997</v>
      </c>
      <c r="H11" s="15">
        <v>4.3</v>
      </c>
      <c r="I11" s="55">
        <v>60</v>
      </c>
    </row>
    <row r="12" spans="1:11" x14ac:dyDescent="0.3">
      <c r="A12" s="18"/>
      <c r="B12" s="58"/>
      <c r="C12" s="18"/>
      <c r="D12" s="18"/>
      <c r="E12" s="18"/>
      <c r="F12" s="18"/>
      <c r="G12" s="18"/>
      <c r="H12" s="18"/>
      <c r="I12" s="55"/>
    </row>
    <row r="13" spans="1:11" ht="15" thickBot="1" x14ac:dyDescent="0.35">
      <c r="A13" s="18"/>
      <c r="B13" s="59"/>
      <c r="C13" s="18"/>
      <c r="D13" s="18"/>
      <c r="E13" s="18"/>
      <c r="F13" s="18"/>
      <c r="G13" s="18"/>
      <c r="H13" s="18"/>
    </row>
    <row r="14" spans="1:11" x14ac:dyDescent="0.3">
      <c r="A14" s="18" t="s">
        <v>5</v>
      </c>
      <c r="B14" s="20">
        <v>-20</v>
      </c>
      <c r="C14" s="6"/>
      <c r="D14" s="7"/>
      <c r="E14" s="7"/>
      <c r="F14" s="7"/>
      <c r="G14" s="7"/>
      <c r="H14" s="8"/>
    </row>
    <row r="15" spans="1:11" x14ac:dyDescent="0.3">
      <c r="A15" s="18"/>
      <c r="B15" s="20">
        <v>-15</v>
      </c>
      <c r="C15" s="9"/>
      <c r="D15" s="2"/>
      <c r="E15" s="2"/>
      <c r="F15" s="2"/>
      <c r="G15" s="2"/>
      <c r="H15" s="10"/>
    </row>
    <row r="16" spans="1:11" x14ac:dyDescent="0.3">
      <c r="A16" s="18"/>
      <c r="B16" s="20">
        <v>-10</v>
      </c>
      <c r="C16" s="9">
        <v>5.23</v>
      </c>
      <c r="D16" s="2">
        <v>18.59</v>
      </c>
      <c r="E16" s="2">
        <v>18.59</v>
      </c>
      <c r="F16" s="2">
        <v>1.91</v>
      </c>
      <c r="G16" s="2">
        <v>1.48</v>
      </c>
      <c r="H16" s="10">
        <v>1.48</v>
      </c>
      <c r="I16" s="55">
        <v>60</v>
      </c>
    </row>
    <row r="17" spans="1:9" x14ac:dyDescent="0.3">
      <c r="A17" s="18"/>
      <c r="B17" s="20">
        <v>-7</v>
      </c>
      <c r="C17" s="9">
        <v>5.71</v>
      </c>
      <c r="D17" s="2">
        <v>21</v>
      </c>
      <c r="E17" s="2">
        <v>21</v>
      </c>
      <c r="F17" s="2">
        <v>2</v>
      </c>
      <c r="G17" s="2">
        <v>1.5</v>
      </c>
      <c r="H17" s="10">
        <v>1.5</v>
      </c>
      <c r="I17" s="55">
        <v>60</v>
      </c>
    </row>
    <row r="18" spans="1:9" x14ac:dyDescent="0.3">
      <c r="A18" s="18"/>
      <c r="B18" s="20">
        <v>2</v>
      </c>
      <c r="C18" s="9">
        <v>7.19</v>
      </c>
      <c r="D18" s="2">
        <v>26</v>
      </c>
      <c r="E18" s="2">
        <v>26</v>
      </c>
      <c r="F18" s="2">
        <v>2.5499999999999998</v>
      </c>
      <c r="G18" s="2">
        <v>1.85</v>
      </c>
      <c r="H18" s="10">
        <v>1.85</v>
      </c>
      <c r="I18" s="55">
        <v>60</v>
      </c>
    </row>
    <row r="19" spans="1:9" x14ac:dyDescent="0.3">
      <c r="A19" s="18"/>
      <c r="B19" s="20">
        <v>7</v>
      </c>
      <c r="C19" s="9">
        <v>8.27</v>
      </c>
      <c r="D19" s="2">
        <v>30</v>
      </c>
      <c r="E19" s="2">
        <v>30</v>
      </c>
      <c r="F19" s="2">
        <v>3.09</v>
      </c>
      <c r="G19" s="2">
        <v>2.2999999999999998</v>
      </c>
      <c r="H19" s="10">
        <v>2.2999999999999998</v>
      </c>
      <c r="I19" s="55">
        <v>60</v>
      </c>
    </row>
    <row r="20" spans="1:9" x14ac:dyDescent="0.3">
      <c r="A20" s="18" t="s">
        <v>11</v>
      </c>
      <c r="B20" s="20">
        <v>12</v>
      </c>
      <c r="C20" s="16">
        <f t="shared" ref="C20:H20" si="2">($B$3-$B$4)*(C19-C21)/($B$2-$B$4)+C21</f>
        <v>9.5540000000000003</v>
      </c>
      <c r="D20" s="16">
        <f t="shared" si="2"/>
        <v>29.544</v>
      </c>
      <c r="E20" s="16">
        <f t="shared" si="2"/>
        <v>29.544</v>
      </c>
      <c r="F20" s="16">
        <f t="shared" si="2"/>
        <v>3.3419999999999996</v>
      </c>
      <c r="G20" s="16">
        <f t="shared" si="2"/>
        <v>2.6599999999999997</v>
      </c>
      <c r="H20" s="16">
        <f t="shared" si="2"/>
        <v>2.6599999999999997</v>
      </c>
      <c r="I20" s="55">
        <v>60</v>
      </c>
    </row>
    <row r="21" spans="1:9" x14ac:dyDescent="0.3">
      <c r="B21" s="20">
        <v>15</v>
      </c>
      <c r="C21" s="1">
        <v>10.41</v>
      </c>
      <c r="D21" s="1">
        <v>29.24</v>
      </c>
      <c r="E21" s="1">
        <v>29.24</v>
      </c>
      <c r="F21" s="1">
        <v>3.51</v>
      </c>
      <c r="G21" s="1">
        <v>2.9</v>
      </c>
      <c r="H21" s="1">
        <v>2.9</v>
      </c>
      <c r="I21" s="55">
        <v>60</v>
      </c>
    </row>
    <row r="22" spans="1:9" x14ac:dyDescent="0.3">
      <c r="I22" s="57"/>
    </row>
    <row r="23" spans="1:9" x14ac:dyDescent="0.3">
      <c r="A23" s="19" t="s">
        <v>14</v>
      </c>
    </row>
    <row r="25" spans="1:9" x14ac:dyDescent="0.3">
      <c r="A25" s="62" t="s">
        <v>16</v>
      </c>
      <c r="B25" s="62"/>
      <c r="C25" s="62"/>
      <c r="D25" s="62"/>
      <c r="E25" s="62"/>
      <c r="F25" s="62"/>
      <c r="G25" s="62"/>
      <c r="H25" s="62"/>
    </row>
    <row r="26" spans="1:9" x14ac:dyDescent="0.3">
      <c r="A26" s="60" t="s">
        <v>21</v>
      </c>
      <c r="B26" s="60"/>
      <c r="C26" s="61"/>
      <c r="D26" s="61"/>
      <c r="E26" s="61"/>
      <c r="F26" s="61"/>
      <c r="G26" s="61"/>
      <c r="H26" s="61"/>
    </row>
    <row r="27" spans="1:9" ht="15" thickBot="1" x14ac:dyDescent="0.35">
      <c r="A27" s="31" t="s">
        <v>22</v>
      </c>
      <c r="B27" s="40" t="s">
        <v>23</v>
      </c>
      <c r="C27" s="44" t="s">
        <v>6</v>
      </c>
      <c r="D27" s="44" t="s">
        <v>7</v>
      </c>
      <c r="E27" s="44" t="s">
        <v>8</v>
      </c>
      <c r="F27" s="44" t="s">
        <v>9</v>
      </c>
      <c r="G27" s="44" t="s">
        <v>1</v>
      </c>
      <c r="H27" s="44" t="s">
        <v>2</v>
      </c>
    </row>
    <row r="28" spans="1:9" x14ac:dyDescent="0.3">
      <c r="A28" s="31">
        <v>-25</v>
      </c>
      <c r="B28" s="40">
        <v>35</v>
      </c>
      <c r="C28" s="32">
        <f t="shared" ref="C28:H28" si="3">C2</f>
        <v>3.72</v>
      </c>
      <c r="D28" s="33">
        <f t="shared" si="3"/>
        <v>12.71</v>
      </c>
      <c r="E28" s="33">
        <f t="shared" si="3"/>
        <v>12.71</v>
      </c>
      <c r="F28" s="33">
        <f t="shared" si="3"/>
        <v>2.25</v>
      </c>
      <c r="G28" s="33">
        <f t="shared" si="3"/>
        <v>1.97</v>
      </c>
      <c r="H28" s="34">
        <f t="shared" si="3"/>
        <v>1.97</v>
      </c>
    </row>
    <row r="29" spans="1:9" x14ac:dyDescent="0.3">
      <c r="A29" s="31">
        <v>-10</v>
      </c>
      <c r="B29" s="40">
        <v>35</v>
      </c>
      <c r="C29" s="35">
        <f t="shared" ref="C29:H29" si="4">C6</f>
        <v>6.05</v>
      </c>
      <c r="D29" s="30">
        <f t="shared" si="4"/>
        <v>20.55</v>
      </c>
      <c r="E29" s="30">
        <f t="shared" si="4"/>
        <v>20.55</v>
      </c>
      <c r="F29" s="30">
        <f t="shared" si="4"/>
        <v>2.91</v>
      </c>
      <c r="G29" s="30">
        <f t="shared" si="4"/>
        <v>2.42</v>
      </c>
      <c r="H29" s="36">
        <f t="shared" si="4"/>
        <v>2.42</v>
      </c>
    </row>
    <row r="30" spans="1:9" x14ac:dyDescent="0.3">
      <c r="A30" s="31">
        <v>-7</v>
      </c>
      <c r="B30" s="40">
        <v>34</v>
      </c>
      <c r="C30" s="35">
        <f t="shared" ref="C30:H30" si="5">C7+(C7-C17)/20</f>
        <v>6.97</v>
      </c>
      <c r="D30" s="30">
        <f t="shared" si="5"/>
        <v>23.1</v>
      </c>
      <c r="E30" s="30">
        <f t="shared" si="5"/>
        <v>23.1</v>
      </c>
      <c r="F30" s="30">
        <f t="shared" si="5"/>
        <v>3.05</v>
      </c>
      <c r="G30" s="30">
        <f t="shared" si="5"/>
        <v>2.4975000000000001</v>
      </c>
      <c r="H30" s="36">
        <f t="shared" si="5"/>
        <v>2.4975000000000001</v>
      </c>
    </row>
    <row r="31" spans="1:9" x14ac:dyDescent="0.3">
      <c r="A31" s="31">
        <v>2</v>
      </c>
      <c r="B31" s="40">
        <v>30</v>
      </c>
      <c r="C31" s="35">
        <f t="shared" ref="C31:H31" si="6">C8+5*(C8-C18)/20</f>
        <v>7.7149999999999999</v>
      </c>
      <c r="D31" s="30">
        <f t="shared" si="6"/>
        <v>26</v>
      </c>
      <c r="E31" s="30">
        <f t="shared" si="6"/>
        <v>26</v>
      </c>
      <c r="F31" s="30">
        <f t="shared" si="6"/>
        <v>3.625</v>
      </c>
      <c r="G31" s="30">
        <f t="shared" si="6"/>
        <v>3.0374999999999996</v>
      </c>
      <c r="H31" s="36">
        <f t="shared" si="6"/>
        <v>3.0374999999999996</v>
      </c>
    </row>
    <row r="32" spans="1:9" x14ac:dyDescent="0.3">
      <c r="A32" s="31">
        <v>7</v>
      </c>
      <c r="B32" s="40">
        <v>27</v>
      </c>
      <c r="C32" s="35">
        <f t="shared" ref="C32:H32" si="7">C9+8*(C9-C19)/20</f>
        <v>9.7539999999999996</v>
      </c>
      <c r="D32" s="30">
        <f t="shared" si="7"/>
        <v>30.14</v>
      </c>
      <c r="E32" s="30">
        <f t="shared" si="7"/>
        <v>30.14</v>
      </c>
      <c r="F32" s="30">
        <f t="shared" si="7"/>
        <v>5.8479999999999999</v>
      </c>
      <c r="G32" s="30">
        <f t="shared" si="7"/>
        <v>4.5540000000000003</v>
      </c>
      <c r="H32" s="36">
        <f t="shared" si="7"/>
        <v>4.5540000000000003</v>
      </c>
    </row>
    <row r="33" spans="1:13" ht="15" thickBot="1" x14ac:dyDescent="0.35">
      <c r="A33" s="31">
        <v>12</v>
      </c>
      <c r="B33" s="40">
        <v>24</v>
      </c>
      <c r="C33" s="37">
        <f t="shared" ref="C33:H33" si="8">C10+11*(C10-C20)/20</f>
        <v>11.345800000000001</v>
      </c>
      <c r="D33" s="38">
        <f t="shared" si="8"/>
        <v>30.424400000000002</v>
      </c>
      <c r="E33" s="38">
        <f t="shared" si="8"/>
        <v>31.6706</v>
      </c>
      <c r="F33" s="38">
        <f t="shared" si="8"/>
        <v>6.1164999999999994</v>
      </c>
      <c r="G33" s="38">
        <f t="shared" si="8"/>
        <v>5.0438999999999998</v>
      </c>
      <c r="H33" s="39">
        <f t="shared" si="8"/>
        <v>4.9602000000000004</v>
      </c>
    </row>
    <row r="34" spans="1:13" ht="15" thickBot="1" x14ac:dyDescent="0.35">
      <c r="A34" s="60" t="s">
        <v>20</v>
      </c>
      <c r="B34" s="60"/>
      <c r="C34" s="66"/>
      <c r="D34" s="66"/>
      <c r="E34" s="66"/>
      <c r="F34" s="66"/>
      <c r="G34" s="66"/>
      <c r="H34" s="66"/>
    </row>
    <row r="35" spans="1:13" x14ac:dyDescent="0.3">
      <c r="A35" s="31">
        <v>-10</v>
      </c>
      <c r="B35" s="40">
        <v>55</v>
      </c>
      <c r="C35" s="41">
        <f t="shared" ref="C35:H35" si="9">C16</f>
        <v>5.23</v>
      </c>
      <c r="D35" s="42">
        <f t="shared" si="9"/>
        <v>18.59</v>
      </c>
      <c r="E35" s="42">
        <f t="shared" si="9"/>
        <v>18.59</v>
      </c>
      <c r="F35" s="42">
        <f t="shared" si="9"/>
        <v>1.91</v>
      </c>
      <c r="G35" s="42">
        <f t="shared" si="9"/>
        <v>1.48</v>
      </c>
      <c r="H35" s="43">
        <f t="shared" si="9"/>
        <v>1.48</v>
      </c>
    </row>
    <row r="36" spans="1:13" x14ac:dyDescent="0.3">
      <c r="A36" s="31">
        <v>-7</v>
      </c>
      <c r="B36" s="40">
        <v>52</v>
      </c>
      <c r="C36" s="35">
        <f t="shared" ref="C36:H36" si="10">C17+3*(C7-C17)/20</f>
        <v>5.89</v>
      </c>
      <c r="D36" s="30">
        <f t="shared" si="10"/>
        <v>21.3</v>
      </c>
      <c r="E36" s="30">
        <f t="shared" si="10"/>
        <v>21.3</v>
      </c>
      <c r="F36" s="30">
        <f t="shared" si="10"/>
        <v>2.15</v>
      </c>
      <c r="G36" s="30">
        <f t="shared" si="10"/>
        <v>1.6425000000000001</v>
      </c>
      <c r="H36" s="36">
        <f t="shared" si="10"/>
        <v>1.6425000000000001</v>
      </c>
    </row>
    <row r="37" spans="1:13" x14ac:dyDescent="0.3">
      <c r="A37" s="31">
        <v>2</v>
      </c>
      <c r="B37" s="40">
        <v>42</v>
      </c>
      <c r="C37" s="35">
        <f>C8-E445*(C8-C18)/20</f>
        <v>7.61</v>
      </c>
      <c r="D37" s="30">
        <f>D8-7*(D8-D18)/20</f>
        <v>26</v>
      </c>
      <c r="E37" s="30">
        <f>E8-7*(E8-E18)/20</f>
        <v>26</v>
      </c>
      <c r="F37" s="30">
        <f>F8-7*(F8-F18)/20</f>
        <v>3.109</v>
      </c>
      <c r="G37" s="30">
        <f>G8-7*(G8-G18)/20</f>
        <v>2.4674999999999998</v>
      </c>
      <c r="H37" s="36">
        <f>H8-7*(H8-H18)/20</f>
        <v>2.4674999999999998</v>
      </c>
    </row>
    <row r="38" spans="1:13" x14ac:dyDescent="0.3">
      <c r="A38" s="31">
        <v>7</v>
      </c>
      <c r="B38" s="40">
        <v>36</v>
      </c>
      <c r="C38" s="35">
        <f>C9-1*(C9-C19)/20</f>
        <v>9.2769999999999992</v>
      </c>
      <c r="D38" s="30">
        <f>D10+(D10-D19)/20</f>
        <v>30.117600000000003</v>
      </c>
      <c r="E38" s="30">
        <f>E9-1*(E9-E19)/20</f>
        <v>30.095000000000002</v>
      </c>
      <c r="F38" s="30">
        <f>F9-1*(F9-F19)/20</f>
        <v>4.9615</v>
      </c>
      <c r="G38" s="30">
        <f>G9-1*(G9-G19)/20</f>
        <v>3.8295000000000003</v>
      </c>
      <c r="H38" s="36">
        <f>H9-1*(H9-H19)/20</f>
        <v>3.8295000000000003</v>
      </c>
    </row>
    <row r="39" spans="1:13" ht="15" thickBot="1" x14ac:dyDescent="0.35">
      <c r="A39" s="31">
        <v>12</v>
      </c>
      <c r="B39" s="40">
        <v>30</v>
      </c>
      <c r="C39" s="37">
        <f t="shared" ref="C39:H39" si="11">C10-(C20-C10)/20</f>
        <v>10.767800000000001</v>
      </c>
      <c r="D39" s="38">
        <f t="shared" si="11"/>
        <v>30.140400000000003</v>
      </c>
      <c r="E39" s="38">
        <f t="shared" si="11"/>
        <v>30.9846</v>
      </c>
      <c r="F39" s="38">
        <f t="shared" si="11"/>
        <v>5.2214999999999998</v>
      </c>
      <c r="G39" s="38">
        <f t="shared" si="11"/>
        <v>4.2748999999999997</v>
      </c>
      <c r="H39" s="39">
        <f t="shared" si="11"/>
        <v>4.2182000000000004</v>
      </c>
    </row>
    <row r="40" spans="1:13" x14ac:dyDescent="0.3">
      <c r="C40" s="28"/>
      <c r="D40" s="28"/>
      <c r="E40" s="28"/>
      <c r="F40" s="28"/>
      <c r="G40" s="28"/>
      <c r="H40" s="28"/>
    </row>
    <row r="42" spans="1:13" x14ac:dyDescent="0.3">
      <c r="A42" s="62" t="s">
        <v>15</v>
      </c>
      <c r="B42" s="62"/>
      <c r="C42" s="62"/>
      <c r="D42" s="62"/>
      <c r="E42" s="62"/>
      <c r="F42" s="62"/>
      <c r="G42" s="62"/>
      <c r="H42" s="62"/>
      <c r="M42" s="48"/>
    </row>
    <row r="43" spans="1:13" x14ac:dyDescent="0.3">
      <c r="A43" s="60" t="s">
        <v>21</v>
      </c>
      <c r="B43" s="60"/>
      <c r="C43" s="61"/>
      <c r="D43" s="61"/>
      <c r="E43" s="61"/>
      <c r="F43" s="61"/>
      <c r="G43" s="61"/>
      <c r="H43" s="61"/>
      <c r="M43" s="48"/>
    </row>
    <row r="44" spans="1:13" ht="15" thickBot="1" x14ac:dyDescent="0.35">
      <c r="A44" s="31" t="s">
        <v>22</v>
      </c>
      <c r="B44" s="40" t="s">
        <v>23</v>
      </c>
      <c r="C44" s="44" t="s">
        <v>6</v>
      </c>
      <c r="D44" s="44" t="s">
        <v>7</v>
      </c>
      <c r="E44" s="44" t="s">
        <v>8</v>
      </c>
      <c r="F44" s="44" t="s">
        <v>9</v>
      </c>
      <c r="G44" s="44" t="s">
        <v>1</v>
      </c>
      <c r="H44" s="44" t="s">
        <v>2</v>
      </c>
    </row>
    <row r="45" spans="1:13" x14ac:dyDescent="0.3">
      <c r="A45" s="31">
        <v>-25</v>
      </c>
      <c r="B45" s="40">
        <v>35</v>
      </c>
      <c r="C45" s="32">
        <f t="shared" ref="C45:H46" si="12">C2</f>
        <v>3.72</v>
      </c>
      <c r="D45" s="33">
        <f t="shared" si="12"/>
        <v>12.71</v>
      </c>
      <c r="E45" s="33">
        <f t="shared" si="12"/>
        <v>12.71</v>
      </c>
      <c r="F45" s="33">
        <f t="shared" si="12"/>
        <v>2.25</v>
      </c>
      <c r="G45" s="33">
        <f t="shared" si="12"/>
        <v>1.97</v>
      </c>
      <c r="H45" s="34">
        <f t="shared" si="12"/>
        <v>1.97</v>
      </c>
      <c r="M45" s="48"/>
    </row>
    <row r="46" spans="1:13" x14ac:dyDescent="0.3">
      <c r="A46" s="31">
        <v>-22</v>
      </c>
      <c r="B46" s="40">
        <v>35</v>
      </c>
      <c r="C46" s="35">
        <f t="shared" si="12"/>
        <v>4.1280000000000001</v>
      </c>
      <c r="D46" s="30">
        <f t="shared" si="12"/>
        <v>14.09</v>
      </c>
      <c r="E46" s="30">
        <f t="shared" si="12"/>
        <v>14.09</v>
      </c>
      <c r="F46" s="30">
        <f t="shared" si="12"/>
        <v>2.3519999999999999</v>
      </c>
      <c r="G46" s="30">
        <f t="shared" si="12"/>
        <v>2.0419999999999998</v>
      </c>
      <c r="H46" s="36">
        <f t="shared" si="12"/>
        <v>2.0419999999999998</v>
      </c>
      <c r="M46" s="48"/>
    </row>
    <row r="47" spans="1:13" x14ac:dyDescent="0.3">
      <c r="A47" s="31">
        <v>-15</v>
      </c>
      <c r="B47" s="40">
        <v>35</v>
      </c>
      <c r="C47" s="35">
        <f t="shared" ref="C47:H47" si="13">C5</f>
        <v>5.18</v>
      </c>
      <c r="D47" s="30">
        <f t="shared" si="13"/>
        <v>17.62</v>
      </c>
      <c r="E47" s="30">
        <f t="shared" si="13"/>
        <v>17.62</v>
      </c>
      <c r="F47" s="30">
        <f t="shared" si="13"/>
        <v>2.74</v>
      </c>
      <c r="G47" s="30">
        <f t="shared" si="13"/>
        <v>2.35</v>
      </c>
      <c r="H47" s="36">
        <f t="shared" si="13"/>
        <v>2.35</v>
      </c>
    </row>
    <row r="48" spans="1:13" x14ac:dyDescent="0.3">
      <c r="A48" s="31">
        <v>-7</v>
      </c>
      <c r="B48" s="40">
        <v>30</v>
      </c>
      <c r="C48" s="35">
        <f t="shared" ref="C48:H48" si="14">C7+5*(C7-C17)/20</f>
        <v>7.21</v>
      </c>
      <c r="D48" s="30">
        <f t="shared" si="14"/>
        <v>23.5</v>
      </c>
      <c r="E48" s="30">
        <f t="shared" si="14"/>
        <v>23.5</v>
      </c>
      <c r="F48" s="30">
        <f t="shared" si="14"/>
        <v>3.25</v>
      </c>
      <c r="G48" s="30">
        <f t="shared" si="14"/>
        <v>2.6875</v>
      </c>
      <c r="H48" s="36">
        <f t="shared" si="14"/>
        <v>2.6875</v>
      </c>
    </row>
    <row r="49" spans="1:10" x14ac:dyDescent="0.3">
      <c r="A49" s="31">
        <v>2</v>
      </c>
      <c r="B49" s="40">
        <v>27</v>
      </c>
      <c r="C49" s="35">
        <f t="shared" ref="C49:H49" si="15">C8+8*(C8-C18)/20</f>
        <v>7.7780000000000005</v>
      </c>
      <c r="D49" s="30">
        <f t="shared" si="15"/>
        <v>26</v>
      </c>
      <c r="E49" s="30">
        <f t="shared" si="15"/>
        <v>26</v>
      </c>
      <c r="F49" s="30">
        <f t="shared" si="15"/>
        <v>3.7540000000000004</v>
      </c>
      <c r="G49" s="30">
        <f t="shared" si="15"/>
        <v>3.1799999999999997</v>
      </c>
      <c r="H49" s="36">
        <f t="shared" si="15"/>
        <v>3.1799999999999997</v>
      </c>
    </row>
    <row r="50" spans="1:10" x14ac:dyDescent="0.3">
      <c r="A50" s="31">
        <v>7</v>
      </c>
      <c r="B50" s="40">
        <v>25</v>
      </c>
      <c r="C50" s="35">
        <f t="shared" ref="C50:H51" si="16">C9+10*(C9-C19)/20</f>
        <v>9.86</v>
      </c>
      <c r="D50" s="30">
        <f t="shared" si="16"/>
        <v>30.150000000000002</v>
      </c>
      <c r="E50" s="30">
        <f t="shared" si="16"/>
        <v>30.150000000000002</v>
      </c>
      <c r="F50" s="30">
        <f t="shared" si="16"/>
        <v>6.044999999999999</v>
      </c>
      <c r="G50" s="30">
        <f t="shared" si="16"/>
        <v>4.7149999999999999</v>
      </c>
      <c r="H50" s="36">
        <f t="shared" si="16"/>
        <v>4.7149999999999999</v>
      </c>
    </row>
    <row r="51" spans="1:10" ht="15" thickBot="1" x14ac:dyDescent="0.35">
      <c r="A51" s="31">
        <v>12</v>
      </c>
      <c r="B51" s="40">
        <v>24</v>
      </c>
      <c r="C51" s="37">
        <f t="shared" si="16"/>
        <v>11.288</v>
      </c>
      <c r="D51" s="38">
        <f t="shared" si="16"/>
        <v>30.396000000000001</v>
      </c>
      <c r="E51" s="38">
        <f t="shared" si="16"/>
        <v>31.602</v>
      </c>
      <c r="F51" s="38">
        <f t="shared" si="16"/>
        <v>6.0269999999999992</v>
      </c>
      <c r="G51" s="38">
        <f t="shared" si="16"/>
        <v>4.9669999999999996</v>
      </c>
      <c r="H51" s="39">
        <f t="shared" si="16"/>
        <v>4.8860000000000001</v>
      </c>
    </row>
    <row r="52" spans="1:10" x14ac:dyDescent="0.3">
      <c r="A52" s="63" t="s">
        <v>15</v>
      </c>
      <c r="B52" s="64"/>
      <c r="C52" s="64"/>
      <c r="D52" s="64"/>
      <c r="E52" s="64"/>
      <c r="F52" s="64"/>
      <c r="G52" s="64"/>
      <c r="H52" s="65"/>
    </row>
    <row r="53" spans="1:10" ht="15" thickBot="1" x14ac:dyDescent="0.35">
      <c r="A53" s="60" t="s">
        <v>20</v>
      </c>
      <c r="B53" s="60"/>
      <c r="C53" s="61"/>
      <c r="D53" s="61"/>
      <c r="E53" s="61"/>
      <c r="F53" s="61"/>
      <c r="G53" s="61"/>
      <c r="H53" s="61"/>
    </row>
    <row r="54" spans="1:10" x14ac:dyDescent="0.3">
      <c r="A54" s="31">
        <v>-10</v>
      </c>
      <c r="B54" s="40">
        <v>55</v>
      </c>
      <c r="C54" s="41">
        <f>C16</f>
        <v>5.23</v>
      </c>
      <c r="D54" s="42">
        <f>D16</f>
        <v>18.59</v>
      </c>
      <c r="E54" s="42">
        <f t="shared" ref="E54:H54" si="17">E16</f>
        <v>18.59</v>
      </c>
      <c r="F54" s="42">
        <f t="shared" si="17"/>
        <v>1.91</v>
      </c>
      <c r="G54" s="42">
        <f t="shared" si="17"/>
        <v>1.48</v>
      </c>
      <c r="H54" s="43">
        <f t="shared" si="17"/>
        <v>1.48</v>
      </c>
    </row>
    <row r="55" spans="1:10" x14ac:dyDescent="0.3">
      <c r="A55" s="31">
        <v>-7</v>
      </c>
      <c r="B55" s="40">
        <v>44</v>
      </c>
      <c r="C55" s="35">
        <f t="shared" ref="C55:H55" si="18">C7+11*(C17-C7)/20</f>
        <v>6.25</v>
      </c>
      <c r="D55" s="30">
        <f t="shared" si="18"/>
        <v>21.9</v>
      </c>
      <c r="E55" s="30">
        <f t="shared" si="18"/>
        <v>21.9</v>
      </c>
      <c r="F55" s="30">
        <f t="shared" si="18"/>
        <v>2.4500000000000002</v>
      </c>
      <c r="G55" s="30">
        <f t="shared" si="18"/>
        <v>1.9275</v>
      </c>
      <c r="H55" s="36">
        <f t="shared" si="18"/>
        <v>1.9275</v>
      </c>
    </row>
    <row r="56" spans="1:10" x14ac:dyDescent="0.3">
      <c r="A56" s="31">
        <v>2</v>
      </c>
      <c r="B56" s="40">
        <v>37</v>
      </c>
      <c r="C56" s="35">
        <f t="shared" ref="C56:H56" si="19">C8+2*(C18-C8)/20</f>
        <v>7.5680000000000005</v>
      </c>
      <c r="D56" s="30">
        <f t="shared" si="19"/>
        <v>26</v>
      </c>
      <c r="E56" s="30">
        <f t="shared" si="19"/>
        <v>26</v>
      </c>
      <c r="F56" s="30">
        <f t="shared" si="19"/>
        <v>3.3240000000000003</v>
      </c>
      <c r="G56" s="30">
        <f t="shared" si="19"/>
        <v>2.7050000000000001</v>
      </c>
      <c r="H56" s="36">
        <f t="shared" si="19"/>
        <v>2.7050000000000001</v>
      </c>
    </row>
    <row r="57" spans="1:10" x14ac:dyDescent="0.3">
      <c r="A57" s="31">
        <v>7</v>
      </c>
      <c r="B57" s="40">
        <v>32</v>
      </c>
      <c r="C57" s="35">
        <f t="shared" ref="C57:H57" si="20">C9-2*(C19-C9)/20</f>
        <v>9.4359999999999999</v>
      </c>
      <c r="D57" s="30">
        <f t="shared" si="20"/>
        <v>30.110000000000003</v>
      </c>
      <c r="E57" s="30">
        <f t="shared" si="20"/>
        <v>30.110000000000003</v>
      </c>
      <c r="F57" s="30">
        <f t="shared" si="20"/>
        <v>5.2569999999999997</v>
      </c>
      <c r="G57" s="30">
        <f t="shared" si="20"/>
        <v>4.0709999999999997</v>
      </c>
      <c r="H57" s="36">
        <f t="shared" si="20"/>
        <v>4.0709999999999997</v>
      </c>
    </row>
    <row r="58" spans="1:10" ht="15" thickBot="1" x14ac:dyDescent="0.35">
      <c r="A58" s="31">
        <v>12</v>
      </c>
      <c r="B58" s="40">
        <v>30</v>
      </c>
      <c r="C58" s="37">
        <f>C39</f>
        <v>10.767800000000001</v>
      </c>
      <c r="D58" s="38">
        <f t="shared" ref="D58:H58" si="21">D39</f>
        <v>30.140400000000003</v>
      </c>
      <c r="E58" s="38">
        <f t="shared" si="21"/>
        <v>30.9846</v>
      </c>
      <c r="F58" s="38">
        <f t="shared" si="21"/>
        <v>5.2214999999999998</v>
      </c>
      <c r="G58" s="38">
        <f t="shared" si="21"/>
        <v>4.2748999999999997</v>
      </c>
      <c r="H58" s="39">
        <f t="shared" si="21"/>
        <v>4.2182000000000004</v>
      </c>
      <c r="J58" s="19" t="s">
        <v>12</v>
      </c>
    </row>
    <row r="59" spans="1:10" x14ac:dyDescent="0.3">
      <c r="C59" s="29"/>
      <c r="D59" s="28"/>
      <c r="E59" s="28"/>
      <c r="F59" s="28"/>
      <c r="G59" s="28"/>
      <c r="H59" s="28"/>
    </row>
  </sheetData>
  <mergeCells count="8">
    <mergeCell ref="A52:H52"/>
    <mergeCell ref="A53:H53"/>
    <mergeCell ref="B12:B13"/>
    <mergeCell ref="A25:H25"/>
    <mergeCell ref="A26:H26"/>
    <mergeCell ref="A34:H34"/>
    <mergeCell ref="A42:H42"/>
    <mergeCell ref="A43:H43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C07AA-8E1F-4F8E-8838-C31C7FE0DD6B}">
  <dimension ref="A1:L61"/>
  <sheetViews>
    <sheetView tabSelected="1" zoomScale="115" zoomScaleNormal="115" workbookViewId="0">
      <selection activeCell="J17" sqref="J17"/>
    </sheetView>
  </sheetViews>
  <sheetFormatPr defaultColWidth="11.5546875" defaultRowHeight="14.4" x14ac:dyDescent="0.3"/>
  <cols>
    <col min="1" max="2" width="11.5546875" style="19"/>
    <col min="3" max="8" width="15.77734375" style="19" customWidth="1"/>
    <col min="9" max="9" width="21.77734375" style="19" bestFit="1" customWidth="1"/>
    <col min="10" max="16384" width="11.5546875" style="19"/>
  </cols>
  <sheetData>
    <row r="1" spans="1:12" ht="15" thickBot="1" x14ac:dyDescent="0.35">
      <c r="A1" s="18"/>
      <c r="B1" s="18" t="s">
        <v>10</v>
      </c>
      <c r="C1" s="18" t="s">
        <v>17</v>
      </c>
      <c r="D1" s="18" t="s">
        <v>18</v>
      </c>
      <c r="E1" s="18" t="s">
        <v>19</v>
      </c>
      <c r="F1" s="18" t="s">
        <v>0</v>
      </c>
      <c r="G1" s="18" t="s">
        <v>1</v>
      </c>
      <c r="H1" s="18" t="s">
        <v>2</v>
      </c>
      <c r="I1" s="18" t="s">
        <v>24</v>
      </c>
      <c r="K1" s="19" t="s">
        <v>3</v>
      </c>
    </row>
    <row r="2" spans="1:12" x14ac:dyDescent="0.3">
      <c r="A2" s="18"/>
      <c r="B2" s="20">
        <v>-25</v>
      </c>
      <c r="C2" s="6">
        <v>1.48</v>
      </c>
      <c r="D2" s="7">
        <v>1.95</v>
      </c>
      <c r="E2" s="7">
        <v>2.14</v>
      </c>
      <c r="F2" s="7">
        <v>1.32</v>
      </c>
      <c r="G2" s="7">
        <v>1.3</v>
      </c>
      <c r="H2" s="8">
        <v>1.28</v>
      </c>
      <c r="I2" s="55">
        <v>45</v>
      </c>
    </row>
    <row r="3" spans="1:12" x14ac:dyDescent="0.3">
      <c r="A3" s="18"/>
      <c r="B3" s="20">
        <v>-22</v>
      </c>
      <c r="C3" s="16">
        <f t="shared" ref="C3:H3" si="0">($B$3-$B$4)*(C2-C4)/($B$2-$B$4)+C4</f>
        <v>1.5939999999999999</v>
      </c>
      <c r="D3" s="16">
        <f t="shared" si="0"/>
        <v>2.34</v>
      </c>
      <c r="E3" s="3">
        <f t="shared" si="0"/>
        <v>2.5840000000000001</v>
      </c>
      <c r="F3" s="3">
        <f t="shared" si="0"/>
        <v>1.4219999999999999</v>
      </c>
      <c r="G3" s="3">
        <f t="shared" si="0"/>
        <v>1.3959999999999999</v>
      </c>
      <c r="H3" s="17">
        <f t="shared" si="0"/>
        <v>1.3639999999999999</v>
      </c>
      <c r="I3" s="55">
        <v>45</v>
      </c>
    </row>
    <row r="4" spans="1:12" x14ac:dyDescent="0.3">
      <c r="A4" s="18" t="s">
        <v>4</v>
      </c>
      <c r="B4" s="20">
        <v>-20</v>
      </c>
      <c r="C4" s="9">
        <v>1.67</v>
      </c>
      <c r="D4" s="2">
        <v>2.6</v>
      </c>
      <c r="E4" s="2">
        <v>2.88</v>
      </c>
      <c r="F4" s="2">
        <v>1.49</v>
      </c>
      <c r="G4" s="2">
        <v>1.46</v>
      </c>
      <c r="H4" s="10">
        <v>1.42</v>
      </c>
      <c r="I4" s="55">
        <v>55</v>
      </c>
    </row>
    <row r="5" spans="1:12" x14ac:dyDescent="0.3">
      <c r="A5" s="18"/>
      <c r="B5" s="20">
        <v>-15</v>
      </c>
      <c r="C5" s="9">
        <v>1.9</v>
      </c>
      <c r="D5" s="2">
        <v>3.57</v>
      </c>
      <c r="E5" s="2">
        <v>4</v>
      </c>
      <c r="F5" s="2">
        <v>2.4900000000000002</v>
      </c>
      <c r="G5" s="2">
        <v>2.4300000000000002</v>
      </c>
      <c r="H5" s="10">
        <v>2.34</v>
      </c>
      <c r="I5" s="55">
        <v>60</v>
      </c>
    </row>
    <row r="6" spans="1:12" x14ac:dyDescent="0.3">
      <c r="A6" s="18"/>
      <c r="B6" s="20">
        <v>-10</v>
      </c>
      <c r="C6" s="9">
        <v>2.02</v>
      </c>
      <c r="D6" s="2">
        <v>4.51</v>
      </c>
      <c r="E6" s="2">
        <v>5.1100000000000003</v>
      </c>
      <c r="F6" s="2">
        <v>2.74</v>
      </c>
      <c r="G6" s="2">
        <v>2.66</v>
      </c>
      <c r="H6" s="10">
        <v>2.57</v>
      </c>
      <c r="I6" s="55">
        <v>60</v>
      </c>
    </row>
    <row r="7" spans="1:12" x14ac:dyDescent="0.3">
      <c r="A7" s="18"/>
      <c r="B7" s="20">
        <v>-7</v>
      </c>
      <c r="C7" s="9">
        <v>1.48</v>
      </c>
      <c r="D7" s="2">
        <v>6.1</v>
      </c>
      <c r="E7" s="2">
        <v>6.21</v>
      </c>
      <c r="F7" s="2">
        <v>3.06</v>
      </c>
      <c r="G7" s="2">
        <v>3.05</v>
      </c>
      <c r="H7" s="10">
        <v>2.86</v>
      </c>
      <c r="I7" s="55">
        <v>60</v>
      </c>
    </row>
    <row r="8" spans="1:12" x14ac:dyDescent="0.3">
      <c r="A8" s="18"/>
      <c r="B8" s="20">
        <v>2</v>
      </c>
      <c r="C8" s="16">
        <f t="shared" ref="C8:H8" si="1">($B$3-$B$4)*(C7-C9)/($B$2-$B$4)+C9</f>
        <v>2.23</v>
      </c>
      <c r="D8" s="16">
        <f t="shared" si="1"/>
        <v>6.16</v>
      </c>
      <c r="E8" s="16">
        <f t="shared" si="1"/>
        <v>6.93</v>
      </c>
      <c r="F8" s="16">
        <f t="shared" si="1"/>
        <v>4.4160000000000004</v>
      </c>
      <c r="G8" s="16">
        <f t="shared" si="1"/>
        <v>4.22</v>
      </c>
      <c r="H8" s="16">
        <f t="shared" si="1"/>
        <v>4</v>
      </c>
      <c r="I8" s="55">
        <v>60</v>
      </c>
    </row>
    <row r="9" spans="1:12" x14ac:dyDescent="0.3">
      <c r="A9" s="18"/>
      <c r="B9" s="20">
        <v>7</v>
      </c>
      <c r="C9" s="9">
        <v>2.73</v>
      </c>
      <c r="D9" s="2">
        <v>6.2</v>
      </c>
      <c r="E9" s="2">
        <v>7.41</v>
      </c>
      <c r="F9" s="2">
        <v>5.32</v>
      </c>
      <c r="G9" s="2">
        <v>5</v>
      </c>
      <c r="H9" s="10">
        <v>4.76</v>
      </c>
      <c r="I9" s="55">
        <v>65</v>
      </c>
    </row>
    <row r="10" spans="1:12" x14ac:dyDescent="0.3">
      <c r="A10" s="18" t="s">
        <v>11</v>
      </c>
      <c r="B10" s="20">
        <v>12</v>
      </c>
      <c r="C10" s="16">
        <f t="shared" ref="C10:H10" si="2">($B$3-$B$4)*(C9-C11)/($B$2-$B$4)+C11</f>
        <v>2.7959999999999998</v>
      </c>
      <c r="D10" s="16">
        <f t="shared" si="2"/>
        <v>6.3680000000000003</v>
      </c>
      <c r="E10" s="16">
        <f t="shared" si="2"/>
        <v>7.32</v>
      </c>
      <c r="F10" s="16">
        <f t="shared" si="2"/>
        <v>5.6619999999999999</v>
      </c>
      <c r="G10" s="16">
        <f t="shared" si="2"/>
        <v>5.3420000000000005</v>
      </c>
      <c r="H10" s="16">
        <f t="shared" si="2"/>
        <v>5.0720000000000001</v>
      </c>
      <c r="I10" s="55">
        <v>65</v>
      </c>
      <c r="L10" s="18" t="s">
        <v>13</v>
      </c>
    </row>
    <row r="11" spans="1:12" x14ac:dyDescent="0.3">
      <c r="A11" s="18"/>
      <c r="B11" s="20">
        <v>15</v>
      </c>
      <c r="C11" s="14">
        <v>2.84</v>
      </c>
      <c r="D11" s="15">
        <v>6.48</v>
      </c>
      <c r="E11" s="15">
        <v>7.26</v>
      </c>
      <c r="F11" s="15">
        <v>5.89</v>
      </c>
      <c r="G11" s="15">
        <v>5.57</v>
      </c>
      <c r="H11" s="15">
        <v>5.28</v>
      </c>
      <c r="I11" s="55">
        <v>65</v>
      </c>
    </row>
    <row r="12" spans="1:12" x14ac:dyDescent="0.3">
      <c r="A12" s="18"/>
      <c r="B12" s="58"/>
      <c r="C12" s="18"/>
      <c r="D12" s="18"/>
      <c r="E12" s="18"/>
      <c r="F12" s="18"/>
      <c r="G12" s="18"/>
      <c r="H12" s="18"/>
      <c r="I12" s="55"/>
    </row>
    <row r="13" spans="1:12" ht="15" thickBot="1" x14ac:dyDescent="0.35">
      <c r="A13" s="18"/>
      <c r="B13" s="59"/>
      <c r="C13" s="18"/>
      <c r="D13" s="18"/>
      <c r="E13" s="18"/>
      <c r="F13" s="18"/>
      <c r="G13" s="18"/>
      <c r="H13" s="18"/>
      <c r="I13" s="55"/>
    </row>
    <row r="14" spans="1:12" x14ac:dyDescent="0.3">
      <c r="A14" s="18" t="s">
        <v>5</v>
      </c>
      <c r="B14" s="20">
        <v>-20</v>
      </c>
      <c r="C14" s="6">
        <v>1.34</v>
      </c>
      <c r="D14" s="7">
        <v>1.77</v>
      </c>
      <c r="E14" s="7">
        <v>1.84</v>
      </c>
      <c r="F14" s="7">
        <v>1.01</v>
      </c>
      <c r="G14" s="7">
        <v>1</v>
      </c>
      <c r="H14" s="8">
        <v>1</v>
      </c>
      <c r="I14" s="55">
        <v>55</v>
      </c>
    </row>
    <row r="15" spans="1:12" x14ac:dyDescent="0.3">
      <c r="A15" s="18"/>
      <c r="B15" s="20">
        <v>-15</v>
      </c>
      <c r="C15" s="9">
        <v>1.53</v>
      </c>
      <c r="D15" s="2">
        <v>2.08</v>
      </c>
      <c r="E15" s="2">
        <v>2.2599999999999998</v>
      </c>
      <c r="F15" s="2">
        <v>1.24</v>
      </c>
      <c r="G15" s="2">
        <v>1.22</v>
      </c>
      <c r="H15" s="10">
        <v>1.2</v>
      </c>
      <c r="I15" s="55">
        <v>60</v>
      </c>
    </row>
    <row r="16" spans="1:12" x14ac:dyDescent="0.3">
      <c r="A16" s="18"/>
      <c r="B16" s="20">
        <v>-10</v>
      </c>
      <c r="C16" s="9">
        <v>2.63</v>
      </c>
      <c r="D16" s="2">
        <v>3.46</v>
      </c>
      <c r="E16" s="2">
        <v>3.8</v>
      </c>
      <c r="F16" s="2">
        <v>1.74</v>
      </c>
      <c r="G16" s="2">
        <v>1.71</v>
      </c>
      <c r="H16" s="10">
        <v>1.69</v>
      </c>
      <c r="I16" s="55">
        <v>60</v>
      </c>
    </row>
    <row r="17" spans="1:9" x14ac:dyDescent="0.3">
      <c r="A17" s="18"/>
      <c r="B17" s="20">
        <v>-7</v>
      </c>
      <c r="C17" s="9">
        <v>2.64</v>
      </c>
      <c r="D17" s="2">
        <v>5.15</v>
      </c>
      <c r="E17" s="2">
        <v>5.22</v>
      </c>
      <c r="F17" s="2">
        <v>2.0099999999999998</v>
      </c>
      <c r="G17" s="2">
        <v>2</v>
      </c>
      <c r="H17" s="10">
        <v>1.96</v>
      </c>
      <c r="I17" s="55">
        <v>60</v>
      </c>
    </row>
    <row r="18" spans="1:9" x14ac:dyDescent="0.3">
      <c r="A18" s="18"/>
      <c r="B18" s="20">
        <v>2</v>
      </c>
      <c r="C18" s="16">
        <f t="shared" ref="C18:H18" si="3">($B$3-$B$4)*(C17-C19)/($B$2-$B$4)+C19</f>
        <v>3.6840000000000002</v>
      </c>
      <c r="D18" s="16">
        <f t="shared" si="3"/>
        <v>5.66</v>
      </c>
      <c r="E18" s="16">
        <f t="shared" si="3"/>
        <v>6.2279999999999998</v>
      </c>
      <c r="F18" s="16">
        <f t="shared" si="3"/>
        <v>2.6640000000000001</v>
      </c>
      <c r="G18" s="16">
        <f t="shared" si="3"/>
        <v>2.6</v>
      </c>
      <c r="H18" s="16">
        <f t="shared" si="3"/>
        <v>2.5300000000000002</v>
      </c>
      <c r="I18" s="55">
        <v>60</v>
      </c>
    </row>
    <row r="19" spans="1:9" x14ac:dyDescent="0.3">
      <c r="A19" s="18"/>
      <c r="B19" s="20">
        <v>7</v>
      </c>
      <c r="C19" s="9">
        <v>4.38</v>
      </c>
      <c r="D19" s="2">
        <v>6</v>
      </c>
      <c r="E19" s="2">
        <v>6.9</v>
      </c>
      <c r="F19" s="2">
        <v>3.1</v>
      </c>
      <c r="G19" s="2">
        <v>3</v>
      </c>
      <c r="H19" s="10">
        <v>2.91</v>
      </c>
      <c r="I19" s="55">
        <v>65</v>
      </c>
    </row>
    <row r="20" spans="1:9" x14ac:dyDescent="0.3">
      <c r="A20" s="18" t="s">
        <v>11</v>
      </c>
      <c r="B20" s="20">
        <v>12</v>
      </c>
      <c r="C20" s="16">
        <f t="shared" ref="C20:H20" si="4">($B$3-$B$4)*(C19-C21)/($B$2-$B$4)+C21</f>
        <v>4.7700000000000005</v>
      </c>
      <c r="D20" s="16">
        <f t="shared" si="4"/>
        <v>6.09</v>
      </c>
      <c r="E20" s="16">
        <f t="shared" si="4"/>
        <v>6.9480000000000004</v>
      </c>
      <c r="F20" s="16">
        <f t="shared" si="4"/>
        <v>3.3879999999999999</v>
      </c>
      <c r="G20" s="16">
        <f t="shared" si="4"/>
        <v>3.2519999999999998</v>
      </c>
      <c r="H20" s="16">
        <f t="shared" si="4"/>
        <v>3.1440000000000001</v>
      </c>
      <c r="I20" s="55">
        <v>65</v>
      </c>
    </row>
    <row r="21" spans="1:9" x14ac:dyDescent="0.3">
      <c r="B21" s="20">
        <v>15</v>
      </c>
      <c r="C21" s="14">
        <v>5.03</v>
      </c>
      <c r="D21" s="15">
        <v>6.15</v>
      </c>
      <c r="E21" s="15">
        <v>6.98</v>
      </c>
      <c r="F21" s="15">
        <v>3.58</v>
      </c>
      <c r="G21" s="15">
        <v>3.42</v>
      </c>
      <c r="H21" s="15">
        <v>3.3</v>
      </c>
      <c r="I21" s="55">
        <v>65</v>
      </c>
    </row>
    <row r="23" spans="1:9" x14ac:dyDescent="0.3">
      <c r="A23" s="19" t="s">
        <v>14</v>
      </c>
    </row>
    <row r="25" spans="1:9" x14ac:dyDescent="0.3">
      <c r="A25" s="62" t="s">
        <v>16</v>
      </c>
      <c r="B25" s="62"/>
      <c r="C25" s="62"/>
      <c r="D25" s="62"/>
      <c r="E25" s="62"/>
      <c r="F25" s="62"/>
      <c r="G25" s="62"/>
      <c r="H25" s="62"/>
      <c r="I25" s="49"/>
    </row>
    <row r="26" spans="1:9" x14ac:dyDescent="0.3">
      <c r="A26" s="60" t="s">
        <v>21</v>
      </c>
      <c r="B26" s="60"/>
      <c r="C26" s="61"/>
      <c r="D26" s="61"/>
      <c r="E26" s="61"/>
      <c r="F26" s="61"/>
      <c r="G26" s="61"/>
      <c r="H26" s="61"/>
      <c r="I26" s="50"/>
    </row>
    <row r="27" spans="1:9" ht="15" thickBot="1" x14ac:dyDescent="0.35">
      <c r="A27" s="31" t="s">
        <v>22</v>
      </c>
      <c r="B27" s="40" t="s">
        <v>23</v>
      </c>
      <c r="C27" s="44" t="s">
        <v>6</v>
      </c>
      <c r="D27" s="44" t="s">
        <v>7</v>
      </c>
      <c r="E27" s="44" t="s">
        <v>8</v>
      </c>
      <c r="F27" s="44" t="s">
        <v>9</v>
      </c>
      <c r="G27" s="44" t="s">
        <v>1</v>
      </c>
      <c r="H27" s="44" t="s">
        <v>2</v>
      </c>
      <c r="I27" s="50"/>
    </row>
    <row r="28" spans="1:9" x14ac:dyDescent="0.3">
      <c r="A28" s="31">
        <v>-25</v>
      </c>
      <c r="B28" s="40">
        <v>35</v>
      </c>
      <c r="C28" s="32">
        <f t="shared" ref="C28:H28" si="5">C2</f>
        <v>1.48</v>
      </c>
      <c r="D28" s="33">
        <f t="shared" si="5"/>
        <v>1.95</v>
      </c>
      <c r="E28" s="33">
        <f t="shared" si="5"/>
        <v>2.14</v>
      </c>
      <c r="F28" s="33">
        <f t="shared" si="5"/>
        <v>1.32</v>
      </c>
      <c r="G28" s="33">
        <f t="shared" si="5"/>
        <v>1.3</v>
      </c>
      <c r="H28" s="34">
        <f t="shared" si="5"/>
        <v>1.28</v>
      </c>
    </row>
    <row r="29" spans="1:9" x14ac:dyDescent="0.3">
      <c r="A29" s="31">
        <v>-10</v>
      </c>
      <c r="B29" s="40">
        <v>35</v>
      </c>
      <c r="C29" s="35">
        <f t="shared" ref="C29:H29" si="6">C6</f>
        <v>2.02</v>
      </c>
      <c r="D29" s="30">
        <f t="shared" si="6"/>
        <v>4.51</v>
      </c>
      <c r="E29" s="30">
        <f t="shared" si="6"/>
        <v>5.1100000000000003</v>
      </c>
      <c r="F29" s="30">
        <f t="shared" si="6"/>
        <v>2.74</v>
      </c>
      <c r="G29" s="30">
        <f t="shared" si="6"/>
        <v>2.66</v>
      </c>
      <c r="H29" s="36">
        <f t="shared" si="6"/>
        <v>2.57</v>
      </c>
      <c r="I29" s="28"/>
    </row>
    <row r="30" spans="1:9" x14ac:dyDescent="0.3">
      <c r="A30" s="31">
        <v>-7</v>
      </c>
      <c r="B30" s="40">
        <v>34</v>
      </c>
      <c r="C30" s="35">
        <f t="shared" ref="C30:H30" si="7">C7+(C7-C17)/20</f>
        <v>1.4219999999999999</v>
      </c>
      <c r="D30" s="30">
        <f t="shared" si="7"/>
        <v>6.1475</v>
      </c>
      <c r="E30" s="30">
        <f t="shared" si="7"/>
        <v>6.2595000000000001</v>
      </c>
      <c r="F30" s="30">
        <f t="shared" si="7"/>
        <v>3.1125000000000003</v>
      </c>
      <c r="G30" s="30">
        <f t="shared" si="7"/>
        <v>3.1025</v>
      </c>
      <c r="H30" s="36">
        <f t="shared" si="7"/>
        <v>2.9049999999999998</v>
      </c>
      <c r="I30" s="28"/>
    </row>
    <row r="31" spans="1:9" x14ac:dyDescent="0.3">
      <c r="A31" s="31">
        <v>2</v>
      </c>
      <c r="B31" s="40">
        <v>30</v>
      </c>
      <c r="C31" s="35">
        <f t="shared" ref="C31:H31" si="8">C8+5*(C8-C18)/20</f>
        <v>1.8664999999999998</v>
      </c>
      <c r="D31" s="30">
        <f t="shared" si="8"/>
        <v>6.2850000000000001</v>
      </c>
      <c r="E31" s="30">
        <f t="shared" si="8"/>
        <v>7.1054999999999993</v>
      </c>
      <c r="F31" s="30">
        <f t="shared" si="8"/>
        <v>4.8540000000000001</v>
      </c>
      <c r="G31" s="30">
        <f t="shared" si="8"/>
        <v>4.625</v>
      </c>
      <c r="H31" s="36">
        <f t="shared" si="8"/>
        <v>4.3674999999999997</v>
      </c>
      <c r="I31" s="28"/>
    </row>
    <row r="32" spans="1:9" x14ac:dyDescent="0.3">
      <c r="A32" s="31">
        <v>7</v>
      </c>
      <c r="B32" s="40">
        <v>27</v>
      </c>
      <c r="C32" s="35">
        <f t="shared" ref="C32:H32" si="9">C9+8*(C9-C19)/20</f>
        <v>2.0700000000000003</v>
      </c>
      <c r="D32" s="30">
        <f t="shared" si="9"/>
        <v>6.28</v>
      </c>
      <c r="E32" s="30">
        <f t="shared" si="9"/>
        <v>7.6139999999999999</v>
      </c>
      <c r="F32" s="30">
        <f t="shared" si="9"/>
        <v>6.2080000000000002</v>
      </c>
      <c r="G32" s="30">
        <f t="shared" si="9"/>
        <v>5.8</v>
      </c>
      <c r="H32" s="36">
        <f t="shared" si="9"/>
        <v>5.5</v>
      </c>
      <c r="I32" s="28"/>
    </row>
    <row r="33" spans="1:9" ht="15" thickBot="1" x14ac:dyDescent="0.35">
      <c r="A33" s="31">
        <v>12</v>
      </c>
      <c r="B33" s="40">
        <v>24</v>
      </c>
      <c r="C33" s="37">
        <f t="shared" ref="C33:H33" si="10">C10+11*(C10-C20)/20</f>
        <v>1.7102999999999995</v>
      </c>
      <c r="D33" s="38">
        <f t="shared" si="10"/>
        <v>6.520900000000001</v>
      </c>
      <c r="E33" s="38">
        <f t="shared" si="10"/>
        <v>7.5246000000000004</v>
      </c>
      <c r="F33" s="38">
        <f t="shared" si="10"/>
        <v>6.9127000000000001</v>
      </c>
      <c r="G33" s="38">
        <f t="shared" si="10"/>
        <v>6.4915000000000012</v>
      </c>
      <c r="H33" s="39">
        <f t="shared" si="10"/>
        <v>6.1324000000000005</v>
      </c>
      <c r="I33" s="28"/>
    </row>
    <row r="34" spans="1:9" ht="15" thickBot="1" x14ac:dyDescent="0.35">
      <c r="A34" s="60" t="s">
        <v>20</v>
      </c>
      <c r="B34" s="60"/>
      <c r="C34" s="66"/>
      <c r="D34" s="66"/>
      <c r="E34" s="66"/>
      <c r="F34" s="66"/>
      <c r="G34" s="66"/>
      <c r="H34" s="66"/>
      <c r="I34" s="50"/>
    </row>
    <row r="35" spans="1:9" x14ac:dyDescent="0.3">
      <c r="A35" s="45">
        <v>-20</v>
      </c>
      <c r="B35" s="46">
        <v>55</v>
      </c>
      <c r="C35" s="41">
        <f t="shared" ref="C35:H35" si="11">C14</f>
        <v>1.34</v>
      </c>
      <c r="D35" s="42">
        <f t="shared" si="11"/>
        <v>1.77</v>
      </c>
      <c r="E35" s="42">
        <f t="shared" si="11"/>
        <v>1.84</v>
      </c>
      <c r="F35" s="42">
        <f t="shared" si="11"/>
        <v>1.01</v>
      </c>
      <c r="G35" s="42">
        <f t="shared" si="11"/>
        <v>1</v>
      </c>
      <c r="H35" s="43">
        <f t="shared" si="11"/>
        <v>1</v>
      </c>
      <c r="I35" s="28"/>
    </row>
    <row r="36" spans="1:9" x14ac:dyDescent="0.3">
      <c r="A36" s="31">
        <v>-10</v>
      </c>
      <c r="B36" s="40">
        <v>55</v>
      </c>
      <c r="C36" s="35">
        <f t="shared" ref="C36:H36" si="12">C16</f>
        <v>2.63</v>
      </c>
      <c r="D36" s="30">
        <f t="shared" si="12"/>
        <v>3.46</v>
      </c>
      <c r="E36" s="30">
        <f t="shared" si="12"/>
        <v>3.8</v>
      </c>
      <c r="F36" s="30">
        <f t="shared" si="12"/>
        <v>1.74</v>
      </c>
      <c r="G36" s="30">
        <f t="shared" si="12"/>
        <v>1.71</v>
      </c>
      <c r="H36" s="36">
        <f t="shared" si="12"/>
        <v>1.69</v>
      </c>
      <c r="I36" s="28"/>
    </row>
    <row r="37" spans="1:9" x14ac:dyDescent="0.3">
      <c r="A37" s="31">
        <v>-7</v>
      </c>
      <c r="B37" s="40">
        <v>52</v>
      </c>
      <c r="C37" s="35">
        <f t="shared" ref="C37:H37" si="13">C17+3*(C7-C17)/20</f>
        <v>2.4660000000000002</v>
      </c>
      <c r="D37" s="30">
        <f t="shared" si="13"/>
        <v>5.2925000000000004</v>
      </c>
      <c r="E37" s="30">
        <f t="shared" si="13"/>
        <v>5.3685</v>
      </c>
      <c r="F37" s="30">
        <f t="shared" si="13"/>
        <v>2.1675</v>
      </c>
      <c r="G37" s="30">
        <f t="shared" si="13"/>
        <v>2.1574999999999998</v>
      </c>
      <c r="H37" s="36">
        <f t="shared" si="13"/>
        <v>2.0949999999999998</v>
      </c>
      <c r="I37" s="28"/>
    </row>
    <row r="38" spans="1:9" x14ac:dyDescent="0.3">
      <c r="A38" s="31">
        <v>2</v>
      </c>
      <c r="B38" s="40">
        <v>42</v>
      </c>
      <c r="C38" s="35">
        <f>C8-E447*(C8-C18)/20</f>
        <v>2.23</v>
      </c>
      <c r="D38" s="30">
        <f>D8-7*(D8-D18)/20</f>
        <v>5.9850000000000003</v>
      </c>
      <c r="E38" s="30">
        <f>E8-7*(E8-E18)/20</f>
        <v>6.6842999999999995</v>
      </c>
      <c r="F38" s="30">
        <f>F8-7*(F8-F18)/20</f>
        <v>3.8028000000000004</v>
      </c>
      <c r="G38" s="30">
        <f>G8-7*(G8-G18)/20</f>
        <v>3.6529999999999996</v>
      </c>
      <c r="H38" s="36">
        <f>H8-7*(H8-H18)/20</f>
        <v>3.4855</v>
      </c>
      <c r="I38" s="28"/>
    </row>
    <row r="39" spans="1:9" x14ac:dyDescent="0.3">
      <c r="A39" s="31">
        <v>7</v>
      </c>
      <c r="B39" s="40">
        <v>36</v>
      </c>
      <c r="C39" s="35">
        <f>C9-1*(C9-C19)/20</f>
        <v>2.8125</v>
      </c>
      <c r="D39" s="30">
        <f>D10+(D10-D19)/20</f>
        <v>6.3864000000000001</v>
      </c>
      <c r="E39" s="30">
        <f>E9-1*(E9-E19)/20</f>
        <v>7.3845000000000001</v>
      </c>
      <c r="F39" s="30">
        <f>F9-1*(F9-F19)/20</f>
        <v>5.2090000000000005</v>
      </c>
      <c r="G39" s="30">
        <f>G9-1*(G9-G19)/20</f>
        <v>4.9000000000000004</v>
      </c>
      <c r="H39" s="36">
        <f>H9-1*(H9-H19)/20</f>
        <v>4.6674999999999995</v>
      </c>
      <c r="I39" s="28"/>
    </row>
    <row r="40" spans="1:9" ht="15" thickBot="1" x14ac:dyDescent="0.35">
      <c r="A40" s="31">
        <v>12</v>
      </c>
      <c r="B40" s="40">
        <v>30</v>
      </c>
      <c r="C40" s="37">
        <f t="shared" ref="C40:H40" si="14">C10-(C20-C10)/20</f>
        <v>2.6972999999999998</v>
      </c>
      <c r="D40" s="38">
        <f t="shared" si="14"/>
        <v>6.3818999999999999</v>
      </c>
      <c r="E40" s="38">
        <f t="shared" si="14"/>
        <v>7.3386000000000005</v>
      </c>
      <c r="F40" s="38">
        <f t="shared" si="14"/>
        <v>5.7756999999999996</v>
      </c>
      <c r="G40" s="38">
        <f t="shared" si="14"/>
        <v>5.4465000000000003</v>
      </c>
      <c r="H40" s="39">
        <f t="shared" si="14"/>
        <v>5.1684000000000001</v>
      </c>
      <c r="I40" s="28"/>
    </row>
    <row r="41" spans="1:9" x14ac:dyDescent="0.3">
      <c r="C41" s="28"/>
      <c r="D41" s="28"/>
      <c r="E41" s="28"/>
      <c r="F41" s="28"/>
      <c r="G41" s="28"/>
      <c r="H41" s="28"/>
      <c r="I41" s="28"/>
    </row>
    <row r="43" spans="1:9" x14ac:dyDescent="0.3">
      <c r="A43" s="62" t="s">
        <v>15</v>
      </c>
      <c r="B43" s="62"/>
      <c r="C43" s="62"/>
      <c r="D43" s="62"/>
      <c r="E43" s="62"/>
      <c r="F43" s="62"/>
      <c r="G43" s="62"/>
      <c r="H43" s="62"/>
      <c r="I43" s="49"/>
    </row>
    <row r="44" spans="1:9" x14ac:dyDescent="0.3">
      <c r="A44" s="60" t="s">
        <v>21</v>
      </c>
      <c r="B44" s="60"/>
      <c r="C44" s="61"/>
      <c r="D44" s="61"/>
      <c r="E44" s="61"/>
      <c r="F44" s="61"/>
      <c r="G44" s="61"/>
      <c r="H44" s="61"/>
      <c r="I44" s="50"/>
    </row>
    <row r="45" spans="1:9" ht="15" thickBot="1" x14ac:dyDescent="0.35">
      <c r="A45" s="31" t="s">
        <v>22</v>
      </c>
      <c r="B45" s="40" t="s">
        <v>23</v>
      </c>
      <c r="C45" s="44" t="s">
        <v>6</v>
      </c>
      <c r="D45" s="44" t="s">
        <v>7</v>
      </c>
      <c r="E45" s="44" t="s">
        <v>8</v>
      </c>
      <c r="F45" s="44" t="s">
        <v>9</v>
      </c>
      <c r="G45" s="44" t="s">
        <v>1</v>
      </c>
      <c r="H45" s="44" t="s">
        <v>2</v>
      </c>
      <c r="I45" s="50"/>
    </row>
    <row r="46" spans="1:9" x14ac:dyDescent="0.3">
      <c r="A46" s="31">
        <v>-25</v>
      </c>
      <c r="B46" s="40">
        <v>35</v>
      </c>
      <c r="C46" s="32">
        <f>C2</f>
        <v>1.48</v>
      </c>
      <c r="D46" s="33">
        <f t="shared" ref="D46:H47" si="15">D2</f>
        <v>1.95</v>
      </c>
      <c r="E46" s="33">
        <f t="shared" si="15"/>
        <v>2.14</v>
      </c>
      <c r="F46" s="33">
        <f t="shared" si="15"/>
        <v>1.32</v>
      </c>
      <c r="G46" s="33">
        <f t="shared" si="15"/>
        <v>1.3</v>
      </c>
      <c r="H46" s="34">
        <f t="shared" si="15"/>
        <v>1.28</v>
      </c>
    </row>
    <row r="47" spans="1:9" x14ac:dyDescent="0.3">
      <c r="A47" s="31">
        <v>-22</v>
      </c>
      <c r="B47" s="40">
        <v>35</v>
      </c>
      <c r="C47" s="35">
        <f>C3</f>
        <v>1.5939999999999999</v>
      </c>
      <c r="D47" s="30">
        <f t="shared" si="15"/>
        <v>2.34</v>
      </c>
      <c r="E47" s="30">
        <f t="shared" si="15"/>
        <v>2.5840000000000001</v>
      </c>
      <c r="F47" s="30">
        <f t="shared" si="15"/>
        <v>1.4219999999999999</v>
      </c>
      <c r="G47" s="30">
        <f t="shared" si="15"/>
        <v>1.3959999999999999</v>
      </c>
      <c r="H47" s="36">
        <f t="shared" si="15"/>
        <v>1.3639999999999999</v>
      </c>
      <c r="I47" s="28"/>
    </row>
    <row r="48" spans="1:9" x14ac:dyDescent="0.3">
      <c r="A48" s="31">
        <v>-15</v>
      </c>
      <c r="B48" s="40">
        <v>35</v>
      </c>
      <c r="C48" s="35">
        <f>C5</f>
        <v>1.9</v>
      </c>
      <c r="D48" s="30">
        <f t="shared" ref="D48:H48" si="16">D5</f>
        <v>3.57</v>
      </c>
      <c r="E48" s="30">
        <f t="shared" si="16"/>
        <v>4</v>
      </c>
      <c r="F48" s="30">
        <f t="shared" si="16"/>
        <v>2.4900000000000002</v>
      </c>
      <c r="G48" s="30">
        <f t="shared" si="16"/>
        <v>2.4300000000000002</v>
      </c>
      <c r="H48" s="36">
        <f t="shared" si="16"/>
        <v>2.34</v>
      </c>
      <c r="I48" s="28"/>
    </row>
    <row r="49" spans="1:11" x14ac:dyDescent="0.3">
      <c r="A49" s="31">
        <v>-7</v>
      </c>
      <c r="B49" s="40">
        <v>30</v>
      </c>
      <c r="C49" s="35">
        <f t="shared" ref="C49:H49" si="17">C7+5*(C7-C17)/20</f>
        <v>1.19</v>
      </c>
      <c r="D49" s="30">
        <f t="shared" si="17"/>
        <v>6.3374999999999995</v>
      </c>
      <c r="E49" s="30">
        <f t="shared" si="17"/>
        <v>6.4574999999999996</v>
      </c>
      <c r="F49" s="30">
        <f t="shared" si="17"/>
        <v>3.3225000000000002</v>
      </c>
      <c r="G49" s="30">
        <f t="shared" si="17"/>
        <v>3.3125</v>
      </c>
      <c r="H49" s="36">
        <f t="shared" si="17"/>
        <v>3.085</v>
      </c>
      <c r="I49" s="28"/>
    </row>
    <row r="50" spans="1:11" x14ac:dyDescent="0.3">
      <c r="A50" s="31">
        <v>2</v>
      </c>
      <c r="B50" s="40">
        <v>27</v>
      </c>
      <c r="C50" s="35">
        <f t="shared" ref="C50:H50" si="18">C8+8*(C8-C18)/20</f>
        <v>1.6483999999999999</v>
      </c>
      <c r="D50" s="30">
        <f t="shared" si="18"/>
        <v>6.36</v>
      </c>
      <c r="E50" s="30">
        <f t="shared" si="18"/>
        <v>7.2107999999999999</v>
      </c>
      <c r="F50" s="30">
        <f t="shared" si="18"/>
        <v>5.1168000000000005</v>
      </c>
      <c r="G50" s="30">
        <f t="shared" si="18"/>
        <v>4.8679999999999994</v>
      </c>
      <c r="H50" s="36">
        <f t="shared" si="18"/>
        <v>4.5880000000000001</v>
      </c>
      <c r="I50" s="28"/>
    </row>
    <row r="51" spans="1:11" x14ac:dyDescent="0.3">
      <c r="A51" s="31">
        <v>7</v>
      </c>
      <c r="B51" s="40">
        <v>25</v>
      </c>
      <c r="C51" s="35">
        <f t="shared" ref="C51:H52" si="19">C9+10*(C9-C19)/20</f>
        <v>1.905</v>
      </c>
      <c r="D51" s="30">
        <f t="shared" si="19"/>
        <v>6.3000000000000007</v>
      </c>
      <c r="E51" s="30">
        <f t="shared" si="19"/>
        <v>7.665</v>
      </c>
      <c r="F51" s="30">
        <f t="shared" si="19"/>
        <v>6.4300000000000006</v>
      </c>
      <c r="G51" s="30">
        <f t="shared" si="19"/>
        <v>6</v>
      </c>
      <c r="H51" s="36">
        <f t="shared" si="19"/>
        <v>5.6849999999999996</v>
      </c>
      <c r="I51" s="28"/>
    </row>
    <row r="52" spans="1:11" ht="15" thickBot="1" x14ac:dyDescent="0.35">
      <c r="A52" s="31">
        <v>12</v>
      </c>
      <c r="B52" s="40">
        <v>24</v>
      </c>
      <c r="C52" s="37">
        <f t="shared" si="19"/>
        <v>1.8089999999999995</v>
      </c>
      <c r="D52" s="38">
        <f t="shared" si="19"/>
        <v>6.5070000000000006</v>
      </c>
      <c r="E52" s="38">
        <f t="shared" si="19"/>
        <v>7.5060000000000002</v>
      </c>
      <c r="F52" s="38">
        <f t="shared" si="19"/>
        <v>6.7989999999999995</v>
      </c>
      <c r="G52" s="38">
        <f t="shared" si="19"/>
        <v>6.3870000000000005</v>
      </c>
      <c r="H52" s="39">
        <f t="shared" si="19"/>
        <v>6.0360000000000005</v>
      </c>
      <c r="I52" s="28"/>
    </row>
    <row r="53" spans="1:11" x14ac:dyDescent="0.3">
      <c r="A53" s="63" t="s">
        <v>15</v>
      </c>
      <c r="B53" s="64"/>
      <c r="C53" s="64"/>
      <c r="D53" s="64"/>
      <c r="E53" s="64"/>
      <c r="F53" s="64"/>
      <c r="G53" s="64"/>
      <c r="H53" s="65"/>
      <c r="I53" s="49"/>
    </row>
    <row r="54" spans="1:11" ht="15" thickBot="1" x14ac:dyDescent="0.35">
      <c r="A54" s="60" t="s">
        <v>20</v>
      </c>
      <c r="B54" s="60"/>
      <c r="C54" s="61"/>
      <c r="D54" s="61"/>
      <c r="E54" s="61"/>
      <c r="F54" s="61"/>
      <c r="G54" s="61"/>
      <c r="H54" s="61"/>
      <c r="I54" s="50"/>
    </row>
    <row r="55" spans="1:11" x14ac:dyDescent="0.3">
      <c r="A55" s="45">
        <v>-20</v>
      </c>
      <c r="B55" s="46">
        <v>55</v>
      </c>
      <c r="C55" s="41">
        <f>C14</f>
        <v>1.34</v>
      </c>
      <c r="D55" s="42">
        <f t="shared" ref="D55:H56" si="20">D14</f>
        <v>1.77</v>
      </c>
      <c r="E55" s="42">
        <f t="shared" si="20"/>
        <v>1.84</v>
      </c>
      <c r="F55" s="42">
        <f t="shared" si="20"/>
        <v>1.01</v>
      </c>
      <c r="G55" s="42">
        <f t="shared" si="20"/>
        <v>1</v>
      </c>
      <c r="H55" s="43">
        <f t="shared" si="20"/>
        <v>1</v>
      </c>
      <c r="I55" s="28"/>
    </row>
    <row r="56" spans="1:11" x14ac:dyDescent="0.3">
      <c r="A56" s="31">
        <v>-15</v>
      </c>
      <c r="B56" s="40">
        <v>55</v>
      </c>
      <c r="C56" s="35">
        <f>C15</f>
        <v>1.53</v>
      </c>
      <c r="D56" s="30">
        <f t="shared" si="20"/>
        <v>2.08</v>
      </c>
      <c r="E56" s="30">
        <f t="shared" si="20"/>
        <v>2.2599999999999998</v>
      </c>
      <c r="F56" s="30">
        <f t="shared" si="20"/>
        <v>1.24</v>
      </c>
      <c r="G56" s="30">
        <f t="shared" si="20"/>
        <v>1.22</v>
      </c>
      <c r="H56" s="36">
        <f t="shared" si="20"/>
        <v>1.2</v>
      </c>
      <c r="I56" s="28"/>
    </row>
    <row r="57" spans="1:11" x14ac:dyDescent="0.3">
      <c r="A57" s="31">
        <v>-7</v>
      </c>
      <c r="B57" s="40">
        <v>44</v>
      </c>
      <c r="C57" s="35">
        <f t="shared" ref="C57:H57" si="21">C7+11*(C17-C7)/20</f>
        <v>2.1180000000000003</v>
      </c>
      <c r="D57" s="30">
        <f t="shared" si="21"/>
        <v>5.5774999999999997</v>
      </c>
      <c r="E57" s="30">
        <f t="shared" si="21"/>
        <v>5.6654999999999998</v>
      </c>
      <c r="F57" s="30">
        <f t="shared" si="21"/>
        <v>2.4824999999999999</v>
      </c>
      <c r="G57" s="30">
        <f t="shared" si="21"/>
        <v>2.4725000000000001</v>
      </c>
      <c r="H57" s="36">
        <f t="shared" si="21"/>
        <v>2.3649999999999998</v>
      </c>
      <c r="I57" s="28"/>
    </row>
    <row r="58" spans="1:11" x14ac:dyDescent="0.3">
      <c r="A58" s="31">
        <v>2</v>
      </c>
      <c r="B58" s="40">
        <v>37</v>
      </c>
      <c r="C58" s="35">
        <f t="shared" ref="C58:H58" si="22">C8+2*(C18-C8)/20</f>
        <v>2.3754</v>
      </c>
      <c r="D58" s="30">
        <f t="shared" si="22"/>
        <v>6.11</v>
      </c>
      <c r="E58" s="30">
        <f t="shared" si="22"/>
        <v>6.8597999999999999</v>
      </c>
      <c r="F58" s="30">
        <f t="shared" si="22"/>
        <v>4.2408000000000001</v>
      </c>
      <c r="G58" s="30">
        <f t="shared" si="22"/>
        <v>4.0579999999999998</v>
      </c>
      <c r="H58" s="36">
        <f t="shared" si="22"/>
        <v>3.8530000000000002</v>
      </c>
      <c r="I58" s="28"/>
    </row>
    <row r="59" spans="1:11" x14ac:dyDescent="0.3">
      <c r="A59" s="31">
        <v>7</v>
      </c>
      <c r="B59" s="40">
        <v>32</v>
      </c>
      <c r="C59" s="35">
        <f t="shared" ref="C59:H59" si="23">C9-2*(C19-C9)/20</f>
        <v>2.5649999999999999</v>
      </c>
      <c r="D59" s="30">
        <f t="shared" si="23"/>
        <v>6.2200000000000006</v>
      </c>
      <c r="E59" s="30">
        <f t="shared" si="23"/>
        <v>7.4610000000000003</v>
      </c>
      <c r="F59" s="30">
        <f t="shared" si="23"/>
        <v>5.5420000000000007</v>
      </c>
      <c r="G59" s="30">
        <f t="shared" si="23"/>
        <v>5.2</v>
      </c>
      <c r="H59" s="36">
        <f t="shared" si="23"/>
        <v>4.9449999999999994</v>
      </c>
      <c r="I59" s="28"/>
    </row>
    <row r="60" spans="1:11" ht="15" thickBot="1" x14ac:dyDescent="0.35">
      <c r="A60" s="31">
        <v>12</v>
      </c>
      <c r="B60" s="40">
        <v>30</v>
      </c>
      <c r="C60" s="37">
        <f>C40</f>
        <v>2.6972999999999998</v>
      </c>
      <c r="D60" s="38">
        <f t="shared" ref="D60:H60" si="24">D40</f>
        <v>6.3818999999999999</v>
      </c>
      <c r="E60" s="38">
        <f t="shared" si="24"/>
        <v>7.3386000000000005</v>
      </c>
      <c r="F60" s="38">
        <f t="shared" si="24"/>
        <v>5.7756999999999996</v>
      </c>
      <c r="G60" s="38">
        <f t="shared" si="24"/>
        <v>5.4465000000000003</v>
      </c>
      <c r="H60" s="39">
        <f t="shared" si="24"/>
        <v>5.1684000000000001</v>
      </c>
      <c r="I60" s="28"/>
      <c r="K60" s="19" t="s">
        <v>12</v>
      </c>
    </row>
    <row r="61" spans="1:11" x14ac:dyDescent="0.3">
      <c r="C61" s="29"/>
      <c r="D61" s="28"/>
      <c r="E61" s="28"/>
      <c r="F61" s="28"/>
      <c r="G61" s="28"/>
      <c r="H61" s="28"/>
      <c r="I61" s="28"/>
    </row>
  </sheetData>
  <mergeCells count="8">
    <mergeCell ref="A53:H53"/>
    <mergeCell ref="A54:H54"/>
    <mergeCell ref="B12:B13"/>
    <mergeCell ref="A25:H25"/>
    <mergeCell ref="A26:H26"/>
    <mergeCell ref="A34:H34"/>
    <mergeCell ref="A43:H43"/>
    <mergeCell ref="A44:H44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71850-E99D-4D7C-8863-EB5F98453CDE}">
  <dimension ref="A1:L61"/>
  <sheetViews>
    <sheetView zoomScale="115" zoomScaleNormal="115" workbookViewId="0">
      <selection activeCell="I21" sqref="I1:I21"/>
    </sheetView>
  </sheetViews>
  <sheetFormatPr defaultColWidth="11.5546875" defaultRowHeight="14.4" x14ac:dyDescent="0.3"/>
  <cols>
    <col min="1" max="2" width="11.5546875" style="19"/>
    <col min="3" max="8" width="15.77734375" style="19" customWidth="1"/>
    <col min="9" max="9" width="21.77734375" style="19" bestFit="1" customWidth="1"/>
    <col min="10" max="16384" width="11.5546875" style="19"/>
  </cols>
  <sheetData>
    <row r="1" spans="1:12" ht="15" thickBot="1" x14ac:dyDescent="0.35">
      <c r="A1" s="18"/>
      <c r="B1" s="18" t="s">
        <v>10</v>
      </c>
      <c r="C1" s="18" t="s">
        <v>17</v>
      </c>
      <c r="D1" s="18" t="s">
        <v>18</v>
      </c>
      <c r="E1" s="18" t="s">
        <v>19</v>
      </c>
      <c r="F1" s="18" t="s">
        <v>0</v>
      </c>
      <c r="G1" s="18" t="s">
        <v>1</v>
      </c>
      <c r="H1" s="18" t="s">
        <v>2</v>
      </c>
      <c r="I1" s="18" t="s">
        <v>24</v>
      </c>
      <c r="K1" s="19" t="s">
        <v>3</v>
      </c>
    </row>
    <row r="2" spans="1:12" x14ac:dyDescent="0.3">
      <c r="A2" s="18"/>
      <c r="B2" s="20">
        <v>-25</v>
      </c>
      <c r="C2" s="6">
        <v>2.48</v>
      </c>
      <c r="D2" s="7">
        <v>3.27</v>
      </c>
      <c r="E2" s="7">
        <v>3.59</v>
      </c>
      <c r="F2" s="7">
        <v>1.69</v>
      </c>
      <c r="G2" s="7">
        <v>1.67</v>
      </c>
      <c r="H2" s="8">
        <v>1.64</v>
      </c>
      <c r="I2" s="55">
        <v>45</v>
      </c>
    </row>
    <row r="3" spans="1:12" x14ac:dyDescent="0.3">
      <c r="A3" s="18"/>
      <c r="B3" s="20">
        <v>-22</v>
      </c>
      <c r="C3" s="16">
        <f t="shared" ref="C3:H3" si="0">($B$3-$B$4)*(C2-C4)/($B$2-$B$4)+C4</f>
        <v>2.6419999999999999</v>
      </c>
      <c r="D3" s="16">
        <f t="shared" si="0"/>
        <v>3.8699999999999997</v>
      </c>
      <c r="E3" s="3">
        <f t="shared" si="0"/>
        <v>4.28</v>
      </c>
      <c r="F3" s="3">
        <f t="shared" si="0"/>
        <v>2.008</v>
      </c>
      <c r="G3" s="3">
        <f t="shared" si="0"/>
        <v>1.97</v>
      </c>
      <c r="H3" s="17">
        <f t="shared" si="0"/>
        <v>1.9219999999999999</v>
      </c>
      <c r="I3" s="55">
        <v>45</v>
      </c>
    </row>
    <row r="4" spans="1:12" x14ac:dyDescent="0.3">
      <c r="A4" s="18" t="s">
        <v>4</v>
      </c>
      <c r="B4" s="20">
        <v>-20</v>
      </c>
      <c r="C4" s="9">
        <v>2.75</v>
      </c>
      <c r="D4" s="2">
        <v>4.2699999999999996</v>
      </c>
      <c r="E4" s="2">
        <v>4.74</v>
      </c>
      <c r="F4" s="2">
        <v>2.2200000000000002</v>
      </c>
      <c r="G4" s="2">
        <v>2.17</v>
      </c>
      <c r="H4" s="10">
        <v>2.11</v>
      </c>
      <c r="I4" s="55">
        <v>55</v>
      </c>
    </row>
    <row r="5" spans="1:12" x14ac:dyDescent="0.3">
      <c r="A5" s="18"/>
      <c r="B5" s="20">
        <v>-15</v>
      </c>
      <c r="C5" s="9">
        <v>2.91</v>
      </c>
      <c r="D5" s="2">
        <v>5.45</v>
      </c>
      <c r="E5" s="2">
        <v>6.11</v>
      </c>
      <c r="F5" s="2">
        <v>2.59</v>
      </c>
      <c r="G5" s="2">
        <v>2.5299999999999998</v>
      </c>
      <c r="H5" s="10">
        <v>2.4300000000000002</v>
      </c>
      <c r="I5" s="55">
        <v>60</v>
      </c>
    </row>
    <row r="6" spans="1:12" x14ac:dyDescent="0.3">
      <c r="A6" s="18"/>
      <c r="B6" s="20">
        <v>-10</v>
      </c>
      <c r="C6" s="9">
        <v>2.8</v>
      </c>
      <c r="D6" s="2">
        <v>6.25</v>
      </c>
      <c r="E6" s="2">
        <v>7.08</v>
      </c>
      <c r="F6" s="2">
        <v>3.35</v>
      </c>
      <c r="G6" s="2">
        <v>3.26</v>
      </c>
      <c r="H6" s="10">
        <v>3.15</v>
      </c>
      <c r="I6" s="55">
        <v>60</v>
      </c>
    </row>
    <row r="7" spans="1:12" x14ac:dyDescent="0.3">
      <c r="A7" s="18"/>
      <c r="B7" s="20">
        <v>-7</v>
      </c>
      <c r="C7" s="9">
        <v>1.82</v>
      </c>
      <c r="D7" s="2">
        <v>7.1</v>
      </c>
      <c r="E7" s="2">
        <v>7.27</v>
      </c>
      <c r="F7" s="2">
        <v>3.44</v>
      </c>
      <c r="G7" s="2">
        <v>3.25</v>
      </c>
      <c r="H7" s="10">
        <v>3.21</v>
      </c>
      <c r="I7" s="55">
        <v>60</v>
      </c>
    </row>
    <row r="8" spans="1:12" x14ac:dyDescent="0.3">
      <c r="A8" s="18"/>
      <c r="B8" s="20">
        <v>2</v>
      </c>
      <c r="C8" s="16">
        <f t="shared" ref="C8:H8" si="1">($B$3-$B$4)*(C7-C9)/($B$2-$B$4)+C9</f>
        <v>2.7439999999999998</v>
      </c>
      <c r="D8" s="16">
        <f t="shared" si="1"/>
        <v>7.82</v>
      </c>
      <c r="E8" s="16">
        <f t="shared" si="1"/>
        <v>8.3739999999999988</v>
      </c>
      <c r="F8" s="16">
        <f t="shared" si="1"/>
        <v>4.7</v>
      </c>
      <c r="G8" s="16">
        <f t="shared" si="1"/>
        <v>4.42</v>
      </c>
      <c r="H8" s="16">
        <f t="shared" si="1"/>
        <v>4.3260000000000005</v>
      </c>
      <c r="I8" s="55">
        <v>60</v>
      </c>
    </row>
    <row r="9" spans="1:12" x14ac:dyDescent="0.3">
      <c r="A9" s="18"/>
      <c r="B9" s="20">
        <v>7</v>
      </c>
      <c r="C9" s="9">
        <v>3.36</v>
      </c>
      <c r="D9" s="2">
        <v>8.3000000000000007</v>
      </c>
      <c r="E9" s="2">
        <v>9.11</v>
      </c>
      <c r="F9" s="2">
        <v>5.54</v>
      </c>
      <c r="G9" s="2">
        <v>5.2</v>
      </c>
      <c r="H9" s="10">
        <v>5.07</v>
      </c>
      <c r="I9" s="55">
        <v>65</v>
      </c>
    </row>
    <row r="10" spans="1:12" x14ac:dyDescent="0.3">
      <c r="A10" s="18" t="s">
        <v>11</v>
      </c>
      <c r="B10" s="20">
        <v>12</v>
      </c>
      <c r="C10" s="16">
        <f t="shared" ref="C10:H10" si="2">($B$3-$B$4)*(C9-C11)/($B$2-$B$4)+C11</f>
        <v>3.4739999999999998</v>
      </c>
      <c r="D10" s="16">
        <f t="shared" si="2"/>
        <v>8.1859999999999999</v>
      </c>
      <c r="E10" s="16">
        <f t="shared" si="2"/>
        <v>9.097999999999999</v>
      </c>
      <c r="F10" s="16">
        <f t="shared" si="2"/>
        <v>6.2540000000000004</v>
      </c>
      <c r="G10" s="16">
        <f t="shared" si="2"/>
        <v>5.9020000000000001</v>
      </c>
      <c r="H10" s="16">
        <f t="shared" si="2"/>
        <v>5.6520000000000001</v>
      </c>
      <c r="I10" s="55">
        <v>65</v>
      </c>
      <c r="L10" s="18" t="s">
        <v>13</v>
      </c>
    </row>
    <row r="11" spans="1:12" x14ac:dyDescent="0.3">
      <c r="A11" s="18"/>
      <c r="B11" s="20">
        <v>15</v>
      </c>
      <c r="C11" s="14">
        <v>3.55</v>
      </c>
      <c r="D11" s="15">
        <v>8.11</v>
      </c>
      <c r="E11" s="15">
        <v>9.09</v>
      </c>
      <c r="F11" s="15">
        <v>6.73</v>
      </c>
      <c r="G11" s="15">
        <v>6.37</v>
      </c>
      <c r="H11" s="15">
        <v>6.04</v>
      </c>
      <c r="I11" s="55">
        <v>65</v>
      </c>
    </row>
    <row r="12" spans="1:12" x14ac:dyDescent="0.3">
      <c r="A12" s="18"/>
      <c r="B12" s="58"/>
      <c r="C12" s="18"/>
      <c r="D12" s="18"/>
      <c r="E12" s="18"/>
      <c r="F12" s="18"/>
      <c r="G12" s="18"/>
      <c r="H12" s="18"/>
      <c r="I12" s="55"/>
    </row>
    <row r="13" spans="1:12" ht="15" thickBot="1" x14ac:dyDescent="0.35">
      <c r="A13" s="18"/>
      <c r="B13" s="59"/>
      <c r="C13" s="18"/>
      <c r="D13" s="18"/>
      <c r="E13" s="18"/>
      <c r="F13" s="18"/>
      <c r="G13" s="18"/>
      <c r="H13" s="18"/>
      <c r="I13" s="55"/>
    </row>
    <row r="14" spans="1:12" x14ac:dyDescent="0.3">
      <c r="A14" s="18" t="s">
        <v>5</v>
      </c>
      <c r="B14" s="20">
        <v>-20</v>
      </c>
      <c r="C14" s="6">
        <v>1.91</v>
      </c>
      <c r="D14" s="7">
        <v>2.52</v>
      </c>
      <c r="E14" s="7">
        <v>2.62</v>
      </c>
      <c r="F14" s="7">
        <v>1.27</v>
      </c>
      <c r="G14" s="7">
        <v>1.25</v>
      </c>
      <c r="H14" s="8">
        <v>1.25</v>
      </c>
      <c r="I14" s="55">
        <v>55</v>
      </c>
    </row>
    <row r="15" spans="1:12" x14ac:dyDescent="0.3">
      <c r="A15" s="18"/>
      <c r="B15" s="20">
        <v>-15</v>
      </c>
      <c r="C15" s="9">
        <v>3.36</v>
      </c>
      <c r="D15" s="2">
        <v>4.55</v>
      </c>
      <c r="E15" s="2">
        <v>4.9400000000000004</v>
      </c>
      <c r="F15" s="2">
        <v>1.75</v>
      </c>
      <c r="G15" s="2">
        <v>1.72</v>
      </c>
      <c r="H15" s="10">
        <v>1.69</v>
      </c>
      <c r="I15" s="55">
        <v>60</v>
      </c>
    </row>
    <row r="16" spans="1:12" x14ac:dyDescent="0.3">
      <c r="A16" s="18"/>
      <c r="B16" s="20">
        <v>-10</v>
      </c>
      <c r="C16" s="9">
        <v>4.2</v>
      </c>
      <c r="D16" s="2">
        <v>5.53</v>
      </c>
      <c r="E16" s="2">
        <v>6.07</v>
      </c>
      <c r="F16" s="2">
        <v>2.0499999999999998</v>
      </c>
      <c r="G16" s="2">
        <v>2.0099999999999998</v>
      </c>
      <c r="H16" s="10">
        <v>1.99</v>
      </c>
      <c r="I16" s="55">
        <v>60</v>
      </c>
    </row>
    <row r="17" spans="1:9" x14ac:dyDescent="0.3">
      <c r="A17" s="18"/>
      <c r="B17" s="20">
        <v>-7</v>
      </c>
      <c r="C17" s="9">
        <v>3.57</v>
      </c>
      <c r="D17" s="2">
        <v>6.15</v>
      </c>
      <c r="E17" s="2">
        <v>6.22</v>
      </c>
      <c r="F17" s="2">
        <v>2.13</v>
      </c>
      <c r="G17" s="2">
        <v>2.0499999999999998</v>
      </c>
      <c r="H17" s="10">
        <v>2.0299999999999998</v>
      </c>
      <c r="I17" s="55">
        <v>60</v>
      </c>
    </row>
    <row r="18" spans="1:9" x14ac:dyDescent="0.3">
      <c r="A18" s="18"/>
      <c r="B18" s="20">
        <v>2</v>
      </c>
      <c r="C18" s="16">
        <f t="shared" ref="C18:H18" si="3">($B$3-$B$4)*(C17-C19)/($B$2-$B$4)+C19</f>
        <v>4.3979999999999997</v>
      </c>
      <c r="D18" s="16">
        <f t="shared" si="3"/>
        <v>6.96</v>
      </c>
      <c r="E18" s="16">
        <f t="shared" si="3"/>
        <v>7.1680000000000001</v>
      </c>
      <c r="F18" s="16">
        <f t="shared" si="3"/>
        <v>2.85</v>
      </c>
      <c r="G18" s="16">
        <f t="shared" si="3"/>
        <v>2.7280000000000002</v>
      </c>
      <c r="H18" s="16">
        <f t="shared" si="3"/>
        <v>2.6840000000000002</v>
      </c>
      <c r="I18" s="55">
        <v>60</v>
      </c>
    </row>
    <row r="19" spans="1:9" x14ac:dyDescent="0.3">
      <c r="A19" s="18"/>
      <c r="B19" s="20">
        <v>7</v>
      </c>
      <c r="C19" s="9">
        <v>4.95</v>
      </c>
      <c r="D19" s="2">
        <v>7.5</v>
      </c>
      <c r="E19" s="2">
        <v>7.8</v>
      </c>
      <c r="F19" s="2">
        <v>3.33</v>
      </c>
      <c r="G19" s="2">
        <v>3.18</v>
      </c>
      <c r="H19" s="10">
        <v>3.12</v>
      </c>
      <c r="I19" s="55">
        <v>65</v>
      </c>
    </row>
    <row r="20" spans="1:9" x14ac:dyDescent="0.3">
      <c r="A20" s="18" t="s">
        <v>11</v>
      </c>
      <c r="B20" s="20">
        <v>12</v>
      </c>
      <c r="C20" s="16">
        <f t="shared" ref="C20:H20" si="4">($B$3-$B$4)*(C19-C21)/($B$2-$B$4)+C21</f>
        <v>5.5739999999999998</v>
      </c>
      <c r="D20" s="16">
        <f t="shared" si="4"/>
        <v>7.3979999999999997</v>
      </c>
      <c r="E20" s="16">
        <f t="shared" si="4"/>
        <v>8.1120000000000001</v>
      </c>
      <c r="F20" s="16">
        <f t="shared" si="4"/>
        <v>3.6480000000000001</v>
      </c>
      <c r="G20" s="16">
        <f t="shared" si="4"/>
        <v>3.48</v>
      </c>
      <c r="H20" s="16">
        <f t="shared" si="4"/>
        <v>3.3780000000000001</v>
      </c>
      <c r="I20" s="55">
        <v>65</v>
      </c>
    </row>
    <row r="21" spans="1:9" x14ac:dyDescent="0.3">
      <c r="B21" s="20">
        <v>15</v>
      </c>
      <c r="C21" s="14">
        <v>5.99</v>
      </c>
      <c r="D21" s="15">
        <v>7.33</v>
      </c>
      <c r="E21" s="15">
        <v>8.32</v>
      </c>
      <c r="F21" s="15">
        <v>3.86</v>
      </c>
      <c r="G21" s="15">
        <v>3.68</v>
      </c>
      <c r="H21" s="15">
        <v>3.55</v>
      </c>
      <c r="I21" s="55">
        <v>65</v>
      </c>
    </row>
    <row r="23" spans="1:9" x14ac:dyDescent="0.3">
      <c r="A23" s="19" t="s">
        <v>14</v>
      </c>
    </row>
    <row r="25" spans="1:9" x14ac:dyDescent="0.3">
      <c r="A25" s="62" t="s">
        <v>16</v>
      </c>
      <c r="B25" s="62"/>
      <c r="C25" s="62"/>
      <c r="D25" s="62"/>
      <c r="E25" s="62"/>
      <c r="F25" s="62"/>
      <c r="G25" s="62"/>
      <c r="H25" s="62"/>
      <c r="I25" s="49"/>
    </row>
    <row r="26" spans="1:9" x14ac:dyDescent="0.3">
      <c r="A26" s="60" t="s">
        <v>21</v>
      </c>
      <c r="B26" s="60"/>
      <c r="C26" s="61"/>
      <c r="D26" s="61"/>
      <c r="E26" s="61"/>
      <c r="F26" s="61"/>
      <c r="G26" s="61"/>
      <c r="H26" s="61"/>
      <c r="I26" s="50"/>
    </row>
    <row r="27" spans="1:9" ht="15" thickBot="1" x14ac:dyDescent="0.35">
      <c r="A27" s="31" t="s">
        <v>22</v>
      </c>
      <c r="B27" s="40" t="s">
        <v>23</v>
      </c>
      <c r="C27" s="44" t="s">
        <v>6</v>
      </c>
      <c r="D27" s="44" t="s">
        <v>7</v>
      </c>
      <c r="E27" s="44" t="s">
        <v>8</v>
      </c>
      <c r="F27" s="44" t="s">
        <v>9</v>
      </c>
      <c r="G27" s="44" t="s">
        <v>1</v>
      </c>
      <c r="H27" s="44" t="s">
        <v>2</v>
      </c>
      <c r="I27" s="50"/>
    </row>
    <row r="28" spans="1:9" x14ac:dyDescent="0.3">
      <c r="A28" s="31">
        <v>-25</v>
      </c>
      <c r="B28" s="40">
        <v>35</v>
      </c>
      <c r="C28" s="32">
        <f t="shared" ref="C28:H28" si="5">C2</f>
        <v>2.48</v>
      </c>
      <c r="D28" s="33">
        <f t="shared" si="5"/>
        <v>3.27</v>
      </c>
      <c r="E28" s="33">
        <f t="shared" si="5"/>
        <v>3.59</v>
      </c>
      <c r="F28" s="33">
        <f t="shared" si="5"/>
        <v>1.69</v>
      </c>
      <c r="G28" s="33">
        <f t="shared" si="5"/>
        <v>1.67</v>
      </c>
      <c r="H28" s="34">
        <f t="shared" si="5"/>
        <v>1.64</v>
      </c>
    </row>
    <row r="29" spans="1:9" x14ac:dyDescent="0.3">
      <c r="A29" s="31">
        <v>-10</v>
      </c>
      <c r="B29" s="40">
        <v>35</v>
      </c>
      <c r="C29" s="35">
        <f t="shared" ref="C29:H29" si="6">C6</f>
        <v>2.8</v>
      </c>
      <c r="D29" s="30">
        <f t="shared" si="6"/>
        <v>6.25</v>
      </c>
      <c r="E29" s="30">
        <f t="shared" si="6"/>
        <v>7.08</v>
      </c>
      <c r="F29" s="30">
        <f t="shared" si="6"/>
        <v>3.35</v>
      </c>
      <c r="G29" s="30">
        <f t="shared" si="6"/>
        <v>3.26</v>
      </c>
      <c r="H29" s="36">
        <f t="shared" si="6"/>
        <v>3.15</v>
      </c>
      <c r="I29" s="28"/>
    </row>
    <row r="30" spans="1:9" x14ac:dyDescent="0.3">
      <c r="A30" s="31">
        <v>-7</v>
      </c>
      <c r="B30" s="40">
        <v>34</v>
      </c>
      <c r="C30" s="35">
        <f t="shared" ref="C30:H30" si="7">C7+(C7-C17)/20</f>
        <v>1.7325000000000002</v>
      </c>
      <c r="D30" s="30">
        <f t="shared" si="7"/>
        <v>7.1475</v>
      </c>
      <c r="E30" s="30">
        <f t="shared" si="7"/>
        <v>7.3224999999999998</v>
      </c>
      <c r="F30" s="30">
        <f t="shared" si="7"/>
        <v>3.5055000000000001</v>
      </c>
      <c r="G30" s="30">
        <f t="shared" si="7"/>
        <v>3.31</v>
      </c>
      <c r="H30" s="36">
        <f t="shared" si="7"/>
        <v>3.2690000000000001</v>
      </c>
      <c r="I30" s="28"/>
    </row>
    <row r="31" spans="1:9" x14ac:dyDescent="0.3">
      <c r="A31" s="31">
        <v>2</v>
      </c>
      <c r="B31" s="40">
        <v>30</v>
      </c>
      <c r="C31" s="35">
        <f t="shared" ref="C31:H31" si="8">C8+5*(C8-C18)/20</f>
        <v>2.3304999999999998</v>
      </c>
      <c r="D31" s="30">
        <f t="shared" si="8"/>
        <v>8.0350000000000001</v>
      </c>
      <c r="E31" s="30">
        <f t="shared" si="8"/>
        <v>8.6754999999999978</v>
      </c>
      <c r="F31" s="30">
        <f t="shared" si="8"/>
        <v>5.1625000000000005</v>
      </c>
      <c r="G31" s="30">
        <f t="shared" si="8"/>
        <v>4.843</v>
      </c>
      <c r="H31" s="36">
        <f t="shared" si="8"/>
        <v>4.7365000000000004</v>
      </c>
      <c r="I31" s="28"/>
    </row>
    <row r="32" spans="1:9" x14ac:dyDescent="0.3">
      <c r="A32" s="31">
        <v>7</v>
      </c>
      <c r="B32" s="40">
        <v>27</v>
      </c>
      <c r="C32" s="35">
        <f t="shared" ref="C32:H32" si="9">C9+8*(C9-C19)/20</f>
        <v>2.7239999999999998</v>
      </c>
      <c r="D32" s="30">
        <f t="shared" si="9"/>
        <v>8.620000000000001</v>
      </c>
      <c r="E32" s="30">
        <f t="shared" si="9"/>
        <v>9.6339999999999986</v>
      </c>
      <c r="F32" s="30">
        <f t="shared" si="9"/>
        <v>6.4240000000000004</v>
      </c>
      <c r="G32" s="30">
        <f t="shared" si="9"/>
        <v>6.008</v>
      </c>
      <c r="H32" s="36">
        <f t="shared" si="9"/>
        <v>5.8500000000000005</v>
      </c>
      <c r="I32" s="28"/>
    </row>
    <row r="33" spans="1:9" ht="15" thickBot="1" x14ac:dyDescent="0.35">
      <c r="A33" s="31">
        <v>12</v>
      </c>
      <c r="B33" s="40">
        <v>24</v>
      </c>
      <c r="C33" s="37">
        <f t="shared" ref="C33:H33" si="10">C10+11*(C10-C20)/20</f>
        <v>2.319</v>
      </c>
      <c r="D33" s="38">
        <f t="shared" si="10"/>
        <v>8.6194000000000006</v>
      </c>
      <c r="E33" s="38">
        <f t="shared" si="10"/>
        <v>9.6402999999999981</v>
      </c>
      <c r="F33" s="38">
        <f t="shared" si="10"/>
        <v>7.6873000000000005</v>
      </c>
      <c r="G33" s="38">
        <f t="shared" si="10"/>
        <v>7.2340999999999998</v>
      </c>
      <c r="H33" s="39">
        <f t="shared" si="10"/>
        <v>6.9027000000000003</v>
      </c>
      <c r="I33" s="28"/>
    </row>
    <row r="34" spans="1:9" ht="15" thickBot="1" x14ac:dyDescent="0.35">
      <c r="A34" s="60" t="s">
        <v>20</v>
      </c>
      <c r="B34" s="60"/>
      <c r="C34" s="66"/>
      <c r="D34" s="66"/>
      <c r="E34" s="66"/>
      <c r="F34" s="66"/>
      <c r="G34" s="66"/>
      <c r="H34" s="66"/>
      <c r="I34" s="50"/>
    </row>
    <row r="35" spans="1:9" x14ac:dyDescent="0.3">
      <c r="A35" s="45">
        <v>-20</v>
      </c>
      <c r="B35" s="46">
        <v>55</v>
      </c>
      <c r="C35" s="41">
        <f t="shared" ref="C35:H35" si="11">C14</f>
        <v>1.91</v>
      </c>
      <c r="D35" s="42">
        <f t="shared" si="11"/>
        <v>2.52</v>
      </c>
      <c r="E35" s="42">
        <f t="shared" si="11"/>
        <v>2.62</v>
      </c>
      <c r="F35" s="42">
        <f t="shared" si="11"/>
        <v>1.27</v>
      </c>
      <c r="G35" s="42">
        <f t="shared" si="11"/>
        <v>1.25</v>
      </c>
      <c r="H35" s="43">
        <f t="shared" si="11"/>
        <v>1.25</v>
      </c>
      <c r="I35" s="28"/>
    </row>
    <row r="36" spans="1:9" x14ac:dyDescent="0.3">
      <c r="A36" s="31">
        <v>-10</v>
      </c>
      <c r="B36" s="40">
        <v>55</v>
      </c>
      <c r="C36" s="35">
        <f t="shared" ref="C36:H36" si="12">C16</f>
        <v>4.2</v>
      </c>
      <c r="D36" s="30">
        <f t="shared" si="12"/>
        <v>5.53</v>
      </c>
      <c r="E36" s="30">
        <f t="shared" si="12"/>
        <v>6.07</v>
      </c>
      <c r="F36" s="30">
        <f t="shared" si="12"/>
        <v>2.0499999999999998</v>
      </c>
      <c r="G36" s="30">
        <f t="shared" si="12"/>
        <v>2.0099999999999998</v>
      </c>
      <c r="H36" s="36">
        <f t="shared" si="12"/>
        <v>1.99</v>
      </c>
      <c r="I36" s="28"/>
    </row>
    <row r="37" spans="1:9" x14ac:dyDescent="0.3">
      <c r="A37" s="31">
        <v>-7</v>
      </c>
      <c r="B37" s="40">
        <v>52</v>
      </c>
      <c r="C37" s="35">
        <f t="shared" ref="C37:H37" si="13">C17+3*(C7-C17)/20</f>
        <v>3.3075000000000001</v>
      </c>
      <c r="D37" s="30">
        <f t="shared" si="13"/>
        <v>6.2925000000000004</v>
      </c>
      <c r="E37" s="30">
        <f t="shared" si="13"/>
        <v>6.3774999999999995</v>
      </c>
      <c r="F37" s="30">
        <f t="shared" si="13"/>
        <v>2.3264999999999998</v>
      </c>
      <c r="G37" s="30">
        <f t="shared" si="13"/>
        <v>2.23</v>
      </c>
      <c r="H37" s="36">
        <f t="shared" si="13"/>
        <v>2.2069999999999999</v>
      </c>
      <c r="I37" s="28"/>
    </row>
    <row r="38" spans="1:9" x14ac:dyDescent="0.3">
      <c r="A38" s="31">
        <v>2</v>
      </c>
      <c r="B38" s="40">
        <v>42</v>
      </c>
      <c r="C38" s="35">
        <f>C8-E447*(C8-C18)/20</f>
        <v>2.7439999999999998</v>
      </c>
      <c r="D38" s="30">
        <f>D8-7*(D8-D18)/20</f>
        <v>7.5190000000000001</v>
      </c>
      <c r="E38" s="30">
        <f>E8-7*(E8-E18)/20</f>
        <v>7.9518999999999993</v>
      </c>
      <c r="F38" s="30">
        <f>F8-7*(F8-F18)/20</f>
        <v>4.0525000000000002</v>
      </c>
      <c r="G38" s="30">
        <f>G8-7*(G8-G18)/20</f>
        <v>3.8277999999999999</v>
      </c>
      <c r="H38" s="36">
        <f>H8-7*(H8-H18)/20</f>
        <v>3.7513000000000005</v>
      </c>
      <c r="I38" s="28"/>
    </row>
    <row r="39" spans="1:9" x14ac:dyDescent="0.3">
      <c r="A39" s="31">
        <v>7</v>
      </c>
      <c r="B39" s="40">
        <v>36</v>
      </c>
      <c r="C39" s="35">
        <f>C9-1*(C9-C19)/20</f>
        <v>3.4394999999999998</v>
      </c>
      <c r="D39" s="30">
        <f>D10+(D10-D19)/20</f>
        <v>8.2202999999999999</v>
      </c>
      <c r="E39" s="30">
        <f>E9-1*(E9-E19)/20</f>
        <v>9.0444999999999993</v>
      </c>
      <c r="F39" s="30">
        <f>F9-1*(F9-F19)/20</f>
        <v>5.4295</v>
      </c>
      <c r="G39" s="30">
        <f>G9-1*(G9-G19)/20</f>
        <v>5.0990000000000002</v>
      </c>
      <c r="H39" s="36">
        <f>H9-1*(H9-H19)/20</f>
        <v>4.9725000000000001</v>
      </c>
      <c r="I39" s="28"/>
    </row>
    <row r="40" spans="1:9" ht="15" thickBot="1" x14ac:dyDescent="0.35">
      <c r="A40" s="31">
        <v>12</v>
      </c>
      <c r="B40" s="40">
        <v>30</v>
      </c>
      <c r="C40" s="37">
        <f t="shared" ref="C40:H40" si="14">C10-(C20-C10)/20</f>
        <v>3.3689999999999998</v>
      </c>
      <c r="D40" s="38">
        <f t="shared" si="14"/>
        <v>8.2254000000000005</v>
      </c>
      <c r="E40" s="38">
        <f t="shared" si="14"/>
        <v>9.1472999999999995</v>
      </c>
      <c r="F40" s="38">
        <f t="shared" si="14"/>
        <v>6.3843000000000005</v>
      </c>
      <c r="G40" s="38">
        <f t="shared" si="14"/>
        <v>6.0231000000000003</v>
      </c>
      <c r="H40" s="39">
        <f t="shared" si="14"/>
        <v>5.7656999999999998</v>
      </c>
      <c r="I40" s="28"/>
    </row>
    <row r="41" spans="1:9" x14ac:dyDescent="0.3">
      <c r="C41" s="28"/>
      <c r="D41" s="28"/>
      <c r="E41" s="28"/>
      <c r="F41" s="28"/>
      <c r="G41" s="28"/>
      <c r="H41" s="28"/>
      <c r="I41" s="28"/>
    </row>
    <row r="43" spans="1:9" x14ac:dyDescent="0.3">
      <c r="A43" s="62" t="s">
        <v>15</v>
      </c>
      <c r="B43" s="62"/>
      <c r="C43" s="62"/>
      <c r="D43" s="62"/>
      <c r="E43" s="62"/>
      <c r="F43" s="62"/>
      <c r="G43" s="62"/>
      <c r="H43" s="62"/>
      <c r="I43" s="49"/>
    </row>
    <row r="44" spans="1:9" x14ac:dyDescent="0.3">
      <c r="A44" s="60" t="s">
        <v>21</v>
      </c>
      <c r="B44" s="60"/>
      <c r="C44" s="61"/>
      <c r="D44" s="61"/>
      <c r="E44" s="61"/>
      <c r="F44" s="61"/>
      <c r="G44" s="61"/>
      <c r="H44" s="61"/>
      <c r="I44" s="50"/>
    </row>
    <row r="45" spans="1:9" ht="15" thickBot="1" x14ac:dyDescent="0.35">
      <c r="A45" s="31" t="s">
        <v>22</v>
      </c>
      <c r="B45" s="40" t="s">
        <v>23</v>
      </c>
      <c r="C45" s="44" t="s">
        <v>6</v>
      </c>
      <c r="D45" s="44" t="s">
        <v>7</v>
      </c>
      <c r="E45" s="44" t="s">
        <v>8</v>
      </c>
      <c r="F45" s="44" t="s">
        <v>9</v>
      </c>
      <c r="G45" s="44" t="s">
        <v>1</v>
      </c>
      <c r="H45" s="44" t="s">
        <v>2</v>
      </c>
      <c r="I45" s="50"/>
    </row>
    <row r="46" spans="1:9" x14ac:dyDescent="0.3">
      <c r="A46" s="31">
        <v>-25</v>
      </c>
      <c r="B46" s="40">
        <v>35</v>
      </c>
      <c r="C46" s="32">
        <f>C2</f>
        <v>2.48</v>
      </c>
      <c r="D46" s="33">
        <f t="shared" ref="D46:H47" si="15">D2</f>
        <v>3.27</v>
      </c>
      <c r="E46" s="33">
        <f t="shared" si="15"/>
        <v>3.59</v>
      </c>
      <c r="F46" s="33">
        <f t="shared" si="15"/>
        <v>1.69</v>
      </c>
      <c r="G46" s="33">
        <f t="shared" si="15"/>
        <v>1.67</v>
      </c>
      <c r="H46" s="34">
        <f t="shared" si="15"/>
        <v>1.64</v>
      </c>
    </row>
    <row r="47" spans="1:9" x14ac:dyDescent="0.3">
      <c r="A47" s="31">
        <v>-22</v>
      </c>
      <c r="B47" s="40">
        <v>35</v>
      </c>
      <c r="C47" s="35">
        <f>C3</f>
        <v>2.6419999999999999</v>
      </c>
      <c r="D47" s="30">
        <f t="shared" si="15"/>
        <v>3.8699999999999997</v>
      </c>
      <c r="E47" s="30">
        <f t="shared" si="15"/>
        <v>4.28</v>
      </c>
      <c r="F47" s="30">
        <f t="shared" si="15"/>
        <v>2.008</v>
      </c>
      <c r="G47" s="30">
        <f t="shared" si="15"/>
        <v>1.97</v>
      </c>
      <c r="H47" s="36">
        <f t="shared" si="15"/>
        <v>1.9219999999999999</v>
      </c>
      <c r="I47" s="28"/>
    </row>
    <row r="48" spans="1:9" x14ac:dyDescent="0.3">
      <c r="A48" s="31">
        <v>-15</v>
      </c>
      <c r="B48" s="40">
        <v>35</v>
      </c>
      <c r="C48" s="35">
        <f>C5</f>
        <v>2.91</v>
      </c>
      <c r="D48" s="30">
        <f t="shared" ref="D48:H48" si="16">D5</f>
        <v>5.45</v>
      </c>
      <c r="E48" s="30">
        <f t="shared" si="16"/>
        <v>6.11</v>
      </c>
      <c r="F48" s="30">
        <f t="shared" si="16"/>
        <v>2.59</v>
      </c>
      <c r="G48" s="30">
        <f t="shared" si="16"/>
        <v>2.5299999999999998</v>
      </c>
      <c r="H48" s="36">
        <f t="shared" si="16"/>
        <v>2.4300000000000002</v>
      </c>
      <c r="I48" s="28"/>
    </row>
    <row r="49" spans="1:11" x14ac:dyDescent="0.3">
      <c r="A49" s="31">
        <v>-7</v>
      </c>
      <c r="B49" s="40">
        <v>30</v>
      </c>
      <c r="C49" s="35">
        <f t="shared" ref="C49:H49" si="17">C7+5*(C7-C17)/20</f>
        <v>1.3825000000000003</v>
      </c>
      <c r="D49" s="30">
        <f t="shared" si="17"/>
        <v>7.3374999999999995</v>
      </c>
      <c r="E49" s="30">
        <f t="shared" si="17"/>
        <v>7.5324999999999998</v>
      </c>
      <c r="F49" s="30">
        <f t="shared" si="17"/>
        <v>3.7675000000000001</v>
      </c>
      <c r="G49" s="30">
        <f t="shared" si="17"/>
        <v>3.55</v>
      </c>
      <c r="H49" s="36">
        <f t="shared" si="17"/>
        <v>3.5049999999999999</v>
      </c>
      <c r="I49" s="28"/>
    </row>
    <row r="50" spans="1:11" x14ac:dyDescent="0.3">
      <c r="A50" s="31">
        <v>2</v>
      </c>
      <c r="B50" s="40">
        <v>27</v>
      </c>
      <c r="C50" s="35">
        <f t="shared" ref="C50:H50" si="18">C8+8*(C8-C18)/20</f>
        <v>2.0823999999999998</v>
      </c>
      <c r="D50" s="30">
        <f t="shared" si="18"/>
        <v>8.1639999999999997</v>
      </c>
      <c r="E50" s="30">
        <f t="shared" si="18"/>
        <v>8.8563999999999989</v>
      </c>
      <c r="F50" s="30">
        <f t="shared" si="18"/>
        <v>5.44</v>
      </c>
      <c r="G50" s="30">
        <f t="shared" si="18"/>
        <v>5.0968</v>
      </c>
      <c r="H50" s="36">
        <f t="shared" si="18"/>
        <v>4.982800000000001</v>
      </c>
      <c r="I50" s="28"/>
    </row>
    <row r="51" spans="1:11" x14ac:dyDescent="0.3">
      <c r="A51" s="31">
        <v>7</v>
      </c>
      <c r="B51" s="40">
        <v>25</v>
      </c>
      <c r="C51" s="35">
        <f t="shared" ref="C51:H52" si="19">C9+10*(C9-C19)/20</f>
        <v>2.5649999999999995</v>
      </c>
      <c r="D51" s="30">
        <f t="shared" si="19"/>
        <v>8.7000000000000011</v>
      </c>
      <c r="E51" s="30">
        <f t="shared" si="19"/>
        <v>9.7649999999999988</v>
      </c>
      <c r="F51" s="30">
        <f t="shared" si="19"/>
        <v>6.6449999999999996</v>
      </c>
      <c r="G51" s="30">
        <f t="shared" si="19"/>
        <v>6.21</v>
      </c>
      <c r="H51" s="36">
        <f t="shared" si="19"/>
        <v>6.0449999999999999</v>
      </c>
      <c r="I51" s="28"/>
    </row>
    <row r="52" spans="1:11" ht="15" thickBot="1" x14ac:dyDescent="0.35">
      <c r="A52" s="31">
        <v>12</v>
      </c>
      <c r="B52" s="40">
        <v>24</v>
      </c>
      <c r="C52" s="37">
        <f t="shared" si="19"/>
        <v>2.4239999999999995</v>
      </c>
      <c r="D52" s="38">
        <f t="shared" si="19"/>
        <v>8.58</v>
      </c>
      <c r="E52" s="38">
        <f t="shared" si="19"/>
        <v>9.5909999999999975</v>
      </c>
      <c r="F52" s="38">
        <f t="shared" si="19"/>
        <v>7.5570000000000004</v>
      </c>
      <c r="G52" s="38">
        <f t="shared" si="19"/>
        <v>7.1130000000000004</v>
      </c>
      <c r="H52" s="39">
        <f t="shared" si="19"/>
        <v>6.7889999999999997</v>
      </c>
      <c r="I52" s="28"/>
    </row>
    <row r="53" spans="1:11" x14ac:dyDescent="0.3">
      <c r="A53" s="63" t="s">
        <v>15</v>
      </c>
      <c r="B53" s="64"/>
      <c r="C53" s="64"/>
      <c r="D53" s="64"/>
      <c r="E53" s="64"/>
      <c r="F53" s="64"/>
      <c r="G53" s="64"/>
      <c r="H53" s="65"/>
      <c r="I53" s="49"/>
    </row>
    <row r="54" spans="1:11" ht="15" thickBot="1" x14ac:dyDescent="0.35">
      <c r="A54" s="60" t="s">
        <v>20</v>
      </c>
      <c r="B54" s="60"/>
      <c r="C54" s="61"/>
      <c r="D54" s="61"/>
      <c r="E54" s="61"/>
      <c r="F54" s="61"/>
      <c r="G54" s="61"/>
      <c r="H54" s="61"/>
      <c r="I54" s="50"/>
    </row>
    <row r="55" spans="1:11" x14ac:dyDescent="0.3">
      <c r="A55" s="45">
        <v>-20</v>
      </c>
      <c r="B55" s="46">
        <v>55</v>
      </c>
      <c r="C55" s="41">
        <f>C14</f>
        <v>1.91</v>
      </c>
      <c r="D55" s="42">
        <f t="shared" ref="D55:H56" si="20">D14</f>
        <v>2.52</v>
      </c>
      <c r="E55" s="42">
        <f t="shared" si="20"/>
        <v>2.62</v>
      </c>
      <c r="F55" s="42">
        <f t="shared" si="20"/>
        <v>1.27</v>
      </c>
      <c r="G55" s="42">
        <f t="shared" si="20"/>
        <v>1.25</v>
      </c>
      <c r="H55" s="43">
        <f t="shared" si="20"/>
        <v>1.25</v>
      </c>
      <c r="I55" s="28"/>
    </row>
    <row r="56" spans="1:11" x14ac:dyDescent="0.3">
      <c r="A56" s="31">
        <v>-15</v>
      </c>
      <c r="B56" s="40">
        <v>55</v>
      </c>
      <c r="C56" s="35">
        <f>C15</f>
        <v>3.36</v>
      </c>
      <c r="D56" s="30">
        <f t="shared" si="20"/>
        <v>4.55</v>
      </c>
      <c r="E56" s="30">
        <f t="shared" si="20"/>
        <v>4.9400000000000004</v>
      </c>
      <c r="F56" s="30">
        <f t="shared" si="20"/>
        <v>1.75</v>
      </c>
      <c r="G56" s="30">
        <f t="shared" si="20"/>
        <v>1.72</v>
      </c>
      <c r="H56" s="36">
        <f t="shared" si="20"/>
        <v>1.69</v>
      </c>
      <c r="I56" s="28"/>
    </row>
    <row r="57" spans="1:11" x14ac:dyDescent="0.3">
      <c r="A57" s="31">
        <v>-7</v>
      </c>
      <c r="B57" s="40">
        <v>44</v>
      </c>
      <c r="C57" s="35">
        <f t="shared" ref="C57:H57" si="21">C7+11*(C17-C7)/20</f>
        <v>2.7824999999999998</v>
      </c>
      <c r="D57" s="30">
        <f t="shared" si="21"/>
        <v>6.5774999999999997</v>
      </c>
      <c r="E57" s="30">
        <f t="shared" si="21"/>
        <v>6.6924999999999999</v>
      </c>
      <c r="F57" s="30">
        <f t="shared" si="21"/>
        <v>2.7195</v>
      </c>
      <c r="G57" s="30">
        <f t="shared" si="21"/>
        <v>2.59</v>
      </c>
      <c r="H57" s="36">
        <f t="shared" si="21"/>
        <v>2.5609999999999999</v>
      </c>
      <c r="I57" s="28"/>
    </row>
    <row r="58" spans="1:11" x14ac:dyDescent="0.3">
      <c r="A58" s="31">
        <v>2</v>
      </c>
      <c r="B58" s="40">
        <v>37</v>
      </c>
      <c r="C58" s="35">
        <f t="shared" ref="C58:H58" si="22">C8+2*(C18-C8)/20</f>
        <v>2.9093999999999998</v>
      </c>
      <c r="D58" s="30">
        <f t="shared" si="22"/>
        <v>7.734</v>
      </c>
      <c r="E58" s="30">
        <f t="shared" si="22"/>
        <v>8.2533999999999992</v>
      </c>
      <c r="F58" s="30">
        <f t="shared" si="22"/>
        <v>4.5150000000000006</v>
      </c>
      <c r="G58" s="30">
        <f t="shared" si="22"/>
        <v>4.2507999999999999</v>
      </c>
      <c r="H58" s="36">
        <f t="shared" si="22"/>
        <v>4.1618000000000004</v>
      </c>
      <c r="I58" s="28"/>
    </row>
    <row r="59" spans="1:11" x14ac:dyDescent="0.3">
      <c r="A59" s="31">
        <v>7</v>
      </c>
      <c r="B59" s="40">
        <v>32</v>
      </c>
      <c r="C59" s="35">
        <f t="shared" ref="C59:H59" si="23">C9-2*(C19-C9)/20</f>
        <v>3.2009999999999996</v>
      </c>
      <c r="D59" s="30">
        <f t="shared" si="23"/>
        <v>8.3800000000000008</v>
      </c>
      <c r="E59" s="30">
        <f t="shared" si="23"/>
        <v>9.2409999999999997</v>
      </c>
      <c r="F59" s="30">
        <f t="shared" si="23"/>
        <v>5.7610000000000001</v>
      </c>
      <c r="G59" s="30">
        <f t="shared" si="23"/>
        <v>5.4020000000000001</v>
      </c>
      <c r="H59" s="36">
        <f t="shared" si="23"/>
        <v>5.2650000000000006</v>
      </c>
      <c r="I59" s="28"/>
    </row>
    <row r="60" spans="1:11" ht="15" thickBot="1" x14ac:dyDescent="0.35">
      <c r="A60" s="31">
        <v>12</v>
      </c>
      <c r="B60" s="40">
        <v>30</v>
      </c>
      <c r="C60" s="37">
        <f>C40</f>
        <v>3.3689999999999998</v>
      </c>
      <c r="D60" s="38">
        <f t="shared" ref="D60:H60" si="24">D40</f>
        <v>8.2254000000000005</v>
      </c>
      <c r="E60" s="38">
        <f t="shared" si="24"/>
        <v>9.1472999999999995</v>
      </c>
      <c r="F60" s="38">
        <f t="shared" si="24"/>
        <v>6.3843000000000005</v>
      </c>
      <c r="G60" s="38">
        <f t="shared" si="24"/>
        <v>6.0231000000000003</v>
      </c>
      <c r="H60" s="39">
        <f t="shared" si="24"/>
        <v>5.7656999999999998</v>
      </c>
      <c r="I60" s="28"/>
      <c r="K60" s="19" t="s">
        <v>12</v>
      </c>
    </row>
    <row r="61" spans="1:11" x14ac:dyDescent="0.3">
      <c r="C61" s="29"/>
      <c r="D61" s="28"/>
      <c r="E61" s="28"/>
      <c r="F61" s="28"/>
      <c r="G61" s="28"/>
      <c r="H61" s="28"/>
      <c r="I61" s="28"/>
    </row>
  </sheetData>
  <mergeCells count="8">
    <mergeCell ref="A53:H53"/>
    <mergeCell ref="A54:H54"/>
    <mergeCell ref="B12:B13"/>
    <mergeCell ref="A25:H25"/>
    <mergeCell ref="A26:H26"/>
    <mergeCell ref="A34:H34"/>
    <mergeCell ref="A43:H43"/>
    <mergeCell ref="A44:H44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09EC6-4BC9-492D-8955-FEDF3E5AAC83}">
  <dimension ref="A1:L61"/>
  <sheetViews>
    <sheetView zoomScale="115" zoomScaleNormal="115" workbookViewId="0">
      <selection activeCell="I1" sqref="I1:I21"/>
    </sheetView>
  </sheetViews>
  <sheetFormatPr defaultColWidth="11.5546875" defaultRowHeight="14.4" x14ac:dyDescent="0.3"/>
  <cols>
    <col min="1" max="2" width="11.5546875" style="19"/>
    <col min="3" max="8" width="15.77734375" style="19" customWidth="1"/>
    <col min="9" max="9" width="21.77734375" style="19" bestFit="1" customWidth="1"/>
    <col min="10" max="16384" width="11.5546875" style="19"/>
  </cols>
  <sheetData>
    <row r="1" spans="1:12" ht="15" thickBot="1" x14ac:dyDescent="0.35">
      <c r="A1" s="18"/>
      <c r="B1" s="18" t="s">
        <v>10</v>
      </c>
      <c r="C1" s="18" t="s">
        <v>17</v>
      </c>
      <c r="D1" s="18" t="s">
        <v>18</v>
      </c>
      <c r="E1" s="18" t="s">
        <v>19</v>
      </c>
      <c r="F1" s="18" t="s">
        <v>0</v>
      </c>
      <c r="G1" s="18" t="s">
        <v>1</v>
      </c>
      <c r="H1" s="18" t="s">
        <v>2</v>
      </c>
      <c r="I1" s="18" t="s">
        <v>24</v>
      </c>
      <c r="K1" s="19" t="s">
        <v>3</v>
      </c>
    </row>
    <row r="2" spans="1:12" x14ac:dyDescent="0.3">
      <c r="A2" s="18"/>
      <c r="B2" s="20">
        <v>-25</v>
      </c>
      <c r="C2" s="6">
        <v>2.61</v>
      </c>
      <c r="D2" s="7">
        <v>3.45</v>
      </c>
      <c r="E2" s="7">
        <v>3.78</v>
      </c>
      <c r="F2" s="7">
        <v>1.71</v>
      </c>
      <c r="G2" s="7">
        <v>1.68</v>
      </c>
      <c r="H2" s="8">
        <v>1.66</v>
      </c>
      <c r="I2" s="55">
        <v>45</v>
      </c>
    </row>
    <row r="3" spans="1:12" x14ac:dyDescent="0.3">
      <c r="A3" s="18"/>
      <c r="B3" s="20">
        <v>-22</v>
      </c>
      <c r="C3" s="16">
        <f t="shared" ref="C3:H3" si="0">($B$3-$B$4)*(C2-C4)/($B$2-$B$4)+C4</f>
        <v>2.778</v>
      </c>
      <c r="D3" s="16">
        <f t="shared" si="0"/>
        <v>4.08</v>
      </c>
      <c r="E3" s="3">
        <f t="shared" si="0"/>
        <v>4.5</v>
      </c>
      <c r="F3" s="3">
        <f t="shared" si="0"/>
        <v>2.028</v>
      </c>
      <c r="G3" s="3">
        <f t="shared" si="0"/>
        <v>1.992</v>
      </c>
      <c r="H3" s="17">
        <f t="shared" si="0"/>
        <v>1.9419999999999999</v>
      </c>
      <c r="I3" s="55">
        <v>45</v>
      </c>
    </row>
    <row r="4" spans="1:12" x14ac:dyDescent="0.3">
      <c r="A4" s="18" t="s">
        <v>4</v>
      </c>
      <c r="B4" s="20">
        <v>-20</v>
      </c>
      <c r="C4" s="9">
        <v>2.89</v>
      </c>
      <c r="D4" s="2">
        <v>4.5</v>
      </c>
      <c r="E4" s="2">
        <v>4.9800000000000004</v>
      </c>
      <c r="F4" s="2">
        <v>2.2400000000000002</v>
      </c>
      <c r="G4" s="2">
        <v>2.2000000000000002</v>
      </c>
      <c r="H4" s="10">
        <v>2.13</v>
      </c>
      <c r="I4" s="55">
        <v>55</v>
      </c>
    </row>
    <row r="5" spans="1:12" x14ac:dyDescent="0.3">
      <c r="A5" s="18"/>
      <c r="B5" s="20">
        <v>-15</v>
      </c>
      <c r="C5" s="9">
        <v>3.06</v>
      </c>
      <c r="D5" s="2">
        <v>5.73</v>
      </c>
      <c r="E5" s="2">
        <v>6.43</v>
      </c>
      <c r="F5" s="2">
        <v>2.62</v>
      </c>
      <c r="G5" s="2">
        <v>2.56</v>
      </c>
      <c r="H5" s="10">
        <v>2.46</v>
      </c>
      <c r="I5" s="55">
        <v>60</v>
      </c>
    </row>
    <row r="6" spans="1:12" x14ac:dyDescent="0.3">
      <c r="A6" s="18"/>
      <c r="B6" s="20">
        <v>-10</v>
      </c>
      <c r="C6" s="9">
        <v>3.11</v>
      </c>
      <c r="D6" s="2">
        <v>6.95</v>
      </c>
      <c r="E6" s="2">
        <v>7.89</v>
      </c>
      <c r="F6" s="2">
        <v>3.17</v>
      </c>
      <c r="G6" s="2">
        <v>3.08</v>
      </c>
      <c r="H6" s="10">
        <v>2.98</v>
      </c>
      <c r="I6" s="55">
        <v>60</v>
      </c>
    </row>
    <row r="7" spans="1:12" x14ac:dyDescent="0.3">
      <c r="A7" s="18"/>
      <c r="B7" s="20">
        <v>-7</v>
      </c>
      <c r="C7" s="9">
        <v>2.0499999999999998</v>
      </c>
      <c r="D7" s="2">
        <v>8.25</v>
      </c>
      <c r="E7" s="2">
        <v>8.31</v>
      </c>
      <c r="F7" s="2">
        <v>3.37</v>
      </c>
      <c r="G7" s="2">
        <v>3.15</v>
      </c>
      <c r="H7" s="10">
        <v>3.11</v>
      </c>
      <c r="I7" s="55">
        <v>60</v>
      </c>
    </row>
    <row r="8" spans="1:12" x14ac:dyDescent="0.3">
      <c r="A8" s="18"/>
      <c r="B8" s="20">
        <v>2</v>
      </c>
      <c r="C8" s="16">
        <f t="shared" ref="C8:H8" si="1">($B$3-$B$4)*(C7-C9)/($B$2-$B$4)+C9</f>
        <v>3.1059999999999999</v>
      </c>
      <c r="D8" s="16">
        <f t="shared" si="1"/>
        <v>9.3000000000000007</v>
      </c>
      <c r="E8" s="16">
        <f t="shared" si="1"/>
        <v>9.5040000000000013</v>
      </c>
      <c r="F8" s="16">
        <f t="shared" si="1"/>
        <v>4.5819999999999999</v>
      </c>
      <c r="G8" s="16">
        <f t="shared" si="1"/>
        <v>4.26</v>
      </c>
      <c r="H8" s="16">
        <f t="shared" si="1"/>
        <v>4.202</v>
      </c>
      <c r="I8" s="55">
        <v>60</v>
      </c>
    </row>
    <row r="9" spans="1:12" x14ac:dyDescent="0.3">
      <c r="A9" s="18"/>
      <c r="B9" s="20">
        <v>7</v>
      </c>
      <c r="C9" s="9">
        <v>3.81</v>
      </c>
      <c r="D9" s="2">
        <v>10</v>
      </c>
      <c r="E9" s="2">
        <v>10.3</v>
      </c>
      <c r="F9" s="2">
        <v>5.39</v>
      </c>
      <c r="G9" s="2">
        <v>5</v>
      </c>
      <c r="H9" s="10">
        <v>4.93</v>
      </c>
      <c r="I9" s="55">
        <v>65</v>
      </c>
    </row>
    <row r="10" spans="1:12" x14ac:dyDescent="0.3">
      <c r="A10" s="18" t="s">
        <v>11</v>
      </c>
      <c r="B10" s="20">
        <v>12</v>
      </c>
      <c r="C10" s="16">
        <f t="shared" ref="C10:H10" si="2">($B$3-$B$4)*(C9-C11)/($B$2-$B$4)+C11</f>
        <v>3.9239999999999999</v>
      </c>
      <c r="D10" s="16">
        <f t="shared" si="2"/>
        <v>9.4779999999999998</v>
      </c>
      <c r="E10" s="16">
        <f t="shared" si="2"/>
        <v>10.24</v>
      </c>
      <c r="F10" s="16">
        <f t="shared" si="2"/>
        <v>6.1040000000000001</v>
      </c>
      <c r="G10" s="16">
        <f t="shared" si="2"/>
        <v>5.7320000000000002</v>
      </c>
      <c r="H10" s="16">
        <f t="shared" si="2"/>
        <v>5.5120000000000005</v>
      </c>
      <c r="I10" s="55">
        <v>65</v>
      </c>
      <c r="L10" s="18" t="s">
        <v>13</v>
      </c>
    </row>
    <row r="11" spans="1:12" x14ac:dyDescent="0.3">
      <c r="A11" s="18"/>
      <c r="B11" s="20">
        <v>15</v>
      </c>
      <c r="C11" s="14">
        <v>4</v>
      </c>
      <c r="D11" s="15">
        <v>9.1300000000000008</v>
      </c>
      <c r="E11" s="15">
        <v>10.199999999999999</v>
      </c>
      <c r="F11" s="15">
        <v>6.58</v>
      </c>
      <c r="G11" s="15">
        <v>6.22</v>
      </c>
      <c r="H11" s="15">
        <v>5.9</v>
      </c>
      <c r="I11" s="55">
        <v>65</v>
      </c>
    </row>
    <row r="12" spans="1:12" x14ac:dyDescent="0.3">
      <c r="A12" s="18"/>
      <c r="B12" s="58"/>
      <c r="C12" s="18"/>
      <c r="D12" s="18"/>
      <c r="E12" s="18"/>
      <c r="F12" s="18"/>
      <c r="G12" s="18"/>
      <c r="H12" s="18"/>
      <c r="I12" s="55"/>
    </row>
    <row r="13" spans="1:12" ht="15" thickBot="1" x14ac:dyDescent="0.35">
      <c r="A13" s="18"/>
      <c r="B13" s="59"/>
      <c r="C13" s="18"/>
      <c r="D13" s="18"/>
      <c r="E13" s="18"/>
      <c r="F13" s="18"/>
      <c r="G13" s="18"/>
      <c r="H13" s="18"/>
      <c r="I13" s="55"/>
    </row>
    <row r="14" spans="1:12" x14ac:dyDescent="0.3">
      <c r="A14" s="18" t="s">
        <v>5</v>
      </c>
      <c r="B14" s="20">
        <v>-20</v>
      </c>
      <c r="C14" s="6">
        <v>2.0099999999999998</v>
      </c>
      <c r="D14" s="7">
        <v>2.65</v>
      </c>
      <c r="E14" s="7">
        <v>2.75</v>
      </c>
      <c r="F14" s="7">
        <v>1.28</v>
      </c>
      <c r="G14" s="7">
        <v>1.27</v>
      </c>
      <c r="H14" s="8">
        <v>1.26</v>
      </c>
      <c r="I14" s="55">
        <v>55</v>
      </c>
    </row>
    <row r="15" spans="1:12" x14ac:dyDescent="0.3">
      <c r="A15" s="18"/>
      <c r="B15" s="20">
        <v>-15</v>
      </c>
      <c r="C15" s="9">
        <v>3.53</v>
      </c>
      <c r="D15" s="2">
        <v>4.79</v>
      </c>
      <c r="E15" s="2">
        <v>5.2</v>
      </c>
      <c r="F15" s="2">
        <v>1.76</v>
      </c>
      <c r="G15" s="2">
        <v>1.74</v>
      </c>
      <c r="H15" s="10">
        <v>1.71</v>
      </c>
      <c r="I15" s="55">
        <v>60</v>
      </c>
    </row>
    <row r="16" spans="1:12" x14ac:dyDescent="0.3">
      <c r="A16" s="18"/>
      <c r="B16" s="20">
        <v>-10</v>
      </c>
      <c r="C16" s="9">
        <v>4.62</v>
      </c>
      <c r="D16" s="2">
        <v>6.08</v>
      </c>
      <c r="E16" s="2">
        <v>6.67</v>
      </c>
      <c r="F16" s="2">
        <v>1.92</v>
      </c>
      <c r="G16" s="2">
        <v>1.88</v>
      </c>
      <c r="H16" s="10">
        <v>1.86</v>
      </c>
      <c r="I16" s="55">
        <v>60</v>
      </c>
    </row>
    <row r="17" spans="1:9" x14ac:dyDescent="0.3">
      <c r="A17" s="18"/>
      <c r="B17" s="20">
        <v>-7</v>
      </c>
      <c r="C17" s="9">
        <v>3.99</v>
      </c>
      <c r="D17" s="2">
        <v>6.85</v>
      </c>
      <c r="E17" s="2">
        <v>7.05</v>
      </c>
      <c r="F17" s="2">
        <v>2.0699999999999998</v>
      </c>
      <c r="G17" s="2">
        <v>2</v>
      </c>
      <c r="H17" s="10">
        <v>1.97</v>
      </c>
      <c r="I17" s="55">
        <v>60</v>
      </c>
    </row>
    <row r="18" spans="1:9" x14ac:dyDescent="0.3">
      <c r="A18" s="18"/>
      <c r="B18" s="20">
        <v>2</v>
      </c>
      <c r="C18" s="16">
        <f t="shared" ref="C18:H18" si="3">($B$3-$B$4)*(C17-C19)/($B$2-$B$4)+C19</f>
        <v>5.298</v>
      </c>
      <c r="D18" s="16">
        <f t="shared" si="3"/>
        <v>8.44</v>
      </c>
      <c r="E18" s="16">
        <f t="shared" si="3"/>
        <v>8.652000000000001</v>
      </c>
      <c r="F18" s="16">
        <f t="shared" si="3"/>
        <v>2.778</v>
      </c>
      <c r="G18" s="16">
        <f t="shared" si="3"/>
        <v>2.66</v>
      </c>
      <c r="H18" s="16">
        <f t="shared" si="3"/>
        <v>2.6120000000000001</v>
      </c>
      <c r="I18" s="55">
        <v>60</v>
      </c>
    </row>
    <row r="19" spans="1:9" x14ac:dyDescent="0.3">
      <c r="A19" s="18"/>
      <c r="B19" s="20">
        <v>7</v>
      </c>
      <c r="C19" s="9">
        <v>6.17</v>
      </c>
      <c r="D19" s="2">
        <v>9.5</v>
      </c>
      <c r="E19" s="2">
        <v>9.7200000000000006</v>
      </c>
      <c r="F19" s="2">
        <v>3.25</v>
      </c>
      <c r="G19" s="2">
        <v>3.1</v>
      </c>
      <c r="H19" s="10">
        <v>3.04</v>
      </c>
      <c r="I19" s="55">
        <v>65</v>
      </c>
    </row>
    <row r="20" spans="1:9" x14ac:dyDescent="0.3">
      <c r="A20" s="18" t="s">
        <v>11</v>
      </c>
      <c r="B20" s="20">
        <v>12</v>
      </c>
      <c r="C20" s="16">
        <f t="shared" ref="C20:H20" si="4">($B$3-$B$4)*(C19-C21)/($B$2-$B$4)+C21</f>
        <v>6.6859999999999999</v>
      </c>
      <c r="D20" s="16">
        <f t="shared" si="4"/>
        <v>8.9599999999999991</v>
      </c>
      <c r="E20" s="16">
        <f t="shared" si="4"/>
        <v>9.7439999999999998</v>
      </c>
      <c r="F20" s="16">
        <f t="shared" si="4"/>
        <v>3.61</v>
      </c>
      <c r="G20" s="16">
        <f t="shared" si="4"/>
        <v>3.4420000000000002</v>
      </c>
      <c r="H20" s="16">
        <f t="shared" si="4"/>
        <v>3.34</v>
      </c>
      <c r="I20" s="55">
        <v>65</v>
      </c>
    </row>
    <row r="21" spans="1:9" x14ac:dyDescent="0.3">
      <c r="B21" s="20">
        <v>15</v>
      </c>
      <c r="C21" s="14">
        <v>7.03</v>
      </c>
      <c r="D21" s="15">
        <v>8.6</v>
      </c>
      <c r="E21" s="15">
        <v>9.76</v>
      </c>
      <c r="F21" s="15">
        <v>3.85</v>
      </c>
      <c r="G21" s="15">
        <v>3.67</v>
      </c>
      <c r="H21" s="15">
        <v>3.54</v>
      </c>
      <c r="I21" s="55">
        <v>65</v>
      </c>
    </row>
    <row r="23" spans="1:9" x14ac:dyDescent="0.3">
      <c r="A23" s="19" t="s">
        <v>14</v>
      </c>
    </row>
    <row r="25" spans="1:9" x14ac:dyDescent="0.3">
      <c r="A25" s="62" t="s">
        <v>16</v>
      </c>
      <c r="B25" s="62"/>
      <c r="C25" s="62"/>
      <c r="D25" s="62"/>
      <c r="E25" s="62"/>
      <c r="F25" s="62"/>
      <c r="G25" s="62"/>
      <c r="H25" s="62"/>
      <c r="I25" s="49"/>
    </row>
    <row r="26" spans="1:9" x14ac:dyDescent="0.3">
      <c r="A26" s="60" t="s">
        <v>21</v>
      </c>
      <c r="B26" s="60"/>
      <c r="C26" s="61"/>
      <c r="D26" s="61"/>
      <c r="E26" s="61"/>
      <c r="F26" s="61"/>
      <c r="G26" s="61"/>
      <c r="H26" s="61"/>
      <c r="I26" s="50"/>
    </row>
    <row r="27" spans="1:9" ht="15" thickBot="1" x14ac:dyDescent="0.35">
      <c r="A27" s="31" t="s">
        <v>22</v>
      </c>
      <c r="B27" s="40" t="s">
        <v>23</v>
      </c>
      <c r="C27" s="44" t="s">
        <v>6</v>
      </c>
      <c r="D27" s="44" t="s">
        <v>7</v>
      </c>
      <c r="E27" s="44" t="s">
        <v>8</v>
      </c>
      <c r="F27" s="44" t="s">
        <v>9</v>
      </c>
      <c r="G27" s="44" t="s">
        <v>1</v>
      </c>
      <c r="H27" s="44" t="s">
        <v>2</v>
      </c>
      <c r="I27" s="50"/>
    </row>
    <row r="28" spans="1:9" x14ac:dyDescent="0.3">
      <c r="A28" s="31">
        <v>-25</v>
      </c>
      <c r="B28" s="40">
        <v>35</v>
      </c>
      <c r="C28" s="32">
        <f t="shared" ref="C28:H28" si="5">C2</f>
        <v>2.61</v>
      </c>
      <c r="D28" s="33">
        <f t="shared" si="5"/>
        <v>3.45</v>
      </c>
      <c r="E28" s="33">
        <f t="shared" si="5"/>
        <v>3.78</v>
      </c>
      <c r="F28" s="33">
        <f t="shared" si="5"/>
        <v>1.71</v>
      </c>
      <c r="G28" s="33">
        <f t="shared" si="5"/>
        <v>1.68</v>
      </c>
      <c r="H28" s="34">
        <f t="shared" si="5"/>
        <v>1.66</v>
      </c>
    </row>
    <row r="29" spans="1:9" x14ac:dyDescent="0.3">
      <c r="A29" s="31">
        <v>-10</v>
      </c>
      <c r="B29" s="40">
        <v>35</v>
      </c>
      <c r="C29" s="35">
        <f t="shared" ref="C29:H29" si="6">C6</f>
        <v>3.11</v>
      </c>
      <c r="D29" s="30">
        <f t="shared" si="6"/>
        <v>6.95</v>
      </c>
      <c r="E29" s="30">
        <f t="shared" si="6"/>
        <v>7.89</v>
      </c>
      <c r="F29" s="30">
        <f t="shared" si="6"/>
        <v>3.17</v>
      </c>
      <c r="G29" s="30">
        <f t="shared" si="6"/>
        <v>3.08</v>
      </c>
      <c r="H29" s="36">
        <f t="shared" si="6"/>
        <v>2.98</v>
      </c>
      <c r="I29" s="28"/>
    </row>
    <row r="30" spans="1:9" x14ac:dyDescent="0.3">
      <c r="A30" s="31">
        <v>-7</v>
      </c>
      <c r="B30" s="40">
        <v>34</v>
      </c>
      <c r="C30" s="35">
        <f t="shared" ref="C30:H30" si="7">C7+(C7-C17)/20</f>
        <v>1.9529999999999998</v>
      </c>
      <c r="D30" s="30">
        <f t="shared" si="7"/>
        <v>8.32</v>
      </c>
      <c r="E30" s="30">
        <f t="shared" si="7"/>
        <v>8.3730000000000011</v>
      </c>
      <c r="F30" s="30">
        <f t="shared" si="7"/>
        <v>3.4350000000000001</v>
      </c>
      <c r="G30" s="30">
        <f t="shared" si="7"/>
        <v>3.2075</v>
      </c>
      <c r="H30" s="36">
        <f t="shared" si="7"/>
        <v>3.1669999999999998</v>
      </c>
      <c r="I30" s="28"/>
    </row>
    <row r="31" spans="1:9" x14ac:dyDescent="0.3">
      <c r="A31" s="31">
        <v>2</v>
      </c>
      <c r="B31" s="40">
        <v>30</v>
      </c>
      <c r="C31" s="35">
        <f t="shared" ref="C31:H31" si="8">C8+5*(C8-C18)/20</f>
        <v>2.5579999999999998</v>
      </c>
      <c r="D31" s="30">
        <f t="shared" si="8"/>
        <v>9.5150000000000006</v>
      </c>
      <c r="E31" s="30">
        <f t="shared" si="8"/>
        <v>9.7170000000000023</v>
      </c>
      <c r="F31" s="30">
        <f t="shared" si="8"/>
        <v>5.0329999999999995</v>
      </c>
      <c r="G31" s="30">
        <f t="shared" si="8"/>
        <v>4.66</v>
      </c>
      <c r="H31" s="36">
        <f t="shared" si="8"/>
        <v>4.5994999999999999</v>
      </c>
      <c r="I31" s="28"/>
    </row>
    <row r="32" spans="1:9" x14ac:dyDescent="0.3">
      <c r="A32" s="31">
        <v>7</v>
      </c>
      <c r="B32" s="40">
        <v>27</v>
      </c>
      <c r="C32" s="35">
        <f t="shared" ref="C32:H32" si="9">C9+8*(C9-C19)/20</f>
        <v>2.8660000000000001</v>
      </c>
      <c r="D32" s="30">
        <f t="shared" si="9"/>
        <v>10.199999999999999</v>
      </c>
      <c r="E32" s="30">
        <f t="shared" si="9"/>
        <v>10.532</v>
      </c>
      <c r="F32" s="30">
        <f t="shared" si="9"/>
        <v>6.2459999999999996</v>
      </c>
      <c r="G32" s="30">
        <f t="shared" si="9"/>
        <v>5.76</v>
      </c>
      <c r="H32" s="36">
        <f t="shared" si="9"/>
        <v>5.6859999999999999</v>
      </c>
      <c r="I32" s="28"/>
    </row>
    <row r="33" spans="1:9" ht="15" thickBot="1" x14ac:dyDescent="0.35">
      <c r="A33" s="31">
        <v>12</v>
      </c>
      <c r="B33" s="40">
        <v>24</v>
      </c>
      <c r="C33" s="37">
        <f t="shared" ref="C33:H33" si="10">C10+11*(C10-C20)/20</f>
        <v>2.4048999999999996</v>
      </c>
      <c r="D33" s="38">
        <f t="shared" si="10"/>
        <v>9.7629000000000001</v>
      </c>
      <c r="E33" s="38">
        <f t="shared" si="10"/>
        <v>10.5128</v>
      </c>
      <c r="F33" s="38">
        <f t="shared" si="10"/>
        <v>7.4756999999999998</v>
      </c>
      <c r="G33" s="38">
        <f t="shared" si="10"/>
        <v>6.9915000000000003</v>
      </c>
      <c r="H33" s="39">
        <f t="shared" si="10"/>
        <v>6.7066000000000008</v>
      </c>
      <c r="I33" s="28"/>
    </row>
    <row r="34" spans="1:9" ht="15" thickBot="1" x14ac:dyDescent="0.35">
      <c r="A34" s="60" t="s">
        <v>20</v>
      </c>
      <c r="B34" s="60"/>
      <c r="C34" s="66"/>
      <c r="D34" s="66"/>
      <c r="E34" s="66"/>
      <c r="F34" s="66"/>
      <c r="G34" s="66"/>
      <c r="H34" s="66"/>
      <c r="I34" s="50"/>
    </row>
    <row r="35" spans="1:9" x14ac:dyDescent="0.3">
      <c r="A35" s="45">
        <v>-20</v>
      </c>
      <c r="B35" s="46">
        <v>55</v>
      </c>
      <c r="C35" s="41">
        <f t="shared" ref="C35:H35" si="11">C14</f>
        <v>2.0099999999999998</v>
      </c>
      <c r="D35" s="42">
        <f t="shared" si="11"/>
        <v>2.65</v>
      </c>
      <c r="E35" s="42">
        <f t="shared" si="11"/>
        <v>2.75</v>
      </c>
      <c r="F35" s="42">
        <f t="shared" si="11"/>
        <v>1.28</v>
      </c>
      <c r="G35" s="42">
        <f t="shared" si="11"/>
        <v>1.27</v>
      </c>
      <c r="H35" s="43">
        <f t="shared" si="11"/>
        <v>1.26</v>
      </c>
      <c r="I35" s="28"/>
    </row>
    <row r="36" spans="1:9" x14ac:dyDescent="0.3">
      <c r="A36" s="31">
        <v>-10</v>
      </c>
      <c r="B36" s="40">
        <v>55</v>
      </c>
      <c r="C36" s="35">
        <f t="shared" ref="C36:H36" si="12">C16</f>
        <v>4.62</v>
      </c>
      <c r="D36" s="30">
        <f t="shared" si="12"/>
        <v>6.08</v>
      </c>
      <c r="E36" s="30">
        <f t="shared" si="12"/>
        <v>6.67</v>
      </c>
      <c r="F36" s="30">
        <f t="shared" si="12"/>
        <v>1.92</v>
      </c>
      <c r="G36" s="30">
        <f t="shared" si="12"/>
        <v>1.88</v>
      </c>
      <c r="H36" s="36">
        <f t="shared" si="12"/>
        <v>1.86</v>
      </c>
      <c r="I36" s="28"/>
    </row>
    <row r="37" spans="1:9" x14ac:dyDescent="0.3">
      <c r="A37" s="31">
        <v>-7</v>
      </c>
      <c r="B37" s="40">
        <v>52</v>
      </c>
      <c r="C37" s="35">
        <f t="shared" ref="C37:H37" si="13">C17+3*(C7-C17)/20</f>
        <v>3.6990000000000003</v>
      </c>
      <c r="D37" s="30">
        <f t="shared" si="13"/>
        <v>7.06</v>
      </c>
      <c r="E37" s="30">
        <f t="shared" si="13"/>
        <v>7.2389999999999999</v>
      </c>
      <c r="F37" s="30">
        <f t="shared" si="13"/>
        <v>2.2649999999999997</v>
      </c>
      <c r="G37" s="30">
        <f t="shared" si="13"/>
        <v>2.1724999999999999</v>
      </c>
      <c r="H37" s="36">
        <f t="shared" si="13"/>
        <v>2.141</v>
      </c>
      <c r="I37" s="28"/>
    </row>
    <row r="38" spans="1:9" x14ac:dyDescent="0.3">
      <c r="A38" s="31">
        <v>2</v>
      </c>
      <c r="B38" s="40">
        <v>42</v>
      </c>
      <c r="C38" s="35">
        <f>C8-E447*(C8-C18)/20</f>
        <v>3.1059999999999999</v>
      </c>
      <c r="D38" s="30">
        <f>D8-7*(D8-D18)/20</f>
        <v>8.9990000000000006</v>
      </c>
      <c r="E38" s="30">
        <f>E8-7*(E8-E18)/20</f>
        <v>9.2058000000000018</v>
      </c>
      <c r="F38" s="30">
        <f>F8-7*(F8-F18)/20</f>
        <v>3.9505999999999997</v>
      </c>
      <c r="G38" s="30">
        <f>G8-7*(G8-G18)/20</f>
        <v>3.7</v>
      </c>
      <c r="H38" s="36">
        <f>H8-7*(H8-H18)/20</f>
        <v>3.6455000000000002</v>
      </c>
      <c r="I38" s="28"/>
    </row>
    <row r="39" spans="1:9" x14ac:dyDescent="0.3">
      <c r="A39" s="31">
        <v>7</v>
      </c>
      <c r="B39" s="40">
        <v>36</v>
      </c>
      <c r="C39" s="35">
        <f>C9-1*(C9-C19)/20</f>
        <v>3.9279999999999999</v>
      </c>
      <c r="D39" s="30">
        <f>D10+(D10-D19)/20</f>
        <v>9.4769000000000005</v>
      </c>
      <c r="E39" s="30">
        <f>E9-1*(E9-E19)/20</f>
        <v>10.271000000000001</v>
      </c>
      <c r="F39" s="30">
        <f>F9-1*(F9-F19)/20</f>
        <v>5.2829999999999995</v>
      </c>
      <c r="G39" s="30">
        <f>G9-1*(G9-G19)/20</f>
        <v>4.9050000000000002</v>
      </c>
      <c r="H39" s="36">
        <f>H9-1*(H9-H19)/20</f>
        <v>4.8354999999999997</v>
      </c>
      <c r="I39" s="28"/>
    </row>
    <row r="40" spans="1:9" ht="15" thickBot="1" x14ac:dyDescent="0.35">
      <c r="A40" s="31">
        <v>12</v>
      </c>
      <c r="B40" s="40">
        <v>30</v>
      </c>
      <c r="C40" s="37">
        <f t="shared" ref="C40:H40" si="14">C10-(C20-C10)/20</f>
        <v>3.7858999999999998</v>
      </c>
      <c r="D40" s="38">
        <f t="shared" si="14"/>
        <v>9.5038999999999998</v>
      </c>
      <c r="E40" s="38">
        <f t="shared" si="14"/>
        <v>10.264800000000001</v>
      </c>
      <c r="F40" s="38">
        <f t="shared" si="14"/>
        <v>6.2286999999999999</v>
      </c>
      <c r="G40" s="38">
        <f t="shared" si="14"/>
        <v>5.8464999999999998</v>
      </c>
      <c r="H40" s="39">
        <f t="shared" si="14"/>
        <v>5.6206000000000005</v>
      </c>
      <c r="I40" s="28"/>
    </row>
    <row r="41" spans="1:9" x14ac:dyDescent="0.3">
      <c r="C41" s="28"/>
      <c r="D41" s="28"/>
      <c r="E41" s="28"/>
      <c r="F41" s="28"/>
      <c r="G41" s="28"/>
      <c r="H41" s="28"/>
      <c r="I41" s="28"/>
    </row>
    <row r="43" spans="1:9" x14ac:dyDescent="0.3">
      <c r="A43" s="62" t="s">
        <v>15</v>
      </c>
      <c r="B43" s="62"/>
      <c r="C43" s="62"/>
      <c r="D43" s="62"/>
      <c r="E43" s="62"/>
      <c r="F43" s="62"/>
      <c r="G43" s="62"/>
      <c r="H43" s="62"/>
      <c r="I43" s="49"/>
    </row>
    <row r="44" spans="1:9" x14ac:dyDescent="0.3">
      <c r="A44" s="60" t="s">
        <v>21</v>
      </c>
      <c r="B44" s="60"/>
      <c r="C44" s="61"/>
      <c r="D44" s="61"/>
      <c r="E44" s="61"/>
      <c r="F44" s="61"/>
      <c r="G44" s="61"/>
      <c r="H44" s="61"/>
      <c r="I44" s="50"/>
    </row>
    <row r="45" spans="1:9" ht="15" thickBot="1" x14ac:dyDescent="0.35">
      <c r="A45" s="31" t="s">
        <v>22</v>
      </c>
      <c r="B45" s="40" t="s">
        <v>23</v>
      </c>
      <c r="C45" s="44" t="s">
        <v>6</v>
      </c>
      <c r="D45" s="44" t="s">
        <v>7</v>
      </c>
      <c r="E45" s="44" t="s">
        <v>8</v>
      </c>
      <c r="F45" s="44" t="s">
        <v>9</v>
      </c>
      <c r="G45" s="44" t="s">
        <v>1</v>
      </c>
      <c r="H45" s="44" t="s">
        <v>2</v>
      </c>
      <c r="I45" s="50"/>
    </row>
    <row r="46" spans="1:9" x14ac:dyDescent="0.3">
      <c r="A46" s="31">
        <v>-25</v>
      </c>
      <c r="B46" s="40">
        <v>35</v>
      </c>
      <c r="C46" s="32">
        <f>C2</f>
        <v>2.61</v>
      </c>
      <c r="D46" s="33">
        <f t="shared" ref="D46:H47" si="15">D2</f>
        <v>3.45</v>
      </c>
      <c r="E46" s="33">
        <f t="shared" si="15"/>
        <v>3.78</v>
      </c>
      <c r="F46" s="33">
        <f t="shared" si="15"/>
        <v>1.71</v>
      </c>
      <c r="G46" s="33">
        <f t="shared" si="15"/>
        <v>1.68</v>
      </c>
      <c r="H46" s="34">
        <f t="shared" si="15"/>
        <v>1.66</v>
      </c>
    </row>
    <row r="47" spans="1:9" x14ac:dyDescent="0.3">
      <c r="A47" s="31">
        <v>-22</v>
      </c>
      <c r="B47" s="40">
        <v>35</v>
      </c>
      <c r="C47" s="35">
        <f>C3</f>
        <v>2.778</v>
      </c>
      <c r="D47" s="30">
        <f t="shared" si="15"/>
        <v>4.08</v>
      </c>
      <c r="E47" s="30">
        <f t="shared" si="15"/>
        <v>4.5</v>
      </c>
      <c r="F47" s="30">
        <f t="shared" si="15"/>
        <v>2.028</v>
      </c>
      <c r="G47" s="30">
        <f t="shared" si="15"/>
        <v>1.992</v>
      </c>
      <c r="H47" s="36">
        <f t="shared" si="15"/>
        <v>1.9419999999999999</v>
      </c>
      <c r="I47" s="28"/>
    </row>
    <row r="48" spans="1:9" x14ac:dyDescent="0.3">
      <c r="A48" s="31">
        <v>-15</v>
      </c>
      <c r="B48" s="40">
        <v>35</v>
      </c>
      <c r="C48" s="35">
        <f>C5</f>
        <v>3.06</v>
      </c>
      <c r="D48" s="30">
        <f t="shared" ref="D48:H48" si="16">D5</f>
        <v>5.73</v>
      </c>
      <c r="E48" s="30">
        <f t="shared" si="16"/>
        <v>6.43</v>
      </c>
      <c r="F48" s="30">
        <f t="shared" si="16"/>
        <v>2.62</v>
      </c>
      <c r="G48" s="30">
        <f t="shared" si="16"/>
        <v>2.56</v>
      </c>
      <c r="H48" s="36">
        <f t="shared" si="16"/>
        <v>2.46</v>
      </c>
      <c r="I48" s="28"/>
    </row>
    <row r="49" spans="1:11" x14ac:dyDescent="0.3">
      <c r="A49" s="31">
        <v>-7</v>
      </c>
      <c r="B49" s="40">
        <v>30</v>
      </c>
      <c r="C49" s="35">
        <f t="shared" ref="C49:H49" si="17">C7+5*(C7-C17)/20</f>
        <v>1.5649999999999997</v>
      </c>
      <c r="D49" s="30">
        <f t="shared" si="17"/>
        <v>8.6</v>
      </c>
      <c r="E49" s="30">
        <f t="shared" si="17"/>
        <v>8.625</v>
      </c>
      <c r="F49" s="30">
        <f t="shared" si="17"/>
        <v>3.6950000000000003</v>
      </c>
      <c r="G49" s="30">
        <f t="shared" si="17"/>
        <v>3.4375</v>
      </c>
      <c r="H49" s="36">
        <f t="shared" si="17"/>
        <v>3.395</v>
      </c>
      <c r="I49" s="28"/>
    </row>
    <row r="50" spans="1:11" x14ac:dyDescent="0.3">
      <c r="A50" s="31">
        <v>2</v>
      </c>
      <c r="B50" s="40">
        <v>27</v>
      </c>
      <c r="C50" s="35">
        <f t="shared" ref="C50:H50" si="18">C8+8*(C8-C18)/20</f>
        <v>2.2291999999999996</v>
      </c>
      <c r="D50" s="30">
        <f t="shared" si="18"/>
        <v>9.6440000000000019</v>
      </c>
      <c r="E50" s="30">
        <f t="shared" si="18"/>
        <v>9.8448000000000011</v>
      </c>
      <c r="F50" s="30">
        <f t="shared" si="18"/>
        <v>5.3035999999999994</v>
      </c>
      <c r="G50" s="30">
        <f t="shared" si="18"/>
        <v>4.8999999999999995</v>
      </c>
      <c r="H50" s="36">
        <f t="shared" si="18"/>
        <v>4.8380000000000001</v>
      </c>
      <c r="I50" s="28"/>
    </row>
    <row r="51" spans="1:11" x14ac:dyDescent="0.3">
      <c r="A51" s="31">
        <v>7</v>
      </c>
      <c r="B51" s="40">
        <v>25</v>
      </c>
      <c r="C51" s="35">
        <f t="shared" ref="C51:H52" si="19">C9+10*(C9-C19)/20</f>
        <v>2.63</v>
      </c>
      <c r="D51" s="30">
        <f t="shared" si="19"/>
        <v>10.25</v>
      </c>
      <c r="E51" s="30">
        <f t="shared" si="19"/>
        <v>10.59</v>
      </c>
      <c r="F51" s="30">
        <f t="shared" si="19"/>
        <v>6.4599999999999991</v>
      </c>
      <c r="G51" s="30">
        <f t="shared" si="19"/>
        <v>5.95</v>
      </c>
      <c r="H51" s="36">
        <f t="shared" si="19"/>
        <v>5.875</v>
      </c>
      <c r="I51" s="28"/>
    </row>
    <row r="52" spans="1:11" ht="15" thickBot="1" x14ac:dyDescent="0.35">
      <c r="A52" s="31">
        <v>12</v>
      </c>
      <c r="B52" s="40">
        <v>24</v>
      </c>
      <c r="C52" s="37">
        <f t="shared" si="19"/>
        <v>2.5430000000000001</v>
      </c>
      <c r="D52" s="38">
        <f t="shared" si="19"/>
        <v>9.7370000000000001</v>
      </c>
      <c r="E52" s="38">
        <f t="shared" si="19"/>
        <v>10.488</v>
      </c>
      <c r="F52" s="38">
        <f t="shared" si="19"/>
        <v>7.351</v>
      </c>
      <c r="G52" s="38">
        <f t="shared" si="19"/>
        <v>6.8770000000000007</v>
      </c>
      <c r="H52" s="39">
        <f t="shared" si="19"/>
        <v>6.5980000000000008</v>
      </c>
      <c r="I52" s="28"/>
    </row>
    <row r="53" spans="1:11" x14ac:dyDescent="0.3">
      <c r="A53" s="63" t="s">
        <v>15</v>
      </c>
      <c r="B53" s="64"/>
      <c r="C53" s="64"/>
      <c r="D53" s="64"/>
      <c r="E53" s="64"/>
      <c r="F53" s="64"/>
      <c r="G53" s="64"/>
      <c r="H53" s="65"/>
      <c r="I53" s="49"/>
    </row>
    <row r="54" spans="1:11" ht="15" thickBot="1" x14ac:dyDescent="0.35">
      <c r="A54" s="60" t="s">
        <v>20</v>
      </c>
      <c r="B54" s="60"/>
      <c r="C54" s="61"/>
      <c r="D54" s="61"/>
      <c r="E54" s="61"/>
      <c r="F54" s="61"/>
      <c r="G54" s="61"/>
      <c r="H54" s="61"/>
      <c r="I54" s="50"/>
    </row>
    <row r="55" spans="1:11" x14ac:dyDescent="0.3">
      <c r="A55" s="45">
        <v>-20</v>
      </c>
      <c r="B55" s="46">
        <v>55</v>
      </c>
      <c r="C55" s="41">
        <f>C14</f>
        <v>2.0099999999999998</v>
      </c>
      <c r="D55" s="42">
        <f t="shared" ref="D55:H56" si="20">D14</f>
        <v>2.65</v>
      </c>
      <c r="E55" s="42">
        <f t="shared" si="20"/>
        <v>2.75</v>
      </c>
      <c r="F55" s="42">
        <f t="shared" si="20"/>
        <v>1.28</v>
      </c>
      <c r="G55" s="42">
        <f t="shared" si="20"/>
        <v>1.27</v>
      </c>
      <c r="H55" s="43">
        <f t="shared" si="20"/>
        <v>1.26</v>
      </c>
      <c r="I55" s="28"/>
    </row>
    <row r="56" spans="1:11" x14ac:dyDescent="0.3">
      <c r="A56" s="31">
        <v>-15</v>
      </c>
      <c r="B56" s="40">
        <v>55</v>
      </c>
      <c r="C56" s="35">
        <f>C15</f>
        <v>3.53</v>
      </c>
      <c r="D56" s="30">
        <f t="shared" si="20"/>
        <v>4.79</v>
      </c>
      <c r="E56" s="30">
        <f t="shared" si="20"/>
        <v>5.2</v>
      </c>
      <c r="F56" s="30">
        <f t="shared" si="20"/>
        <v>1.76</v>
      </c>
      <c r="G56" s="30">
        <f t="shared" si="20"/>
        <v>1.74</v>
      </c>
      <c r="H56" s="36">
        <f t="shared" si="20"/>
        <v>1.71</v>
      </c>
      <c r="I56" s="28"/>
    </row>
    <row r="57" spans="1:11" x14ac:dyDescent="0.3">
      <c r="A57" s="31">
        <v>-7</v>
      </c>
      <c r="B57" s="40">
        <v>44</v>
      </c>
      <c r="C57" s="35">
        <f t="shared" ref="C57:H57" si="21">C7+11*(C17-C7)/20</f>
        <v>3.117</v>
      </c>
      <c r="D57" s="30">
        <f t="shared" si="21"/>
        <v>7.4799999999999995</v>
      </c>
      <c r="E57" s="30">
        <f t="shared" si="21"/>
        <v>7.617</v>
      </c>
      <c r="F57" s="30">
        <f t="shared" si="21"/>
        <v>2.6550000000000002</v>
      </c>
      <c r="G57" s="30">
        <f t="shared" si="21"/>
        <v>2.5175000000000001</v>
      </c>
      <c r="H57" s="36">
        <f t="shared" si="21"/>
        <v>2.4829999999999997</v>
      </c>
      <c r="I57" s="28"/>
    </row>
    <row r="58" spans="1:11" x14ac:dyDescent="0.3">
      <c r="A58" s="31">
        <v>2</v>
      </c>
      <c r="B58" s="40">
        <v>37</v>
      </c>
      <c r="C58" s="35">
        <f t="shared" ref="C58:H58" si="22">C8+2*(C18-C8)/20</f>
        <v>3.3251999999999997</v>
      </c>
      <c r="D58" s="30">
        <f t="shared" si="22"/>
        <v>9.2140000000000004</v>
      </c>
      <c r="E58" s="30">
        <f t="shared" si="22"/>
        <v>9.4188000000000009</v>
      </c>
      <c r="F58" s="30">
        <f t="shared" si="22"/>
        <v>4.4016000000000002</v>
      </c>
      <c r="G58" s="30">
        <f t="shared" si="22"/>
        <v>4.0999999999999996</v>
      </c>
      <c r="H58" s="36">
        <f t="shared" si="22"/>
        <v>4.0430000000000001</v>
      </c>
      <c r="I58" s="28"/>
    </row>
    <row r="59" spans="1:11" x14ac:dyDescent="0.3">
      <c r="A59" s="31">
        <v>7</v>
      </c>
      <c r="B59" s="40">
        <v>32</v>
      </c>
      <c r="C59" s="35">
        <f t="shared" ref="C59:H59" si="23">C9-2*(C19-C9)/20</f>
        <v>3.5739999999999998</v>
      </c>
      <c r="D59" s="30">
        <f t="shared" si="23"/>
        <v>10.050000000000001</v>
      </c>
      <c r="E59" s="30">
        <f t="shared" si="23"/>
        <v>10.358000000000001</v>
      </c>
      <c r="F59" s="30">
        <f t="shared" si="23"/>
        <v>5.6039999999999992</v>
      </c>
      <c r="G59" s="30">
        <f t="shared" si="23"/>
        <v>5.19</v>
      </c>
      <c r="H59" s="36">
        <f t="shared" si="23"/>
        <v>5.1189999999999998</v>
      </c>
      <c r="I59" s="28"/>
    </row>
    <row r="60" spans="1:11" ht="15" thickBot="1" x14ac:dyDescent="0.35">
      <c r="A60" s="31">
        <v>12</v>
      </c>
      <c r="B60" s="40">
        <v>30</v>
      </c>
      <c r="C60" s="37">
        <f>C40</f>
        <v>3.7858999999999998</v>
      </c>
      <c r="D60" s="38">
        <f t="shared" ref="D60:H60" si="24">D40</f>
        <v>9.5038999999999998</v>
      </c>
      <c r="E60" s="38">
        <f t="shared" si="24"/>
        <v>10.264800000000001</v>
      </c>
      <c r="F60" s="38">
        <f t="shared" si="24"/>
        <v>6.2286999999999999</v>
      </c>
      <c r="G60" s="38">
        <f t="shared" si="24"/>
        <v>5.8464999999999998</v>
      </c>
      <c r="H60" s="39">
        <f t="shared" si="24"/>
        <v>5.6206000000000005</v>
      </c>
      <c r="I60" s="28"/>
      <c r="K60" s="19" t="s">
        <v>12</v>
      </c>
    </row>
    <row r="61" spans="1:11" x14ac:dyDescent="0.3">
      <c r="C61" s="29"/>
      <c r="D61" s="28"/>
      <c r="E61" s="28"/>
      <c r="F61" s="28"/>
      <c r="G61" s="28"/>
      <c r="H61" s="28"/>
      <c r="I61" s="28"/>
    </row>
  </sheetData>
  <mergeCells count="8">
    <mergeCell ref="A53:H53"/>
    <mergeCell ref="A54:H54"/>
    <mergeCell ref="B12:B13"/>
    <mergeCell ref="A25:H25"/>
    <mergeCell ref="A26:H26"/>
    <mergeCell ref="A34:H34"/>
    <mergeCell ref="A43:H43"/>
    <mergeCell ref="A44:H44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FB8F4-E09C-4432-A391-A1115ADA5DFC}">
  <dimension ref="A1:K61"/>
  <sheetViews>
    <sheetView zoomScale="115" zoomScaleNormal="115" workbookViewId="0">
      <selection activeCell="I1" sqref="I1:I21"/>
    </sheetView>
  </sheetViews>
  <sheetFormatPr defaultColWidth="11.5546875" defaultRowHeight="14.4" x14ac:dyDescent="0.3"/>
  <cols>
    <col min="1" max="2" width="11.5546875" style="19"/>
    <col min="3" max="8" width="15.77734375" style="19" customWidth="1"/>
    <col min="9" max="9" width="21.77734375" style="19" bestFit="1" customWidth="1"/>
    <col min="10" max="10" width="25.33203125" style="19" bestFit="1" customWidth="1"/>
    <col min="11" max="16384" width="11.5546875" style="19"/>
  </cols>
  <sheetData>
    <row r="1" spans="1:11" ht="15" thickBot="1" x14ac:dyDescent="0.35">
      <c r="A1" s="18"/>
      <c r="B1" s="18" t="s">
        <v>10</v>
      </c>
      <c r="C1" s="18" t="s">
        <v>17</v>
      </c>
      <c r="D1" s="18" t="s">
        <v>18</v>
      </c>
      <c r="E1" s="18" t="s">
        <v>19</v>
      </c>
      <c r="F1" s="18" t="s">
        <v>0</v>
      </c>
      <c r="G1" s="18" t="s">
        <v>1</v>
      </c>
      <c r="H1" s="18" t="s">
        <v>2</v>
      </c>
      <c r="I1" s="18" t="s">
        <v>24</v>
      </c>
      <c r="J1" s="19" t="s">
        <v>3</v>
      </c>
    </row>
    <row r="2" spans="1:11" x14ac:dyDescent="0.3">
      <c r="A2" s="18"/>
      <c r="B2" s="20">
        <v>-25</v>
      </c>
      <c r="C2" s="6">
        <v>3.27</v>
      </c>
      <c r="D2" s="7">
        <v>4.24</v>
      </c>
      <c r="E2" s="7">
        <v>5.03</v>
      </c>
      <c r="F2" s="7">
        <v>1.81</v>
      </c>
      <c r="G2" s="7">
        <v>1.79</v>
      </c>
      <c r="H2" s="8">
        <v>1.7</v>
      </c>
      <c r="I2" s="55">
        <v>45</v>
      </c>
    </row>
    <row r="3" spans="1:11" x14ac:dyDescent="0.3">
      <c r="A3" s="18"/>
      <c r="B3" s="20">
        <v>-22</v>
      </c>
      <c r="C3" s="16">
        <f t="shared" ref="C3:H3" si="0">($B$3-$B$4)*(C2-C4)/($B$2-$B$4)+C4</f>
        <v>3.7560000000000002</v>
      </c>
      <c r="D3" s="16">
        <f t="shared" si="0"/>
        <v>5.4459999999999997</v>
      </c>
      <c r="E3" s="3">
        <f t="shared" si="0"/>
        <v>6.3380000000000001</v>
      </c>
      <c r="F3" s="3">
        <f t="shared" si="0"/>
        <v>2.1219999999999999</v>
      </c>
      <c r="G3" s="3">
        <f t="shared" si="0"/>
        <v>2.0960000000000001</v>
      </c>
      <c r="H3" s="17">
        <f t="shared" si="0"/>
        <v>1.976</v>
      </c>
      <c r="I3" s="55">
        <v>45</v>
      </c>
    </row>
    <row r="4" spans="1:11" x14ac:dyDescent="0.3">
      <c r="A4" s="18" t="s">
        <v>4</v>
      </c>
      <c r="B4" s="20">
        <v>-20</v>
      </c>
      <c r="C4" s="9">
        <v>4.08</v>
      </c>
      <c r="D4" s="2">
        <v>6.25</v>
      </c>
      <c r="E4" s="2">
        <v>7.21</v>
      </c>
      <c r="F4" s="2">
        <v>2.33</v>
      </c>
      <c r="G4" s="2">
        <v>2.2999999999999998</v>
      </c>
      <c r="H4" s="10">
        <v>2.16</v>
      </c>
      <c r="I4" s="55">
        <v>55</v>
      </c>
    </row>
    <row r="5" spans="1:11" x14ac:dyDescent="0.3">
      <c r="A5" s="18"/>
      <c r="B5" s="20">
        <v>-15</v>
      </c>
      <c r="C5" s="9">
        <v>4.92</v>
      </c>
      <c r="D5" s="2">
        <v>7.28</v>
      </c>
      <c r="E5" s="2">
        <v>8.86</v>
      </c>
      <c r="F5" s="2">
        <v>2.68</v>
      </c>
      <c r="G5" s="2">
        <v>2.62</v>
      </c>
      <c r="H5" s="10">
        <v>2.4500000000000002</v>
      </c>
      <c r="I5" s="55">
        <v>60</v>
      </c>
    </row>
    <row r="6" spans="1:11" x14ac:dyDescent="0.3">
      <c r="A6" s="18"/>
      <c r="B6" s="20">
        <v>-10</v>
      </c>
      <c r="C6" s="9">
        <v>4.3600000000000003</v>
      </c>
      <c r="D6" s="2">
        <v>8.14</v>
      </c>
      <c r="E6" s="2">
        <v>10</v>
      </c>
      <c r="F6" s="2">
        <v>2.74</v>
      </c>
      <c r="G6" s="2">
        <v>2.66</v>
      </c>
      <c r="H6" s="10">
        <v>2.54</v>
      </c>
      <c r="I6" s="55">
        <v>60</v>
      </c>
    </row>
    <row r="7" spans="1:11" x14ac:dyDescent="0.3">
      <c r="A7" s="18"/>
      <c r="B7" s="20">
        <v>-7</v>
      </c>
      <c r="C7" s="9">
        <v>3.97</v>
      </c>
      <c r="D7" s="2">
        <v>10</v>
      </c>
      <c r="E7" s="2">
        <v>11</v>
      </c>
      <c r="F7" s="2">
        <v>3.14</v>
      </c>
      <c r="G7" s="2">
        <v>3</v>
      </c>
      <c r="H7" s="10">
        <v>2.83</v>
      </c>
      <c r="I7" s="55">
        <v>60</v>
      </c>
    </row>
    <row r="8" spans="1:11" x14ac:dyDescent="0.3">
      <c r="A8" s="18"/>
      <c r="B8" s="20">
        <v>2</v>
      </c>
      <c r="C8" s="16">
        <f t="shared" ref="C8:H8" si="1">($B$3-$B$4)*(C7-C9)/($B$2-$B$4)+C9</f>
        <v>4.9359999999999999</v>
      </c>
      <c r="D8" s="16">
        <f t="shared" si="1"/>
        <v>11.26</v>
      </c>
      <c r="E8" s="16">
        <f t="shared" si="1"/>
        <v>13.16</v>
      </c>
      <c r="F8" s="16">
        <f t="shared" si="1"/>
        <v>4.484</v>
      </c>
      <c r="G8" s="16">
        <f t="shared" si="1"/>
        <v>4.17</v>
      </c>
      <c r="H8" s="16">
        <f t="shared" si="1"/>
        <v>3.9460000000000002</v>
      </c>
      <c r="I8" s="55">
        <v>60</v>
      </c>
    </row>
    <row r="9" spans="1:11" x14ac:dyDescent="0.3">
      <c r="A9" s="18"/>
      <c r="B9" s="20">
        <v>7</v>
      </c>
      <c r="C9" s="9">
        <v>5.58</v>
      </c>
      <c r="D9" s="2">
        <v>12.1</v>
      </c>
      <c r="E9" s="2">
        <v>14.6</v>
      </c>
      <c r="F9" s="2">
        <v>5.38</v>
      </c>
      <c r="G9" s="2">
        <v>4.95</v>
      </c>
      <c r="H9" s="10">
        <v>4.6900000000000004</v>
      </c>
      <c r="I9" s="55">
        <v>65</v>
      </c>
    </row>
    <row r="10" spans="1:11" x14ac:dyDescent="0.3">
      <c r="A10" s="18" t="s">
        <v>11</v>
      </c>
      <c r="B10" s="20">
        <v>12</v>
      </c>
      <c r="C10" s="16">
        <f t="shared" ref="C10:H10" si="2">($B$3-$B$4)*(C9-C11)/($B$2-$B$4)+C11</f>
        <v>5.6040000000000001</v>
      </c>
      <c r="D10" s="16">
        <f t="shared" si="2"/>
        <v>11.44</v>
      </c>
      <c r="E10" s="16">
        <f t="shared" si="2"/>
        <v>14.48</v>
      </c>
      <c r="F10" s="16">
        <f t="shared" si="2"/>
        <v>5.9079999999999995</v>
      </c>
      <c r="G10" s="16">
        <f t="shared" si="2"/>
        <v>5.5620000000000003</v>
      </c>
      <c r="H10" s="16">
        <f t="shared" si="2"/>
        <v>5.1340000000000003</v>
      </c>
      <c r="I10" s="55">
        <v>65</v>
      </c>
      <c r="K10" s="18" t="s">
        <v>13</v>
      </c>
    </row>
    <row r="11" spans="1:11" x14ac:dyDescent="0.3">
      <c r="A11" s="18"/>
      <c r="B11" s="20">
        <v>15</v>
      </c>
      <c r="C11" s="14">
        <v>5.62</v>
      </c>
      <c r="D11" s="15">
        <v>11</v>
      </c>
      <c r="E11" s="15">
        <v>14.4</v>
      </c>
      <c r="F11" s="15">
        <v>6.26</v>
      </c>
      <c r="G11" s="15">
        <v>5.97</v>
      </c>
      <c r="H11" s="15">
        <v>5.43</v>
      </c>
      <c r="I11" s="55">
        <v>65</v>
      </c>
    </row>
    <row r="12" spans="1:11" x14ac:dyDescent="0.3">
      <c r="A12" s="18"/>
      <c r="B12" s="58"/>
      <c r="C12" s="18"/>
      <c r="D12" s="18"/>
      <c r="E12" s="18"/>
      <c r="F12" s="18"/>
      <c r="G12" s="18"/>
      <c r="H12" s="18"/>
      <c r="I12" s="55"/>
    </row>
    <row r="13" spans="1:11" ht="15" thickBot="1" x14ac:dyDescent="0.35">
      <c r="A13" s="18"/>
      <c r="B13" s="59"/>
      <c r="C13" s="18"/>
      <c r="D13" s="18"/>
      <c r="E13" s="18"/>
      <c r="F13" s="18"/>
      <c r="G13" s="18"/>
      <c r="H13" s="18"/>
      <c r="I13" s="55"/>
    </row>
    <row r="14" spans="1:11" x14ac:dyDescent="0.3">
      <c r="A14" s="18" t="s">
        <v>5</v>
      </c>
      <c r="B14" s="20">
        <v>-20</v>
      </c>
      <c r="C14" s="6">
        <v>3.6</v>
      </c>
      <c r="D14" s="7">
        <v>4.63</v>
      </c>
      <c r="E14" s="7">
        <v>5.08</v>
      </c>
      <c r="F14" s="7">
        <v>1.39</v>
      </c>
      <c r="G14" s="7">
        <v>1.4</v>
      </c>
      <c r="H14" s="8">
        <v>1.4</v>
      </c>
      <c r="I14" s="55">
        <v>55</v>
      </c>
    </row>
    <row r="15" spans="1:11" x14ac:dyDescent="0.3">
      <c r="A15" s="18"/>
      <c r="B15" s="20">
        <v>-15</v>
      </c>
      <c r="C15" s="9">
        <v>4.43</v>
      </c>
      <c r="D15" s="2">
        <v>5.3</v>
      </c>
      <c r="E15" s="2">
        <v>6.33</v>
      </c>
      <c r="F15" s="2">
        <v>1.49</v>
      </c>
      <c r="G15" s="2">
        <v>1.48</v>
      </c>
      <c r="H15" s="10">
        <v>1.47</v>
      </c>
      <c r="I15" s="55">
        <v>60</v>
      </c>
    </row>
    <row r="16" spans="1:11" x14ac:dyDescent="0.3">
      <c r="A16" s="18"/>
      <c r="B16" s="20">
        <v>-10</v>
      </c>
      <c r="C16" s="9">
        <v>5.33</v>
      </c>
      <c r="D16" s="2">
        <v>7.24</v>
      </c>
      <c r="E16" s="2">
        <v>8.6</v>
      </c>
      <c r="F16" s="2">
        <v>1.89</v>
      </c>
      <c r="G16" s="2">
        <v>1.85</v>
      </c>
      <c r="H16" s="10">
        <v>1.79</v>
      </c>
      <c r="I16" s="55">
        <v>60</v>
      </c>
    </row>
    <row r="17" spans="1:9" x14ac:dyDescent="0.3">
      <c r="A17" s="18"/>
      <c r="B17" s="20">
        <v>-7</v>
      </c>
      <c r="C17" s="9">
        <v>6.03</v>
      </c>
      <c r="D17" s="2">
        <v>10</v>
      </c>
      <c r="E17" s="2">
        <v>10.6</v>
      </c>
      <c r="F17" s="2">
        <v>2.16</v>
      </c>
      <c r="G17" s="2">
        <v>2.0499999999999998</v>
      </c>
      <c r="H17" s="10">
        <v>2.02</v>
      </c>
      <c r="I17" s="55">
        <v>60</v>
      </c>
    </row>
    <row r="18" spans="1:9" x14ac:dyDescent="0.3">
      <c r="A18" s="18"/>
      <c r="B18" s="20">
        <v>2</v>
      </c>
      <c r="C18" s="16">
        <f t="shared" ref="C18:H18" si="3">($B$3-$B$4)*(C17-C19)/($B$2-$B$4)+C19</f>
        <v>7.5900000000000007</v>
      </c>
      <c r="D18" s="16">
        <f t="shared" si="3"/>
        <v>11.2</v>
      </c>
      <c r="E18" s="16">
        <f t="shared" si="3"/>
        <v>12.58</v>
      </c>
      <c r="F18" s="16">
        <f t="shared" si="3"/>
        <v>2.8260000000000001</v>
      </c>
      <c r="G18" s="16">
        <f t="shared" si="3"/>
        <v>2.68</v>
      </c>
      <c r="H18" s="16">
        <f t="shared" si="3"/>
        <v>2.5900000000000003</v>
      </c>
      <c r="I18" s="55">
        <v>60</v>
      </c>
    </row>
    <row r="19" spans="1:9" x14ac:dyDescent="0.3">
      <c r="A19" s="18"/>
      <c r="B19" s="20">
        <v>7</v>
      </c>
      <c r="C19" s="9">
        <v>8.6300000000000008</v>
      </c>
      <c r="D19" s="2">
        <v>12</v>
      </c>
      <c r="E19" s="2">
        <v>13.9</v>
      </c>
      <c r="F19" s="2">
        <v>3.27</v>
      </c>
      <c r="G19" s="2">
        <v>3.1</v>
      </c>
      <c r="H19" s="10">
        <v>2.97</v>
      </c>
      <c r="I19" s="55">
        <v>65</v>
      </c>
    </row>
    <row r="20" spans="1:9" x14ac:dyDescent="0.3">
      <c r="A20" s="18" t="s">
        <v>11</v>
      </c>
      <c r="B20" s="20">
        <v>12</v>
      </c>
      <c r="C20" s="16">
        <f t="shared" ref="C20:H20" si="4">($B$3-$B$4)*(C19-C21)/($B$2-$B$4)+C21</f>
        <v>8.15</v>
      </c>
      <c r="D20" s="16">
        <f t="shared" si="4"/>
        <v>10.272</v>
      </c>
      <c r="E20" s="16">
        <f t="shared" si="4"/>
        <v>12.82</v>
      </c>
      <c r="F20" s="16">
        <f t="shared" si="4"/>
        <v>3.306</v>
      </c>
      <c r="G20" s="16">
        <f t="shared" si="4"/>
        <v>3.16</v>
      </c>
      <c r="H20" s="16">
        <f t="shared" si="4"/>
        <v>3.0059999999999998</v>
      </c>
      <c r="I20" s="55">
        <v>65</v>
      </c>
    </row>
    <row r="21" spans="1:9" x14ac:dyDescent="0.3">
      <c r="B21" s="20">
        <v>15</v>
      </c>
      <c r="C21" s="14">
        <v>7.83</v>
      </c>
      <c r="D21" s="15">
        <v>9.1199999999999992</v>
      </c>
      <c r="E21" s="15">
        <v>12.1</v>
      </c>
      <c r="F21" s="15">
        <v>3.33</v>
      </c>
      <c r="G21" s="15">
        <v>3.2</v>
      </c>
      <c r="H21" s="15">
        <v>3.03</v>
      </c>
      <c r="I21" s="55">
        <v>65</v>
      </c>
    </row>
    <row r="23" spans="1:9" x14ac:dyDescent="0.3">
      <c r="A23" s="19" t="s">
        <v>14</v>
      </c>
    </row>
    <row r="25" spans="1:9" x14ac:dyDescent="0.3">
      <c r="A25" s="62" t="s">
        <v>16</v>
      </c>
      <c r="B25" s="62"/>
      <c r="C25" s="62"/>
      <c r="D25" s="62"/>
      <c r="E25" s="62"/>
      <c r="F25" s="62"/>
      <c r="G25" s="62"/>
      <c r="H25" s="62"/>
    </row>
    <row r="26" spans="1:9" x14ac:dyDescent="0.3">
      <c r="A26" s="60" t="s">
        <v>21</v>
      </c>
      <c r="B26" s="60"/>
      <c r="C26" s="61"/>
      <c r="D26" s="61"/>
      <c r="E26" s="61"/>
      <c r="F26" s="61"/>
      <c r="G26" s="61"/>
      <c r="H26" s="61"/>
    </row>
    <row r="27" spans="1:9" ht="15" thickBot="1" x14ac:dyDescent="0.35">
      <c r="A27" s="31" t="s">
        <v>22</v>
      </c>
      <c r="B27" s="40" t="s">
        <v>23</v>
      </c>
      <c r="C27" s="44" t="s">
        <v>6</v>
      </c>
      <c r="D27" s="44" t="s">
        <v>7</v>
      </c>
      <c r="E27" s="44" t="s">
        <v>8</v>
      </c>
      <c r="F27" s="44" t="s">
        <v>9</v>
      </c>
      <c r="G27" s="44" t="s">
        <v>1</v>
      </c>
      <c r="H27" s="44" t="s">
        <v>2</v>
      </c>
    </row>
    <row r="28" spans="1:9" x14ac:dyDescent="0.3">
      <c r="A28" s="31">
        <v>-25</v>
      </c>
      <c r="B28" s="40">
        <v>35</v>
      </c>
      <c r="C28" s="32">
        <f t="shared" ref="C28:H28" si="5">C2</f>
        <v>3.27</v>
      </c>
      <c r="D28" s="33">
        <f t="shared" si="5"/>
        <v>4.24</v>
      </c>
      <c r="E28" s="33">
        <f t="shared" si="5"/>
        <v>5.03</v>
      </c>
      <c r="F28" s="33">
        <f t="shared" si="5"/>
        <v>1.81</v>
      </c>
      <c r="G28" s="33">
        <f t="shared" si="5"/>
        <v>1.79</v>
      </c>
      <c r="H28" s="34">
        <f t="shared" si="5"/>
        <v>1.7</v>
      </c>
    </row>
    <row r="29" spans="1:9" x14ac:dyDescent="0.3">
      <c r="A29" s="31">
        <v>-10</v>
      </c>
      <c r="B29" s="40">
        <v>35</v>
      </c>
      <c r="C29" s="35">
        <f t="shared" ref="C29:H29" si="6">C6</f>
        <v>4.3600000000000003</v>
      </c>
      <c r="D29" s="30">
        <f t="shared" si="6"/>
        <v>8.14</v>
      </c>
      <c r="E29" s="30">
        <f t="shared" si="6"/>
        <v>10</v>
      </c>
      <c r="F29" s="30">
        <f t="shared" si="6"/>
        <v>2.74</v>
      </c>
      <c r="G29" s="30">
        <f t="shared" si="6"/>
        <v>2.66</v>
      </c>
      <c r="H29" s="36">
        <f t="shared" si="6"/>
        <v>2.54</v>
      </c>
    </row>
    <row r="30" spans="1:9" x14ac:dyDescent="0.3">
      <c r="A30" s="31">
        <v>-7</v>
      </c>
      <c r="B30" s="40">
        <v>34</v>
      </c>
      <c r="C30" s="35">
        <f t="shared" ref="C30:H30" si="7">C7+(C7-C17)/20</f>
        <v>3.867</v>
      </c>
      <c r="D30" s="30">
        <f t="shared" si="7"/>
        <v>10</v>
      </c>
      <c r="E30" s="30">
        <f t="shared" si="7"/>
        <v>11.02</v>
      </c>
      <c r="F30" s="30">
        <f t="shared" si="7"/>
        <v>3.1890000000000001</v>
      </c>
      <c r="G30" s="30">
        <f t="shared" si="7"/>
        <v>3.0474999999999999</v>
      </c>
      <c r="H30" s="36">
        <f t="shared" si="7"/>
        <v>2.8705000000000003</v>
      </c>
    </row>
    <row r="31" spans="1:9" x14ac:dyDescent="0.3">
      <c r="A31" s="31">
        <v>2</v>
      </c>
      <c r="B31" s="40">
        <v>30</v>
      </c>
      <c r="C31" s="35">
        <f t="shared" ref="C31:H31" si="8">C8+5*(C8-C18)/20</f>
        <v>4.2725</v>
      </c>
      <c r="D31" s="30">
        <f t="shared" si="8"/>
        <v>11.275</v>
      </c>
      <c r="E31" s="30">
        <f t="shared" si="8"/>
        <v>13.305</v>
      </c>
      <c r="F31" s="30">
        <f t="shared" si="8"/>
        <v>4.8985000000000003</v>
      </c>
      <c r="G31" s="30">
        <f t="shared" si="8"/>
        <v>4.5424999999999995</v>
      </c>
      <c r="H31" s="36">
        <f t="shared" si="8"/>
        <v>4.2850000000000001</v>
      </c>
    </row>
    <row r="32" spans="1:9" x14ac:dyDescent="0.3">
      <c r="A32" s="31">
        <v>7</v>
      </c>
      <c r="B32" s="40">
        <v>27</v>
      </c>
      <c r="C32" s="35">
        <f t="shared" ref="C32:H32" si="9">C9+8*(C9-C19)/20</f>
        <v>4.3599999999999994</v>
      </c>
      <c r="D32" s="30">
        <f t="shared" si="9"/>
        <v>12.139999999999999</v>
      </c>
      <c r="E32" s="30">
        <f t="shared" si="9"/>
        <v>14.879999999999999</v>
      </c>
      <c r="F32" s="30">
        <f t="shared" si="9"/>
        <v>6.2240000000000002</v>
      </c>
      <c r="G32" s="30">
        <f t="shared" si="9"/>
        <v>5.69</v>
      </c>
      <c r="H32" s="36">
        <f t="shared" si="9"/>
        <v>5.3780000000000001</v>
      </c>
    </row>
    <row r="33" spans="1:8" ht="15" thickBot="1" x14ac:dyDescent="0.35">
      <c r="A33" s="31">
        <v>12</v>
      </c>
      <c r="B33" s="40">
        <v>24</v>
      </c>
      <c r="C33" s="37">
        <f t="shared" ref="C33:H33" si="10">C10+11*(C10-C20)/20</f>
        <v>4.2036999999999995</v>
      </c>
      <c r="D33" s="38">
        <f t="shared" si="10"/>
        <v>12.0824</v>
      </c>
      <c r="E33" s="38">
        <f t="shared" si="10"/>
        <v>15.393000000000001</v>
      </c>
      <c r="F33" s="38">
        <f t="shared" si="10"/>
        <v>7.3390999999999993</v>
      </c>
      <c r="G33" s="38">
        <f t="shared" si="10"/>
        <v>6.8831000000000007</v>
      </c>
      <c r="H33" s="39">
        <f t="shared" si="10"/>
        <v>6.3044000000000011</v>
      </c>
    </row>
    <row r="34" spans="1:8" ht="15" thickBot="1" x14ac:dyDescent="0.35">
      <c r="A34" s="60" t="s">
        <v>20</v>
      </c>
      <c r="B34" s="60"/>
      <c r="C34" s="66"/>
      <c r="D34" s="66"/>
      <c r="E34" s="66"/>
      <c r="F34" s="66"/>
      <c r="G34" s="66"/>
      <c r="H34" s="66"/>
    </row>
    <row r="35" spans="1:8" x14ac:dyDescent="0.3">
      <c r="A35" s="45">
        <v>-20</v>
      </c>
      <c r="B35" s="46">
        <v>55</v>
      </c>
      <c r="C35" s="41">
        <f t="shared" ref="C35:H35" si="11">C14</f>
        <v>3.6</v>
      </c>
      <c r="D35" s="42">
        <f t="shared" si="11"/>
        <v>4.63</v>
      </c>
      <c r="E35" s="42">
        <f t="shared" si="11"/>
        <v>5.08</v>
      </c>
      <c r="F35" s="42">
        <f t="shared" si="11"/>
        <v>1.39</v>
      </c>
      <c r="G35" s="42">
        <f t="shared" si="11"/>
        <v>1.4</v>
      </c>
      <c r="H35" s="43">
        <f t="shared" si="11"/>
        <v>1.4</v>
      </c>
    </row>
    <row r="36" spans="1:8" x14ac:dyDescent="0.3">
      <c r="A36" s="31">
        <v>-10</v>
      </c>
      <c r="B36" s="40">
        <v>55</v>
      </c>
      <c r="C36" s="35">
        <f t="shared" ref="C36:H36" si="12">C16</f>
        <v>5.33</v>
      </c>
      <c r="D36" s="30">
        <f t="shared" si="12"/>
        <v>7.24</v>
      </c>
      <c r="E36" s="30">
        <f t="shared" si="12"/>
        <v>8.6</v>
      </c>
      <c r="F36" s="30">
        <f t="shared" si="12"/>
        <v>1.89</v>
      </c>
      <c r="G36" s="30">
        <f t="shared" si="12"/>
        <v>1.85</v>
      </c>
      <c r="H36" s="36">
        <f t="shared" si="12"/>
        <v>1.79</v>
      </c>
    </row>
    <row r="37" spans="1:8" x14ac:dyDescent="0.3">
      <c r="A37" s="31">
        <v>-7</v>
      </c>
      <c r="B37" s="40">
        <v>52</v>
      </c>
      <c r="C37" s="35">
        <f t="shared" ref="C37:H37" si="13">C17+3*(C7-C17)/20</f>
        <v>5.7210000000000001</v>
      </c>
      <c r="D37" s="30">
        <f t="shared" si="13"/>
        <v>10</v>
      </c>
      <c r="E37" s="30">
        <f t="shared" si="13"/>
        <v>10.66</v>
      </c>
      <c r="F37" s="30">
        <f t="shared" si="13"/>
        <v>2.3069999999999999</v>
      </c>
      <c r="G37" s="30">
        <f t="shared" si="13"/>
        <v>2.1924999999999999</v>
      </c>
      <c r="H37" s="36">
        <f t="shared" si="13"/>
        <v>2.1415000000000002</v>
      </c>
    </row>
    <row r="38" spans="1:8" x14ac:dyDescent="0.3">
      <c r="A38" s="31">
        <v>2</v>
      </c>
      <c r="B38" s="40">
        <v>42</v>
      </c>
      <c r="C38" s="35">
        <f>C8-E447*(C8-C18)/20</f>
        <v>4.9359999999999999</v>
      </c>
      <c r="D38" s="30">
        <f>D8-7*(D8-D18)/20</f>
        <v>11.238999999999999</v>
      </c>
      <c r="E38" s="30">
        <f>E8-7*(E8-E18)/20</f>
        <v>12.957000000000001</v>
      </c>
      <c r="F38" s="30">
        <f>F8-7*(F8-F18)/20</f>
        <v>3.9036999999999997</v>
      </c>
      <c r="G38" s="30">
        <f>G8-7*(G8-G18)/20</f>
        <v>3.6485000000000003</v>
      </c>
      <c r="H38" s="36">
        <f>H8-7*(H8-H18)/20</f>
        <v>3.4714</v>
      </c>
    </row>
    <row r="39" spans="1:8" x14ac:dyDescent="0.3">
      <c r="A39" s="31">
        <v>7</v>
      </c>
      <c r="B39" s="40">
        <v>36</v>
      </c>
      <c r="C39" s="35">
        <f>C9-1*(C9-C19)/20</f>
        <v>5.7324999999999999</v>
      </c>
      <c r="D39" s="30">
        <f>D10+(D10-D19)/20</f>
        <v>11.411999999999999</v>
      </c>
      <c r="E39" s="30">
        <f>E9-1*(E9-E19)/20</f>
        <v>14.565</v>
      </c>
      <c r="F39" s="30">
        <f>F9-1*(F9-F19)/20</f>
        <v>5.2744999999999997</v>
      </c>
      <c r="G39" s="30">
        <f>G9-1*(G9-G19)/20</f>
        <v>4.8574999999999999</v>
      </c>
      <c r="H39" s="36">
        <f>H9-1*(H9-H19)/20</f>
        <v>4.6040000000000001</v>
      </c>
    </row>
    <row r="40" spans="1:8" ht="15" thickBot="1" x14ac:dyDescent="0.35">
      <c r="A40" s="31">
        <v>12</v>
      </c>
      <c r="B40" s="40">
        <v>30</v>
      </c>
      <c r="C40" s="37">
        <f t="shared" ref="C40:H40" si="14">C10-(C20-C10)/20</f>
        <v>5.4767000000000001</v>
      </c>
      <c r="D40" s="38">
        <f t="shared" si="14"/>
        <v>11.4984</v>
      </c>
      <c r="E40" s="38">
        <f t="shared" si="14"/>
        <v>14.563000000000001</v>
      </c>
      <c r="F40" s="38">
        <f t="shared" si="14"/>
        <v>6.0380999999999991</v>
      </c>
      <c r="G40" s="38">
        <f t="shared" si="14"/>
        <v>5.6821000000000002</v>
      </c>
      <c r="H40" s="39">
        <f t="shared" si="14"/>
        <v>5.2404000000000002</v>
      </c>
    </row>
    <row r="41" spans="1:8" x14ac:dyDescent="0.3">
      <c r="C41" s="28"/>
      <c r="D41" s="28"/>
      <c r="E41" s="28"/>
      <c r="F41" s="28"/>
      <c r="G41" s="28"/>
      <c r="H41" s="28"/>
    </row>
    <row r="43" spans="1:8" x14ac:dyDescent="0.3">
      <c r="A43" s="62" t="s">
        <v>15</v>
      </c>
      <c r="B43" s="62"/>
      <c r="C43" s="62"/>
      <c r="D43" s="62"/>
      <c r="E43" s="62"/>
      <c r="F43" s="62"/>
      <c r="G43" s="62"/>
      <c r="H43" s="62"/>
    </row>
    <row r="44" spans="1:8" x14ac:dyDescent="0.3">
      <c r="A44" s="60" t="s">
        <v>21</v>
      </c>
      <c r="B44" s="60"/>
      <c r="C44" s="61"/>
      <c r="D44" s="61"/>
      <c r="E44" s="61"/>
      <c r="F44" s="61"/>
      <c r="G44" s="61"/>
      <c r="H44" s="61"/>
    </row>
    <row r="45" spans="1:8" ht="15" thickBot="1" x14ac:dyDescent="0.35">
      <c r="A45" s="31" t="s">
        <v>22</v>
      </c>
      <c r="B45" s="40" t="s">
        <v>23</v>
      </c>
      <c r="C45" s="44" t="s">
        <v>6</v>
      </c>
      <c r="D45" s="44" t="s">
        <v>7</v>
      </c>
      <c r="E45" s="44" t="s">
        <v>8</v>
      </c>
      <c r="F45" s="44" t="s">
        <v>9</v>
      </c>
      <c r="G45" s="44" t="s">
        <v>1</v>
      </c>
      <c r="H45" s="44" t="s">
        <v>2</v>
      </c>
    </row>
    <row r="46" spans="1:8" x14ac:dyDescent="0.3">
      <c r="A46" s="31">
        <v>-25</v>
      </c>
      <c r="B46" s="40">
        <v>35</v>
      </c>
      <c r="C46" s="32">
        <f>C2</f>
        <v>3.27</v>
      </c>
      <c r="D46" s="33">
        <f t="shared" ref="D46:H47" si="15">D2</f>
        <v>4.24</v>
      </c>
      <c r="E46" s="33">
        <f t="shared" si="15"/>
        <v>5.03</v>
      </c>
      <c r="F46" s="33">
        <f t="shared" si="15"/>
        <v>1.81</v>
      </c>
      <c r="G46" s="33">
        <f t="shared" si="15"/>
        <v>1.79</v>
      </c>
      <c r="H46" s="34">
        <f t="shared" si="15"/>
        <v>1.7</v>
      </c>
    </row>
    <row r="47" spans="1:8" x14ac:dyDescent="0.3">
      <c r="A47" s="31">
        <v>-22</v>
      </c>
      <c r="B47" s="40">
        <v>35</v>
      </c>
      <c r="C47" s="35">
        <f>C3</f>
        <v>3.7560000000000002</v>
      </c>
      <c r="D47" s="30">
        <f t="shared" si="15"/>
        <v>5.4459999999999997</v>
      </c>
      <c r="E47" s="30">
        <f t="shared" si="15"/>
        <v>6.3380000000000001</v>
      </c>
      <c r="F47" s="30">
        <f t="shared" si="15"/>
        <v>2.1219999999999999</v>
      </c>
      <c r="G47" s="30">
        <f t="shared" si="15"/>
        <v>2.0960000000000001</v>
      </c>
      <c r="H47" s="36">
        <f t="shared" si="15"/>
        <v>1.976</v>
      </c>
    </row>
    <row r="48" spans="1:8" x14ac:dyDescent="0.3">
      <c r="A48" s="31">
        <v>-15</v>
      </c>
      <c r="B48" s="40">
        <v>35</v>
      </c>
      <c r="C48" s="35">
        <f>C5</f>
        <v>4.92</v>
      </c>
      <c r="D48" s="30">
        <f t="shared" ref="D48:H48" si="16">D5</f>
        <v>7.28</v>
      </c>
      <c r="E48" s="30">
        <f t="shared" si="16"/>
        <v>8.86</v>
      </c>
      <c r="F48" s="30">
        <f t="shared" si="16"/>
        <v>2.68</v>
      </c>
      <c r="G48" s="30">
        <f t="shared" si="16"/>
        <v>2.62</v>
      </c>
      <c r="H48" s="36">
        <f t="shared" si="16"/>
        <v>2.4500000000000002</v>
      </c>
    </row>
    <row r="49" spans="1:10" x14ac:dyDescent="0.3">
      <c r="A49" s="31">
        <v>-7</v>
      </c>
      <c r="B49" s="40">
        <v>30</v>
      </c>
      <c r="C49" s="35">
        <f t="shared" ref="C49:H49" si="17">C7+5*(C7-C17)/20</f>
        <v>3.4550000000000001</v>
      </c>
      <c r="D49" s="30">
        <f t="shared" si="17"/>
        <v>10</v>
      </c>
      <c r="E49" s="30">
        <f t="shared" si="17"/>
        <v>11.1</v>
      </c>
      <c r="F49" s="30">
        <f t="shared" si="17"/>
        <v>3.3850000000000002</v>
      </c>
      <c r="G49" s="30">
        <f t="shared" si="17"/>
        <v>3.2374999999999998</v>
      </c>
      <c r="H49" s="36">
        <f t="shared" si="17"/>
        <v>3.0325000000000002</v>
      </c>
    </row>
    <row r="50" spans="1:10" x14ac:dyDescent="0.3">
      <c r="A50" s="31">
        <v>2</v>
      </c>
      <c r="B50" s="40">
        <v>27</v>
      </c>
      <c r="C50" s="35">
        <f t="shared" ref="C50:H50" si="18">C8+8*(C8-C18)/20</f>
        <v>3.8743999999999996</v>
      </c>
      <c r="D50" s="30">
        <f t="shared" si="18"/>
        <v>11.284000000000001</v>
      </c>
      <c r="E50" s="30">
        <f t="shared" si="18"/>
        <v>13.391999999999999</v>
      </c>
      <c r="F50" s="30">
        <f t="shared" si="18"/>
        <v>5.1471999999999998</v>
      </c>
      <c r="G50" s="30">
        <f t="shared" si="18"/>
        <v>4.766</v>
      </c>
      <c r="H50" s="36">
        <f t="shared" si="18"/>
        <v>4.4884000000000004</v>
      </c>
    </row>
    <row r="51" spans="1:10" x14ac:dyDescent="0.3">
      <c r="A51" s="31">
        <v>7</v>
      </c>
      <c r="B51" s="40">
        <v>25</v>
      </c>
      <c r="C51" s="35">
        <f t="shared" ref="C51:H52" si="19">C9+10*(C9-C19)/20</f>
        <v>4.0549999999999997</v>
      </c>
      <c r="D51" s="30">
        <f t="shared" si="19"/>
        <v>12.149999999999999</v>
      </c>
      <c r="E51" s="30">
        <f t="shared" si="19"/>
        <v>14.95</v>
      </c>
      <c r="F51" s="30">
        <f t="shared" si="19"/>
        <v>6.4349999999999996</v>
      </c>
      <c r="G51" s="30">
        <f t="shared" si="19"/>
        <v>5.875</v>
      </c>
      <c r="H51" s="36">
        <f t="shared" si="19"/>
        <v>5.5500000000000007</v>
      </c>
    </row>
    <row r="52" spans="1:10" ht="15" thickBot="1" x14ac:dyDescent="0.35">
      <c r="A52" s="31">
        <v>12</v>
      </c>
      <c r="B52" s="40">
        <v>24</v>
      </c>
      <c r="C52" s="37">
        <f t="shared" si="19"/>
        <v>4.3309999999999995</v>
      </c>
      <c r="D52" s="38">
        <f t="shared" si="19"/>
        <v>12.023999999999999</v>
      </c>
      <c r="E52" s="38">
        <f t="shared" si="19"/>
        <v>15.31</v>
      </c>
      <c r="F52" s="38">
        <f t="shared" si="19"/>
        <v>7.2089999999999996</v>
      </c>
      <c r="G52" s="38">
        <f t="shared" si="19"/>
        <v>6.7629999999999999</v>
      </c>
      <c r="H52" s="39">
        <f t="shared" si="19"/>
        <v>6.1980000000000004</v>
      </c>
    </row>
    <row r="53" spans="1:10" x14ac:dyDescent="0.3">
      <c r="A53" s="63" t="s">
        <v>15</v>
      </c>
      <c r="B53" s="64"/>
      <c r="C53" s="64"/>
      <c r="D53" s="64"/>
      <c r="E53" s="64"/>
      <c r="F53" s="64"/>
      <c r="G53" s="64"/>
      <c r="H53" s="65"/>
    </row>
    <row r="54" spans="1:10" ht="15" thickBot="1" x14ac:dyDescent="0.35">
      <c r="A54" s="60" t="s">
        <v>20</v>
      </c>
      <c r="B54" s="60"/>
      <c r="C54" s="61"/>
      <c r="D54" s="61"/>
      <c r="E54" s="61"/>
      <c r="F54" s="61"/>
      <c r="G54" s="61"/>
      <c r="H54" s="61"/>
    </row>
    <row r="55" spans="1:10" x14ac:dyDescent="0.3">
      <c r="A55" s="45">
        <v>-20</v>
      </c>
      <c r="B55" s="46">
        <v>55</v>
      </c>
      <c r="C55" s="41">
        <f>C14</f>
        <v>3.6</v>
      </c>
      <c r="D55" s="42">
        <f t="shared" ref="D55:H56" si="20">D14</f>
        <v>4.63</v>
      </c>
      <c r="E55" s="42">
        <f t="shared" si="20"/>
        <v>5.08</v>
      </c>
      <c r="F55" s="42">
        <f t="shared" si="20"/>
        <v>1.39</v>
      </c>
      <c r="G55" s="42">
        <f t="shared" si="20"/>
        <v>1.4</v>
      </c>
      <c r="H55" s="43">
        <f t="shared" si="20"/>
        <v>1.4</v>
      </c>
    </row>
    <row r="56" spans="1:10" x14ac:dyDescent="0.3">
      <c r="A56" s="31">
        <v>-15</v>
      </c>
      <c r="B56" s="40">
        <v>55</v>
      </c>
      <c r="C56" s="35">
        <f>C15</f>
        <v>4.43</v>
      </c>
      <c r="D56" s="30">
        <f t="shared" si="20"/>
        <v>5.3</v>
      </c>
      <c r="E56" s="30">
        <f t="shared" si="20"/>
        <v>6.33</v>
      </c>
      <c r="F56" s="30">
        <f t="shared" si="20"/>
        <v>1.49</v>
      </c>
      <c r="G56" s="30">
        <f t="shared" si="20"/>
        <v>1.48</v>
      </c>
      <c r="H56" s="36">
        <f t="shared" si="20"/>
        <v>1.47</v>
      </c>
    </row>
    <row r="57" spans="1:10" x14ac:dyDescent="0.3">
      <c r="A57" s="31">
        <v>-7</v>
      </c>
      <c r="B57" s="40">
        <v>44</v>
      </c>
      <c r="C57" s="35">
        <f t="shared" ref="C57:H57" si="21">C7+11*(C17-C7)/20</f>
        <v>5.1029999999999998</v>
      </c>
      <c r="D57" s="30">
        <f t="shared" si="21"/>
        <v>10</v>
      </c>
      <c r="E57" s="30">
        <f t="shared" si="21"/>
        <v>10.78</v>
      </c>
      <c r="F57" s="30">
        <f t="shared" si="21"/>
        <v>2.601</v>
      </c>
      <c r="G57" s="30">
        <f t="shared" si="21"/>
        <v>2.4775</v>
      </c>
      <c r="H57" s="36">
        <f t="shared" si="21"/>
        <v>2.3845000000000001</v>
      </c>
    </row>
    <row r="58" spans="1:10" x14ac:dyDescent="0.3">
      <c r="A58" s="31">
        <v>2</v>
      </c>
      <c r="B58" s="40">
        <v>37</v>
      </c>
      <c r="C58" s="35">
        <f t="shared" ref="C58:H58" si="22">C8+2*(C18-C8)/20</f>
        <v>5.2013999999999996</v>
      </c>
      <c r="D58" s="30">
        <f t="shared" si="22"/>
        <v>11.254</v>
      </c>
      <c r="E58" s="30">
        <f t="shared" si="22"/>
        <v>13.102</v>
      </c>
      <c r="F58" s="30">
        <f t="shared" si="22"/>
        <v>4.3182</v>
      </c>
      <c r="G58" s="30">
        <f t="shared" si="22"/>
        <v>4.0209999999999999</v>
      </c>
      <c r="H58" s="36">
        <f t="shared" si="22"/>
        <v>3.8104</v>
      </c>
    </row>
    <row r="59" spans="1:10" x14ac:dyDescent="0.3">
      <c r="A59" s="31">
        <v>7</v>
      </c>
      <c r="B59" s="40">
        <v>32</v>
      </c>
      <c r="C59" s="35">
        <f t="shared" ref="C59:H59" si="23">C9-2*(C19-C9)/20</f>
        <v>5.2750000000000004</v>
      </c>
      <c r="D59" s="30">
        <f t="shared" si="23"/>
        <v>12.11</v>
      </c>
      <c r="E59" s="30">
        <f t="shared" si="23"/>
        <v>14.67</v>
      </c>
      <c r="F59" s="30">
        <f t="shared" si="23"/>
        <v>5.5910000000000002</v>
      </c>
      <c r="G59" s="30">
        <f t="shared" si="23"/>
        <v>5.1349999999999998</v>
      </c>
      <c r="H59" s="36">
        <f t="shared" si="23"/>
        <v>4.8620000000000001</v>
      </c>
    </row>
    <row r="60" spans="1:10" ht="15" thickBot="1" x14ac:dyDescent="0.35">
      <c r="A60" s="31">
        <v>12</v>
      </c>
      <c r="B60" s="40">
        <v>30</v>
      </c>
      <c r="C60" s="37">
        <f>C40</f>
        <v>5.4767000000000001</v>
      </c>
      <c r="D60" s="38">
        <f t="shared" ref="D60:H60" si="24">D40</f>
        <v>11.4984</v>
      </c>
      <c r="E60" s="38">
        <f t="shared" si="24"/>
        <v>14.563000000000001</v>
      </c>
      <c r="F60" s="38">
        <f t="shared" si="24"/>
        <v>6.0380999999999991</v>
      </c>
      <c r="G60" s="38">
        <f t="shared" si="24"/>
        <v>5.6821000000000002</v>
      </c>
      <c r="H60" s="39">
        <f t="shared" si="24"/>
        <v>5.2404000000000002</v>
      </c>
      <c r="J60" s="19" t="s">
        <v>12</v>
      </c>
    </row>
    <row r="61" spans="1:10" x14ac:dyDescent="0.3">
      <c r="C61" s="29"/>
      <c r="D61" s="28"/>
      <c r="E61" s="28"/>
      <c r="F61" s="28"/>
      <c r="G61" s="28"/>
      <c r="H61" s="28"/>
    </row>
  </sheetData>
  <mergeCells count="8">
    <mergeCell ref="A53:H53"/>
    <mergeCell ref="A54:H54"/>
    <mergeCell ref="B12:B13"/>
    <mergeCell ref="A25:H25"/>
    <mergeCell ref="A26:H26"/>
    <mergeCell ref="A34:H34"/>
    <mergeCell ref="A43:H43"/>
    <mergeCell ref="A44:H44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DC09E-CAE7-47BC-A290-A33B6DE2BA83}">
  <dimension ref="A1:K61"/>
  <sheetViews>
    <sheetView zoomScale="115" zoomScaleNormal="115" workbookViewId="0">
      <selection activeCell="I21" sqref="I1:I21"/>
    </sheetView>
  </sheetViews>
  <sheetFormatPr defaultColWidth="11.5546875" defaultRowHeight="14.4" x14ac:dyDescent="0.3"/>
  <cols>
    <col min="1" max="2" width="11.5546875" style="19"/>
    <col min="3" max="8" width="15.77734375" style="19" customWidth="1"/>
    <col min="9" max="9" width="21.77734375" style="19" bestFit="1" customWidth="1"/>
    <col min="10" max="10" width="25.33203125" style="19" bestFit="1" customWidth="1"/>
    <col min="11" max="16384" width="11.5546875" style="19"/>
  </cols>
  <sheetData>
    <row r="1" spans="1:11" ht="15" thickBot="1" x14ac:dyDescent="0.35">
      <c r="A1" s="18"/>
      <c r="B1" s="18" t="s">
        <v>10</v>
      </c>
      <c r="C1" s="18" t="s">
        <v>17</v>
      </c>
      <c r="D1" s="18" t="s">
        <v>18</v>
      </c>
      <c r="E1" s="18" t="s">
        <v>19</v>
      </c>
      <c r="F1" s="18" t="s">
        <v>0</v>
      </c>
      <c r="G1" s="18" t="s">
        <v>1</v>
      </c>
      <c r="H1" s="18" t="s">
        <v>2</v>
      </c>
      <c r="I1" s="18" t="s">
        <v>24</v>
      </c>
      <c r="J1" s="19" t="s">
        <v>3</v>
      </c>
    </row>
    <row r="2" spans="1:11" x14ac:dyDescent="0.3">
      <c r="A2" s="18"/>
      <c r="B2" s="20">
        <v>-25</v>
      </c>
      <c r="C2" s="6">
        <v>3.54</v>
      </c>
      <c r="D2" s="7">
        <v>4.57</v>
      </c>
      <c r="E2" s="7">
        <v>5.43</v>
      </c>
      <c r="F2" s="7">
        <v>1.82</v>
      </c>
      <c r="G2" s="7">
        <v>1.79</v>
      </c>
      <c r="H2" s="8">
        <v>1.71</v>
      </c>
      <c r="I2" s="55">
        <v>45</v>
      </c>
    </row>
    <row r="3" spans="1:11" x14ac:dyDescent="0.3">
      <c r="A3" s="18"/>
      <c r="B3" s="20">
        <v>-22</v>
      </c>
      <c r="C3" s="16">
        <f t="shared" ref="C3:H3" si="0">($B$3-$B$4)*(C2-C4)/($B$2-$B$4)+C4</f>
        <v>4.056</v>
      </c>
      <c r="D3" s="16">
        <f t="shared" si="0"/>
        <v>5.8780000000000001</v>
      </c>
      <c r="E3" s="3">
        <f t="shared" si="0"/>
        <v>6.8460000000000001</v>
      </c>
      <c r="F3" s="3">
        <f t="shared" si="0"/>
        <v>2.1379999999999999</v>
      </c>
      <c r="G3" s="3">
        <f t="shared" si="0"/>
        <v>2.1080000000000001</v>
      </c>
      <c r="H3" s="17">
        <f t="shared" si="0"/>
        <v>1.992</v>
      </c>
      <c r="I3" s="55">
        <v>45</v>
      </c>
    </row>
    <row r="4" spans="1:11" x14ac:dyDescent="0.3">
      <c r="A4" s="18" t="s">
        <v>4</v>
      </c>
      <c r="B4" s="20">
        <v>-20</v>
      </c>
      <c r="C4" s="9">
        <v>4.4000000000000004</v>
      </c>
      <c r="D4" s="2">
        <v>6.75</v>
      </c>
      <c r="E4" s="2">
        <v>7.79</v>
      </c>
      <c r="F4" s="2">
        <v>2.35</v>
      </c>
      <c r="G4" s="2">
        <v>2.3199999999999998</v>
      </c>
      <c r="H4" s="10">
        <v>2.1800000000000002</v>
      </c>
      <c r="I4" s="55">
        <v>55</v>
      </c>
    </row>
    <row r="5" spans="1:11" x14ac:dyDescent="0.3">
      <c r="A5" s="18"/>
      <c r="B5" s="20">
        <v>-15</v>
      </c>
      <c r="C5" s="9">
        <v>5.31</v>
      </c>
      <c r="D5" s="2">
        <v>7.86</v>
      </c>
      <c r="E5" s="2">
        <v>9.57</v>
      </c>
      <c r="F5" s="2">
        <v>2.66</v>
      </c>
      <c r="G5" s="2">
        <v>2.6</v>
      </c>
      <c r="H5" s="10">
        <v>2.4300000000000002</v>
      </c>
      <c r="I5" s="55">
        <v>60</v>
      </c>
    </row>
    <row r="6" spans="1:11" x14ac:dyDescent="0.3">
      <c r="A6" s="18"/>
      <c r="B6" s="20">
        <v>-10</v>
      </c>
      <c r="C6" s="9">
        <v>4.76</v>
      </c>
      <c r="D6" s="2">
        <v>8.89</v>
      </c>
      <c r="E6" s="2">
        <v>11</v>
      </c>
      <c r="F6" s="2">
        <v>2.66</v>
      </c>
      <c r="G6" s="2">
        <v>2.59</v>
      </c>
      <c r="H6" s="10">
        <v>2.4700000000000002</v>
      </c>
      <c r="I6" s="55">
        <v>60</v>
      </c>
    </row>
    <row r="7" spans="1:11" x14ac:dyDescent="0.3">
      <c r="A7" s="18"/>
      <c r="B7" s="20">
        <v>-7</v>
      </c>
      <c r="C7" s="9">
        <v>4.57</v>
      </c>
      <c r="D7" s="2">
        <v>12</v>
      </c>
      <c r="E7" s="2">
        <v>12.7</v>
      </c>
      <c r="F7" s="2">
        <v>3.1</v>
      </c>
      <c r="G7" s="2">
        <v>2.8</v>
      </c>
      <c r="H7" s="10">
        <v>2.79</v>
      </c>
      <c r="I7" s="55">
        <v>60</v>
      </c>
    </row>
    <row r="8" spans="1:11" x14ac:dyDescent="0.3">
      <c r="A8" s="18"/>
      <c r="B8" s="20">
        <v>2</v>
      </c>
      <c r="C8" s="16">
        <f t="shared" ref="C8:H8" si="1">($B$3-$B$4)*(C7-C9)/($B$2-$B$4)+C9</f>
        <v>5.38</v>
      </c>
      <c r="D8" s="16">
        <f t="shared" si="1"/>
        <v>13.5</v>
      </c>
      <c r="E8" s="16">
        <f t="shared" si="1"/>
        <v>14.379999999999999</v>
      </c>
      <c r="F8" s="16">
        <f t="shared" si="1"/>
        <v>4.4020000000000001</v>
      </c>
      <c r="G8" s="16">
        <f t="shared" si="1"/>
        <v>3.94</v>
      </c>
      <c r="H8" s="16">
        <f t="shared" si="1"/>
        <v>3.87</v>
      </c>
      <c r="I8" s="55">
        <v>60</v>
      </c>
    </row>
    <row r="9" spans="1:11" x14ac:dyDescent="0.3">
      <c r="A9" s="18"/>
      <c r="B9" s="20">
        <v>7</v>
      </c>
      <c r="C9" s="9">
        <v>5.92</v>
      </c>
      <c r="D9" s="2">
        <v>14.5</v>
      </c>
      <c r="E9" s="2">
        <v>15.5</v>
      </c>
      <c r="F9" s="2">
        <v>5.27</v>
      </c>
      <c r="G9" s="2">
        <v>4.7</v>
      </c>
      <c r="H9" s="10">
        <v>4.59</v>
      </c>
      <c r="I9" s="55">
        <v>65</v>
      </c>
    </row>
    <row r="10" spans="1:11" x14ac:dyDescent="0.3">
      <c r="A10" s="18" t="s">
        <v>11</v>
      </c>
      <c r="B10" s="20">
        <v>12</v>
      </c>
      <c r="C10" s="16">
        <f t="shared" ref="C10:H10" si="2">($B$3-$B$4)*(C9-C11)/($B$2-$B$4)+C11</f>
        <v>5.9260000000000002</v>
      </c>
      <c r="D10" s="16">
        <f t="shared" si="2"/>
        <v>12.76</v>
      </c>
      <c r="E10" s="16">
        <f t="shared" si="2"/>
        <v>15.32</v>
      </c>
      <c r="F10" s="16">
        <f t="shared" si="2"/>
        <v>5.6719999999999997</v>
      </c>
      <c r="G10" s="16">
        <f t="shared" si="2"/>
        <v>5.282</v>
      </c>
      <c r="H10" s="16">
        <f t="shared" si="2"/>
        <v>4.9320000000000004</v>
      </c>
      <c r="I10" s="55">
        <v>65</v>
      </c>
      <c r="K10" s="18" t="s">
        <v>13</v>
      </c>
    </row>
    <row r="11" spans="1:11" x14ac:dyDescent="0.3">
      <c r="A11" s="18"/>
      <c r="B11" s="20">
        <v>15</v>
      </c>
      <c r="C11" s="14">
        <v>5.93</v>
      </c>
      <c r="D11" s="15">
        <v>11.6</v>
      </c>
      <c r="E11" s="15">
        <v>15.2</v>
      </c>
      <c r="F11" s="15">
        <v>5.94</v>
      </c>
      <c r="G11" s="15">
        <v>5.67</v>
      </c>
      <c r="H11" s="15">
        <v>5.16</v>
      </c>
      <c r="I11" s="55">
        <v>65</v>
      </c>
    </row>
    <row r="12" spans="1:11" x14ac:dyDescent="0.3">
      <c r="A12" s="18"/>
      <c r="B12" s="58"/>
      <c r="C12" s="18"/>
      <c r="D12" s="18"/>
      <c r="E12" s="18"/>
      <c r="F12" s="18"/>
      <c r="G12" s="18"/>
      <c r="H12" s="18"/>
      <c r="I12" s="55"/>
    </row>
    <row r="13" spans="1:11" ht="15" thickBot="1" x14ac:dyDescent="0.35">
      <c r="A13" s="18"/>
      <c r="B13" s="59"/>
      <c r="C13" s="18"/>
      <c r="D13" s="18"/>
      <c r="E13" s="18"/>
      <c r="F13" s="18"/>
      <c r="G13" s="18"/>
      <c r="H13" s="18"/>
      <c r="I13" s="55"/>
    </row>
    <row r="14" spans="1:11" x14ac:dyDescent="0.3">
      <c r="A14" s="18" t="s">
        <v>5</v>
      </c>
      <c r="B14" s="20">
        <v>-20</v>
      </c>
      <c r="C14" s="6">
        <v>3.65</v>
      </c>
      <c r="D14" s="7">
        <v>4.6900000000000004</v>
      </c>
      <c r="E14" s="7">
        <v>5.14</v>
      </c>
      <c r="F14" s="7">
        <v>1.32</v>
      </c>
      <c r="G14" s="7">
        <v>1.33</v>
      </c>
      <c r="H14" s="8">
        <v>1.33</v>
      </c>
      <c r="I14" s="55">
        <v>55</v>
      </c>
    </row>
    <row r="15" spans="1:11" x14ac:dyDescent="0.3">
      <c r="A15" s="18"/>
      <c r="B15" s="20">
        <v>-15</v>
      </c>
      <c r="C15" s="9">
        <v>4.5199999999999996</v>
      </c>
      <c r="D15" s="2">
        <v>5.41</v>
      </c>
      <c r="E15" s="2">
        <v>6.46</v>
      </c>
      <c r="F15" s="2">
        <v>1.43</v>
      </c>
      <c r="G15" s="2">
        <v>1.42</v>
      </c>
      <c r="H15" s="10">
        <v>1.41</v>
      </c>
      <c r="I15" s="55">
        <v>60</v>
      </c>
    </row>
    <row r="16" spans="1:11" x14ac:dyDescent="0.3">
      <c r="A16" s="18"/>
      <c r="B16" s="20">
        <v>-10</v>
      </c>
      <c r="C16" s="9">
        <v>5.4</v>
      </c>
      <c r="D16" s="2">
        <v>7.34</v>
      </c>
      <c r="E16" s="2">
        <v>8.7200000000000006</v>
      </c>
      <c r="F16" s="2">
        <v>1.76</v>
      </c>
      <c r="G16" s="2">
        <v>1.72</v>
      </c>
      <c r="H16" s="10">
        <v>1.67</v>
      </c>
      <c r="I16" s="55">
        <v>60</v>
      </c>
    </row>
    <row r="17" spans="1:9" x14ac:dyDescent="0.3">
      <c r="A17" s="18"/>
      <c r="B17" s="20">
        <v>-7</v>
      </c>
      <c r="C17" s="9">
        <v>6.25</v>
      </c>
      <c r="D17" s="2">
        <v>11</v>
      </c>
      <c r="E17" s="2">
        <v>11.3</v>
      </c>
      <c r="F17" s="2">
        <v>2.15</v>
      </c>
      <c r="G17" s="2">
        <v>2.0499999999999998</v>
      </c>
      <c r="H17" s="10">
        <v>2.0099999999999998</v>
      </c>
      <c r="I17" s="55">
        <v>60</v>
      </c>
    </row>
    <row r="18" spans="1:9" x14ac:dyDescent="0.3">
      <c r="A18" s="18"/>
      <c r="B18" s="20">
        <v>2</v>
      </c>
      <c r="C18" s="16">
        <f t="shared" ref="C18:H18" si="3">($B$3-$B$4)*(C17-C19)/($B$2-$B$4)+C19</f>
        <v>7.9300000000000006</v>
      </c>
      <c r="D18" s="16">
        <f t="shared" si="3"/>
        <v>12.68</v>
      </c>
      <c r="E18" s="16">
        <f t="shared" si="3"/>
        <v>13.22</v>
      </c>
      <c r="F18" s="16">
        <f t="shared" si="3"/>
        <v>2.81</v>
      </c>
      <c r="G18" s="16">
        <f t="shared" si="3"/>
        <v>2.62</v>
      </c>
      <c r="H18" s="16">
        <f t="shared" si="3"/>
        <v>2.5739999999999998</v>
      </c>
      <c r="I18" s="55">
        <v>60</v>
      </c>
    </row>
    <row r="19" spans="1:9" x14ac:dyDescent="0.3">
      <c r="A19" s="18"/>
      <c r="B19" s="20">
        <v>7</v>
      </c>
      <c r="C19" s="9">
        <v>9.0500000000000007</v>
      </c>
      <c r="D19" s="2">
        <v>13.8</v>
      </c>
      <c r="E19" s="2">
        <v>14.5</v>
      </c>
      <c r="F19" s="2">
        <v>3.25</v>
      </c>
      <c r="G19" s="2">
        <v>3</v>
      </c>
      <c r="H19" s="10">
        <v>2.95</v>
      </c>
      <c r="I19" s="55">
        <v>65</v>
      </c>
    </row>
    <row r="20" spans="1:9" x14ac:dyDescent="0.3">
      <c r="A20" s="18" t="s">
        <v>11</v>
      </c>
      <c r="B20" s="20">
        <v>12</v>
      </c>
      <c r="C20" s="16">
        <f t="shared" ref="C20:H20" si="4">($B$3-$B$4)*(C19-C21)/($B$2-$B$4)+C21</f>
        <v>8.69</v>
      </c>
      <c r="D20" s="16">
        <f t="shared" si="4"/>
        <v>11.423999999999999</v>
      </c>
      <c r="E20" s="16">
        <f t="shared" si="4"/>
        <v>13.6</v>
      </c>
      <c r="F20" s="16">
        <f t="shared" si="4"/>
        <v>3.4299999999999997</v>
      </c>
      <c r="G20" s="16">
        <f t="shared" si="4"/>
        <v>3.246</v>
      </c>
      <c r="H20" s="16">
        <f t="shared" si="4"/>
        <v>3.1240000000000001</v>
      </c>
      <c r="I20" s="55">
        <v>65</v>
      </c>
    </row>
    <row r="21" spans="1:9" x14ac:dyDescent="0.3">
      <c r="B21" s="20">
        <v>15</v>
      </c>
      <c r="C21" s="14">
        <v>8.4499999999999993</v>
      </c>
      <c r="D21" s="15">
        <v>9.84</v>
      </c>
      <c r="E21" s="15">
        <v>13</v>
      </c>
      <c r="F21" s="15">
        <v>3.55</v>
      </c>
      <c r="G21" s="15">
        <v>3.41</v>
      </c>
      <c r="H21" s="15">
        <v>3.24</v>
      </c>
      <c r="I21" s="55">
        <v>65</v>
      </c>
    </row>
    <row r="23" spans="1:9" x14ac:dyDescent="0.3">
      <c r="A23" s="19" t="s">
        <v>14</v>
      </c>
    </row>
    <row r="25" spans="1:9" x14ac:dyDescent="0.3">
      <c r="A25" s="62" t="s">
        <v>16</v>
      </c>
      <c r="B25" s="62"/>
      <c r="C25" s="62"/>
      <c r="D25" s="62"/>
      <c r="E25" s="62"/>
      <c r="F25" s="62"/>
      <c r="G25" s="62"/>
      <c r="H25" s="62"/>
    </row>
    <row r="26" spans="1:9" x14ac:dyDescent="0.3">
      <c r="A26" s="60" t="s">
        <v>21</v>
      </c>
      <c r="B26" s="60"/>
      <c r="C26" s="61"/>
      <c r="D26" s="61"/>
      <c r="E26" s="61"/>
      <c r="F26" s="61"/>
      <c r="G26" s="61"/>
      <c r="H26" s="61"/>
    </row>
    <row r="27" spans="1:9" ht="15" thickBot="1" x14ac:dyDescent="0.35">
      <c r="A27" s="31" t="s">
        <v>22</v>
      </c>
      <c r="B27" s="40" t="s">
        <v>23</v>
      </c>
      <c r="C27" s="44" t="s">
        <v>6</v>
      </c>
      <c r="D27" s="44" t="s">
        <v>7</v>
      </c>
      <c r="E27" s="44" t="s">
        <v>8</v>
      </c>
      <c r="F27" s="44" t="s">
        <v>9</v>
      </c>
      <c r="G27" s="44" t="s">
        <v>1</v>
      </c>
      <c r="H27" s="44" t="s">
        <v>2</v>
      </c>
    </row>
    <row r="28" spans="1:9" x14ac:dyDescent="0.3">
      <c r="A28" s="31">
        <v>-25</v>
      </c>
      <c r="B28" s="40">
        <v>35</v>
      </c>
      <c r="C28" s="32">
        <f t="shared" ref="C28:H28" si="5">C2</f>
        <v>3.54</v>
      </c>
      <c r="D28" s="33">
        <f t="shared" si="5"/>
        <v>4.57</v>
      </c>
      <c r="E28" s="33">
        <f t="shared" si="5"/>
        <v>5.43</v>
      </c>
      <c r="F28" s="33">
        <f t="shared" si="5"/>
        <v>1.82</v>
      </c>
      <c r="G28" s="33">
        <f t="shared" si="5"/>
        <v>1.79</v>
      </c>
      <c r="H28" s="34">
        <f t="shared" si="5"/>
        <v>1.71</v>
      </c>
    </row>
    <row r="29" spans="1:9" x14ac:dyDescent="0.3">
      <c r="A29" s="31">
        <v>-10</v>
      </c>
      <c r="B29" s="40">
        <v>35</v>
      </c>
      <c r="C29" s="35">
        <f t="shared" ref="C29:H29" si="6">C6</f>
        <v>4.76</v>
      </c>
      <c r="D29" s="30">
        <f t="shared" si="6"/>
        <v>8.89</v>
      </c>
      <c r="E29" s="30">
        <f t="shared" si="6"/>
        <v>11</v>
      </c>
      <c r="F29" s="30">
        <f t="shared" si="6"/>
        <v>2.66</v>
      </c>
      <c r="G29" s="30">
        <f t="shared" si="6"/>
        <v>2.59</v>
      </c>
      <c r="H29" s="36">
        <f t="shared" si="6"/>
        <v>2.4700000000000002</v>
      </c>
    </row>
    <row r="30" spans="1:9" x14ac:dyDescent="0.3">
      <c r="A30" s="31">
        <v>-7</v>
      </c>
      <c r="B30" s="40">
        <v>34</v>
      </c>
      <c r="C30" s="35">
        <f t="shared" ref="C30:H30" si="7">C7+(C7-C17)/20</f>
        <v>4.4860000000000007</v>
      </c>
      <c r="D30" s="30">
        <f t="shared" si="7"/>
        <v>12.05</v>
      </c>
      <c r="E30" s="30">
        <f t="shared" si="7"/>
        <v>12.77</v>
      </c>
      <c r="F30" s="30">
        <f t="shared" si="7"/>
        <v>3.1475</v>
      </c>
      <c r="G30" s="30">
        <f t="shared" si="7"/>
        <v>2.8374999999999999</v>
      </c>
      <c r="H30" s="36">
        <f t="shared" si="7"/>
        <v>2.8290000000000002</v>
      </c>
    </row>
    <row r="31" spans="1:9" x14ac:dyDescent="0.3">
      <c r="A31" s="31">
        <v>2</v>
      </c>
      <c r="B31" s="40">
        <v>30</v>
      </c>
      <c r="C31" s="35">
        <f t="shared" ref="C31:H31" si="8">C8+5*(C8-C18)/20</f>
        <v>4.7424999999999997</v>
      </c>
      <c r="D31" s="30">
        <f t="shared" si="8"/>
        <v>13.705</v>
      </c>
      <c r="E31" s="30">
        <f t="shared" si="8"/>
        <v>14.669999999999998</v>
      </c>
      <c r="F31" s="30">
        <f t="shared" si="8"/>
        <v>4.8</v>
      </c>
      <c r="G31" s="30">
        <f t="shared" si="8"/>
        <v>4.2699999999999996</v>
      </c>
      <c r="H31" s="36">
        <f t="shared" si="8"/>
        <v>4.194</v>
      </c>
    </row>
    <row r="32" spans="1:9" x14ac:dyDescent="0.3">
      <c r="A32" s="31">
        <v>7</v>
      </c>
      <c r="B32" s="40">
        <v>27</v>
      </c>
      <c r="C32" s="35">
        <f t="shared" ref="C32:H32" si="9">C9+8*(C9-C19)/20</f>
        <v>4.6679999999999993</v>
      </c>
      <c r="D32" s="30">
        <f t="shared" si="9"/>
        <v>14.78</v>
      </c>
      <c r="E32" s="30">
        <f t="shared" si="9"/>
        <v>15.9</v>
      </c>
      <c r="F32" s="30">
        <f t="shared" si="9"/>
        <v>6.0779999999999994</v>
      </c>
      <c r="G32" s="30">
        <f t="shared" si="9"/>
        <v>5.38</v>
      </c>
      <c r="H32" s="36">
        <f t="shared" si="9"/>
        <v>5.2459999999999996</v>
      </c>
    </row>
    <row r="33" spans="1:8" ht="15" thickBot="1" x14ac:dyDescent="0.35">
      <c r="A33" s="31">
        <v>12</v>
      </c>
      <c r="B33" s="40">
        <v>24</v>
      </c>
      <c r="C33" s="37">
        <f t="shared" ref="C33:H33" si="10">C10+11*(C10-C20)/20</f>
        <v>4.405800000000001</v>
      </c>
      <c r="D33" s="38">
        <f t="shared" si="10"/>
        <v>13.4948</v>
      </c>
      <c r="E33" s="38">
        <f t="shared" si="10"/>
        <v>16.266000000000002</v>
      </c>
      <c r="F33" s="38">
        <f t="shared" si="10"/>
        <v>6.9050999999999991</v>
      </c>
      <c r="G33" s="38">
        <f t="shared" si="10"/>
        <v>6.4017999999999997</v>
      </c>
      <c r="H33" s="39">
        <f t="shared" si="10"/>
        <v>5.9264000000000001</v>
      </c>
    </row>
    <row r="34" spans="1:8" ht="15" thickBot="1" x14ac:dyDescent="0.35">
      <c r="A34" s="60" t="s">
        <v>20</v>
      </c>
      <c r="B34" s="60"/>
      <c r="C34" s="66"/>
      <c r="D34" s="66"/>
      <c r="E34" s="66"/>
      <c r="F34" s="66"/>
      <c r="G34" s="66"/>
      <c r="H34" s="66"/>
    </row>
    <row r="35" spans="1:8" x14ac:dyDescent="0.3">
      <c r="A35" s="45">
        <v>-20</v>
      </c>
      <c r="B35" s="46">
        <v>55</v>
      </c>
      <c r="C35" s="41">
        <f t="shared" ref="C35:H35" si="11">C14</f>
        <v>3.65</v>
      </c>
      <c r="D35" s="42">
        <f t="shared" si="11"/>
        <v>4.6900000000000004</v>
      </c>
      <c r="E35" s="42">
        <f t="shared" si="11"/>
        <v>5.14</v>
      </c>
      <c r="F35" s="42">
        <f t="shared" si="11"/>
        <v>1.32</v>
      </c>
      <c r="G35" s="42">
        <f t="shared" si="11"/>
        <v>1.33</v>
      </c>
      <c r="H35" s="43">
        <f t="shared" si="11"/>
        <v>1.33</v>
      </c>
    </row>
    <row r="36" spans="1:8" x14ac:dyDescent="0.3">
      <c r="A36" s="31">
        <v>-10</v>
      </c>
      <c r="B36" s="40">
        <v>55</v>
      </c>
      <c r="C36" s="35">
        <f t="shared" ref="C36:H36" si="12">C16</f>
        <v>5.4</v>
      </c>
      <c r="D36" s="30">
        <f t="shared" si="12"/>
        <v>7.34</v>
      </c>
      <c r="E36" s="30">
        <f t="shared" si="12"/>
        <v>8.7200000000000006</v>
      </c>
      <c r="F36" s="30">
        <f t="shared" si="12"/>
        <v>1.76</v>
      </c>
      <c r="G36" s="30">
        <f t="shared" si="12"/>
        <v>1.72</v>
      </c>
      <c r="H36" s="36">
        <f t="shared" si="12"/>
        <v>1.67</v>
      </c>
    </row>
    <row r="37" spans="1:8" x14ac:dyDescent="0.3">
      <c r="A37" s="31">
        <v>-7</v>
      </c>
      <c r="B37" s="40">
        <v>52</v>
      </c>
      <c r="C37" s="35">
        <f t="shared" ref="C37:H37" si="13">C17+3*(C7-C17)/20</f>
        <v>5.9980000000000002</v>
      </c>
      <c r="D37" s="30">
        <f t="shared" si="13"/>
        <v>11.15</v>
      </c>
      <c r="E37" s="30">
        <f t="shared" si="13"/>
        <v>11.51</v>
      </c>
      <c r="F37" s="30">
        <f t="shared" si="13"/>
        <v>2.2925</v>
      </c>
      <c r="G37" s="30">
        <f t="shared" si="13"/>
        <v>2.1624999999999996</v>
      </c>
      <c r="H37" s="36">
        <f t="shared" si="13"/>
        <v>2.1269999999999998</v>
      </c>
    </row>
    <row r="38" spans="1:8" x14ac:dyDescent="0.3">
      <c r="A38" s="31">
        <v>2</v>
      </c>
      <c r="B38" s="40">
        <v>42</v>
      </c>
      <c r="C38" s="35">
        <f>C8-E447*(C8-C18)/20</f>
        <v>5.38</v>
      </c>
      <c r="D38" s="30">
        <f>D8-7*(D8-D18)/20</f>
        <v>13.212999999999999</v>
      </c>
      <c r="E38" s="30">
        <f>E8-7*(E8-E18)/20</f>
        <v>13.974</v>
      </c>
      <c r="F38" s="30">
        <f>F8-7*(F8-F18)/20</f>
        <v>3.8448000000000002</v>
      </c>
      <c r="G38" s="30">
        <f>G8-7*(G8-G18)/20</f>
        <v>3.4780000000000002</v>
      </c>
      <c r="H38" s="36">
        <f>H8-7*(H8-H18)/20</f>
        <v>3.4163999999999999</v>
      </c>
    </row>
    <row r="39" spans="1:8" x14ac:dyDescent="0.3">
      <c r="A39" s="31">
        <v>7</v>
      </c>
      <c r="B39" s="40">
        <v>36</v>
      </c>
      <c r="C39" s="35">
        <f>C9-1*(C9-C19)/20</f>
        <v>6.0765000000000002</v>
      </c>
      <c r="D39" s="30">
        <f>D10+(D10-D19)/20</f>
        <v>12.708</v>
      </c>
      <c r="E39" s="30">
        <f>E9-1*(E9-E19)/20</f>
        <v>15.45</v>
      </c>
      <c r="F39" s="30">
        <f>F9-1*(F9-F19)/20</f>
        <v>5.1689999999999996</v>
      </c>
      <c r="G39" s="30">
        <f>G9-1*(G9-G19)/20</f>
        <v>4.6150000000000002</v>
      </c>
      <c r="H39" s="36">
        <f>H9-1*(H9-H19)/20</f>
        <v>4.508</v>
      </c>
    </row>
    <row r="40" spans="1:8" ht="15" thickBot="1" x14ac:dyDescent="0.35">
      <c r="A40" s="31">
        <v>12</v>
      </c>
      <c r="B40" s="40">
        <v>30</v>
      </c>
      <c r="C40" s="37">
        <f t="shared" ref="C40:H40" si="14">C10-(C20-C10)/20</f>
        <v>5.7877999999999998</v>
      </c>
      <c r="D40" s="38">
        <f t="shared" si="14"/>
        <v>12.8268</v>
      </c>
      <c r="E40" s="38">
        <f t="shared" si="14"/>
        <v>15.406000000000001</v>
      </c>
      <c r="F40" s="38">
        <f t="shared" si="14"/>
        <v>5.7840999999999996</v>
      </c>
      <c r="G40" s="38">
        <f t="shared" si="14"/>
        <v>5.3837999999999999</v>
      </c>
      <c r="H40" s="39">
        <f t="shared" si="14"/>
        <v>5.0224000000000002</v>
      </c>
    </row>
    <row r="41" spans="1:8" x14ac:dyDescent="0.3">
      <c r="C41" s="28"/>
      <c r="D41" s="28"/>
      <c r="E41" s="28"/>
      <c r="F41" s="28"/>
      <c r="G41" s="28"/>
      <c r="H41" s="28"/>
    </row>
    <row r="43" spans="1:8" x14ac:dyDescent="0.3">
      <c r="A43" s="62" t="s">
        <v>15</v>
      </c>
      <c r="B43" s="62"/>
      <c r="C43" s="62"/>
      <c r="D43" s="62"/>
      <c r="E43" s="62"/>
      <c r="F43" s="62"/>
      <c r="G43" s="62"/>
      <c r="H43" s="62"/>
    </row>
    <row r="44" spans="1:8" x14ac:dyDescent="0.3">
      <c r="A44" s="60" t="s">
        <v>21</v>
      </c>
      <c r="B44" s="60"/>
      <c r="C44" s="61"/>
      <c r="D44" s="61"/>
      <c r="E44" s="61"/>
      <c r="F44" s="61"/>
      <c r="G44" s="61"/>
      <c r="H44" s="61"/>
    </row>
    <row r="45" spans="1:8" ht="15" thickBot="1" x14ac:dyDescent="0.35">
      <c r="A45" s="31" t="s">
        <v>22</v>
      </c>
      <c r="B45" s="40" t="s">
        <v>23</v>
      </c>
      <c r="C45" s="44" t="s">
        <v>6</v>
      </c>
      <c r="D45" s="44" t="s">
        <v>7</v>
      </c>
      <c r="E45" s="44" t="s">
        <v>8</v>
      </c>
      <c r="F45" s="44" t="s">
        <v>9</v>
      </c>
      <c r="G45" s="44" t="s">
        <v>1</v>
      </c>
      <c r="H45" s="44" t="s">
        <v>2</v>
      </c>
    </row>
    <row r="46" spans="1:8" x14ac:dyDescent="0.3">
      <c r="A46" s="31">
        <v>-25</v>
      </c>
      <c r="B46" s="40">
        <v>35</v>
      </c>
      <c r="C46" s="32">
        <f>C2</f>
        <v>3.54</v>
      </c>
      <c r="D46" s="33">
        <f t="shared" ref="D46:H47" si="15">D2</f>
        <v>4.57</v>
      </c>
      <c r="E46" s="33">
        <f t="shared" si="15"/>
        <v>5.43</v>
      </c>
      <c r="F46" s="33">
        <f t="shared" si="15"/>
        <v>1.82</v>
      </c>
      <c r="G46" s="33">
        <f t="shared" si="15"/>
        <v>1.79</v>
      </c>
      <c r="H46" s="34">
        <f t="shared" si="15"/>
        <v>1.71</v>
      </c>
    </row>
    <row r="47" spans="1:8" x14ac:dyDescent="0.3">
      <c r="A47" s="31">
        <v>-22</v>
      </c>
      <c r="B47" s="40">
        <v>35</v>
      </c>
      <c r="C47" s="35">
        <f>C3</f>
        <v>4.056</v>
      </c>
      <c r="D47" s="30">
        <f t="shared" si="15"/>
        <v>5.8780000000000001</v>
      </c>
      <c r="E47" s="30">
        <f t="shared" si="15"/>
        <v>6.8460000000000001</v>
      </c>
      <c r="F47" s="30">
        <f t="shared" si="15"/>
        <v>2.1379999999999999</v>
      </c>
      <c r="G47" s="30">
        <f t="shared" si="15"/>
        <v>2.1080000000000001</v>
      </c>
      <c r="H47" s="36">
        <f t="shared" si="15"/>
        <v>1.992</v>
      </c>
    </row>
    <row r="48" spans="1:8" x14ac:dyDescent="0.3">
      <c r="A48" s="31">
        <v>-15</v>
      </c>
      <c r="B48" s="40">
        <v>35</v>
      </c>
      <c r="C48" s="35">
        <f>C5</f>
        <v>5.31</v>
      </c>
      <c r="D48" s="30">
        <f t="shared" ref="D48:H48" si="16">D5</f>
        <v>7.86</v>
      </c>
      <c r="E48" s="30">
        <f t="shared" si="16"/>
        <v>9.57</v>
      </c>
      <c r="F48" s="30">
        <f t="shared" si="16"/>
        <v>2.66</v>
      </c>
      <c r="G48" s="30">
        <f t="shared" si="16"/>
        <v>2.6</v>
      </c>
      <c r="H48" s="36">
        <f t="shared" si="16"/>
        <v>2.4300000000000002</v>
      </c>
    </row>
    <row r="49" spans="1:10" x14ac:dyDescent="0.3">
      <c r="A49" s="31">
        <v>-7</v>
      </c>
      <c r="B49" s="40">
        <v>30</v>
      </c>
      <c r="C49" s="35">
        <f t="shared" ref="C49:H49" si="17">C7+5*(C7-C17)/20</f>
        <v>4.1500000000000004</v>
      </c>
      <c r="D49" s="30">
        <f t="shared" si="17"/>
        <v>12.25</v>
      </c>
      <c r="E49" s="30">
        <f t="shared" si="17"/>
        <v>13.049999999999999</v>
      </c>
      <c r="F49" s="30">
        <f t="shared" si="17"/>
        <v>3.3375000000000004</v>
      </c>
      <c r="G49" s="30">
        <f t="shared" si="17"/>
        <v>2.9874999999999998</v>
      </c>
      <c r="H49" s="36">
        <f t="shared" si="17"/>
        <v>2.9850000000000003</v>
      </c>
    </row>
    <row r="50" spans="1:10" x14ac:dyDescent="0.3">
      <c r="A50" s="31">
        <v>2</v>
      </c>
      <c r="B50" s="40">
        <v>27</v>
      </c>
      <c r="C50" s="35">
        <f t="shared" ref="C50:H50" si="18">C8+8*(C8-C18)/20</f>
        <v>4.3599999999999994</v>
      </c>
      <c r="D50" s="30">
        <f t="shared" si="18"/>
        <v>13.827999999999999</v>
      </c>
      <c r="E50" s="30">
        <f t="shared" si="18"/>
        <v>14.843999999999998</v>
      </c>
      <c r="F50" s="30">
        <f t="shared" si="18"/>
        <v>5.0388000000000002</v>
      </c>
      <c r="G50" s="30">
        <f t="shared" si="18"/>
        <v>4.468</v>
      </c>
      <c r="H50" s="36">
        <f t="shared" si="18"/>
        <v>4.3883999999999999</v>
      </c>
    </row>
    <row r="51" spans="1:10" x14ac:dyDescent="0.3">
      <c r="A51" s="31">
        <v>7</v>
      </c>
      <c r="B51" s="40">
        <v>25</v>
      </c>
      <c r="C51" s="35">
        <f t="shared" ref="C51:H52" si="19">C9+10*(C9-C19)/20</f>
        <v>4.3549999999999995</v>
      </c>
      <c r="D51" s="30">
        <f t="shared" si="19"/>
        <v>14.85</v>
      </c>
      <c r="E51" s="30">
        <f t="shared" si="19"/>
        <v>16</v>
      </c>
      <c r="F51" s="30">
        <f t="shared" si="19"/>
        <v>6.2799999999999994</v>
      </c>
      <c r="G51" s="30">
        <f t="shared" si="19"/>
        <v>5.55</v>
      </c>
      <c r="H51" s="36">
        <f t="shared" si="19"/>
        <v>5.41</v>
      </c>
    </row>
    <row r="52" spans="1:10" ht="15" thickBot="1" x14ac:dyDescent="0.35">
      <c r="A52" s="31">
        <v>12</v>
      </c>
      <c r="B52" s="40">
        <v>24</v>
      </c>
      <c r="C52" s="37">
        <f t="shared" si="19"/>
        <v>4.5440000000000005</v>
      </c>
      <c r="D52" s="38">
        <f t="shared" si="19"/>
        <v>13.428000000000001</v>
      </c>
      <c r="E52" s="38">
        <f t="shared" si="19"/>
        <v>16.18</v>
      </c>
      <c r="F52" s="38">
        <f t="shared" si="19"/>
        <v>6.7929999999999993</v>
      </c>
      <c r="G52" s="38">
        <f t="shared" si="19"/>
        <v>6.3</v>
      </c>
      <c r="H52" s="39">
        <f t="shared" si="19"/>
        <v>5.8360000000000003</v>
      </c>
    </row>
    <row r="53" spans="1:10" x14ac:dyDescent="0.3">
      <c r="A53" s="63" t="s">
        <v>15</v>
      </c>
      <c r="B53" s="64"/>
      <c r="C53" s="64"/>
      <c r="D53" s="64"/>
      <c r="E53" s="64"/>
      <c r="F53" s="64"/>
      <c r="G53" s="64"/>
      <c r="H53" s="65"/>
    </row>
    <row r="54" spans="1:10" ht="15" thickBot="1" x14ac:dyDescent="0.35">
      <c r="A54" s="60" t="s">
        <v>20</v>
      </c>
      <c r="B54" s="60"/>
      <c r="C54" s="61"/>
      <c r="D54" s="61"/>
      <c r="E54" s="61"/>
      <c r="F54" s="61"/>
      <c r="G54" s="61"/>
      <c r="H54" s="61"/>
    </row>
    <row r="55" spans="1:10" x14ac:dyDescent="0.3">
      <c r="A55" s="45">
        <v>-20</v>
      </c>
      <c r="B55" s="46">
        <v>55</v>
      </c>
      <c r="C55" s="41">
        <f>C14</f>
        <v>3.65</v>
      </c>
      <c r="D55" s="42">
        <f t="shared" ref="D55:H56" si="20">D14</f>
        <v>4.6900000000000004</v>
      </c>
      <c r="E55" s="42">
        <f t="shared" si="20"/>
        <v>5.14</v>
      </c>
      <c r="F55" s="42">
        <f t="shared" si="20"/>
        <v>1.32</v>
      </c>
      <c r="G55" s="42">
        <f t="shared" si="20"/>
        <v>1.33</v>
      </c>
      <c r="H55" s="43">
        <f t="shared" si="20"/>
        <v>1.33</v>
      </c>
    </row>
    <row r="56" spans="1:10" x14ac:dyDescent="0.3">
      <c r="A56" s="31">
        <v>-15</v>
      </c>
      <c r="B56" s="40">
        <v>55</v>
      </c>
      <c r="C56" s="35">
        <f>C15</f>
        <v>4.5199999999999996</v>
      </c>
      <c r="D56" s="30">
        <f t="shared" si="20"/>
        <v>5.41</v>
      </c>
      <c r="E56" s="30">
        <f t="shared" si="20"/>
        <v>6.46</v>
      </c>
      <c r="F56" s="30">
        <f t="shared" si="20"/>
        <v>1.43</v>
      </c>
      <c r="G56" s="30">
        <f t="shared" si="20"/>
        <v>1.42</v>
      </c>
      <c r="H56" s="36">
        <f t="shared" si="20"/>
        <v>1.41</v>
      </c>
    </row>
    <row r="57" spans="1:10" x14ac:dyDescent="0.3">
      <c r="A57" s="31">
        <v>-7</v>
      </c>
      <c r="B57" s="40">
        <v>44</v>
      </c>
      <c r="C57" s="35">
        <f t="shared" ref="C57:H57" si="21">C7+11*(C17-C7)/20</f>
        <v>5.4939999999999998</v>
      </c>
      <c r="D57" s="30">
        <f t="shared" si="21"/>
        <v>11.45</v>
      </c>
      <c r="E57" s="30">
        <f t="shared" si="21"/>
        <v>11.93</v>
      </c>
      <c r="F57" s="30">
        <f t="shared" si="21"/>
        <v>2.5774999999999997</v>
      </c>
      <c r="G57" s="30">
        <f t="shared" si="21"/>
        <v>2.3874999999999997</v>
      </c>
      <c r="H57" s="36">
        <f t="shared" si="21"/>
        <v>2.3609999999999998</v>
      </c>
    </row>
    <row r="58" spans="1:10" x14ac:dyDescent="0.3">
      <c r="A58" s="31">
        <v>2</v>
      </c>
      <c r="B58" s="40">
        <v>37</v>
      </c>
      <c r="C58" s="35">
        <f t="shared" ref="C58:H58" si="22">C8+2*(C18-C8)/20</f>
        <v>5.6349999999999998</v>
      </c>
      <c r="D58" s="30">
        <f t="shared" si="22"/>
        <v>13.417999999999999</v>
      </c>
      <c r="E58" s="30">
        <f t="shared" si="22"/>
        <v>14.263999999999999</v>
      </c>
      <c r="F58" s="30">
        <f t="shared" si="22"/>
        <v>4.2427999999999999</v>
      </c>
      <c r="G58" s="30">
        <f t="shared" si="22"/>
        <v>3.8079999999999998</v>
      </c>
      <c r="H58" s="36">
        <f t="shared" si="22"/>
        <v>3.7404000000000002</v>
      </c>
    </row>
    <row r="59" spans="1:10" x14ac:dyDescent="0.3">
      <c r="A59" s="31">
        <v>7</v>
      </c>
      <c r="B59" s="40">
        <v>32</v>
      </c>
      <c r="C59" s="35">
        <f t="shared" ref="C59:H59" si="23">C9-2*(C19-C9)/20</f>
        <v>5.6070000000000002</v>
      </c>
      <c r="D59" s="30">
        <f t="shared" si="23"/>
        <v>14.57</v>
      </c>
      <c r="E59" s="30">
        <f t="shared" si="23"/>
        <v>15.6</v>
      </c>
      <c r="F59" s="30">
        <f t="shared" si="23"/>
        <v>5.4719999999999995</v>
      </c>
      <c r="G59" s="30">
        <f t="shared" si="23"/>
        <v>4.87</v>
      </c>
      <c r="H59" s="36">
        <f t="shared" si="23"/>
        <v>4.7539999999999996</v>
      </c>
    </row>
    <row r="60" spans="1:10" ht="15" thickBot="1" x14ac:dyDescent="0.35">
      <c r="A60" s="31">
        <v>12</v>
      </c>
      <c r="B60" s="40">
        <v>30</v>
      </c>
      <c r="C60" s="37">
        <f>C40</f>
        <v>5.7877999999999998</v>
      </c>
      <c r="D60" s="38">
        <f t="shared" ref="D60:H60" si="24">D40</f>
        <v>12.8268</v>
      </c>
      <c r="E60" s="38">
        <f t="shared" si="24"/>
        <v>15.406000000000001</v>
      </c>
      <c r="F60" s="38">
        <f t="shared" si="24"/>
        <v>5.7840999999999996</v>
      </c>
      <c r="G60" s="38">
        <f t="shared" si="24"/>
        <v>5.3837999999999999</v>
      </c>
      <c r="H60" s="39">
        <f t="shared" si="24"/>
        <v>5.0224000000000002</v>
      </c>
      <c r="J60" s="19" t="s">
        <v>12</v>
      </c>
    </row>
    <row r="61" spans="1:10" x14ac:dyDescent="0.3">
      <c r="C61" s="29"/>
      <c r="D61" s="28"/>
      <c r="E61" s="28"/>
      <c r="F61" s="28"/>
      <c r="G61" s="28"/>
      <c r="H61" s="28"/>
    </row>
  </sheetData>
  <mergeCells count="8">
    <mergeCell ref="A53:H53"/>
    <mergeCell ref="A54:H54"/>
    <mergeCell ref="B12:B13"/>
    <mergeCell ref="A25:H25"/>
    <mergeCell ref="A26:H26"/>
    <mergeCell ref="A34:H34"/>
    <mergeCell ref="A43:H43"/>
    <mergeCell ref="A44:H44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F1DBC-CA9F-4D85-88DF-58DAFFC143BA}">
  <dimension ref="A1:K61"/>
  <sheetViews>
    <sheetView zoomScale="115" zoomScaleNormal="115" workbookViewId="0">
      <selection activeCell="I1" sqref="I1:I21"/>
    </sheetView>
  </sheetViews>
  <sheetFormatPr defaultColWidth="11.5546875" defaultRowHeight="14.4" x14ac:dyDescent="0.3"/>
  <cols>
    <col min="1" max="2" width="11.5546875" style="19"/>
    <col min="3" max="8" width="15.77734375" style="19" customWidth="1"/>
    <col min="9" max="9" width="21.77734375" style="19" bestFit="1" customWidth="1"/>
    <col min="10" max="10" width="25.33203125" style="19" bestFit="1" customWidth="1"/>
    <col min="11" max="16384" width="11.5546875" style="19"/>
  </cols>
  <sheetData>
    <row r="1" spans="1:11" ht="15" thickBot="1" x14ac:dyDescent="0.35">
      <c r="A1" s="18"/>
      <c r="B1" s="18" t="s">
        <v>10</v>
      </c>
      <c r="C1" s="18" t="s">
        <v>17</v>
      </c>
      <c r="D1" s="18" t="s">
        <v>18</v>
      </c>
      <c r="E1" s="18" t="s">
        <v>19</v>
      </c>
      <c r="F1" s="18" t="s">
        <v>0</v>
      </c>
      <c r="G1" s="18" t="s">
        <v>1</v>
      </c>
      <c r="H1" s="18" t="s">
        <v>2</v>
      </c>
      <c r="I1" s="18" t="s">
        <v>24</v>
      </c>
      <c r="J1" s="19" t="s">
        <v>3</v>
      </c>
    </row>
    <row r="2" spans="1:11" x14ac:dyDescent="0.3">
      <c r="A2" s="18"/>
      <c r="B2" s="20">
        <v>-25</v>
      </c>
      <c r="C2" s="6">
        <v>4.3</v>
      </c>
      <c r="D2" s="7">
        <v>5.57</v>
      </c>
      <c r="E2" s="7">
        <v>6.61</v>
      </c>
      <c r="F2" s="7">
        <v>1.76</v>
      </c>
      <c r="G2" s="7">
        <v>1.73</v>
      </c>
      <c r="H2" s="8">
        <v>1.65</v>
      </c>
      <c r="I2" s="55">
        <v>45</v>
      </c>
    </row>
    <row r="3" spans="1:11" x14ac:dyDescent="0.3">
      <c r="A3" s="18"/>
      <c r="B3" s="20">
        <v>-22</v>
      </c>
      <c r="C3" s="16">
        <f t="shared" ref="C3:H3" si="0">($B$3-$B$4)*(C2-C4)/($B$2-$B$4)+C4</f>
        <v>4.4859999999999998</v>
      </c>
      <c r="D3" s="16">
        <f t="shared" si="0"/>
        <v>6.4700000000000006</v>
      </c>
      <c r="E3" s="3">
        <f t="shared" si="0"/>
        <v>7.54</v>
      </c>
      <c r="F3" s="3">
        <f t="shared" si="0"/>
        <v>1.8140000000000001</v>
      </c>
      <c r="G3" s="3">
        <f t="shared" si="0"/>
        <v>1.784</v>
      </c>
      <c r="H3" s="17">
        <f t="shared" si="0"/>
        <v>1.6859999999999999</v>
      </c>
      <c r="I3" s="55">
        <v>45</v>
      </c>
    </row>
    <row r="4" spans="1:11" x14ac:dyDescent="0.3">
      <c r="A4" s="18" t="s">
        <v>4</v>
      </c>
      <c r="B4" s="20">
        <v>-20</v>
      </c>
      <c r="C4" s="9">
        <v>4.6100000000000003</v>
      </c>
      <c r="D4" s="2">
        <v>7.07</v>
      </c>
      <c r="E4" s="2">
        <v>8.16</v>
      </c>
      <c r="F4" s="2">
        <v>1.85</v>
      </c>
      <c r="G4" s="2">
        <v>1.82</v>
      </c>
      <c r="H4" s="10">
        <v>1.71</v>
      </c>
      <c r="I4" s="55">
        <v>55</v>
      </c>
    </row>
    <row r="5" spans="1:11" x14ac:dyDescent="0.3">
      <c r="A5" s="18"/>
      <c r="B5" s="20">
        <v>-15</v>
      </c>
      <c r="C5" s="9">
        <v>5.94</v>
      </c>
      <c r="D5" s="2">
        <v>8.8000000000000007</v>
      </c>
      <c r="E5" s="2">
        <v>10.7</v>
      </c>
      <c r="F5" s="2">
        <v>2.38</v>
      </c>
      <c r="G5" s="2">
        <v>2.3199999999999998</v>
      </c>
      <c r="H5" s="10">
        <v>2.17</v>
      </c>
      <c r="I5" s="55">
        <v>60</v>
      </c>
    </row>
    <row r="6" spans="1:11" x14ac:dyDescent="0.3">
      <c r="A6" s="18"/>
      <c r="B6" s="20">
        <v>-10</v>
      </c>
      <c r="C6" s="9">
        <v>5.52</v>
      </c>
      <c r="D6" s="2">
        <v>10.3</v>
      </c>
      <c r="E6" s="2">
        <v>12.7</v>
      </c>
      <c r="F6" s="2">
        <v>2.68</v>
      </c>
      <c r="G6" s="2">
        <v>2.61</v>
      </c>
      <c r="H6" s="10">
        <v>2.4900000000000002</v>
      </c>
      <c r="I6" s="55">
        <v>60</v>
      </c>
    </row>
    <row r="7" spans="1:11" x14ac:dyDescent="0.3">
      <c r="A7" s="18"/>
      <c r="B7" s="20">
        <v>-7</v>
      </c>
      <c r="C7" s="9">
        <v>4.99</v>
      </c>
      <c r="D7" s="2">
        <v>13.3</v>
      </c>
      <c r="E7" s="2">
        <v>13.9</v>
      </c>
      <c r="F7" s="2">
        <v>2.97</v>
      </c>
      <c r="G7" s="2">
        <v>2.7</v>
      </c>
      <c r="H7" s="10">
        <v>2.67</v>
      </c>
      <c r="I7" s="55">
        <v>60</v>
      </c>
    </row>
    <row r="8" spans="1:11" x14ac:dyDescent="0.3">
      <c r="A8" s="18"/>
      <c r="B8" s="20">
        <v>2</v>
      </c>
      <c r="C8" s="16">
        <f t="shared" ref="C8:H8" si="1">($B$3-$B$4)*(C7-C9)/($B$2-$B$4)+C9</f>
        <v>5.8540000000000001</v>
      </c>
      <c r="D8" s="16">
        <f t="shared" si="1"/>
        <v>14.92</v>
      </c>
      <c r="E8" s="16">
        <f t="shared" si="1"/>
        <v>15.64</v>
      </c>
      <c r="F8" s="16">
        <f t="shared" si="1"/>
        <v>4.2359999999999998</v>
      </c>
      <c r="G8" s="16">
        <f t="shared" si="1"/>
        <v>3.7800000000000002</v>
      </c>
      <c r="H8" s="16">
        <f t="shared" si="1"/>
        <v>3.726</v>
      </c>
      <c r="I8" s="55">
        <v>60</v>
      </c>
    </row>
    <row r="9" spans="1:11" x14ac:dyDescent="0.3">
      <c r="A9" s="18"/>
      <c r="B9" s="20">
        <v>7</v>
      </c>
      <c r="C9" s="9">
        <v>6.43</v>
      </c>
      <c r="D9" s="2">
        <v>16</v>
      </c>
      <c r="E9" s="2">
        <v>16.8</v>
      </c>
      <c r="F9" s="2">
        <v>5.08</v>
      </c>
      <c r="G9" s="2">
        <v>4.5</v>
      </c>
      <c r="H9" s="10">
        <v>4.43</v>
      </c>
      <c r="I9" s="55">
        <v>65</v>
      </c>
    </row>
    <row r="10" spans="1:11" x14ac:dyDescent="0.3">
      <c r="A10" s="18" t="s">
        <v>11</v>
      </c>
      <c r="B10" s="20">
        <v>12</v>
      </c>
      <c r="C10" s="16">
        <f t="shared" ref="C10:H10" si="2">($B$3-$B$4)*(C9-C11)/($B$2-$B$4)+C11</f>
        <v>7.0059999999999993</v>
      </c>
      <c r="D10" s="16">
        <f t="shared" si="2"/>
        <v>15.1</v>
      </c>
      <c r="E10" s="16">
        <f t="shared" si="2"/>
        <v>18.059999999999999</v>
      </c>
      <c r="F10" s="16">
        <f t="shared" si="2"/>
        <v>5.7880000000000003</v>
      </c>
      <c r="G10" s="16">
        <f t="shared" si="2"/>
        <v>5.3819999999999997</v>
      </c>
      <c r="H10" s="16">
        <f t="shared" si="2"/>
        <v>5.0299999999999994</v>
      </c>
      <c r="I10" s="55">
        <v>65</v>
      </c>
      <c r="K10" s="18" t="s">
        <v>13</v>
      </c>
    </row>
    <row r="11" spans="1:11" x14ac:dyDescent="0.3">
      <c r="A11" s="18"/>
      <c r="B11" s="20">
        <v>15</v>
      </c>
      <c r="C11" s="14">
        <v>7.39</v>
      </c>
      <c r="D11" s="15">
        <v>14.5</v>
      </c>
      <c r="E11" s="15">
        <v>18.899999999999999</v>
      </c>
      <c r="F11" s="15">
        <v>6.26</v>
      </c>
      <c r="G11" s="15">
        <v>5.97</v>
      </c>
      <c r="H11" s="15">
        <v>5.43</v>
      </c>
      <c r="I11" s="55">
        <v>65</v>
      </c>
    </row>
    <row r="12" spans="1:11" x14ac:dyDescent="0.3">
      <c r="A12" s="18"/>
      <c r="B12" s="58"/>
      <c r="C12" s="18"/>
      <c r="D12" s="18"/>
      <c r="E12" s="18"/>
      <c r="F12" s="18"/>
      <c r="G12" s="18"/>
      <c r="H12" s="18"/>
      <c r="I12" s="55"/>
    </row>
    <row r="13" spans="1:11" ht="15" thickBot="1" x14ac:dyDescent="0.35">
      <c r="A13" s="18"/>
      <c r="B13" s="59"/>
      <c r="C13" s="18"/>
      <c r="D13" s="18"/>
      <c r="E13" s="18"/>
      <c r="F13" s="18"/>
      <c r="G13" s="18"/>
      <c r="H13" s="18"/>
      <c r="I13" s="55"/>
    </row>
    <row r="14" spans="1:11" x14ac:dyDescent="0.3">
      <c r="A14" s="18" t="s">
        <v>5</v>
      </c>
      <c r="B14" s="20">
        <v>-20</v>
      </c>
      <c r="C14" s="6">
        <v>3.81</v>
      </c>
      <c r="D14" s="7">
        <v>4.8899999999999997</v>
      </c>
      <c r="E14" s="7">
        <v>5.37</v>
      </c>
      <c r="F14" s="7">
        <v>1.1299999999999999</v>
      </c>
      <c r="G14" s="7">
        <v>1.1299999999999999</v>
      </c>
      <c r="H14" s="8">
        <v>1.1299999999999999</v>
      </c>
      <c r="I14" s="55">
        <v>55</v>
      </c>
    </row>
    <row r="15" spans="1:11" x14ac:dyDescent="0.3">
      <c r="A15" s="18"/>
      <c r="B15" s="20">
        <v>-15</v>
      </c>
      <c r="C15" s="9">
        <v>4.78</v>
      </c>
      <c r="D15" s="2">
        <v>5.71</v>
      </c>
      <c r="E15" s="2">
        <v>6.82</v>
      </c>
      <c r="F15" s="2">
        <v>1.3</v>
      </c>
      <c r="G15" s="2">
        <v>1.3</v>
      </c>
      <c r="H15" s="10">
        <v>1.29</v>
      </c>
      <c r="I15" s="55">
        <v>60</v>
      </c>
    </row>
    <row r="16" spans="1:11" x14ac:dyDescent="0.3">
      <c r="A16" s="18"/>
      <c r="B16" s="20">
        <v>-10</v>
      </c>
      <c r="C16" s="9">
        <v>5.53</v>
      </c>
      <c r="D16" s="2">
        <v>7.51</v>
      </c>
      <c r="E16" s="2">
        <v>8.92</v>
      </c>
      <c r="F16" s="2">
        <v>1.58</v>
      </c>
      <c r="G16" s="2">
        <v>1.55</v>
      </c>
      <c r="H16" s="10">
        <v>1.51</v>
      </c>
      <c r="I16" s="55">
        <v>60</v>
      </c>
    </row>
    <row r="17" spans="1:9" x14ac:dyDescent="0.3">
      <c r="A17" s="18"/>
      <c r="B17" s="20">
        <v>-7</v>
      </c>
      <c r="C17" s="9">
        <v>7.11</v>
      </c>
      <c r="D17" s="2">
        <v>12.5</v>
      </c>
      <c r="E17" s="2">
        <v>12.6</v>
      </c>
      <c r="F17" s="2">
        <v>2.17</v>
      </c>
      <c r="G17" s="2">
        <v>2.02</v>
      </c>
      <c r="H17" s="10">
        <v>2</v>
      </c>
      <c r="I17" s="55">
        <v>60</v>
      </c>
    </row>
    <row r="18" spans="1:9" x14ac:dyDescent="0.3">
      <c r="A18" s="18"/>
      <c r="B18" s="20">
        <v>2</v>
      </c>
      <c r="C18" s="16">
        <f t="shared" ref="C18:H18" si="3">($B$3-$B$4)*(C17-C19)/($B$2-$B$4)+C19</f>
        <v>8.82</v>
      </c>
      <c r="D18" s="16">
        <f t="shared" si="3"/>
        <v>14.6</v>
      </c>
      <c r="E18" s="16">
        <f t="shared" si="3"/>
        <v>14.76</v>
      </c>
      <c r="F18" s="16">
        <f t="shared" si="3"/>
        <v>2.782</v>
      </c>
      <c r="G18" s="16">
        <f t="shared" si="3"/>
        <v>2.548</v>
      </c>
      <c r="H18" s="16">
        <f t="shared" si="3"/>
        <v>2.5340000000000003</v>
      </c>
      <c r="I18" s="55">
        <v>60</v>
      </c>
    </row>
    <row r="19" spans="1:9" x14ac:dyDescent="0.3">
      <c r="A19" s="18"/>
      <c r="B19" s="20">
        <v>7</v>
      </c>
      <c r="C19" s="9">
        <v>9.9600000000000009</v>
      </c>
      <c r="D19" s="2">
        <v>16</v>
      </c>
      <c r="E19" s="2">
        <v>16.2</v>
      </c>
      <c r="F19" s="2">
        <v>3.19</v>
      </c>
      <c r="G19" s="2">
        <v>2.9</v>
      </c>
      <c r="H19" s="10">
        <v>2.89</v>
      </c>
      <c r="I19" s="55">
        <v>65</v>
      </c>
    </row>
    <row r="20" spans="1:9" x14ac:dyDescent="0.3">
      <c r="A20" s="18" t="s">
        <v>11</v>
      </c>
      <c r="B20" s="20">
        <v>12</v>
      </c>
      <c r="C20" s="16">
        <f t="shared" ref="C20:H20" si="4">($B$3-$B$4)*(C19-C21)/($B$2-$B$4)+C21</f>
        <v>10.824</v>
      </c>
      <c r="D20" s="16">
        <f t="shared" si="4"/>
        <v>14.32</v>
      </c>
      <c r="E20" s="16">
        <f t="shared" si="4"/>
        <v>16.98</v>
      </c>
      <c r="F20" s="16">
        <f t="shared" si="4"/>
        <v>3.5259999999999998</v>
      </c>
      <c r="G20" s="16">
        <f t="shared" si="4"/>
        <v>3.3260000000000001</v>
      </c>
      <c r="H20" s="16">
        <f t="shared" si="4"/>
        <v>3.2080000000000002</v>
      </c>
      <c r="I20" s="55">
        <v>65</v>
      </c>
    </row>
    <row r="21" spans="1:9" x14ac:dyDescent="0.3">
      <c r="B21" s="20">
        <v>15</v>
      </c>
      <c r="C21" s="14">
        <v>11.4</v>
      </c>
      <c r="D21" s="15">
        <v>13.2</v>
      </c>
      <c r="E21" s="15">
        <v>17.5</v>
      </c>
      <c r="F21" s="15">
        <v>3.75</v>
      </c>
      <c r="G21" s="15">
        <v>3.61</v>
      </c>
      <c r="H21" s="15">
        <v>3.42</v>
      </c>
      <c r="I21" s="55">
        <v>65</v>
      </c>
    </row>
    <row r="23" spans="1:9" x14ac:dyDescent="0.3">
      <c r="A23" s="19" t="s">
        <v>14</v>
      </c>
    </row>
    <row r="25" spans="1:9" x14ac:dyDescent="0.3">
      <c r="A25" s="62" t="s">
        <v>16</v>
      </c>
      <c r="B25" s="62"/>
      <c r="C25" s="62"/>
      <c r="D25" s="62"/>
      <c r="E25" s="62"/>
      <c r="F25" s="62"/>
      <c r="G25" s="62"/>
      <c r="H25" s="62"/>
    </row>
    <row r="26" spans="1:9" x14ac:dyDescent="0.3">
      <c r="A26" s="60" t="s">
        <v>21</v>
      </c>
      <c r="B26" s="60"/>
      <c r="C26" s="61"/>
      <c r="D26" s="61"/>
      <c r="E26" s="61"/>
      <c r="F26" s="61"/>
      <c r="G26" s="61"/>
      <c r="H26" s="61"/>
    </row>
    <row r="27" spans="1:9" ht="15" thickBot="1" x14ac:dyDescent="0.35">
      <c r="A27" s="31" t="s">
        <v>22</v>
      </c>
      <c r="B27" s="40" t="s">
        <v>23</v>
      </c>
      <c r="C27" s="44" t="s">
        <v>6</v>
      </c>
      <c r="D27" s="44" t="s">
        <v>7</v>
      </c>
      <c r="E27" s="44" t="s">
        <v>8</v>
      </c>
      <c r="F27" s="44" t="s">
        <v>9</v>
      </c>
      <c r="G27" s="44" t="s">
        <v>1</v>
      </c>
      <c r="H27" s="44" t="s">
        <v>2</v>
      </c>
    </row>
    <row r="28" spans="1:9" x14ac:dyDescent="0.3">
      <c r="A28" s="31">
        <v>-25</v>
      </c>
      <c r="B28" s="40">
        <v>35</v>
      </c>
      <c r="C28" s="32">
        <f t="shared" ref="C28:H28" si="5">C2</f>
        <v>4.3</v>
      </c>
      <c r="D28" s="33">
        <f t="shared" si="5"/>
        <v>5.57</v>
      </c>
      <c r="E28" s="33">
        <f t="shared" si="5"/>
        <v>6.61</v>
      </c>
      <c r="F28" s="33">
        <f t="shared" si="5"/>
        <v>1.76</v>
      </c>
      <c r="G28" s="33">
        <f t="shared" si="5"/>
        <v>1.73</v>
      </c>
      <c r="H28" s="34">
        <f t="shared" si="5"/>
        <v>1.65</v>
      </c>
    </row>
    <row r="29" spans="1:9" x14ac:dyDescent="0.3">
      <c r="A29" s="31">
        <v>-10</v>
      </c>
      <c r="B29" s="40">
        <v>35</v>
      </c>
      <c r="C29" s="35">
        <f t="shared" ref="C29:H29" si="6">C6</f>
        <v>5.52</v>
      </c>
      <c r="D29" s="30">
        <f t="shared" si="6"/>
        <v>10.3</v>
      </c>
      <c r="E29" s="30">
        <f t="shared" si="6"/>
        <v>12.7</v>
      </c>
      <c r="F29" s="30">
        <f t="shared" si="6"/>
        <v>2.68</v>
      </c>
      <c r="G29" s="30">
        <f t="shared" si="6"/>
        <v>2.61</v>
      </c>
      <c r="H29" s="36">
        <f t="shared" si="6"/>
        <v>2.4900000000000002</v>
      </c>
    </row>
    <row r="30" spans="1:9" x14ac:dyDescent="0.3">
      <c r="A30" s="31">
        <v>-7</v>
      </c>
      <c r="B30" s="40">
        <v>34</v>
      </c>
      <c r="C30" s="35">
        <f t="shared" ref="C30:H30" si="7">C7+(C7-C17)/20</f>
        <v>4.8840000000000003</v>
      </c>
      <c r="D30" s="30">
        <f t="shared" si="7"/>
        <v>13.34</v>
      </c>
      <c r="E30" s="30">
        <f t="shared" si="7"/>
        <v>13.965</v>
      </c>
      <c r="F30" s="30">
        <f t="shared" si="7"/>
        <v>3.0100000000000002</v>
      </c>
      <c r="G30" s="30">
        <f t="shared" si="7"/>
        <v>2.734</v>
      </c>
      <c r="H30" s="36">
        <f t="shared" si="7"/>
        <v>2.7035</v>
      </c>
    </row>
    <row r="31" spans="1:9" x14ac:dyDescent="0.3">
      <c r="A31" s="31">
        <v>2</v>
      </c>
      <c r="B31" s="40">
        <v>30</v>
      </c>
      <c r="C31" s="35">
        <f t="shared" ref="C31:H31" si="8">C8+5*(C8-C18)/20</f>
        <v>5.1124999999999998</v>
      </c>
      <c r="D31" s="30">
        <f t="shared" si="8"/>
        <v>15</v>
      </c>
      <c r="E31" s="30">
        <f t="shared" si="8"/>
        <v>15.860000000000001</v>
      </c>
      <c r="F31" s="30">
        <f t="shared" si="8"/>
        <v>4.5994999999999999</v>
      </c>
      <c r="G31" s="30">
        <f t="shared" si="8"/>
        <v>4.0880000000000001</v>
      </c>
      <c r="H31" s="36">
        <f t="shared" si="8"/>
        <v>4.024</v>
      </c>
    </row>
    <row r="32" spans="1:9" x14ac:dyDescent="0.3">
      <c r="A32" s="31">
        <v>7</v>
      </c>
      <c r="B32" s="40">
        <v>27</v>
      </c>
      <c r="C32" s="35">
        <f t="shared" ref="C32:H32" si="9">C9+8*(C9-C19)/20</f>
        <v>5.0179999999999989</v>
      </c>
      <c r="D32" s="30">
        <f t="shared" si="9"/>
        <v>16</v>
      </c>
      <c r="E32" s="30">
        <f t="shared" si="9"/>
        <v>17.040000000000003</v>
      </c>
      <c r="F32" s="30">
        <f t="shared" si="9"/>
        <v>5.8360000000000003</v>
      </c>
      <c r="G32" s="30">
        <f t="shared" si="9"/>
        <v>5.14</v>
      </c>
      <c r="H32" s="36">
        <f t="shared" si="9"/>
        <v>5.0459999999999994</v>
      </c>
    </row>
    <row r="33" spans="1:8" ht="15" thickBot="1" x14ac:dyDescent="0.35">
      <c r="A33" s="31">
        <v>12</v>
      </c>
      <c r="B33" s="40">
        <v>24</v>
      </c>
      <c r="C33" s="37">
        <f t="shared" ref="C33:H33" si="10">C10+11*(C10-C20)/20</f>
        <v>4.9060999999999986</v>
      </c>
      <c r="D33" s="38">
        <f t="shared" si="10"/>
        <v>15.529</v>
      </c>
      <c r="E33" s="38">
        <f t="shared" si="10"/>
        <v>18.653999999999996</v>
      </c>
      <c r="F33" s="38">
        <f t="shared" si="10"/>
        <v>7.0321000000000007</v>
      </c>
      <c r="G33" s="38">
        <f t="shared" si="10"/>
        <v>6.5127999999999995</v>
      </c>
      <c r="H33" s="39">
        <f t="shared" si="10"/>
        <v>6.0320999999999989</v>
      </c>
    </row>
    <row r="34" spans="1:8" ht="15" thickBot="1" x14ac:dyDescent="0.35">
      <c r="A34" s="60" t="s">
        <v>20</v>
      </c>
      <c r="B34" s="60"/>
      <c r="C34" s="66"/>
      <c r="D34" s="66"/>
      <c r="E34" s="66"/>
      <c r="F34" s="66"/>
      <c r="G34" s="66"/>
      <c r="H34" s="66"/>
    </row>
    <row r="35" spans="1:8" x14ac:dyDescent="0.3">
      <c r="A35" s="45">
        <v>-20</v>
      </c>
      <c r="B35" s="46">
        <v>55</v>
      </c>
      <c r="C35" s="41">
        <f t="shared" ref="C35:H35" si="11">C14</f>
        <v>3.81</v>
      </c>
      <c r="D35" s="42">
        <f t="shared" si="11"/>
        <v>4.8899999999999997</v>
      </c>
      <c r="E35" s="42">
        <f t="shared" si="11"/>
        <v>5.37</v>
      </c>
      <c r="F35" s="42">
        <f t="shared" si="11"/>
        <v>1.1299999999999999</v>
      </c>
      <c r="G35" s="42">
        <f t="shared" si="11"/>
        <v>1.1299999999999999</v>
      </c>
      <c r="H35" s="43">
        <f t="shared" si="11"/>
        <v>1.1299999999999999</v>
      </c>
    </row>
    <row r="36" spans="1:8" x14ac:dyDescent="0.3">
      <c r="A36" s="31">
        <v>-10</v>
      </c>
      <c r="B36" s="40">
        <v>55</v>
      </c>
      <c r="C36" s="35">
        <f t="shared" ref="C36:H36" si="12">C16</f>
        <v>5.53</v>
      </c>
      <c r="D36" s="30">
        <f t="shared" si="12"/>
        <v>7.51</v>
      </c>
      <c r="E36" s="30">
        <f t="shared" si="12"/>
        <v>8.92</v>
      </c>
      <c r="F36" s="30">
        <f t="shared" si="12"/>
        <v>1.58</v>
      </c>
      <c r="G36" s="30">
        <f t="shared" si="12"/>
        <v>1.55</v>
      </c>
      <c r="H36" s="36">
        <f t="shared" si="12"/>
        <v>1.51</v>
      </c>
    </row>
    <row r="37" spans="1:8" x14ac:dyDescent="0.3">
      <c r="A37" s="31">
        <v>-7</v>
      </c>
      <c r="B37" s="40">
        <v>52</v>
      </c>
      <c r="C37" s="35">
        <f t="shared" ref="C37:H37" si="13">C17+3*(C7-C17)/20</f>
        <v>6.7920000000000007</v>
      </c>
      <c r="D37" s="30">
        <f t="shared" si="13"/>
        <v>12.620000000000001</v>
      </c>
      <c r="E37" s="30">
        <f t="shared" si="13"/>
        <v>12.795</v>
      </c>
      <c r="F37" s="30">
        <f t="shared" si="13"/>
        <v>2.29</v>
      </c>
      <c r="G37" s="30">
        <f t="shared" si="13"/>
        <v>2.1219999999999999</v>
      </c>
      <c r="H37" s="36">
        <f t="shared" si="13"/>
        <v>2.1004999999999998</v>
      </c>
    </row>
    <row r="38" spans="1:8" x14ac:dyDescent="0.3">
      <c r="A38" s="31">
        <v>2</v>
      </c>
      <c r="B38" s="40">
        <v>42</v>
      </c>
      <c r="C38" s="35">
        <f>C8-E447*(C8-C18)/20</f>
        <v>5.8540000000000001</v>
      </c>
      <c r="D38" s="30">
        <f>D8-7*(D8-D18)/20</f>
        <v>14.808</v>
      </c>
      <c r="E38" s="30">
        <f>E8-7*(E8-E18)/20</f>
        <v>15.332000000000001</v>
      </c>
      <c r="F38" s="30">
        <f>F8-7*(F8-F18)/20</f>
        <v>3.7271000000000001</v>
      </c>
      <c r="G38" s="30">
        <f>G8-7*(G8-G18)/20</f>
        <v>3.3488000000000002</v>
      </c>
      <c r="H38" s="36">
        <f>H8-7*(H8-H18)/20</f>
        <v>3.3088000000000002</v>
      </c>
    </row>
    <row r="39" spans="1:8" x14ac:dyDescent="0.3">
      <c r="A39" s="31">
        <v>7</v>
      </c>
      <c r="B39" s="40">
        <v>36</v>
      </c>
      <c r="C39" s="35">
        <f>C9-1*(C9-C19)/20</f>
        <v>6.6064999999999996</v>
      </c>
      <c r="D39" s="30">
        <f>D10+(D10-D19)/20</f>
        <v>15.055</v>
      </c>
      <c r="E39" s="30">
        <f>E9-1*(E9-E19)/20</f>
        <v>16.77</v>
      </c>
      <c r="F39" s="30">
        <f>F9-1*(F9-F19)/20</f>
        <v>4.9855</v>
      </c>
      <c r="G39" s="30">
        <f>G9-1*(G9-G19)/20</f>
        <v>4.42</v>
      </c>
      <c r="H39" s="36">
        <f>H9-1*(H9-H19)/20</f>
        <v>4.3529999999999998</v>
      </c>
    </row>
    <row r="40" spans="1:8" ht="15" thickBot="1" x14ac:dyDescent="0.35">
      <c r="A40" s="31">
        <v>12</v>
      </c>
      <c r="B40" s="40">
        <v>30</v>
      </c>
      <c r="C40" s="37">
        <f t="shared" ref="C40:H40" si="14">C10-(C20-C10)/20</f>
        <v>6.8150999999999993</v>
      </c>
      <c r="D40" s="38">
        <f t="shared" si="14"/>
        <v>15.138999999999999</v>
      </c>
      <c r="E40" s="38">
        <f t="shared" si="14"/>
        <v>18.113999999999997</v>
      </c>
      <c r="F40" s="38">
        <f t="shared" si="14"/>
        <v>5.9011000000000005</v>
      </c>
      <c r="G40" s="38">
        <f t="shared" si="14"/>
        <v>5.4847999999999999</v>
      </c>
      <c r="H40" s="39">
        <f t="shared" si="14"/>
        <v>5.1210999999999993</v>
      </c>
    </row>
    <row r="41" spans="1:8" x14ac:dyDescent="0.3">
      <c r="C41" s="28"/>
      <c r="D41" s="28"/>
      <c r="E41" s="28"/>
      <c r="F41" s="28"/>
      <c r="G41" s="28"/>
      <c r="H41" s="28"/>
    </row>
    <row r="43" spans="1:8" x14ac:dyDescent="0.3">
      <c r="A43" s="62" t="s">
        <v>15</v>
      </c>
      <c r="B43" s="62"/>
      <c r="C43" s="62"/>
      <c r="D43" s="62"/>
      <c r="E43" s="62"/>
      <c r="F43" s="62"/>
      <c r="G43" s="62"/>
      <c r="H43" s="62"/>
    </row>
    <row r="44" spans="1:8" x14ac:dyDescent="0.3">
      <c r="A44" s="60" t="s">
        <v>21</v>
      </c>
      <c r="B44" s="60"/>
      <c r="C44" s="61"/>
      <c r="D44" s="61"/>
      <c r="E44" s="61"/>
      <c r="F44" s="61"/>
      <c r="G44" s="61"/>
      <c r="H44" s="61"/>
    </row>
    <row r="45" spans="1:8" ht="15" thickBot="1" x14ac:dyDescent="0.35">
      <c r="A45" s="31" t="s">
        <v>22</v>
      </c>
      <c r="B45" s="40" t="s">
        <v>23</v>
      </c>
      <c r="C45" s="44" t="s">
        <v>6</v>
      </c>
      <c r="D45" s="44" t="s">
        <v>7</v>
      </c>
      <c r="E45" s="44" t="s">
        <v>8</v>
      </c>
      <c r="F45" s="44" t="s">
        <v>9</v>
      </c>
      <c r="G45" s="44" t="s">
        <v>1</v>
      </c>
      <c r="H45" s="44" t="s">
        <v>2</v>
      </c>
    </row>
    <row r="46" spans="1:8" x14ac:dyDescent="0.3">
      <c r="A46" s="31">
        <v>-25</v>
      </c>
      <c r="B46" s="40">
        <v>35</v>
      </c>
      <c r="C46" s="32">
        <f>C2</f>
        <v>4.3</v>
      </c>
      <c r="D46" s="33">
        <f t="shared" ref="D46:H47" si="15">D2</f>
        <v>5.57</v>
      </c>
      <c r="E46" s="33">
        <f t="shared" si="15"/>
        <v>6.61</v>
      </c>
      <c r="F46" s="33">
        <f t="shared" si="15"/>
        <v>1.76</v>
      </c>
      <c r="G46" s="33">
        <f t="shared" si="15"/>
        <v>1.73</v>
      </c>
      <c r="H46" s="34">
        <f t="shared" si="15"/>
        <v>1.65</v>
      </c>
    </row>
    <row r="47" spans="1:8" x14ac:dyDescent="0.3">
      <c r="A47" s="31">
        <v>-22</v>
      </c>
      <c r="B47" s="40">
        <v>35</v>
      </c>
      <c r="C47" s="35">
        <f>C3</f>
        <v>4.4859999999999998</v>
      </c>
      <c r="D47" s="30">
        <f t="shared" si="15"/>
        <v>6.4700000000000006</v>
      </c>
      <c r="E47" s="30">
        <f t="shared" si="15"/>
        <v>7.54</v>
      </c>
      <c r="F47" s="30">
        <f t="shared" si="15"/>
        <v>1.8140000000000001</v>
      </c>
      <c r="G47" s="30">
        <f t="shared" si="15"/>
        <v>1.784</v>
      </c>
      <c r="H47" s="36">
        <f t="shared" si="15"/>
        <v>1.6859999999999999</v>
      </c>
    </row>
    <row r="48" spans="1:8" x14ac:dyDescent="0.3">
      <c r="A48" s="31">
        <v>-15</v>
      </c>
      <c r="B48" s="40">
        <v>35</v>
      </c>
      <c r="C48" s="35">
        <f>C5</f>
        <v>5.94</v>
      </c>
      <c r="D48" s="30">
        <f t="shared" ref="D48:H48" si="16">D5</f>
        <v>8.8000000000000007</v>
      </c>
      <c r="E48" s="30">
        <f t="shared" si="16"/>
        <v>10.7</v>
      </c>
      <c r="F48" s="30">
        <f t="shared" si="16"/>
        <v>2.38</v>
      </c>
      <c r="G48" s="30">
        <f t="shared" si="16"/>
        <v>2.3199999999999998</v>
      </c>
      <c r="H48" s="36">
        <f t="shared" si="16"/>
        <v>2.17</v>
      </c>
    </row>
    <row r="49" spans="1:10" x14ac:dyDescent="0.3">
      <c r="A49" s="31">
        <v>-7</v>
      </c>
      <c r="B49" s="40">
        <v>30</v>
      </c>
      <c r="C49" s="35">
        <f t="shared" ref="C49:H49" si="17">C7+5*(C7-C17)/20</f>
        <v>4.46</v>
      </c>
      <c r="D49" s="30">
        <f t="shared" si="17"/>
        <v>13.5</v>
      </c>
      <c r="E49" s="30">
        <f t="shared" si="17"/>
        <v>14.225000000000001</v>
      </c>
      <c r="F49" s="30">
        <f t="shared" si="17"/>
        <v>3.1700000000000004</v>
      </c>
      <c r="G49" s="30">
        <f t="shared" si="17"/>
        <v>2.87</v>
      </c>
      <c r="H49" s="36">
        <f t="shared" si="17"/>
        <v>2.8374999999999999</v>
      </c>
    </row>
    <row r="50" spans="1:10" x14ac:dyDescent="0.3">
      <c r="A50" s="31">
        <v>2</v>
      </c>
      <c r="B50" s="40">
        <v>27</v>
      </c>
      <c r="C50" s="35">
        <f t="shared" ref="C50:H50" si="18">C8+8*(C8-C18)/20</f>
        <v>4.6676000000000002</v>
      </c>
      <c r="D50" s="30">
        <f t="shared" si="18"/>
        <v>15.048</v>
      </c>
      <c r="E50" s="30">
        <f t="shared" si="18"/>
        <v>15.992000000000001</v>
      </c>
      <c r="F50" s="30">
        <f t="shared" si="18"/>
        <v>4.8175999999999997</v>
      </c>
      <c r="G50" s="30">
        <f t="shared" si="18"/>
        <v>4.2728000000000002</v>
      </c>
      <c r="H50" s="36">
        <f t="shared" si="18"/>
        <v>4.2027999999999999</v>
      </c>
    </row>
    <row r="51" spans="1:10" x14ac:dyDescent="0.3">
      <c r="A51" s="31">
        <v>7</v>
      </c>
      <c r="B51" s="40">
        <v>25</v>
      </c>
      <c r="C51" s="35">
        <f t="shared" ref="C51:H52" si="19">C9+10*(C9-C19)/20</f>
        <v>4.6649999999999991</v>
      </c>
      <c r="D51" s="30">
        <f t="shared" si="19"/>
        <v>16</v>
      </c>
      <c r="E51" s="30">
        <f t="shared" si="19"/>
        <v>17.100000000000001</v>
      </c>
      <c r="F51" s="30">
        <f t="shared" si="19"/>
        <v>6.0250000000000004</v>
      </c>
      <c r="G51" s="30">
        <f t="shared" si="19"/>
        <v>5.3</v>
      </c>
      <c r="H51" s="36">
        <f t="shared" si="19"/>
        <v>5.1999999999999993</v>
      </c>
    </row>
    <row r="52" spans="1:10" ht="15" thickBot="1" x14ac:dyDescent="0.35">
      <c r="A52" s="31">
        <v>12</v>
      </c>
      <c r="B52" s="40">
        <v>24</v>
      </c>
      <c r="C52" s="37">
        <f t="shared" si="19"/>
        <v>5.0969999999999995</v>
      </c>
      <c r="D52" s="38">
        <f t="shared" si="19"/>
        <v>15.489999999999998</v>
      </c>
      <c r="E52" s="38">
        <f t="shared" si="19"/>
        <v>18.599999999999998</v>
      </c>
      <c r="F52" s="38">
        <f t="shared" si="19"/>
        <v>6.9190000000000005</v>
      </c>
      <c r="G52" s="38">
        <f t="shared" si="19"/>
        <v>6.4099999999999993</v>
      </c>
      <c r="H52" s="39">
        <f t="shared" si="19"/>
        <v>5.9409999999999989</v>
      </c>
    </row>
    <row r="53" spans="1:10" x14ac:dyDescent="0.3">
      <c r="A53" s="63" t="s">
        <v>15</v>
      </c>
      <c r="B53" s="64"/>
      <c r="C53" s="64"/>
      <c r="D53" s="64"/>
      <c r="E53" s="64"/>
      <c r="F53" s="64"/>
      <c r="G53" s="64"/>
      <c r="H53" s="65"/>
    </row>
    <row r="54" spans="1:10" ht="15" thickBot="1" x14ac:dyDescent="0.35">
      <c r="A54" s="60" t="s">
        <v>20</v>
      </c>
      <c r="B54" s="60"/>
      <c r="C54" s="61"/>
      <c r="D54" s="61"/>
      <c r="E54" s="61"/>
      <c r="F54" s="61"/>
      <c r="G54" s="61"/>
      <c r="H54" s="61"/>
    </row>
    <row r="55" spans="1:10" x14ac:dyDescent="0.3">
      <c r="A55" s="45">
        <v>-20</v>
      </c>
      <c r="B55" s="46">
        <v>55</v>
      </c>
      <c r="C55" s="41">
        <f>C14</f>
        <v>3.81</v>
      </c>
      <c r="D55" s="42">
        <f t="shared" ref="D55:H56" si="20">D14</f>
        <v>4.8899999999999997</v>
      </c>
      <c r="E55" s="42">
        <f t="shared" si="20"/>
        <v>5.37</v>
      </c>
      <c r="F55" s="42">
        <f t="shared" si="20"/>
        <v>1.1299999999999999</v>
      </c>
      <c r="G55" s="42">
        <f t="shared" si="20"/>
        <v>1.1299999999999999</v>
      </c>
      <c r="H55" s="43">
        <f t="shared" si="20"/>
        <v>1.1299999999999999</v>
      </c>
    </row>
    <row r="56" spans="1:10" x14ac:dyDescent="0.3">
      <c r="A56" s="31">
        <v>-15</v>
      </c>
      <c r="B56" s="40">
        <v>55</v>
      </c>
      <c r="C56" s="35">
        <f>C15</f>
        <v>4.78</v>
      </c>
      <c r="D56" s="30">
        <f t="shared" si="20"/>
        <v>5.71</v>
      </c>
      <c r="E56" s="30">
        <f t="shared" si="20"/>
        <v>6.82</v>
      </c>
      <c r="F56" s="30">
        <f t="shared" si="20"/>
        <v>1.3</v>
      </c>
      <c r="G56" s="30">
        <f t="shared" si="20"/>
        <v>1.3</v>
      </c>
      <c r="H56" s="36">
        <f t="shared" si="20"/>
        <v>1.29</v>
      </c>
    </row>
    <row r="57" spans="1:10" x14ac:dyDescent="0.3">
      <c r="A57" s="31">
        <v>-7</v>
      </c>
      <c r="B57" s="40">
        <v>44</v>
      </c>
      <c r="C57" s="35">
        <f t="shared" ref="C57:H57" si="21">C7+11*(C17-C7)/20</f>
        <v>6.1560000000000006</v>
      </c>
      <c r="D57" s="30">
        <f t="shared" si="21"/>
        <v>12.86</v>
      </c>
      <c r="E57" s="30">
        <f t="shared" si="21"/>
        <v>13.185</v>
      </c>
      <c r="F57" s="30">
        <f t="shared" si="21"/>
        <v>2.5300000000000002</v>
      </c>
      <c r="G57" s="30">
        <f t="shared" si="21"/>
        <v>2.3260000000000001</v>
      </c>
      <c r="H57" s="36">
        <f t="shared" si="21"/>
        <v>2.3014999999999999</v>
      </c>
    </row>
    <row r="58" spans="1:10" x14ac:dyDescent="0.3">
      <c r="A58" s="31">
        <v>2</v>
      </c>
      <c r="B58" s="40">
        <v>37</v>
      </c>
      <c r="C58" s="35">
        <f t="shared" ref="C58:H58" si="22">C8+2*(C18-C8)/20</f>
        <v>6.1505999999999998</v>
      </c>
      <c r="D58" s="30">
        <f t="shared" si="22"/>
        <v>14.888</v>
      </c>
      <c r="E58" s="30">
        <f t="shared" si="22"/>
        <v>15.552</v>
      </c>
      <c r="F58" s="30">
        <f t="shared" si="22"/>
        <v>4.0906000000000002</v>
      </c>
      <c r="G58" s="30">
        <f t="shared" si="22"/>
        <v>3.6568000000000001</v>
      </c>
      <c r="H58" s="36">
        <f t="shared" si="22"/>
        <v>3.6067999999999998</v>
      </c>
    </row>
    <row r="59" spans="1:10" x14ac:dyDescent="0.3">
      <c r="A59" s="31">
        <v>7</v>
      </c>
      <c r="B59" s="40">
        <v>32</v>
      </c>
      <c r="C59" s="35">
        <f t="shared" ref="C59:H59" si="23">C9-2*(C19-C9)/20</f>
        <v>6.077</v>
      </c>
      <c r="D59" s="30">
        <f t="shared" si="23"/>
        <v>16</v>
      </c>
      <c r="E59" s="30">
        <f t="shared" si="23"/>
        <v>16.86</v>
      </c>
      <c r="F59" s="30">
        <f t="shared" si="23"/>
        <v>5.2690000000000001</v>
      </c>
      <c r="G59" s="30">
        <f t="shared" si="23"/>
        <v>4.66</v>
      </c>
      <c r="H59" s="36">
        <f t="shared" si="23"/>
        <v>4.5839999999999996</v>
      </c>
    </row>
    <row r="60" spans="1:10" ht="15" thickBot="1" x14ac:dyDescent="0.35">
      <c r="A60" s="31">
        <v>12</v>
      </c>
      <c r="B60" s="40">
        <v>30</v>
      </c>
      <c r="C60" s="37">
        <f>C40</f>
        <v>6.8150999999999993</v>
      </c>
      <c r="D60" s="38">
        <f t="shared" ref="D60:H60" si="24">D40</f>
        <v>15.138999999999999</v>
      </c>
      <c r="E60" s="38">
        <f t="shared" si="24"/>
        <v>18.113999999999997</v>
      </c>
      <c r="F60" s="38">
        <f t="shared" si="24"/>
        <v>5.9011000000000005</v>
      </c>
      <c r="G60" s="38">
        <f t="shared" si="24"/>
        <v>5.4847999999999999</v>
      </c>
      <c r="H60" s="39">
        <f t="shared" si="24"/>
        <v>5.1210999999999993</v>
      </c>
      <c r="J60" s="19" t="s">
        <v>12</v>
      </c>
    </row>
    <row r="61" spans="1:10" x14ac:dyDescent="0.3">
      <c r="C61" s="29"/>
      <c r="D61" s="28"/>
      <c r="E61" s="28"/>
      <c r="F61" s="28"/>
      <c r="G61" s="28"/>
      <c r="H61" s="28"/>
    </row>
  </sheetData>
  <mergeCells count="8">
    <mergeCell ref="A53:H53"/>
    <mergeCell ref="A54:H54"/>
    <mergeCell ref="B12:B13"/>
    <mergeCell ref="A25:H25"/>
    <mergeCell ref="A26:H26"/>
    <mergeCell ref="A34:H34"/>
    <mergeCell ref="A43:H43"/>
    <mergeCell ref="A44:H44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B247F-EC75-4EA5-A7CF-243FA5957642}">
  <dimension ref="A1:K59"/>
  <sheetViews>
    <sheetView zoomScale="115" zoomScaleNormal="115" workbookViewId="0">
      <selection activeCell="I1" sqref="I1:I19"/>
    </sheetView>
  </sheetViews>
  <sheetFormatPr defaultColWidth="11.5546875" defaultRowHeight="14.4" x14ac:dyDescent="0.3"/>
  <cols>
    <col min="1" max="2" width="11.5546875" style="19"/>
    <col min="3" max="8" width="15.77734375" style="19" customWidth="1"/>
    <col min="9" max="9" width="21.77734375" style="19" bestFit="1" customWidth="1"/>
    <col min="10" max="10" width="25.33203125" style="19" bestFit="1" customWidth="1"/>
    <col min="11" max="16384" width="11.5546875" style="19"/>
  </cols>
  <sheetData>
    <row r="1" spans="1:11" x14ac:dyDescent="0.3">
      <c r="A1" s="18"/>
      <c r="B1" s="18" t="s">
        <v>10</v>
      </c>
      <c r="C1" s="18" t="s">
        <v>17</v>
      </c>
      <c r="D1" s="18" t="s">
        <v>18</v>
      </c>
      <c r="E1" s="18" t="s">
        <v>19</v>
      </c>
      <c r="F1" s="18" t="s">
        <v>0</v>
      </c>
      <c r="G1" s="18" t="s">
        <v>1</v>
      </c>
      <c r="H1" s="18" t="s">
        <v>2</v>
      </c>
      <c r="I1" s="18" t="s">
        <v>24</v>
      </c>
      <c r="J1" s="19" t="s">
        <v>3</v>
      </c>
    </row>
    <row r="2" spans="1:11" x14ac:dyDescent="0.3">
      <c r="A2" s="18"/>
      <c r="B2" s="20">
        <v>-25</v>
      </c>
      <c r="C2" s="2">
        <v>0.98</v>
      </c>
      <c r="D2" s="2">
        <v>3.86</v>
      </c>
      <c r="E2" s="2">
        <v>3.86</v>
      </c>
      <c r="F2" s="2">
        <v>2.09</v>
      </c>
      <c r="G2" s="2">
        <v>2.14</v>
      </c>
      <c r="H2" s="2">
        <v>2.09</v>
      </c>
      <c r="I2" s="55">
        <v>45</v>
      </c>
    </row>
    <row r="3" spans="1:11" x14ac:dyDescent="0.3">
      <c r="A3" s="18"/>
      <c r="B3" s="20">
        <v>-22</v>
      </c>
      <c r="C3" s="3">
        <f t="shared" ref="C3:H3" si="0">($B$3-$B$4)*(C2-C4)/($B$2-$B$4)+C4</f>
        <v>1.1059999999999999</v>
      </c>
      <c r="D3" s="3">
        <f t="shared" si="0"/>
        <v>4.3519999999999994</v>
      </c>
      <c r="E3" s="3">
        <f t="shared" si="0"/>
        <v>4.3519999999999994</v>
      </c>
      <c r="F3" s="3">
        <f t="shared" si="0"/>
        <v>2.1859999999999999</v>
      </c>
      <c r="G3" s="3">
        <f t="shared" si="0"/>
        <v>2.2839999999999998</v>
      </c>
      <c r="H3" s="3">
        <f t="shared" si="0"/>
        <v>2.2279999999999998</v>
      </c>
      <c r="I3" s="55">
        <v>45</v>
      </c>
    </row>
    <row r="4" spans="1:11" x14ac:dyDescent="0.3">
      <c r="A4" s="18" t="s">
        <v>4</v>
      </c>
      <c r="B4" s="20">
        <v>-20</v>
      </c>
      <c r="C4" s="4">
        <v>1.19</v>
      </c>
      <c r="D4" s="2">
        <v>4.68</v>
      </c>
      <c r="E4" s="2">
        <v>4.68</v>
      </c>
      <c r="F4" s="2">
        <v>2.25</v>
      </c>
      <c r="G4" s="2">
        <v>2.38</v>
      </c>
      <c r="H4" s="2">
        <v>2.3199999999999998</v>
      </c>
      <c r="I4" s="55">
        <v>55</v>
      </c>
    </row>
    <row r="5" spans="1:11" x14ac:dyDescent="0.3">
      <c r="A5" s="18"/>
      <c r="B5" s="20">
        <v>-15</v>
      </c>
      <c r="C5" s="4">
        <v>1.42</v>
      </c>
      <c r="D5" s="2">
        <v>5.59</v>
      </c>
      <c r="E5" s="2">
        <v>5.59</v>
      </c>
      <c r="F5" s="2">
        <v>2.5499999999999998</v>
      </c>
      <c r="G5" s="2">
        <v>2.64</v>
      </c>
      <c r="H5" s="2">
        <v>2.57</v>
      </c>
      <c r="I5" s="55">
        <v>60</v>
      </c>
    </row>
    <row r="6" spans="1:11" x14ac:dyDescent="0.3">
      <c r="A6" s="18"/>
      <c r="B6" s="20">
        <v>-10</v>
      </c>
      <c r="C6" s="4">
        <v>1.7</v>
      </c>
      <c r="D6" s="2">
        <v>6.24</v>
      </c>
      <c r="E6" s="2">
        <v>6.46</v>
      </c>
      <c r="F6" s="2">
        <v>2.98</v>
      </c>
      <c r="G6" s="2">
        <v>2.97</v>
      </c>
      <c r="H6" s="2">
        <v>2.87</v>
      </c>
      <c r="I6" s="55">
        <v>60</v>
      </c>
    </row>
    <row r="7" spans="1:11" x14ac:dyDescent="0.3">
      <c r="A7" s="18"/>
      <c r="B7" s="20">
        <v>-7</v>
      </c>
      <c r="C7" s="4">
        <v>1.88</v>
      </c>
      <c r="D7" s="2">
        <v>6.26</v>
      </c>
      <c r="E7" s="2">
        <v>6.64</v>
      </c>
      <c r="F7" s="2">
        <v>3.1</v>
      </c>
      <c r="G7" s="2">
        <v>3.17</v>
      </c>
      <c r="H7" s="2">
        <v>3.12</v>
      </c>
      <c r="I7" s="55">
        <v>60</v>
      </c>
    </row>
    <row r="8" spans="1:11" x14ac:dyDescent="0.3">
      <c r="A8" s="18"/>
      <c r="B8" s="20">
        <v>2</v>
      </c>
      <c r="C8" s="4">
        <v>2.4</v>
      </c>
      <c r="D8" s="2">
        <v>5.6</v>
      </c>
      <c r="E8" s="2">
        <v>7.29</v>
      </c>
      <c r="F8" s="2">
        <v>4.08</v>
      </c>
      <c r="G8" s="2">
        <v>4.2</v>
      </c>
      <c r="H8" s="2">
        <v>3.85</v>
      </c>
      <c r="I8" s="55">
        <v>60</v>
      </c>
    </row>
    <row r="9" spans="1:11" x14ac:dyDescent="0.3">
      <c r="A9" s="18"/>
      <c r="B9" s="20">
        <v>7</v>
      </c>
      <c r="C9" s="4">
        <v>2.98</v>
      </c>
      <c r="D9" s="2">
        <v>6.5</v>
      </c>
      <c r="E9" s="2">
        <v>8.4700000000000006</v>
      </c>
      <c r="F9" s="2">
        <v>5.16</v>
      </c>
      <c r="G9" s="2">
        <v>5.3</v>
      </c>
      <c r="H9" s="2">
        <v>5</v>
      </c>
      <c r="I9" s="55">
        <v>65</v>
      </c>
    </row>
    <row r="10" spans="1:11" x14ac:dyDescent="0.3">
      <c r="A10" s="18" t="s">
        <v>11</v>
      </c>
      <c r="B10" s="20">
        <v>12</v>
      </c>
      <c r="C10" s="5">
        <v>3.43</v>
      </c>
      <c r="D10" s="3">
        <v>6.5</v>
      </c>
      <c r="E10" s="3">
        <v>8.94</v>
      </c>
      <c r="F10" s="3">
        <v>6.29</v>
      </c>
      <c r="G10" s="3">
        <v>5.98</v>
      </c>
      <c r="H10" s="3">
        <v>5.75</v>
      </c>
      <c r="I10" s="55">
        <v>65</v>
      </c>
      <c r="K10" s="18" t="s">
        <v>13</v>
      </c>
    </row>
    <row r="11" spans="1:11" x14ac:dyDescent="0.3">
      <c r="A11" s="18"/>
      <c r="B11" s="58"/>
      <c r="C11" s="18"/>
      <c r="D11" s="18"/>
      <c r="E11" s="18"/>
      <c r="F11" s="18"/>
      <c r="G11" s="18"/>
      <c r="H11" s="18"/>
      <c r="I11" s="55"/>
    </row>
    <row r="12" spans="1:11" x14ac:dyDescent="0.3">
      <c r="A12" s="18"/>
      <c r="B12" s="59"/>
      <c r="C12" s="18"/>
      <c r="D12" s="18"/>
      <c r="E12" s="18"/>
      <c r="F12" s="18"/>
      <c r="G12" s="18"/>
      <c r="H12" s="18"/>
      <c r="I12" s="55"/>
    </row>
    <row r="13" spans="1:11" x14ac:dyDescent="0.3">
      <c r="A13" s="18" t="s">
        <v>5</v>
      </c>
      <c r="B13" s="20">
        <v>-20</v>
      </c>
      <c r="C13" s="4">
        <v>1.1200000000000001</v>
      </c>
      <c r="D13" s="2">
        <v>2.93</v>
      </c>
      <c r="E13" s="2">
        <v>4.37</v>
      </c>
      <c r="F13" s="2">
        <v>1.84</v>
      </c>
      <c r="G13" s="2">
        <v>1.74</v>
      </c>
      <c r="H13" s="2">
        <v>1.75</v>
      </c>
      <c r="I13" s="55">
        <v>55</v>
      </c>
    </row>
    <row r="14" spans="1:11" x14ac:dyDescent="0.3">
      <c r="A14" s="18"/>
      <c r="B14" s="20">
        <v>-15</v>
      </c>
      <c r="C14" s="4">
        <v>1.34</v>
      </c>
      <c r="D14" s="2">
        <v>5.18</v>
      </c>
      <c r="E14" s="2">
        <v>5.21</v>
      </c>
      <c r="F14" s="2">
        <v>2</v>
      </c>
      <c r="G14" s="2">
        <v>1.93</v>
      </c>
      <c r="H14" s="2">
        <v>1.91</v>
      </c>
      <c r="I14" s="55">
        <v>60</v>
      </c>
    </row>
    <row r="15" spans="1:11" x14ac:dyDescent="0.3">
      <c r="A15" s="18"/>
      <c r="B15" s="20">
        <v>-10</v>
      </c>
      <c r="C15" s="4">
        <v>1.59</v>
      </c>
      <c r="D15" s="2">
        <v>5.62</v>
      </c>
      <c r="E15" s="2">
        <v>6.02</v>
      </c>
      <c r="F15" s="2">
        <v>2.17</v>
      </c>
      <c r="G15" s="2">
        <v>2.14</v>
      </c>
      <c r="H15" s="2">
        <v>2.1</v>
      </c>
      <c r="I15" s="55">
        <v>60</v>
      </c>
    </row>
    <row r="16" spans="1:11" x14ac:dyDescent="0.3">
      <c r="A16" s="18"/>
      <c r="B16" s="20">
        <v>-7</v>
      </c>
      <c r="C16" s="4">
        <v>1.76</v>
      </c>
      <c r="D16" s="2">
        <v>5.7</v>
      </c>
      <c r="E16" s="2">
        <v>6.28</v>
      </c>
      <c r="F16" s="2">
        <v>2.29</v>
      </c>
      <c r="G16" s="2">
        <v>2.15</v>
      </c>
      <c r="H16" s="2">
        <v>2.2400000000000002</v>
      </c>
      <c r="I16" s="55">
        <v>60</v>
      </c>
    </row>
    <row r="17" spans="1:9" x14ac:dyDescent="0.3">
      <c r="A17" s="18"/>
      <c r="B17" s="20">
        <v>2</v>
      </c>
      <c r="C17" s="4">
        <v>2.2000000000000002</v>
      </c>
      <c r="D17" s="2">
        <v>6.3</v>
      </c>
      <c r="E17" s="2">
        <v>6.81</v>
      </c>
      <c r="F17" s="2">
        <v>2.63</v>
      </c>
      <c r="G17" s="2">
        <v>2.8</v>
      </c>
      <c r="H17" s="2">
        <v>2.8</v>
      </c>
      <c r="I17" s="55">
        <v>60</v>
      </c>
    </row>
    <row r="18" spans="1:9" x14ac:dyDescent="0.3">
      <c r="A18" s="18"/>
      <c r="B18" s="20">
        <v>7</v>
      </c>
      <c r="C18" s="4">
        <v>2.77</v>
      </c>
      <c r="D18" s="2">
        <v>6.4</v>
      </c>
      <c r="E18" s="2">
        <v>7.87</v>
      </c>
      <c r="F18" s="2">
        <v>3.13</v>
      </c>
      <c r="G18" s="2">
        <v>3.2</v>
      </c>
      <c r="H18" s="2">
        <v>3.2</v>
      </c>
      <c r="I18" s="55">
        <v>65</v>
      </c>
    </row>
    <row r="19" spans="1:9" x14ac:dyDescent="0.3">
      <c r="A19" s="18" t="s">
        <v>11</v>
      </c>
      <c r="B19" s="20">
        <v>12</v>
      </c>
      <c r="C19" s="5">
        <v>2.96</v>
      </c>
      <c r="D19" s="3">
        <v>6.02</v>
      </c>
      <c r="E19" s="3">
        <v>8.23</v>
      </c>
      <c r="F19" s="3">
        <v>3.49</v>
      </c>
      <c r="G19" s="3">
        <v>3.51</v>
      </c>
      <c r="H19" s="3">
        <v>3.5</v>
      </c>
      <c r="I19" s="55">
        <v>65</v>
      </c>
    </row>
    <row r="20" spans="1:9" x14ac:dyDescent="0.3">
      <c r="I20" s="56"/>
    </row>
    <row r="21" spans="1:9" x14ac:dyDescent="0.3">
      <c r="A21" s="19" t="s">
        <v>14</v>
      </c>
      <c r="I21" s="56"/>
    </row>
    <row r="23" spans="1:9" x14ac:dyDescent="0.3">
      <c r="A23" s="62" t="s">
        <v>16</v>
      </c>
      <c r="B23" s="62"/>
      <c r="C23" s="62"/>
      <c r="D23" s="62"/>
      <c r="E23" s="62"/>
      <c r="F23" s="62"/>
      <c r="G23" s="62"/>
      <c r="H23" s="62"/>
    </row>
    <row r="24" spans="1:9" x14ac:dyDescent="0.3">
      <c r="A24" s="60" t="s">
        <v>21</v>
      </c>
      <c r="B24" s="60"/>
      <c r="C24" s="61"/>
      <c r="D24" s="61"/>
      <c r="E24" s="61"/>
      <c r="F24" s="61"/>
      <c r="G24" s="61"/>
      <c r="H24" s="61"/>
    </row>
    <row r="25" spans="1:9" ht="15" thickBot="1" x14ac:dyDescent="0.35">
      <c r="A25" s="31" t="s">
        <v>22</v>
      </c>
      <c r="B25" s="40" t="s">
        <v>23</v>
      </c>
      <c r="C25" s="44" t="s">
        <v>6</v>
      </c>
      <c r="D25" s="44" t="s">
        <v>7</v>
      </c>
      <c r="E25" s="44" t="s">
        <v>8</v>
      </c>
      <c r="F25" s="44" t="s">
        <v>9</v>
      </c>
      <c r="G25" s="44" t="s">
        <v>1</v>
      </c>
      <c r="H25" s="44" t="s">
        <v>2</v>
      </c>
    </row>
    <row r="26" spans="1:9" x14ac:dyDescent="0.3">
      <c r="A26" s="31">
        <v>-25</v>
      </c>
      <c r="B26" s="40">
        <v>35</v>
      </c>
      <c r="C26" s="32">
        <f t="shared" ref="C26:H26" si="1">C2</f>
        <v>0.98</v>
      </c>
      <c r="D26" s="33">
        <f t="shared" si="1"/>
        <v>3.86</v>
      </c>
      <c r="E26" s="33">
        <f t="shared" si="1"/>
        <v>3.86</v>
      </c>
      <c r="F26" s="33">
        <f t="shared" si="1"/>
        <v>2.09</v>
      </c>
      <c r="G26" s="33">
        <f t="shared" si="1"/>
        <v>2.14</v>
      </c>
      <c r="H26" s="34">
        <f t="shared" si="1"/>
        <v>2.09</v>
      </c>
    </row>
    <row r="27" spans="1:9" x14ac:dyDescent="0.3">
      <c r="A27" s="31">
        <v>-10</v>
      </c>
      <c r="B27" s="40">
        <v>35</v>
      </c>
      <c r="C27" s="35">
        <f t="shared" ref="C27:H27" si="2">C6</f>
        <v>1.7</v>
      </c>
      <c r="D27" s="30">
        <f t="shared" si="2"/>
        <v>6.24</v>
      </c>
      <c r="E27" s="30">
        <f t="shared" si="2"/>
        <v>6.46</v>
      </c>
      <c r="F27" s="30">
        <f t="shared" si="2"/>
        <v>2.98</v>
      </c>
      <c r="G27" s="30">
        <f t="shared" si="2"/>
        <v>2.97</v>
      </c>
      <c r="H27" s="36">
        <f t="shared" si="2"/>
        <v>2.87</v>
      </c>
    </row>
    <row r="28" spans="1:9" x14ac:dyDescent="0.3">
      <c r="A28" s="31">
        <v>-7</v>
      </c>
      <c r="B28" s="40">
        <v>34</v>
      </c>
      <c r="C28" s="35">
        <f t="shared" ref="C28:H28" si="3">C7+(C7-C16)/20</f>
        <v>1.8859999999999999</v>
      </c>
      <c r="D28" s="30">
        <f t="shared" si="3"/>
        <v>6.2879999999999994</v>
      </c>
      <c r="E28" s="30">
        <f t="shared" si="3"/>
        <v>6.6579999999999995</v>
      </c>
      <c r="F28" s="30">
        <f t="shared" si="3"/>
        <v>3.1405000000000003</v>
      </c>
      <c r="G28" s="30">
        <f t="shared" si="3"/>
        <v>3.2210000000000001</v>
      </c>
      <c r="H28" s="36">
        <f t="shared" si="3"/>
        <v>3.1640000000000001</v>
      </c>
    </row>
    <row r="29" spans="1:9" x14ac:dyDescent="0.3">
      <c r="A29" s="31">
        <v>2</v>
      </c>
      <c r="B29" s="40">
        <v>30</v>
      </c>
      <c r="C29" s="35">
        <f t="shared" ref="C29:H29" si="4">C8+5*(C8-C17)/20</f>
        <v>2.4499999999999997</v>
      </c>
      <c r="D29" s="30">
        <f t="shared" si="4"/>
        <v>5.4249999999999998</v>
      </c>
      <c r="E29" s="30">
        <f t="shared" si="4"/>
        <v>7.41</v>
      </c>
      <c r="F29" s="30">
        <f t="shared" si="4"/>
        <v>4.4424999999999999</v>
      </c>
      <c r="G29" s="30">
        <f t="shared" si="4"/>
        <v>4.5500000000000007</v>
      </c>
      <c r="H29" s="36">
        <f t="shared" si="4"/>
        <v>4.1124999999999998</v>
      </c>
    </row>
    <row r="30" spans="1:9" x14ac:dyDescent="0.3">
      <c r="A30" s="31">
        <v>7</v>
      </c>
      <c r="B30" s="40">
        <v>27</v>
      </c>
      <c r="C30" s="35">
        <f t="shared" ref="C30:H30" si="5">C9+8*(C9-C18)/20</f>
        <v>3.0640000000000001</v>
      </c>
      <c r="D30" s="30">
        <f t="shared" si="5"/>
        <v>6.54</v>
      </c>
      <c r="E30" s="30">
        <f t="shared" si="5"/>
        <v>8.7100000000000009</v>
      </c>
      <c r="F30" s="30">
        <f t="shared" si="5"/>
        <v>5.9720000000000004</v>
      </c>
      <c r="G30" s="30">
        <f t="shared" si="5"/>
        <v>6.14</v>
      </c>
      <c r="H30" s="36">
        <f t="shared" si="5"/>
        <v>5.72</v>
      </c>
    </row>
    <row r="31" spans="1:9" ht="15" thickBot="1" x14ac:dyDescent="0.35">
      <c r="A31" s="31">
        <v>12</v>
      </c>
      <c r="B31" s="40">
        <v>24</v>
      </c>
      <c r="C31" s="37">
        <f t="shared" ref="C31:H31" si="6">C10+11*(C10-C19)/20</f>
        <v>3.6885000000000003</v>
      </c>
      <c r="D31" s="38">
        <f t="shared" si="6"/>
        <v>6.7640000000000002</v>
      </c>
      <c r="E31" s="38">
        <f t="shared" si="6"/>
        <v>9.3304999999999989</v>
      </c>
      <c r="F31" s="38">
        <f t="shared" si="6"/>
        <v>7.83</v>
      </c>
      <c r="G31" s="38">
        <f t="shared" si="6"/>
        <v>7.3385000000000007</v>
      </c>
      <c r="H31" s="39">
        <f t="shared" si="6"/>
        <v>6.9874999999999998</v>
      </c>
    </row>
    <row r="32" spans="1:9" ht="15" thickBot="1" x14ac:dyDescent="0.35">
      <c r="A32" s="60" t="s">
        <v>20</v>
      </c>
      <c r="B32" s="60"/>
      <c r="C32" s="66"/>
      <c r="D32" s="66"/>
      <c r="E32" s="66"/>
      <c r="F32" s="66"/>
      <c r="G32" s="66"/>
      <c r="H32" s="66"/>
    </row>
    <row r="33" spans="1:8" x14ac:dyDescent="0.3">
      <c r="A33" s="45">
        <v>-20</v>
      </c>
      <c r="B33" s="46">
        <v>55</v>
      </c>
      <c r="C33" s="41">
        <f t="shared" ref="C33:H33" si="7">C13</f>
        <v>1.1200000000000001</v>
      </c>
      <c r="D33" s="42">
        <f t="shared" si="7"/>
        <v>2.93</v>
      </c>
      <c r="E33" s="42">
        <f t="shared" si="7"/>
        <v>4.37</v>
      </c>
      <c r="F33" s="42">
        <f t="shared" si="7"/>
        <v>1.84</v>
      </c>
      <c r="G33" s="42">
        <f t="shared" si="7"/>
        <v>1.74</v>
      </c>
      <c r="H33" s="43">
        <f t="shared" si="7"/>
        <v>1.75</v>
      </c>
    </row>
    <row r="34" spans="1:8" x14ac:dyDescent="0.3">
      <c r="A34" s="31">
        <v>-10</v>
      </c>
      <c r="B34" s="40">
        <v>55</v>
      </c>
      <c r="C34" s="35">
        <f t="shared" ref="C34:H34" si="8">C15</f>
        <v>1.59</v>
      </c>
      <c r="D34" s="30">
        <f t="shared" si="8"/>
        <v>5.62</v>
      </c>
      <c r="E34" s="30">
        <f t="shared" si="8"/>
        <v>6.02</v>
      </c>
      <c r="F34" s="30">
        <f t="shared" si="8"/>
        <v>2.17</v>
      </c>
      <c r="G34" s="30">
        <f t="shared" si="8"/>
        <v>2.14</v>
      </c>
      <c r="H34" s="36">
        <f t="shared" si="8"/>
        <v>2.1</v>
      </c>
    </row>
    <row r="35" spans="1:8" x14ac:dyDescent="0.3">
      <c r="A35" s="31">
        <v>-7</v>
      </c>
      <c r="B35" s="40">
        <v>52</v>
      </c>
      <c r="C35" s="35">
        <f t="shared" ref="C35:H35" si="9">C16+3*(C7-C16)/20</f>
        <v>1.778</v>
      </c>
      <c r="D35" s="30">
        <f t="shared" si="9"/>
        <v>5.7839999999999998</v>
      </c>
      <c r="E35" s="30">
        <f t="shared" si="9"/>
        <v>6.3340000000000005</v>
      </c>
      <c r="F35" s="30">
        <f t="shared" si="9"/>
        <v>2.4115000000000002</v>
      </c>
      <c r="G35" s="30">
        <f t="shared" si="9"/>
        <v>2.3029999999999999</v>
      </c>
      <c r="H35" s="36">
        <f t="shared" si="9"/>
        <v>2.3720000000000003</v>
      </c>
    </row>
    <row r="36" spans="1:8" x14ac:dyDescent="0.3">
      <c r="A36" s="31">
        <v>2</v>
      </c>
      <c r="B36" s="40">
        <v>42</v>
      </c>
      <c r="C36" s="35">
        <f>C8-E445*(C8-C17)/20</f>
        <v>2.4</v>
      </c>
      <c r="D36" s="30">
        <f>D8-7*(D8-D17)/20</f>
        <v>5.8449999999999998</v>
      </c>
      <c r="E36" s="30">
        <f>E8-7*(E8-E17)/20</f>
        <v>7.1219999999999999</v>
      </c>
      <c r="F36" s="30">
        <f>F8-7*(F8-F17)/20</f>
        <v>3.5724999999999998</v>
      </c>
      <c r="G36" s="30">
        <f>G8-7*(G8-G17)/20</f>
        <v>3.71</v>
      </c>
      <c r="H36" s="36">
        <f>H8-7*(H8-H17)/20</f>
        <v>3.4824999999999999</v>
      </c>
    </row>
    <row r="37" spans="1:8" x14ac:dyDescent="0.3">
      <c r="A37" s="31">
        <v>7</v>
      </c>
      <c r="B37" s="40">
        <v>36</v>
      </c>
      <c r="C37" s="35">
        <f>C9-1*(C9-C18)/20</f>
        <v>2.9695</v>
      </c>
      <c r="D37" s="30">
        <f>D10+(D10-D18)/20</f>
        <v>6.5049999999999999</v>
      </c>
      <c r="E37" s="30">
        <f>E9-1*(E9-E18)/20</f>
        <v>8.4400000000000013</v>
      </c>
      <c r="F37" s="30">
        <f>F9-1*(F9-F18)/20</f>
        <v>5.0585000000000004</v>
      </c>
      <c r="G37" s="30">
        <f>G9-1*(G9-G18)/20</f>
        <v>5.1950000000000003</v>
      </c>
      <c r="H37" s="36">
        <f>H9-1*(H9-H18)/20</f>
        <v>4.91</v>
      </c>
    </row>
    <row r="38" spans="1:8" ht="15" thickBot="1" x14ac:dyDescent="0.35">
      <c r="A38" s="31">
        <v>12</v>
      </c>
      <c r="B38" s="40">
        <v>30</v>
      </c>
      <c r="C38" s="37">
        <f t="shared" ref="C38:H38" si="10">C10-(C19-C10)/20</f>
        <v>3.4535</v>
      </c>
      <c r="D38" s="38">
        <f t="shared" si="10"/>
        <v>6.524</v>
      </c>
      <c r="E38" s="38">
        <f t="shared" si="10"/>
        <v>8.9755000000000003</v>
      </c>
      <c r="F38" s="38">
        <f t="shared" si="10"/>
        <v>6.43</v>
      </c>
      <c r="G38" s="38">
        <f t="shared" si="10"/>
        <v>6.1035000000000004</v>
      </c>
      <c r="H38" s="39">
        <f t="shared" si="10"/>
        <v>5.8624999999999998</v>
      </c>
    </row>
    <row r="39" spans="1:8" x14ac:dyDescent="0.3">
      <c r="C39" s="28"/>
      <c r="D39" s="28"/>
      <c r="E39" s="28"/>
      <c r="F39" s="28"/>
      <c r="G39" s="28"/>
      <c r="H39" s="28"/>
    </row>
    <row r="41" spans="1:8" x14ac:dyDescent="0.3">
      <c r="A41" s="62" t="s">
        <v>15</v>
      </c>
      <c r="B41" s="62"/>
      <c r="C41" s="62"/>
      <c r="D41" s="62"/>
      <c r="E41" s="62"/>
      <c r="F41" s="62"/>
      <c r="G41" s="62"/>
      <c r="H41" s="62"/>
    </row>
    <row r="42" spans="1:8" x14ac:dyDescent="0.3">
      <c r="A42" s="60" t="s">
        <v>21</v>
      </c>
      <c r="B42" s="60"/>
      <c r="C42" s="61"/>
      <c r="D42" s="61"/>
      <c r="E42" s="61"/>
      <c r="F42" s="61"/>
      <c r="G42" s="61"/>
      <c r="H42" s="61"/>
    </row>
    <row r="43" spans="1:8" ht="15" thickBot="1" x14ac:dyDescent="0.35">
      <c r="A43" s="31" t="s">
        <v>22</v>
      </c>
      <c r="B43" s="40" t="s">
        <v>23</v>
      </c>
      <c r="C43" s="44" t="s">
        <v>6</v>
      </c>
      <c r="D43" s="44" t="s">
        <v>7</v>
      </c>
      <c r="E43" s="44" t="s">
        <v>8</v>
      </c>
      <c r="F43" s="44" t="s">
        <v>9</v>
      </c>
      <c r="G43" s="44" t="s">
        <v>1</v>
      </c>
      <c r="H43" s="44" t="s">
        <v>2</v>
      </c>
    </row>
    <row r="44" spans="1:8" x14ac:dyDescent="0.3">
      <c r="A44" s="31">
        <v>-25</v>
      </c>
      <c r="B44" s="40">
        <v>35</v>
      </c>
      <c r="C44" s="32">
        <f t="shared" ref="C44:H45" si="11">C2</f>
        <v>0.98</v>
      </c>
      <c r="D44" s="33">
        <f t="shared" si="11"/>
        <v>3.86</v>
      </c>
      <c r="E44" s="33">
        <f t="shared" si="11"/>
        <v>3.86</v>
      </c>
      <c r="F44" s="33">
        <f t="shared" si="11"/>
        <v>2.09</v>
      </c>
      <c r="G44" s="33">
        <f t="shared" si="11"/>
        <v>2.14</v>
      </c>
      <c r="H44" s="34">
        <f t="shared" si="11"/>
        <v>2.09</v>
      </c>
    </row>
    <row r="45" spans="1:8" x14ac:dyDescent="0.3">
      <c r="A45" s="31">
        <v>-22</v>
      </c>
      <c r="B45" s="40">
        <v>35</v>
      </c>
      <c r="C45" s="35">
        <f t="shared" si="11"/>
        <v>1.1059999999999999</v>
      </c>
      <c r="D45" s="30">
        <f t="shared" si="11"/>
        <v>4.3519999999999994</v>
      </c>
      <c r="E45" s="30">
        <f t="shared" si="11"/>
        <v>4.3519999999999994</v>
      </c>
      <c r="F45" s="30">
        <f t="shared" si="11"/>
        <v>2.1859999999999999</v>
      </c>
      <c r="G45" s="30">
        <f t="shared" si="11"/>
        <v>2.2839999999999998</v>
      </c>
      <c r="H45" s="36">
        <f t="shared" si="11"/>
        <v>2.2279999999999998</v>
      </c>
    </row>
    <row r="46" spans="1:8" x14ac:dyDescent="0.3">
      <c r="A46" s="31">
        <v>-15</v>
      </c>
      <c r="B46" s="40">
        <v>35</v>
      </c>
      <c r="C46" s="35">
        <f t="shared" ref="C46:H46" si="12">C5</f>
        <v>1.42</v>
      </c>
      <c r="D46" s="30">
        <f t="shared" si="12"/>
        <v>5.59</v>
      </c>
      <c r="E46" s="30">
        <f t="shared" si="12"/>
        <v>5.59</v>
      </c>
      <c r="F46" s="30">
        <f t="shared" si="12"/>
        <v>2.5499999999999998</v>
      </c>
      <c r="G46" s="30">
        <f t="shared" si="12"/>
        <v>2.64</v>
      </c>
      <c r="H46" s="36">
        <f t="shared" si="12"/>
        <v>2.57</v>
      </c>
    </row>
    <row r="47" spans="1:8" x14ac:dyDescent="0.3">
      <c r="A47" s="31">
        <v>-7</v>
      </c>
      <c r="B47" s="40">
        <v>30</v>
      </c>
      <c r="C47" s="35">
        <f t="shared" ref="C47:H47" si="13">C7+5*(C7-C16)/20</f>
        <v>1.91</v>
      </c>
      <c r="D47" s="30">
        <f t="shared" si="13"/>
        <v>6.3999999999999995</v>
      </c>
      <c r="E47" s="30">
        <f t="shared" si="13"/>
        <v>6.7299999999999995</v>
      </c>
      <c r="F47" s="30">
        <f t="shared" si="13"/>
        <v>3.3025000000000002</v>
      </c>
      <c r="G47" s="30">
        <f t="shared" si="13"/>
        <v>3.4249999999999998</v>
      </c>
      <c r="H47" s="36">
        <f t="shared" si="13"/>
        <v>3.34</v>
      </c>
    </row>
    <row r="48" spans="1:8" x14ac:dyDescent="0.3">
      <c r="A48" s="31">
        <v>2</v>
      </c>
      <c r="B48" s="40">
        <v>27</v>
      </c>
      <c r="C48" s="35">
        <f t="shared" ref="C48:H48" si="14">C8+8*(C8-C17)/20</f>
        <v>2.48</v>
      </c>
      <c r="D48" s="30">
        <f t="shared" si="14"/>
        <v>5.3199999999999994</v>
      </c>
      <c r="E48" s="30">
        <f t="shared" si="14"/>
        <v>7.4820000000000002</v>
      </c>
      <c r="F48" s="30">
        <f t="shared" si="14"/>
        <v>4.66</v>
      </c>
      <c r="G48" s="30">
        <f t="shared" si="14"/>
        <v>4.7600000000000007</v>
      </c>
      <c r="H48" s="36">
        <f t="shared" si="14"/>
        <v>4.2700000000000005</v>
      </c>
    </row>
    <row r="49" spans="1:10" x14ac:dyDescent="0.3">
      <c r="A49" s="31">
        <v>7</v>
      </c>
      <c r="B49" s="40">
        <v>25</v>
      </c>
      <c r="C49" s="35">
        <f t="shared" ref="C49:H50" si="15">C9+10*(C9-C18)/20</f>
        <v>3.085</v>
      </c>
      <c r="D49" s="30">
        <f t="shared" si="15"/>
        <v>6.55</v>
      </c>
      <c r="E49" s="30">
        <f t="shared" si="15"/>
        <v>8.7700000000000014</v>
      </c>
      <c r="F49" s="30">
        <f t="shared" si="15"/>
        <v>6.1750000000000007</v>
      </c>
      <c r="G49" s="30">
        <f t="shared" si="15"/>
        <v>6.35</v>
      </c>
      <c r="H49" s="36">
        <f t="shared" si="15"/>
        <v>5.9</v>
      </c>
    </row>
    <row r="50" spans="1:10" ht="15" thickBot="1" x14ac:dyDescent="0.35">
      <c r="A50" s="31">
        <v>12</v>
      </c>
      <c r="B50" s="40">
        <v>24</v>
      </c>
      <c r="C50" s="37">
        <f t="shared" si="15"/>
        <v>3.665</v>
      </c>
      <c r="D50" s="38">
        <f t="shared" si="15"/>
        <v>6.74</v>
      </c>
      <c r="E50" s="38">
        <f t="shared" si="15"/>
        <v>9.2949999999999982</v>
      </c>
      <c r="F50" s="38">
        <f t="shared" si="15"/>
        <v>7.6899999999999995</v>
      </c>
      <c r="G50" s="38">
        <f t="shared" si="15"/>
        <v>7.2150000000000007</v>
      </c>
      <c r="H50" s="39">
        <f t="shared" si="15"/>
        <v>6.875</v>
      </c>
    </row>
    <row r="51" spans="1:10" x14ac:dyDescent="0.3">
      <c r="A51" s="63" t="s">
        <v>15</v>
      </c>
      <c r="B51" s="64"/>
      <c r="C51" s="64"/>
      <c r="D51" s="64"/>
      <c r="E51" s="64"/>
      <c r="F51" s="64"/>
      <c r="G51" s="64"/>
      <c r="H51" s="65"/>
    </row>
    <row r="52" spans="1:10" ht="15" thickBot="1" x14ac:dyDescent="0.35">
      <c r="A52" s="60" t="s">
        <v>20</v>
      </c>
      <c r="B52" s="60"/>
      <c r="C52" s="61"/>
      <c r="D52" s="61"/>
      <c r="E52" s="61"/>
      <c r="F52" s="61"/>
      <c r="G52" s="61"/>
      <c r="H52" s="61"/>
    </row>
    <row r="53" spans="1:10" x14ac:dyDescent="0.3">
      <c r="A53" s="45">
        <v>-20</v>
      </c>
      <c r="B53" s="46">
        <v>55</v>
      </c>
      <c r="C53" s="41">
        <f t="shared" ref="C53:H54" si="16">C13</f>
        <v>1.1200000000000001</v>
      </c>
      <c r="D53" s="42">
        <f t="shared" si="16"/>
        <v>2.93</v>
      </c>
      <c r="E53" s="42">
        <f t="shared" si="16"/>
        <v>4.37</v>
      </c>
      <c r="F53" s="42">
        <f t="shared" si="16"/>
        <v>1.84</v>
      </c>
      <c r="G53" s="42">
        <f t="shared" si="16"/>
        <v>1.74</v>
      </c>
      <c r="H53" s="43">
        <f t="shared" si="16"/>
        <v>1.75</v>
      </c>
    </row>
    <row r="54" spans="1:10" x14ac:dyDescent="0.3">
      <c r="A54" s="31">
        <v>-15</v>
      </c>
      <c r="B54" s="40">
        <v>55</v>
      </c>
      <c r="C54" s="35">
        <f t="shared" si="16"/>
        <v>1.34</v>
      </c>
      <c r="D54" s="30">
        <f t="shared" si="16"/>
        <v>5.18</v>
      </c>
      <c r="E54" s="30">
        <f t="shared" si="16"/>
        <v>5.21</v>
      </c>
      <c r="F54" s="30">
        <f t="shared" si="16"/>
        <v>2</v>
      </c>
      <c r="G54" s="30">
        <f t="shared" si="16"/>
        <v>1.93</v>
      </c>
      <c r="H54" s="36">
        <f t="shared" si="16"/>
        <v>1.91</v>
      </c>
    </row>
    <row r="55" spans="1:10" x14ac:dyDescent="0.3">
      <c r="A55" s="31">
        <v>-7</v>
      </c>
      <c r="B55" s="40">
        <v>44</v>
      </c>
      <c r="C55" s="35">
        <f t="shared" ref="C55:H55" si="17">C7+11*(C16-C7)/20</f>
        <v>1.8140000000000001</v>
      </c>
      <c r="D55" s="30">
        <f t="shared" si="17"/>
        <v>5.952</v>
      </c>
      <c r="E55" s="30">
        <f t="shared" si="17"/>
        <v>6.4420000000000002</v>
      </c>
      <c r="F55" s="30">
        <f t="shared" si="17"/>
        <v>2.6545000000000001</v>
      </c>
      <c r="G55" s="30">
        <f t="shared" si="17"/>
        <v>2.609</v>
      </c>
      <c r="H55" s="36">
        <f t="shared" si="17"/>
        <v>2.6360000000000001</v>
      </c>
    </row>
    <row r="56" spans="1:10" x14ac:dyDescent="0.3">
      <c r="A56" s="31">
        <v>2</v>
      </c>
      <c r="B56" s="40">
        <v>37</v>
      </c>
      <c r="C56" s="35">
        <f t="shared" ref="C56:H56" si="18">C8+2*(C17-C8)/20</f>
        <v>2.38</v>
      </c>
      <c r="D56" s="30">
        <f t="shared" si="18"/>
        <v>5.67</v>
      </c>
      <c r="E56" s="30">
        <f t="shared" si="18"/>
        <v>7.242</v>
      </c>
      <c r="F56" s="30">
        <f t="shared" si="18"/>
        <v>3.9350000000000001</v>
      </c>
      <c r="G56" s="30">
        <f t="shared" si="18"/>
        <v>4.0600000000000005</v>
      </c>
      <c r="H56" s="36">
        <f t="shared" si="18"/>
        <v>3.7450000000000001</v>
      </c>
    </row>
    <row r="57" spans="1:10" x14ac:dyDescent="0.3">
      <c r="A57" s="31">
        <v>7</v>
      </c>
      <c r="B57" s="40">
        <v>32</v>
      </c>
      <c r="C57" s="35">
        <f t="shared" ref="C57:H57" si="19">C9-2*(C18-C9)/20</f>
        <v>3.0009999999999999</v>
      </c>
      <c r="D57" s="30">
        <f t="shared" si="19"/>
        <v>6.51</v>
      </c>
      <c r="E57" s="30">
        <f t="shared" si="19"/>
        <v>8.5300000000000011</v>
      </c>
      <c r="F57" s="30">
        <f t="shared" si="19"/>
        <v>5.3630000000000004</v>
      </c>
      <c r="G57" s="30">
        <f t="shared" si="19"/>
        <v>5.51</v>
      </c>
      <c r="H57" s="36">
        <f t="shared" si="19"/>
        <v>5.18</v>
      </c>
    </row>
    <row r="58" spans="1:10" ht="15" thickBot="1" x14ac:dyDescent="0.35">
      <c r="A58" s="31">
        <v>12</v>
      </c>
      <c r="B58" s="40">
        <v>30</v>
      </c>
      <c r="C58" s="37">
        <f>C38</f>
        <v>3.4535</v>
      </c>
      <c r="D58" s="38">
        <f t="shared" ref="D58:H58" si="20">D38</f>
        <v>6.524</v>
      </c>
      <c r="E58" s="38">
        <f t="shared" si="20"/>
        <v>8.9755000000000003</v>
      </c>
      <c r="F58" s="38">
        <f t="shared" si="20"/>
        <v>6.43</v>
      </c>
      <c r="G58" s="38">
        <f t="shared" si="20"/>
        <v>6.1035000000000004</v>
      </c>
      <c r="H58" s="39">
        <f t="shared" si="20"/>
        <v>5.8624999999999998</v>
      </c>
      <c r="J58" s="19" t="s">
        <v>12</v>
      </c>
    </row>
    <row r="59" spans="1:10" x14ac:dyDescent="0.3">
      <c r="C59" s="29"/>
      <c r="D59" s="28"/>
      <c r="E59" s="28"/>
      <c r="F59" s="28"/>
      <c r="G59" s="28"/>
      <c r="H59" s="28"/>
    </row>
  </sheetData>
  <mergeCells count="8">
    <mergeCell ref="A51:H51"/>
    <mergeCell ref="A52:H52"/>
    <mergeCell ref="B11:B12"/>
    <mergeCell ref="A23:H23"/>
    <mergeCell ref="A24:H24"/>
    <mergeCell ref="A32:H32"/>
    <mergeCell ref="A41:H41"/>
    <mergeCell ref="A42:H42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1E90B-4EEE-416F-A40F-8266F8E78928}">
  <dimension ref="A1:K59"/>
  <sheetViews>
    <sheetView zoomScale="115" zoomScaleNormal="115" workbookViewId="0">
      <selection activeCell="I1" sqref="I1:I19"/>
    </sheetView>
  </sheetViews>
  <sheetFormatPr defaultColWidth="11.5546875" defaultRowHeight="14.4" x14ac:dyDescent="0.3"/>
  <cols>
    <col min="1" max="2" width="11.5546875" style="19"/>
    <col min="3" max="8" width="15.77734375" style="19" customWidth="1"/>
    <col min="9" max="9" width="21.77734375" style="19" bestFit="1" customWidth="1"/>
    <col min="10" max="10" width="25.33203125" style="19" bestFit="1" customWidth="1"/>
    <col min="11" max="16384" width="11.5546875" style="19"/>
  </cols>
  <sheetData>
    <row r="1" spans="1:11" ht="15" thickBot="1" x14ac:dyDescent="0.35">
      <c r="A1" s="18"/>
      <c r="B1" s="18" t="s">
        <v>10</v>
      </c>
      <c r="C1" s="18" t="s">
        <v>17</v>
      </c>
      <c r="D1" s="18" t="s">
        <v>18</v>
      </c>
      <c r="E1" s="18" t="s">
        <v>19</v>
      </c>
      <c r="F1" s="18" t="s">
        <v>0</v>
      </c>
      <c r="G1" s="18" t="s">
        <v>1</v>
      </c>
      <c r="H1" s="18" t="s">
        <v>2</v>
      </c>
      <c r="I1" s="18" t="s">
        <v>24</v>
      </c>
      <c r="J1" s="19" t="s">
        <v>3</v>
      </c>
    </row>
    <row r="2" spans="1:11" x14ac:dyDescent="0.3">
      <c r="A2" s="18"/>
      <c r="B2" s="20">
        <v>-25</v>
      </c>
      <c r="C2" s="6">
        <v>0.98</v>
      </c>
      <c r="D2" s="7">
        <v>4.1900000000000004</v>
      </c>
      <c r="E2" s="7">
        <v>4.21</v>
      </c>
      <c r="F2" s="7">
        <v>1.99</v>
      </c>
      <c r="G2" s="7">
        <v>2.0699999999999998</v>
      </c>
      <c r="H2" s="8">
        <v>2.0499999999999998</v>
      </c>
      <c r="I2" s="55">
        <v>45</v>
      </c>
    </row>
    <row r="3" spans="1:11" x14ac:dyDescent="0.3">
      <c r="A3" s="18"/>
      <c r="B3" s="20">
        <v>-22</v>
      </c>
      <c r="C3" s="16">
        <f t="shared" ref="C3:H3" si="0">($B$3-$B$4)*(C2-C4)/($B$2-$B$4)+C4</f>
        <v>1.1239999999999999</v>
      </c>
      <c r="D3" s="3">
        <f t="shared" si="0"/>
        <v>4.7240000000000002</v>
      </c>
      <c r="E3" s="3">
        <f t="shared" si="0"/>
        <v>4.7439999999999998</v>
      </c>
      <c r="F3" s="3">
        <f t="shared" si="0"/>
        <v>2.1459999999999999</v>
      </c>
      <c r="G3" s="3">
        <f t="shared" si="0"/>
        <v>2.202</v>
      </c>
      <c r="H3" s="17">
        <f t="shared" si="0"/>
        <v>2.1819999999999999</v>
      </c>
      <c r="I3" s="55">
        <v>45</v>
      </c>
    </row>
    <row r="4" spans="1:11" x14ac:dyDescent="0.3">
      <c r="A4" s="18" t="s">
        <v>4</v>
      </c>
      <c r="B4" s="20">
        <v>-20</v>
      </c>
      <c r="C4" s="9">
        <v>1.22</v>
      </c>
      <c r="D4" s="2">
        <v>5.08</v>
      </c>
      <c r="E4" s="2">
        <v>5.0999999999999996</v>
      </c>
      <c r="F4" s="2">
        <v>2.25</v>
      </c>
      <c r="G4" s="2">
        <v>2.29</v>
      </c>
      <c r="H4" s="10">
        <v>2.27</v>
      </c>
      <c r="I4" s="55">
        <v>55</v>
      </c>
    </row>
    <row r="5" spans="1:11" x14ac:dyDescent="0.3">
      <c r="A5" s="18"/>
      <c r="B5" s="20">
        <v>-15</v>
      </c>
      <c r="C5" s="9">
        <v>1.47</v>
      </c>
      <c r="D5" s="2">
        <v>6.07</v>
      </c>
      <c r="E5" s="2">
        <v>6.1</v>
      </c>
      <c r="F5" s="2">
        <v>2.54</v>
      </c>
      <c r="G5" s="2">
        <v>2.54</v>
      </c>
      <c r="H5" s="10">
        <v>2.52</v>
      </c>
      <c r="I5" s="55">
        <v>60</v>
      </c>
    </row>
    <row r="6" spans="1:11" x14ac:dyDescent="0.3">
      <c r="A6" s="18"/>
      <c r="B6" s="20">
        <v>-10</v>
      </c>
      <c r="C6" s="9">
        <v>1.75</v>
      </c>
      <c r="D6" s="2">
        <v>6.94</v>
      </c>
      <c r="E6" s="2">
        <v>7.22</v>
      </c>
      <c r="F6" s="2">
        <v>2.88</v>
      </c>
      <c r="G6" s="2">
        <v>2.86</v>
      </c>
      <c r="H6" s="10">
        <v>2.81</v>
      </c>
      <c r="I6" s="55">
        <v>60</v>
      </c>
    </row>
    <row r="7" spans="1:11" x14ac:dyDescent="0.3">
      <c r="A7" s="18"/>
      <c r="B7" s="20">
        <v>-7</v>
      </c>
      <c r="C7" s="9">
        <v>1.93</v>
      </c>
      <c r="D7" s="2">
        <v>7.1</v>
      </c>
      <c r="E7" s="2">
        <v>7.61</v>
      </c>
      <c r="F7" s="2">
        <v>3.13</v>
      </c>
      <c r="G7" s="2">
        <v>3.15</v>
      </c>
      <c r="H7" s="10">
        <v>3.05</v>
      </c>
      <c r="I7" s="55">
        <v>60</v>
      </c>
    </row>
    <row r="8" spans="1:11" x14ac:dyDescent="0.3">
      <c r="A8" s="18"/>
      <c r="B8" s="20">
        <v>2</v>
      </c>
      <c r="C8" s="9">
        <v>2.4700000000000002</v>
      </c>
      <c r="D8" s="2">
        <v>7.1</v>
      </c>
      <c r="E8" s="2">
        <v>8.52</v>
      </c>
      <c r="F8" s="2">
        <v>4.07</v>
      </c>
      <c r="G8" s="2">
        <v>3.95</v>
      </c>
      <c r="H8" s="10">
        <v>3.72</v>
      </c>
      <c r="I8" s="55">
        <v>60</v>
      </c>
    </row>
    <row r="9" spans="1:11" x14ac:dyDescent="0.3">
      <c r="A9" s="18"/>
      <c r="B9" s="20">
        <v>7</v>
      </c>
      <c r="C9" s="9">
        <v>3.02</v>
      </c>
      <c r="D9" s="2">
        <v>8.4</v>
      </c>
      <c r="E9" s="2">
        <v>9.7200000000000006</v>
      </c>
      <c r="F9" s="2">
        <v>5.14</v>
      </c>
      <c r="G9" s="2">
        <v>5.05</v>
      </c>
      <c r="H9" s="10">
        <v>4.75</v>
      </c>
      <c r="I9" s="55">
        <v>65</v>
      </c>
    </row>
    <row r="10" spans="1:11" ht="15" thickBot="1" x14ac:dyDescent="0.35">
      <c r="A10" s="18" t="s">
        <v>11</v>
      </c>
      <c r="B10" s="20">
        <v>12</v>
      </c>
      <c r="C10" s="11">
        <v>3.53</v>
      </c>
      <c r="D10" s="12">
        <v>8.39</v>
      </c>
      <c r="E10" s="12">
        <v>10.1</v>
      </c>
      <c r="F10" s="12">
        <v>6.26</v>
      </c>
      <c r="G10" s="12">
        <v>5.81</v>
      </c>
      <c r="H10" s="13">
        <v>5.6</v>
      </c>
      <c r="I10" s="55">
        <v>65</v>
      </c>
      <c r="K10" s="18" t="s">
        <v>13</v>
      </c>
    </row>
    <row r="11" spans="1:11" x14ac:dyDescent="0.3">
      <c r="A11" s="18"/>
      <c r="B11" s="58"/>
      <c r="C11" s="18"/>
      <c r="D11" s="18"/>
      <c r="E11" s="18"/>
      <c r="F11" s="18"/>
      <c r="G11" s="18"/>
      <c r="H11" s="18"/>
      <c r="I11" s="55"/>
    </row>
    <row r="12" spans="1:11" ht="15" thickBot="1" x14ac:dyDescent="0.35">
      <c r="A12" s="18"/>
      <c r="B12" s="59"/>
      <c r="C12" s="18"/>
      <c r="D12" s="18"/>
      <c r="E12" s="18"/>
      <c r="F12" s="18"/>
      <c r="G12" s="18"/>
      <c r="H12" s="18"/>
      <c r="I12" s="55"/>
    </row>
    <row r="13" spans="1:11" x14ac:dyDescent="0.3">
      <c r="A13" s="18" t="s">
        <v>5</v>
      </c>
      <c r="B13" s="20">
        <v>-20</v>
      </c>
      <c r="C13" s="6">
        <v>1.1200000000000001</v>
      </c>
      <c r="D13" s="7">
        <v>3.25</v>
      </c>
      <c r="E13" s="7">
        <v>4.88</v>
      </c>
      <c r="F13" s="7">
        <v>1.79</v>
      </c>
      <c r="G13" s="7">
        <v>1.72</v>
      </c>
      <c r="H13" s="8">
        <v>1.74</v>
      </c>
      <c r="I13" s="55">
        <v>55</v>
      </c>
    </row>
    <row r="14" spans="1:11" x14ac:dyDescent="0.3">
      <c r="A14" s="18"/>
      <c r="B14" s="20">
        <v>-15</v>
      </c>
      <c r="C14" s="9">
        <v>1.35</v>
      </c>
      <c r="D14" s="2">
        <v>5.72</v>
      </c>
      <c r="E14" s="2">
        <v>5.74</v>
      </c>
      <c r="F14" s="2">
        <v>1.95</v>
      </c>
      <c r="G14" s="2">
        <v>1.91</v>
      </c>
      <c r="H14" s="10">
        <v>1.89</v>
      </c>
      <c r="I14" s="55">
        <v>60</v>
      </c>
    </row>
    <row r="15" spans="1:11" x14ac:dyDescent="0.3">
      <c r="A15" s="18"/>
      <c r="B15" s="20">
        <v>-10</v>
      </c>
      <c r="C15" s="9">
        <v>1.56</v>
      </c>
      <c r="D15" s="2">
        <v>6.49</v>
      </c>
      <c r="E15" s="2">
        <v>6.65</v>
      </c>
      <c r="F15" s="2">
        <v>2.0699999999999998</v>
      </c>
      <c r="G15" s="2">
        <v>1.97</v>
      </c>
      <c r="H15" s="10">
        <v>2.08</v>
      </c>
      <c r="I15" s="55">
        <v>60</v>
      </c>
    </row>
    <row r="16" spans="1:11" x14ac:dyDescent="0.3">
      <c r="A16" s="18"/>
      <c r="B16" s="20">
        <v>-7</v>
      </c>
      <c r="C16" s="9">
        <v>1.72</v>
      </c>
      <c r="D16" s="2">
        <v>6.6</v>
      </c>
      <c r="E16" s="2">
        <v>6.96</v>
      </c>
      <c r="F16" s="2">
        <v>2.1800000000000002</v>
      </c>
      <c r="G16" s="2">
        <v>2.1</v>
      </c>
      <c r="H16" s="10">
        <v>2.2200000000000002</v>
      </c>
      <c r="I16" s="55">
        <v>60</v>
      </c>
    </row>
    <row r="17" spans="1:9" x14ac:dyDescent="0.3">
      <c r="A17" s="18"/>
      <c r="B17" s="20">
        <v>2</v>
      </c>
      <c r="C17" s="9">
        <v>2.14</v>
      </c>
      <c r="D17" s="2">
        <v>7.6</v>
      </c>
      <c r="E17" s="2">
        <v>8</v>
      </c>
      <c r="F17" s="2">
        <v>2.5099999999999998</v>
      </c>
      <c r="G17" s="2">
        <v>2.7</v>
      </c>
      <c r="H17" s="10">
        <v>2.56</v>
      </c>
      <c r="I17" s="55">
        <v>60</v>
      </c>
    </row>
    <row r="18" spans="1:9" x14ac:dyDescent="0.3">
      <c r="A18" s="18"/>
      <c r="B18" s="20">
        <v>7</v>
      </c>
      <c r="C18" s="9">
        <v>2.7</v>
      </c>
      <c r="D18" s="2">
        <v>8.1999999999999993</v>
      </c>
      <c r="E18" s="2">
        <v>9.06</v>
      </c>
      <c r="F18" s="2">
        <v>3.02</v>
      </c>
      <c r="G18" s="2">
        <v>3.15</v>
      </c>
      <c r="H18" s="10">
        <v>3.05</v>
      </c>
      <c r="I18" s="55">
        <v>65</v>
      </c>
    </row>
    <row r="19" spans="1:9" ht="15" thickBot="1" x14ac:dyDescent="0.35">
      <c r="A19" s="18" t="s">
        <v>11</v>
      </c>
      <c r="B19" s="20">
        <v>12</v>
      </c>
      <c r="C19" s="11">
        <v>2.98</v>
      </c>
      <c r="D19" s="12">
        <v>8.23</v>
      </c>
      <c r="E19" s="12">
        <v>9.3699999999999992</v>
      </c>
      <c r="F19" s="12">
        <v>3.47</v>
      </c>
      <c r="G19" s="12">
        <v>3.43</v>
      </c>
      <c r="H19" s="13">
        <v>3.46</v>
      </c>
      <c r="I19" s="55">
        <v>65</v>
      </c>
    </row>
    <row r="21" spans="1:9" x14ac:dyDescent="0.3">
      <c r="A21" s="19" t="s">
        <v>14</v>
      </c>
    </row>
    <row r="23" spans="1:9" x14ac:dyDescent="0.3">
      <c r="A23" s="62" t="s">
        <v>16</v>
      </c>
      <c r="B23" s="62"/>
      <c r="C23" s="62"/>
      <c r="D23" s="62"/>
      <c r="E23" s="62"/>
      <c r="F23" s="62"/>
      <c r="G23" s="62"/>
      <c r="H23" s="62"/>
    </row>
    <row r="24" spans="1:9" x14ac:dyDescent="0.3">
      <c r="A24" s="60" t="s">
        <v>21</v>
      </c>
      <c r="B24" s="60"/>
      <c r="C24" s="61"/>
      <c r="D24" s="61"/>
      <c r="E24" s="61"/>
      <c r="F24" s="61"/>
      <c r="G24" s="61"/>
      <c r="H24" s="61"/>
    </row>
    <row r="25" spans="1:9" ht="15" thickBot="1" x14ac:dyDescent="0.35">
      <c r="A25" s="31" t="s">
        <v>22</v>
      </c>
      <c r="B25" s="40" t="s">
        <v>23</v>
      </c>
      <c r="C25" s="44" t="s">
        <v>6</v>
      </c>
      <c r="D25" s="44" t="s">
        <v>7</v>
      </c>
      <c r="E25" s="44" t="s">
        <v>8</v>
      </c>
      <c r="F25" s="44" t="s">
        <v>9</v>
      </c>
      <c r="G25" s="44" t="s">
        <v>1</v>
      </c>
      <c r="H25" s="44" t="s">
        <v>2</v>
      </c>
    </row>
    <row r="26" spans="1:9" x14ac:dyDescent="0.3">
      <c r="A26" s="31">
        <v>-25</v>
      </c>
      <c r="B26" s="40">
        <v>35</v>
      </c>
      <c r="C26" s="32">
        <f t="shared" ref="C26:H26" si="1">C2</f>
        <v>0.98</v>
      </c>
      <c r="D26" s="33">
        <f t="shared" si="1"/>
        <v>4.1900000000000004</v>
      </c>
      <c r="E26" s="33">
        <f t="shared" si="1"/>
        <v>4.21</v>
      </c>
      <c r="F26" s="33">
        <f t="shared" si="1"/>
        <v>1.99</v>
      </c>
      <c r="G26" s="33">
        <f t="shared" si="1"/>
        <v>2.0699999999999998</v>
      </c>
      <c r="H26" s="34">
        <f t="shared" si="1"/>
        <v>2.0499999999999998</v>
      </c>
    </row>
    <row r="27" spans="1:9" x14ac:dyDescent="0.3">
      <c r="A27" s="31">
        <v>-10</v>
      </c>
      <c r="B27" s="40">
        <v>35</v>
      </c>
      <c r="C27" s="35">
        <f t="shared" ref="C27:H27" si="2">C6</f>
        <v>1.75</v>
      </c>
      <c r="D27" s="30">
        <f t="shared" si="2"/>
        <v>6.94</v>
      </c>
      <c r="E27" s="30">
        <f t="shared" si="2"/>
        <v>7.22</v>
      </c>
      <c r="F27" s="30">
        <f t="shared" si="2"/>
        <v>2.88</v>
      </c>
      <c r="G27" s="30">
        <f t="shared" si="2"/>
        <v>2.86</v>
      </c>
      <c r="H27" s="36">
        <f t="shared" si="2"/>
        <v>2.81</v>
      </c>
    </row>
    <row r="28" spans="1:9" x14ac:dyDescent="0.3">
      <c r="A28" s="31">
        <v>-7</v>
      </c>
      <c r="B28" s="40">
        <v>34</v>
      </c>
      <c r="C28" s="35">
        <f t="shared" ref="C28:H28" si="3">C7+(C7-C16)/20</f>
        <v>1.9404999999999999</v>
      </c>
      <c r="D28" s="30">
        <f t="shared" si="3"/>
        <v>7.125</v>
      </c>
      <c r="E28" s="30">
        <f t="shared" si="3"/>
        <v>7.6425000000000001</v>
      </c>
      <c r="F28" s="30">
        <f t="shared" si="3"/>
        <v>3.1774999999999998</v>
      </c>
      <c r="G28" s="30">
        <f t="shared" si="3"/>
        <v>3.2024999999999997</v>
      </c>
      <c r="H28" s="36">
        <f t="shared" si="3"/>
        <v>3.0914999999999999</v>
      </c>
    </row>
    <row r="29" spans="1:9" x14ac:dyDescent="0.3">
      <c r="A29" s="31">
        <v>2</v>
      </c>
      <c r="B29" s="40">
        <v>30</v>
      </c>
      <c r="C29" s="35">
        <f t="shared" ref="C29:H29" si="4">C8+5*(C8-C17)/20</f>
        <v>2.5525000000000002</v>
      </c>
      <c r="D29" s="30">
        <f t="shared" si="4"/>
        <v>6.9749999999999996</v>
      </c>
      <c r="E29" s="30">
        <f t="shared" si="4"/>
        <v>8.6499999999999986</v>
      </c>
      <c r="F29" s="30">
        <f t="shared" si="4"/>
        <v>4.4600000000000009</v>
      </c>
      <c r="G29" s="30">
        <f t="shared" si="4"/>
        <v>4.2625000000000002</v>
      </c>
      <c r="H29" s="36">
        <f t="shared" si="4"/>
        <v>4.01</v>
      </c>
    </row>
    <row r="30" spans="1:9" x14ac:dyDescent="0.3">
      <c r="A30" s="31">
        <v>7</v>
      </c>
      <c r="B30" s="40">
        <v>27</v>
      </c>
      <c r="C30" s="35">
        <f t="shared" ref="C30:H30" si="5">C9+8*(C9-C18)/20</f>
        <v>3.1480000000000001</v>
      </c>
      <c r="D30" s="30">
        <f t="shared" si="5"/>
        <v>8.48</v>
      </c>
      <c r="E30" s="30">
        <f t="shared" si="5"/>
        <v>9.984</v>
      </c>
      <c r="F30" s="30">
        <f t="shared" si="5"/>
        <v>5.9879999999999995</v>
      </c>
      <c r="G30" s="30">
        <f t="shared" si="5"/>
        <v>5.81</v>
      </c>
      <c r="H30" s="36">
        <f t="shared" si="5"/>
        <v>5.43</v>
      </c>
    </row>
    <row r="31" spans="1:9" ht="15" thickBot="1" x14ac:dyDescent="0.35">
      <c r="A31" s="31">
        <v>12</v>
      </c>
      <c r="B31" s="40">
        <v>24</v>
      </c>
      <c r="C31" s="37">
        <f t="shared" ref="C31:H31" si="6">C10+11*(C10-C19)/20</f>
        <v>3.8324999999999996</v>
      </c>
      <c r="D31" s="38">
        <f t="shared" si="6"/>
        <v>8.4780000000000015</v>
      </c>
      <c r="E31" s="38">
        <f t="shared" si="6"/>
        <v>10.5015</v>
      </c>
      <c r="F31" s="38">
        <f t="shared" si="6"/>
        <v>7.7944999999999993</v>
      </c>
      <c r="G31" s="38">
        <f t="shared" si="6"/>
        <v>7.1189999999999998</v>
      </c>
      <c r="H31" s="39">
        <f t="shared" si="6"/>
        <v>6.7769999999999992</v>
      </c>
    </row>
    <row r="32" spans="1:9" ht="15" thickBot="1" x14ac:dyDescent="0.35">
      <c r="A32" s="60" t="s">
        <v>20</v>
      </c>
      <c r="B32" s="60"/>
      <c r="C32" s="66"/>
      <c r="D32" s="66"/>
      <c r="E32" s="66"/>
      <c r="F32" s="66"/>
      <c r="G32" s="66"/>
      <c r="H32" s="66"/>
    </row>
    <row r="33" spans="1:8" x14ac:dyDescent="0.3">
      <c r="A33" s="45">
        <v>-20</v>
      </c>
      <c r="B33" s="46">
        <v>55</v>
      </c>
      <c r="C33" s="41">
        <f t="shared" ref="C33:H33" si="7">C13</f>
        <v>1.1200000000000001</v>
      </c>
      <c r="D33" s="42">
        <f t="shared" si="7"/>
        <v>3.25</v>
      </c>
      <c r="E33" s="42">
        <f t="shared" si="7"/>
        <v>4.88</v>
      </c>
      <c r="F33" s="42">
        <f t="shared" si="7"/>
        <v>1.79</v>
      </c>
      <c r="G33" s="42">
        <f t="shared" si="7"/>
        <v>1.72</v>
      </c>
      <c r="H33" s="43">
        <f t="shared" si="7"/>
        <v>1.74</v>
      </c>
    </row>
    <row r="34" spans="1:8" x14ac:dyDescent="0.3">
      <c r="A34" s="31">
        <v>-10</v>
      </c>
      <c r="B34" s="40">
        <v>55</v>
      </c>
      <c r="C34" s="35">
        <f t="shared" ref="C34:H34" si="8">C15</f>
        <v>1.56</v>
      </c>
      <c r="D34" s="30">
        <f t="shared" si="8"/>
        <v>6.49</v>
      </c>
      <c r="E34" s="30">
        <f t="shared" si="8"/>
        <v>6.65</v>
      </c>
      <c r="F34" s="30">
        <f t="shared" si="8"/>
        <v>2.0699999999999998</v>
      </c>
      <c r="G34" s="30">
        <f t="shared" si="8"/>
        <v>1.97</v>
      </c>
      <c r="H34" s="36">
        <f t="shared" si="8"/>
        <v>2.08</v>
      </c>
    </row>
    <row r="35" spans="1:8" x14ac:dyDescent="0.3">
      <c r="A35" s="31">
        <v>-7</v>
      </c>
      <c r="B35" s="40">
        <v>52</v>
      </c>
      <c r="C35" s="35">
        <f t="shared" ref="C35:H35" si="9">C16+3*(C7-C16)/20</f>
        <v>1.7515000000000001</v>
      </c>
      <c r="D35" s="30">
        <f t="shared" si="9"/>
        <v>6.6749999999999998</v>
      </c>
      <c r="E35" s="30">
        <f t="shared" si="9"/>
        <v>7.0575000000000001</v>
      </c>
      <c r="F35" s="30">
        <f t="shared" si="9"/>
        <v>2.3225000000000002</v>
      </c>
      <c r="G35" s="30">
        <f t="shared" si="9"/>
        <v>2.2575000000000003</v>
      </c>
      <c r="H35" s="36">
        <f t="shared" si="9"/>
        <v>2.3445</v>
      </c>
    </row>
    <row r="36" spans="1:8" x14ac:dyDescent="0.3">
      <c r="A36" s="31">
        <v>2</v>
      </c>
      <c r="B36" s="40">
        <v>42</v>
      </c>
      <c r="C36" s="35">
        <f>C8-E445*(C8-C17)/20</f>
        <v>2.4700000000000002</v>
      </c>
      <c r="D36" s="30">
        <f>D8-7*(D8-D17)/20</f>
        <v>7.2749999999999995</v>
      </c>
      <c r="E36" s="30">
        <f>E8-7*(E8-E17)/20</f>
        <v>8.3379999999999992</v>
      </c>
      <c r="F36" s="30">
        <f>F8-7*(F8-F17)/20</f>
        <v>3.524</v>
      </c>
      <c r="G36" s="30">
        <f>G8-7*(G8-G17)/20</f>
        <v>3.5125000000000002</v>
      </c>
      <c r="H36" s="36">
        <f>H8-7*(H8-H17)/20</f>
        <v>3.3140000000000001</v>
      </c>
    </row>
    <row r="37" spans="1:8" x14ac:dyDescent="0.3">
      <c r="A37" s="31">
        <v>7</v>
      </c>
      <c r="B37" s="40">
        <v>36</v>
      </c>
      <c r="C37" s="35">
        <f>C9-1*(C9-C18)/20</f>
        <v>3.004</v>
      </c>
      <c r="D37" s="30">
        <f>D10+(D10-D18)/20</f>
        <v>8.3994999999999997</v>
      </c>
      <c r="E37" s="30">
        <f>E9-1*(E9-E18)/20</f>
        <v>9.6870000000000012</v>
      </c>
      <c r="F37" s="30">
        <f>F9-1*(F9-F18)/20</f>
        <v>5.0339999999999998</v>
      </c>
      <c r="G37" s="30">
        <f>G9-1*(G9-G18)/20</f>
        <v>4.9550000000000001</v>
      </c>
      <c r="H37" s="36">
        <f>H9-1*(H9-H18)/20</f>
        <v>4.665</v>
      </c>
    </row>
    <row r="38" spans="1:8" ht="15" thickBot="1" x14ac:dyDescent="0.35">
      <c r="A38" s="31">
        <v>12</v>
      </c>
      <c r="B38" s="40">
        <v>30</v>
      </c>
      <c r="C38" s="37">
        <f t="shared" ref="C38:H38" si="10">C10-(C19-C10)/20</f>
        <v>3.5574999999999997</v>
      </c>
      <c r="D38" s="38">
        <f t="shared" si="10"/>
        <v>8.3979999999999997</v>
      </c>
      <c r="E38" s="38">
        <f t="shared" si="10"/>
        <v>10.1365</v>
      </c>
      <c r="F38" s="38">
        <f t="shared" si="10"/>
        <v>6.3994999999999997</v>
      </c>
      <c r="G38" s="38">
        <f t="shared" si="10"/>
        <v>5.9289999999999994</v>
      </c>
      <c r="H38" s="39">
        <f t="shared" si="10"/>
        <v>5.7069999999999999</v>
      </c>
    </row>
    <row r="39" spans="1:8" x14ac:dyDescent="0.3">
      <c r="C39" s="28"/>
      <c r="D39" s="28"/>
      <c r="E39" s="28"/>
      <c r="F39" s="28"/>
      <c r="G39" s="28"/>
      <c r="H39" s="28"/>
    </row>
    <row r="41" spans="1:8" x14ac:dyDescent="0.3">
      <c r="A41" s="62" t="s">
        <v>15</v>
      </c>
      <c r="B41" s="62"/>
      <c r="C41" s="62"/>
      <c r="D41" s="62"/>
      <c r="E41" s="62"/>
      <c r="F41" s="62"/>
      <c r="G41" s="62"/>
      <c r="H41" s="62"/>
    </row>
    <row r="42" spans="1:8" x14ac:dyDescent="0.3">
      <c r="A42" s="60" t="s">
        <v>21</v>
      </c>
      <c r="B42" s="60"/>
      <c r="C42" s="61"/>
      <c r="D42" s="61"/>
      <c r="E42" s="61"/>
      <c r="F42" s="61"/>
      <c r="G42" s="61"/>
      <c r="H42" s="61"/>
    </row>
    <row r="43" spans="1:8" ht="15" thickBot="1" x14ac:dyDescent="0.35">
      <c r="A43" s="31" t="s">
        <v>22</v>
      </c>
      <c r="B43" s="40" t="s">
        <v>23</v>
      </c>
      <c r="C43" s="44" t="s">
        <v>6</v>
      </c>
      <c r="D43" s="44" t="s">
        <v>7</v>
      </c>
      <c r="E43" s="44" t="s">
        <v>8</v>
      </c>
      <c r="F43" s="44" t="s">
        <v>9</v>
      </c>
      <c r="G43" s="44" t="s">
        <v>1</v>
      </c>
      <c r="H43" s="44" t="s">
        <v>2</v>
      </c>
    </row>
    <row r="44" spans="1:8" x14ac:dyDescent="0.3">
      <c r="A44" s="31">
        <v>-25</v>
      </c>
      <c r="B44" s="40">
        <v>35</v>
      </c>
      <c r="C44" s="32">
        <f t="shared" ref="C44:H45" si="11">C2</f>
        <v>0.98</v>
      </c>
      <c r="D44" s="33">
        <f t="shared" si="11"/>
        <v>4.1900000000000004</v>
      </c>
      <c r="E44" s="33">
        <f t="shared" si="11"/>
        <v>4.21</v>
      </c>
      <c r="F44" s="33">
        <f t="shared" si="11"/>
        <v>1.99</v>
      </c>
      <c r="G44" s="33">
        <f t="shared" si="11"/>
        <v>2.0699999999999998</v>
      </c>
      <c r="H44" s="34">
        <f t="shared" si="11"/>
        <v>2.0499999999999998</v>
      </c>
    </row>
    <row r="45" spans="1:8" x14ac:dyDescent="0.3">
      <c r="A45" s="31">
        <v>-22</v>
      </c>
      <c r="B45" s="40">
        <v>35</v>
      </c>
      <c r="C45" s="35">
        <f t="shared" si="11"/>
        <v>1.1239999999999999</v>
      </c>
      <c r="D45" s="30">
        <f t="shared" si="11"/>
        <v>4.7240000000000002</v>
      </c>
      <c r="E45" s="30">
        <f t="shared" si="11"/>
        <v>4.7439999999999998</v>
      </c>
      <c r="F45" s="30">
        <f t="shared" si="11"/>
        <v>2.1459999999999999</v>
      </c>
      <c r="G45" s="30">
        <f t="shared" si="11"/>
        <v>2.202</v>
      </c>
      <c r="H45" s="36">
        <f t="shared" si="11"/>
        <v>2.1819999999999999</v>
      </c>
    </row>
    <row r="46" spans="1:8" x14ac:dyDescent="0.3">
      <c r="A46" s="31">
        <v>-15</v>
      </c>
      <c r="B46" s="40">
        <v>35</v>
      </c>
      <c r="C46" s="35">
        <f t="shared" ref="C46:H46" si="12">C5</f>
        <v>1.47</v>
      </c>
      <c r="D46" s="30">
        <f t="shared" si="12"/>
        <v>6.07</v>
      </c>
      <c r="E46" s="30">
        <f t="shared" si="12"/>
        <v>6.1</v>
      </c>
      <c r="F46" s="30">
        <f t="shared" si="12"/>
        <v>2.54</v>
      </c>
      <c r="G46" s="30">
        <f t="shared" si="12"/>
        <v>2.54</v>
      </c>
      <c r="H46" s="36">
        <f t="shared" si="12"/>
        <v>2.52</v>
      </c>
    </row>
    <row r="47" spans="1:8" x14ac:dyDescent="0.3">
      <c r="A47" s="31">
        <v>-7</v>
      </c>
      <c r="B47" s="40">
        <v>30</v>
      </c>
      <c r="C47" s="35">
        <f t="shared" ref="C47:H47" si="13">C7+5*(C7-C16)/20</f>
        <v>1.9824999999999999</v>
      </c>
      <c r="D47" s="30">
        <f t="shared" si="13"/>
        <v>7.2249999999999996</v>
      </c>
      <c r="E47" s="30">
        <f t="shared" si="13"/>
        <v>7.7725000000000009</v>
      </c>
      <c r="F47" s="30">
        <f t="shared" si="13"/>
        <v>3.3674999999999997</v>
      </c>
      <c r="G47" s="30">
        <f t="shared" si="13"/>
        <v>3.4124999999999996</v>
      </c>
      <c r="H47" s="36">
        <f t="shared" si="13"/>
        <v>3.2574999999999998</v>
      </c>
    </row>
    <row r="48" spans="1:8" x14ac:dyDescent="0.3">
      <c r="A48" s="31">
        <v>2</v>
      </c>
      <c r="B48" s="40">
        <v>27</v>
      </c>
      <c r="C48" s="35">
        <f t="shared" ref="C48:H48" si="14">C8+8*(C8-C17)/20</f>
        <v>2.6020000000000003</v>
      </c>
      <c r="D48" s="30">
        <f t="shared" si="14"/>
        <v>6.8999999999999995</v>
      </c>
      <c r="E48" s="30">
        <f t="shared" si="14"/>
        <v>8.7279999999999998</v>
      </c>
      <c r="F48" s="30">
        <f t="shared" si="14"/>
        <v>4.6940000000000008</v>
      </c>
      <c r="G48" s="30">
        <f t="shared" si="14"/>
        <v>4.45</v>
      </c>
      <c r="H48" s="36">
        <f t="shared" si="14"/>
        <v>4.1840000000000002</v>
      </c>
    </row>
    <row r="49" spans="1:10" x14ac:dyDescent="0.3">
      <c r="A49" s="31">
        <v>7</v>
      </c>
      <c r="B49" s="40">
        <v>25</v>
      </c>
      <c r="C49" s="35">
        <f t="shared" ref="C49:H50" si="15">C9+10*(C9-C18)/20</f>
        <v>3.1799999999999997</v>
      </c>
      <c r="D49" s="30">
        <f t="shared" si="15"/>
        <v>8.5</v>
      </c>
      <c r="E49" s="30">
        <f t="shared" si="15"/>
        <v>10.050000000000001</v>
      </c>
      <c r="F49" s="30">
        <f t="shared" si="15"/>
        <v>6.1999999999999993</v>
      </c>
      <c r="G49" s="30">
        <f t="shared" si="15"/>
        <v>6</v>
      </c>
      <c r="H49" s="36">
        <f t="shared" si="15"/>
        <v>5.6</v>
      </c>
    </row>
    <row r="50" spans="1:10" ht="15" thickBot="1" x14ac:dyDescent="0.35">
      <c r="A50" s="31">
        <v>12</v>
      </c>
      <c r="B50" s="40">
        <v>24</v>
      </c>
      <c r="C50" s="37">
        <f t="shared" si="15"/>
        <v>3.8049999999999997</v>
      </c>
      <c r="D50" s="38">
        <f t="shared" si="15"/>
        <v>8.4700000000000006</v>
      </c>
      <c r="E50" s="38">
        <f t="shared" si="15"/>
        <v>10.465</v>
      </c>
      <c r="F50" s="38">
        <f t="shared" si="15"/>
        <v>7.6549999999999994</v>
      </c>
      <c r="G50" s="38">
        <f t="shared" si="15"/>
        <v>6.9999999999999991</v>
      </c>
      <c r="H50" s="39">
        <f t="shared" si="15"/>
        <v>6.67</v>
      </c>
    </row>
    <row r="51" spans="1:10" x14ac:dyDescent="0.3">
      <c r="A51" s="63" t="s">
        <v>15</v>
      </c>
      <c r="B51" s="64"/>
      <c r="C51" s="64"/>
      <c r="D51" s="64"/>
      <c r="E51" s="64"/>
      <c r="F51" s="64"/>
      <c r="G51" s="64"/>
      <c r="H51" s="65"/>
    </row>
    <row r="52" spans="1:10" ht="15" thickBot="1" x14ac:dyDescent="0.35">
      <c r="A52" s="60" t="s">
        <v>20</v>
      </c>
      <c r="B52" s="60"/>
      <c r="C52" s="61"/>
      <c r="D52" s="61"/>
      <c r="E52" s="61"/>
      <c r="F52" s="61"/>
      <c r="G52" s="61"/>
      <c r="H52" s="61"/>
    </row>
    <row r="53" spans="1:10" x14ac:dyDescent="0.3">
      <c r="A53" s="45">
        <v>-20</v>
      </c>
      <c r="B53" s="46">
        <v>55</v>
      </c>
      <c r="C53" s="41">
        <f t="shared" ref="C53:H54" si="16">C13</f>
        <v>1.1200000000000001</v>
      </c>
      <c r="D53" s="42">
        <f t="shared" si="16"/>
        <v>3.25</v>
      </c>
      <c r="E53" s="42">
        <f t="shared" si="16"/>
        <v>4.88</v>
      </c>
      <c r="F53" s="42">
        <f t="shared" si="16"/>
        <v>1.79</v>
      </c>
      <c r="G53" s="42">
        <f t="shared" si="16"/>
        <v>1.72</v>
      </c>
      <c r="H53" s="43">
        <f t="shared" si="16"/>
        <v>1.74</v>
      </c>
    </row>
    <row r="54" spans="1:10" x14ac:dyDescent="0.3">
      <c r="A54" s="31">
        <v>-15</v>
      </c>
      <c r="B54" s="40">
        <v>55</v>
      </c>
      <c r="C54" s="35">
        <f t="shared" si="16"/>
        <v>1.35</v>
      </c>
      <c r="D54" s="30">
        <f t="shared" si="16"/>
        <v>5.72</v>
      </c>
      <c r="E54" s="30">
        <f t="shared" si="16"/>
        <v>5.74</v>
      </c>
      <c r="F54" s="30">
        <f t="shared" si="16"/>
        <v>1.95</v>
      </c>
      <c r="G54" s="30">
        <f t="shared" si="16"/>
        <v>1.91</v>
      </c>
      <c r="H54" s="36">
        <f t="shared" si="16"/>
        <v>1.89</v>
      </c>
    </row>
    <row r="55" spans="1:10" x14ac:dyDescent="0.3">
      <c r="A55" s="31">
        <v>-7</v>
      </c>
      <c r="B55" s="40">
        <v>44</v>
      </c>
      <c r="C55" s="35">
        <f t="shared" ref="C55:H55" si="17">C7+11*(C16-C7)/20</f>
        <v>1.8145</v>
      </c>
      <c r="D55" s="30">
        <f t="shared" si="17"/>
        <v>6.8249999999999993</v>
      </c>
      <c r="E55" s="30">
        <f t="shared" si="17"/>
        <v>7.2525000000000004</v>
      </c>
      <c r="F55" s="30">
        <f t="shared" si="17"/>
        <v>2.6074999999999999</v>
      </c>
      <c r="G55" s="30">
        <f t="shared" si="17"/>
        <v>2.5724999999999998</v>
      </c>
      <c r="H55" s="36">
        <f t="shared" si="17"/>
        <v>2.5935000000000001</v>
      </c>
    </row>
    <row r="56" spans="1:10" x14ac:dyDescent="0.3">
      <c r="A56" s="31">
        <v>2</v>
      </c>
      <c r="B56" s="40">
        <v>37</v>
      </c>
      <c r="C56" s="35">
        <f t="shared" ref="C56:H56" si="18">C8+2*(C17-C8)/20</f>
        <v>2.4370000000000003</v>
      </c>
      <c r="D56" s="30">
        <f t="shared" si="18"/>
        <v>7.1499999999999995</v>
      </c>
      <c r="E56" s="30">
        <f t="shared" si="18"/>
        <v>8.468</v>
      </c>
      <c r="F56" s="30">
        <f t="shared" si="18"/>
        <v>3.9140000000000001</v>
      </c>
      <c r="G56" s="30">
        <f t="shared" si="18"/>
        <v>3.8250000000000002</v>
      </c>
      <c r="H56" s="36">
        <f t="shared" si="18"/>
        <v>3.6040000000000001</v>
      </c>
    </row>
    <row r="57" spans="1:10" x14ac:dyDescent="0.3">
      <c r="A57" s="31">
        <v>7</v>
      </c>
      <c r="B57" s="40">
        <v>32</v>
      </c>
      <c r="C57" s="35">
        <f t="shared" ref="C57:H57" si="19">C9-2*(C18-C9)/20</f>
        <v>3.052</v>
      </c>
      <c r="D57" s="30">
        <f t="shared" si="19"/>
        <v>8.42</v>
      </c>
      <c r="E57" s="30">
        <f t="shared" si="19"/>
        <v>9.7860000000000014</v>
      </c>
      <c r="F57" s="30">
        <f t="shared" si="19"/>
        <v>5.3519999999999994</v>
      </c>
      <c r="G57" s="30">
        <f t="shared" si="19"/>
        <v>5.24</v>
      </c>
      <c r="H57" s="36">
        <f t="shared" si="19"/>
        <v>4.92</v>
      </c>
    </row>
    <row r="58" spans="1:10" ht="15" thickBot="1" x14ac:dyDescent="0.35">
      <c r="A58" s="31">
        <v>12</v>
      </c>
      <c r="B58" s="40">
        <v>30</v>
      </c>
      <c r="C58" s="37">
        <f>C38</f>
        <v>3.5574999999999997</v>
      </c>
      <c r="D58" s="38">
        <f t="shared" ref="D58:H58" si="20">D38</f>
        <v>8.3979999999999997</v>
      </c>
      <c r="E58" s="38">
        <f t="shared" si="20"/>
        <v>10.1365</v>
      </c>
      <c r="F58" s="38">
        <f t="shared" si="20"/>
        <v>6.3994999999999997</v>
      </c>
      <c r="G58" s="38">
        <f t="shared" si="20"/>
        <v>5.9289999999999994</v>
      </c>
      <c r="H58" s="39">
        <f t="shared" si="20"/>
        <v>5.7069999999999999</v>
      </c>
      <c r="J58" s="19" t="s">
        <v>12</v>
      </c>
    </row>
    <row r="59" spans="1:10" x14ac:dyDescent="0.3">
      <c r="C59" s="29"/>
      <c r="D59" s="28"/>
      <c r="E59" s="28"/>
      <c r="F59" s="28"/>
      <c r="G59" s="28"/>
      <c r="H59" s="28"/>
    </row>
  </sheetData>
  <mergeCells count="8">
    <mergeCell ref="A51:H51"/>
    <mergeCell ref="A52:H52"/>
    <mergeCell ref="B11:B12"/>
    <mergeCell ref="A23:H23"/>
    <mergeCell ref="A24:H24"/>
    <mergeCell ref="A32:H32"/>
    <mergeCell ref="A41:H41"/>
    <mergeCell ref="A42:H4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BEBEBEBE</vt:lpstr>
      <vt:lpstr>BEBEBEBEEBEBE</vt:lpstr>
      <vt:lpstr>YKF08ANB</vt:lpstr>
      <vt:lpstr>YKF10ANB</vt:lpstr>
      <vt:lpstr>YKF12ARB</vt:lpstr>
      <vt:lpstr>YKF14ARB</vt:lpstr>
      <vt:lpstr>YKF16ARB</vt:lpstr>
      <vt:lpstr>YKF05CNC</vt:lpstr>
      <vt:lpstr>YKF07CNC</vt:lpstr>
      <vt:lpstr>YKF09CNC</vt:lpstr>
      <vt:lpstr>YKF12CRC</vt:lpstr>
      <vt:lpstr>YKF14CRC</vt:lpstr>
      <vt:lpstr>YKF16CRC</vt:lpstr>
      <vt:lpstr>YKF18CRB</vt:lpstr>
      <vt:lpstr>YKF22CRB</vt:lpstr>
      <vt:lpstr>YKF26CRB</vt:lpstr>
      <vt:lpstr>YKF30CRB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Hönig</dc:creator>
  <cp:lastModifiedBy>DMITRY</cp:lastModifiedBy>
  <dcterms:created xsi:type="dcterms:W3CDTF">2015-09-21T14:01:06Z</dcterms:created>
  <dcterms:modified xsi:type="dcterms:W3CDTF">2024-03-18T09:11:04Z</dcterms:modified>
</cp:coreProperties>
</file>