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theme/themeOverride3.xml" ContentType="application/vnd.openxmlformats-officedocument.themeOverride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theme/themeOverride4.xml" ContentType="application/vnd.openxmlformats-officedocument.themeOverride+xml"/>
  <Override PartName="/xl/charts/chartEx6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theme/themeOverride5.xml" ContentType="application/vnd.openxmlformats-officedocument.themeOverride+xml"/>
  <Override PartName="/xl/charts/chartEx7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theme/themeOverride6.xml" ContentType="application/vnd.openxmlformats-officedocument.themeOverride+xml"/>
  <Override PartName="/xl/charts/chartEx8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theme/themeOverride7.xml" ContentType="application/vnd.openxmlformats-officedocument.themeOverride+xml"/>
  <Override PartName="/xl/charts/chartEx9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theme/themeOverride8.xml" ContentType="application/vnd.openxmlformats-officedocument.themeOverride+xml"/>
  <Override PartName="/xl/charts/chartEx10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theme/themeOverride9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as\Google Drive\MyPhd\Research\MicroservicesMigration-Extended\Docs\"/>
    </mc:Choice>
  </mc:AlternateContent>
  <xr:revisionPtr revIDLastSave="0" documentId="13_ncr:1_{56B1D546-5570-41B6-AB55-D412209818AB}" xr6:coauthVersionLast="37" xr6:coauthVersionMax="37" xr10:uidLastSave="{00000000-0000-0000-0000-000000000000}"/>
  <bookViews>
    <workbookView xWindow="0" yWindow="0" windowWidth="19155" windowHeight="6765" xr2:uid="{00000000-000D-0000-FFFF-FFFF00000000}"/>
  </bookViews>
  <sheets>
    <sheet name="Survey" sheetId="1" r:id="rId1"/>
    <sheet name="Values" sheetId="2" r:id="rId2"/>
  </sheets>
  <definedNames>
    <definedName name="_xlnm._FilterDatabase" localSheetId="0" hidden="1">Survey!$A$1:$X$46</definedName>
    <definedName name="_xlchart.v1.0" hidden="1">Survey!$W$2:$W$46</definedName>
    <definedName name="_xlchart.v1.1" hidden="1">Survey!$U$2:$U$46</definedName>
    <definedName name="_xlchart.v1.2" hidden="1">Survey!$Y$2:$Y$46</definedName>
    <definedName name="_xlchart.v1.3" hidden="1">Survey!$K$2:$K$46</definedName>
    <definedName name="_xlchart.v1.4" hidden="1">Survey!$S$2:$S$46</definedName>
    <definedName name="_xlchart.v1.5" hidden="1">Survey!$I$2:$I$46</definedName>
    <definedName name="_xlchart.v1.6" hidden="1">Survey!$G$2:$G$46</definedName>
    <definedName name="_xlchart.v1.7" hidden="1">Survey!$M$2:$M$46</definedName>
    <definedName name="_xlchart.v1.8" hidden="1">Survey!$O$2:$O$46</definedName>
    <definedName name="_xlchart.v1.9" hidden="1">Survey!$Q$2:$Q$46</definedName>
  </definedName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Y3" i="1" l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6" i="1"/>
  <c r="Y27" i="1"/>
  <c r="Y28" i="1"/>
  <c r="Y29" i="1"/>
  <c r="Y30" i="1"/>
  <c r="Y32" i="1"/>
  <c r="Y33" i="1"/>
  <c r="Y34" i="1"/>
  <c r="Y35" i="1"/>
  <c r="Y36" i="1"/>
  <c r="Y37" i="1"/>
  <c r="Y38" i="1"/>
  <c r="Y39" i="1"/>
  <c r="Y41" i="1"/>
  <c r="Y42" i="1"/>
  <c r="Y43" i="1"/>
  <c r="Y44" i="1"/>
  <c r="Y45" i="1"/>
  <c r="Y46" i="1"/>
  <c r="Y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5" i="1"/>
  <c r="W26" i="1"/>
  <c r="W27" i="1"/>
  <c r="W28" i="1"/>
  <c r="W29" i="1"/>
  <c r="W30" i="1"/>
  <c r="W32" i="1"/>
  <c r="W33" i="1"/>
  <c r="W34" i="1"/>
  <c r="W35" i="1"/>
  <c r="W36" i="1"/>
  <c r="W37" i="1"/>
  <c r="W38" i="1"/>
  <c r="W39" i="1"/>
  <c r="W41" i="1"/>
  <c r="W42" i="1"/>
  <c r="W43" i="1"/>
  <c r="W44" i="1"/>
  <c r="W45" i="1"/>
  <c r="W46" i="1"/>
  <c r="W2" i="1"/>
  <c r="W49" i="1" s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2" i="1"/>
  <c r="U33" i="1"/>
  <c r="U34" i="1"/>
  <c r="U35" i="1"/>
  <c r="U36" i="1"/>
  <c r="U37" i="1"/>
  <c r="U38" i="1"/>
  <c r="U39" i="1"/>
  <c r="U41" i="1"/>
  <c r="U42" i="1"/>
  <c r="U44" i="1"/>
  <c r="U45" i="1"/>
  <c r="U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2" i="1"/>
  <c r="S33" i="1"/>
  <c r="S34" i="1"/>
  <c r="S35" i="1"/>
  <c r="S36" i="1"/>
  <c r="S37" i="1"/>
  <c r="S38" i="1"/>
  <c r="S39" i="1"/>
  <c r="S41" i="1"/>
  <c r="S42" i="1"/>
  <c r="S43" i="1"/>
  <c r="S44" i="1"/>
  <c r="S45" i="1"/>
  <c r="S46" i="1"/>
  <c r="S2" i="1"/>
  <c r="S52" i="1" s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2" i="1"/>
  <c r="Q33" i="1"/>
  <c r="Q34" i="1"/>
  <c r="Q35" i="1"/>
  <c r="Q36" i="1"/>
  <c r="Q37" i="1"/>
  <c r="Q38" i="1"/>
  <c r="Q39" i="1"/>
  <c r="Q42" i="1"/>
  <c r="Q43" i="1"/>
  <c r="Q44" i="1"/>
  <c r="Q45" i="1"/>
  <c r="Q46" i="1"/>
  <c r="Q2" i="1"/>
  <c r="W48" i="1" l="1"/>
  <c r="Y48" i="1"/>
  <c r="Q48" i="1"/>
  <c r="U48" i="1"/>
  <c r="S48" i="1"/>
  <c r="Y52" i="1"/>
  <c r="U52" i="1"/>
  <c r="Q53" i="1"/>
  <c r="Q49" i="1"/>
  <c r="Y59" i="1"/>
  <c r="Y56" i="1"/>
  <c r="Y60" i="1" s="1"/>
  <c r="Y55" i="1"/>
  <c r="Y54" i="1"/>
  <c r="Y53" i="1"/>
  <c r="Q52" i="1"/>
  <c r="W59" i="1"/>
  <c r="W56" i="1"/>
  <c r="W55" i="1"/>
  <c r="W54" i="1"/>
  <c r="W53" i="1"/>
  <c r="Y49" i="1"/>
  <c r="Q59" i="1"/>
  <c r="Q56" i="1"/>
  <c r="Q60" i="1" s="1"/>
  <c r="Q55" i="1"/>
  <c r="Q54" i="1"/>
  <c r="S49" i="1"/>
  <c r="W52" i="1"/>
  <c r="U49" i="1"/>
  <c r="U59" i="1"/>
  <c r="U56" i="1"/>
  <c r="U55" i="1"/>
  <c r="U54" i="1"/>
  <c r="U53" i="1"/>
  <c r="S59" i="1"/>
  <c r="S56" i="1"/>
  <c r="S60" i="1" s="1"/>
  <c r="S55" i="1"/>
  <c r="S54" i="1"/>
  <c r="S53" i="1"/>
  <c r="G44" i="1"/>
  <c r="G20" i="1"/>
  <c r="G19" i="1"/>
  <c r="G31" i="1"/>
  <c r="G40" i="1"/>
  <c r="U60" i="1" l="1"/>
  <c r="W60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2" i="1"/>
  <c r="M33" i="1"/>
  <c r="M34" i="1"/>
  <c r="M35" i="1"/>
  <c r="M36" i="1"/>
  <c r="M37" i="1"/>
  <c r="M38" i="1"/>
  <c r="M39" i="1"/>
  <c r="M41" i="1"/>
  <c r="M42" i="1"/>
  <c r="M43" i="1"/>
  <c r="M44" i="1"/>
  <c r="M45" i="1"/>
  <c r="M46" i="1"/>
  <c r="M2" i="1"/>
  <c r="K2" i="1"/>
  <c r="K3" i="1"/>
  <c r="K4" i="1"/>
  <c r="K5" i="1"/>
  <c r="K6" i="1"/>
  <c r="K7" i="1"/>
  <c r="K8" i="1"/>
  <c r="K9" i="1"/>
  <c r="K10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3" i="1"/>
  <c r="K34" i="1"/>
  <c r="K35" i="1"/>
  <c r="K36" i="1"/>
  <c r="K37" i="1"/>
  <c r="K38" i="1"/>
  <c r="K39" i="1"/>
  <c r="K41" i="1"/>
  <c r="K42" i="1"/>
  <c r="K43" i="1"/>
  <c r="K44" i="1"/>
  <c r="K45" i="1"/>
  <c r="K46" i="1"/>
  <c r="K11" i="1"/>
  <c r="I3" i="1"/>
  <c r="I4" i="1"/>
  <c r="I5" i="1"/>
  <c r="I6" i="1"/>
  <c r="I7" i="1"/>
  <c r="I9" i="1"/>
  <c r="I10" i="1"/>
  <c r="I11" i="1"/>
  <c r="I12" i="1"/>
  <c r="I13" i="1"/>
  <c r="I14" i="1"/>
  <c r="I15" i="1"/>
  <c r="I16" i="1"/>
  <c r="I17" i="1"/>
  <c r="I18" i="1"/>
  <c r="I20" i="1"/>
  <c r="I22" i="1"/>
  <c r="I23" i="1"/>
  <c r="I24" i="1"/>
  <c r="I25" i="1"/>
  <c r="I26" i="1"/>
  <c r="I27" i="1"/>
  <c r="I28" i="1"/>
  <c r="I29" i="1"/>
  <c r="I30" i="1"/>
  <c r="I32" i="1"/>
  <c r="I33" i="1"/>
  <c r="I34" i="1"/>
  <c r="I35" i="1"/>
  <c r="I36" i="1"/>
  <c r="I37" i="1"/>
  <c r="I38" i="1"/>
  <c r="I39" i="1"/>
  <c r="I41" i="1"/>
  <c r="I42" i="1"/>
  <c r="I43" i="1"/>
  <c r="I44" i="1"/>
  <c r="I45" i="1"/>
  <c r="I46" i="1"/>
  <c r="I2" i="1"/>
  <c r="G8" i="1"/>
  <c r="G9" i="1"/>
  <c r="G10" i="1"/>
  <c r="G11" i="1"/>
  <c r="G12" i="1"/>
  <c r="G13" i="1"/>
  <c r="G14" i="1"/>
  <c r="G15" i="1"/>
  <c r="G16" i="1"/>
  <c r="G17" i="1"/>
  <c r="G18" i="1"/>
  <c r="G21" i="1"/>
  <c r="G22" i="1"/>
  <c r="G23" i="1"/>
  <c r="G24" i="1"/>
  <c r="G25" i="1"/>
  <c r="G26" i="1"/>
  <c r="G27" i="1"/>
  <c r="G28" i="1"/>
  <c r="G29" i="1"/>
  <c r="G30" i="1"/>
  <c r="G32" i="1"/>
  <c r="G33" i="1"/>
  <c r="G34" i="1"/>
  <c r="G35" i="1"/>
  <c r="G36" i="1"/>
  <c r="G37" i="1"/>
  <c r="G38" i="1"/>
  <c r="G39" i="1"/>
  <c r="G41" i="1"/>
  <c r="G42" i="1"/>
  <c r="G43" i="1"/>
  <c r="G45" i="1"/>
  <c r="G46" i="1"/>
  <c r="G3" i="1"/>
  <c r="G4" i="1"/>
  <c r="G5" i="1"/>
  <c r="G6" i="1"/>
  <c r="G7" i="1"/>
  <c r="I48" i="1" l="1"/>
  <c r="K48" i="1"/>
  <c r="M48" i="1"/>
  <c r="G48" i="1"/>
  <c r="O48" i="1"/>
  <c r="G2" i="1"/>
  <c r="G52" i="1" s="1"/>
  <c r="I52" i="1"/>
  <c r="I56" i="1"/>
  <c r="I60" i="1" s="1"/>
  <c r="I53" i="1"/>
  <c r="I59" i="1"/>
  <c r="I54" i="1"/>
  <c r="I55" i="1"/>
  <c r="K52" i="1"/>
  <c r="K53" i="1"/>
  <c r="K54" i="1"/>
  <c r="K55" i="1"/>
  <c r="K56" i="1"/>
  <c r="K60" i="1" s="1"/>
  <c r="K59" i="1"/>
  <c r="O53" i="1"/>
  <c r="O54" i="1"/>
  <c r="O55" i="1"/>
  <c r="O56" i="1"/>
  <c r="O59" i="1"/>
  <c r="O52" i="1"/>
  <c r="M49" i="1"/>
  <c r="M52" i="1"/>
  <c r="M53" i="1"/>
  <c r="M54" i="1"/>
  <c r="M55" i="1"/>
  <c r="M56" i="1"/>
  <c r="M60" i="1" s="1"/>
  <c r="M59" i="1"/>
  <c r="O49" i="1"/>
  <c r="G59" i="1"/>
  <c r="G54" i="1"/>
  <c r="G56" i="1"/>
  <c r="G60" i="1" s="1"/>
  <c r="G55" i="1"/>
  <c r="I49" i="1"/>
  <c r="K49" i="1"/>
  <c r="G53" i="1" l="1"/>
  <c r="G49" i="1"/>
  <c r="O60" i="1"/>
</calcChain>
</file>

<file path=xl/sharedStrings.xml><?xml version="1.0" encoding="utf-8"?>
<sst xmlns="http://schemas.openxmlformats.org/spreadsheetml/2006/main" count="667" uniqueCount="59">
  <si>
    <t>Your activity</t>
  </si>
  <si>
    <t>Occupation</t>
  </si>
  <si>
    <t>Size of your Company</t>
  </si>
  <si>
    <t>Age of your Company</t>
  </si>
  <si>
    <t>Phase of Journey</t>
  </si>
  <si>
    <t>Academia</t>
  </si>
  <si>
    <t>Researcher</t>
  </si>
  <si>
    <t>250 and above</t>
  </si>
  <si>
    <t>over 7 years</t>
  </si>
  <si>
    <t>Learning or doing Research</t>
  </si>
  <si>
    <t>High</t>
  </si>
  <si>
    <t>Student</t>
  </si>
  <si>
    <t>50-249</t>
  </si>
  <si>
    <t>Very Low</t>
  </si>
  <si>
    <t>Medium</t>
  </si>
  <si>
    <t>Low</t>
  </si>
  <si>
    <t>Very High</t>
  </si>
  <si>
    <t>Software Industry</t>
  </si>
  <si>
    <t>Software Developer</t>
  </si>
  <si>
    <t>Interested on migrating to Microservices</t>
  </si>
  <si>
    <t>I don't know</t>
  </si>
  <si>
    <t>Team / Project Manager</t>
  </si>
  <si>
    <t>3--6 years</t>
  </si>
  <si>
    <t>Migrating / Already migrated to Microservices</t>
  </si>
  <si>
    <t>20-49</t>
  </si>
  <si>
    <t>Currently not considering Microservices</t>
  </si>
  <si>
    <t>IT Architect</t>
  </si>
  <si>
    <t>DevOps</t>
  </si>
  <si>
    <t>0--2 years</t>
  </si>
  <si>
    <t>[Governance]</t>
  </si>
  <si>
    <t>[Infrastructure and management services]</t>
  </si>
  <si>
    <t>[Mantainability and Evolvability]</t>
  </si>
  <si>
    <t>[Operational Complexity]</t>
  </si>
  <si>
    <t>[Business Complexity]</t>
  </si>
  <si>
    <t>[Reliability]</t>
  </si>
  <si>
    <t>[Security]</t>
  </si>
  <si>
    <t>[Cost]</t>
  </si>
  <si>
    <t>[Design]</t>
  </si>
  <si>
    <t>[DevOps]</t>
  </si>
  <si>
    <t xml:space="preserve">Fuzzy Values </t>
  </si>
  <si>
    <t>Numerical Values</t>
  </si>
  <si>
    <t>null</t>
  </si>
  <si>
    <t>[Governance] - Numerical</t>
  </si>
  <si>
    <t>[Infrastructure and management services] - Numerical</t>
  </si>
  <si>
    <t>[Mantainability and Evolvability] - Numerical</t>
  </si>
  <si>
    <t>[Operational Complexity] - Numerical</t>
  </si>
  <si>
    <t>[Business Complexity] - Numerical</t>
  </si>
  <si>
    <t>Minimum</t>
  </si>
  <si>
    <t>Q1</t>
  </si>
  <si>
    <t>Median</t>
  </si>
  <si>
    <t>Q3</t>
  </si>
  <si>
    <t>Maximum</t>
  </si>
  <si>
    <t>Mean</t>
  </si>
  <si>
    <t>Range</t>
  </si>
  <si>
    <t>[Reliability] - Numerical</t>
  </si>
  <si>
    <t>[Security] - Numerical</t>
  </si>
  <si>
    <t>[Cost] - Numerical</t>
  </si>
  <si>
    <t>[Design] - Numerical</t>
  </si>
  <si>
    <t>[DevOps] - Numerical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</si>
</sst>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0" fontId="16" fillId="34" borderId="0" xfId="0" applyFont="1" applyFill="1" applyAlignment="1">
      <alignment horizontal="center"/>
    </xf>
    <xf numFmtId="0" fontId="0" fillId="35" borderId="0" xfId="0" applyFill="1" applyAlignment="1">
      <alignment horizontal="center"/>
    </xf>
    <xf numFmtId="0" fontId="0" fillId="36" borderId="0" xfId="0" applyFill="1" applyAlignment="1">
      <alignment horizontal="center"/>
    </xf>
    <xf numFmtId="0" fontId="16" fillId="33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8" borderId="8" xfId="15" applyFont="1" applyAlignment="1">
      <alignment horizontal="center"/>
    </xf>
    <xf numFmtId="16" fontId="0" fillId="0" borderId="0" xfId="0" applyNumberFormat="1" applyAlignment="1">
      <alignment horizontal="center"/>
    </xf>
    <xf numFmtId="0" fontId="6" fillId="2" borderId="0" xfId="6" applyAlignment="1">
      <alignment horizontal="center"/>
    </xf>
    <xf numFmtId="0" fontId="10" fillId="6" borderId="5" xfId="10" applyAlignment="1">
      <alignment horizontal="center"/>
    </xf>
    <xf numFmtId="0" fontId="6" fillId="2" borderId="8" xfId="6" applyBorder="1" applyAlignment="1">
      <alignment horizontal="center"/>
    </xf>
    <xf numFmtId="0" fontId="0" fillId="37" borderId="0" xfId="0" applyFill="1" applyAlignment="1">
      <alignment horizontal="right"/>
    </xf>
    <xf numFmtId="0" fontId="10" fillId="6" borderId="11" xfId="10" applyBorder="1" applyAlignment="1">
      <alignment horizontal="center"/>
    </xf>
    <xf numFmtId="0" fontId="0" fillId="0" borderId="10" xfId="0" applyBorder="1" applyAlignment="1">
      <alignment horizontal="center"/>
    </xf>
    <xf numFmtId="0" fontId="18" fillId="38" borderId="0" xfId="0" applyFon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</cx:f>
      </cx:numDim>
    </cx:data>
  </cx:chartData>
  <cx:chart>
    <cx:title pos="t" align="ctr" overlay="0">
      <cx:tx>
        <cx:txData>
          <cx:v>Governance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Governance</a:t>
          </a:r>
        </a:p>
      </cx:txPr>
    </cx:title>
    <cx:plotArea>
      <cx:plotAreaRegion>
        <cx:series layoutId="clusteredColumn" uniqueId="{D34E67DF-87C6-46CE-8C91-C528012BAB4F}">
          <cx:dataId val="0"/>
          <cx:layoutPr>
            <cx:binning intervalClosed="r"/>
          </cx:layoutPr>
        </cx:series>
      </cx:plotAreaRegion>
      <cx:axis id="0">
        <cx:catScaling gapWidth="0.569999993"/>
        <cx:tickLabels/>
      </cx:axis>
      <cx:axis id="1">
        <cx:valScaling/>
        <cx:majorGridlines/>
        <cx:tickLabels/>
      </cx:axis>
    </cx:plotArea>
  </cx:chart>
</cx:chartSpace>
</file>

<file path=xl/charts/chartEx1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DevOps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DevOps</a:t>
          </a:r>
        </a:p>
      </cx:txPr>
    </cx:title>
    <cx:plotArea>
      <cx:plotAreaRegion>
        <cx:series layoutId="clusteredColumn" uniqueId="{4FB83162-B286-48AF-BD6A-194754048786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Infrastructure and management services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Infrastructure and management services</a:t>
          </a:r>
        </a:p>
      </cx:txPr>
    </cx:title>
    <cx:plotArea>
      <cx:plotAreaRegion>
        <cx:series layoutId="clusteredColumn" uniqueId="{40741391-79E0-40FC-8716-A609B110C7EB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Mantainability and Evolvability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Mantainability and Evolvability</a:t>
          </a:r>
        </a:p>
      </cx:txPr>
    </cx:title>
    <cx:plotArea>
      <cx:plotAreaRegion>
        <cx:series layoutId="clusteredColumn" uniqueId="{5E0E5DD2-4600-443B-9CC3-B3CF43341144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Operational Complexity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Operational Complexity</a:t>
          </a:r>
        </a:p>
      </cx:txPr>
    </cx:title>
    <cx:plotArea>
      <cx:plotAreaRegion>
        <cx:series layoutId="clusteredColumn" uniqueId="{06A4AD0F-EB8B-41D2-AECD-B0B0ECB235A8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_xlchart.v1.8</cx:f>
      </cx:numDim>
    </cx:data>
  </cx:chartData>
  <cx:chart>
    <cx:title pos="t" align="ctr" overlay="0">
      <cx:tx>
        <cx:txData>
          <cx:v>Business Complexity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Business Complexity</a:t>
          </a:r>
        </a:p>
      </cx:txPr>
    </cx:title>
    <cx:plotArea>
      <cx:plotAreaRegion>
        <cx:series layoutId="clusteredColumn" uniqueId="{E8772000-F0AA-48AD-B2D7-33398A3960AC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</cx:chartData>
  <cx:chart>
    <cx:title pos="t" align="ctr" overlay="0">
      <cx:tx>
        <cx:txData>
          <cx:v>Reliability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Reliability</a:t>
          </a:r>
        </a:p>
      </cx:txPr>
    </cx:title>
    <cx:plotArea>
      <cx:plotAreaRegion>
        <cx:series layoutId="clusteredColumn" uniqueId="{8D271EFE-91B0-4D1F-A916-13B00F9F4F16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</cx:chartData>
  <cx:chart>
    <cx:title pos="t" align="ctr" overlay="0">
      <cx:tx>
        <cx:txData>
          <cx:v>Security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Security</a:t>
          </a:r>
        </a:p>
      </cx:txPr>
    </cx:title>
    <cx:plotArea>
      <cx:plotAreaRegion>
        <cx:series layoutId="clusteredColumn" uniqueId="{0AF57503-8A7D-4447-93CC-96F19700E249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Cost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Cost</a:t>
          </a:r>
        </a:p>
      </cx:txPr>
    </cx:title>
    <cx:plotArea>
      <cx:plotAreaRegion>
        <cx:series layoutId="clusteredColumn" uniqueId="{E5AD2DDB-6542-4A32-8EA6-80935E67C885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Design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Design</a:t>
          </a:r>
        </a:p>
      </cx:txPr>
    </cx:title>
    <cx:plotArea>
      <cx:plotAreaRegion>
        <cx:series layoutId="clusteredColumn" uniqueId="{002BFC7C-B20E-4086-AD85-9434F56924A0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microsoft.com/office/2014/relationships/chartEx" Target="../charts/chartEx8.xml"/><Relationship Id="rId3" Type="http://schemas.microsoft.com/office/2014/relationships/chartEx" Target="../charts/chartEx3.xml"/><Relationship Id="rId7" Type="http://schemas.microsoft.com/office/2014/relationships/chartEx" Target="../charts/chartEx7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microsoft.com/office/2014/relationships/chartEx" Target="../charts/chartEx6.xml"/><Relationship Id="rId5" Type="http://schemas.microsoft.com/office/2014/relationships/chartEx" Target="../charts/chartEx5.xml"/><Relationship Id="rId10" Type="http://schemas.microsoft.com/office/2014/relationships/chartEx" Target="../charts/chartEx10.xml"/><Relationship Id="rId4" Type="http://schemas.microsoft.com/office/2014/relationships/chartEx" Target="../charts/chartEx4.xml"/><Relationship Id="rId9" Type="http://schemas.microsoft.com/office/2014/relationships/chartEx" Target="../charts/chartEx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62</xdr:row>
      <xdr:rowOff>1</xdr:rowOff>
    </xdr:from>
    <xdr:to>
      <xdr:col>6</xdr:col>
      <xdr:colOff>1914526</xdr:colOff>
      <xdr:row>71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39221B3F-6EA8-43F8-AD3A-6978A7ACE3C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334500" y="4762501"/>
              <a:ext cx="1914526" cy="178117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2905124</xdr:colOff>
      <xdr:row>62</xdr:row>
      <xdr:rowOff>0</xdr:rowOff>
    </xdr:from>
    <xdr:to>
      <xdr:col>8</xdr:col>
      <xdr:colOff>3629024</xdr:colOff>
      <xdr:row>75</xdr:row>
      <xdr:rowOff>133350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8A111AF8-6F15-45EA-AAEA-1B84B1A9FCE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163674" y="4762500"/>
              <a:ext cx="3629025" cy="26098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10</xdr:col>
      <xdr:colOff>0</xdr:colOff>
      <xdr:row>62</xdr:row>
      <xdr:rowOff>0</xdr:rowOff>
    </xdr:from>
    <xdr:to>
      <xdr:col>11</xdr:col>
      <xdr:colOff>0</xdr:colOff>
      <xdr:row>73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61D48973-9047-485F-B6FD-08D7D696AA1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145375" y="4762500"/>
              <a:ext cx="3076575" cy="21907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12</xdr:col>
      <xdr:colOff>1</xdr:colOff>
      <xdr:row>62</xdr:row>
      <xdr:rowOff>0</xdr:rowOff>
    </xdr:from>
    <xdr:to>
      <xdr:col>13</xdr:col>
      <xdr:colOff>1</xdr:colOff>
      <xdr:row>71</xdr:row>
      <xdr:rowOff>123825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993EEFFB-D154-418E-BDBF-98E1768288A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5126951" y="4762500"/>
              <a:ext cx="2647950" cy="18383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14</xdr:col>
      <xdr:colOff>0</xdr:colOff>
      <xdr:row>62</xdr:row>
      <xdr:rowOff>1</xdr:rowOff>
    </xdr:from>
    <xdr:to>
      <xdr:col>14</xdr:col>
      <xdr:colOff>2438400</xdr:colOff>
      <xdr:row>71</xdr:row>
      <xdr:rowOff>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11B6EB47-85D7-4BA9-887D-0C346E7805F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9175075" y="4762501"/>
              <a:ext cx="2438400" cy="1714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16</xdr:col>
      <xdr:colOff>0</xdr:colOff>
      <xdr:row>62</xdr:row>
      <xdr:rowOff>0</xdr:rowOff>
    </xdr:from>
    <xdr:to>
      <xdr:col>17</xdr:col>
      <xdr:colOff>0</xdr:colOff>
      <xdr:row>69</xdr:row>
      <xdr:rowOff>180975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Chart 10">
              <a:extLst>
                <a:ext uri="{FF2B5EF4-FFF2-40B4-BE49-F238E27FC236}">
                  <a16:creationId xmlns:a16="http://schemas.microsoft.com/office/drawing/2014/main" id="{79D3EF53-78B0-4943-A402-AF50564435E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2689800" y="4762500"/>
              <a:ext cx="1809750" cy="15144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18</xdr:col>
      <xdr:colOff>0</xdr:colOff>
      <xdr:row>62</xdr:row>
      <xdr:rowOff>1</xdr:rowOff>
    </xdr:from>
    <xdr:to>
      <xdr:col>19</xdr:col>
      <xdr:colOff>0</xdr:colOff>
      <xdr:row>69</xdr:row>
      <xdr:rowOff>180975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2" name="Chart 11">
              <a:extLst>
                <a:ext uri="{FF2B5EF4-FFF2-40B4-BE49-F238E27FC236}">
                  <a16:creationId xmlns:a16="http://schemas.microsoft.com/office/drawing/2014/main" id="{3737FBAF-730F-4817-858E-E705BD2428C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5442525" y="4762501"/>
              <a:ext cx="1676400" cy="151447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20</xdr:col>
      <xdr:colOff>0</xdr:colOff>
      <xdr:row>62</xdr:row>
      <xdr:rowOff>0</xdr:rowOff>
    </xdr:from>
    <xdr:to>
      <xdr:col>21</xdr:col>
      <xdr:colOff>0</xdr:colOff>
      <xdr:row>69</xdr:row>
      <xdr:rowOff>180975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3" name="Chart 12">
              <a:extLst>
                <a:ext uri="{FF2B5EF4-FFF2-40B4-BE49-F238E27FC236}">
                  <a16:creationId xmlns:a16="http://schemas.microsoft.com/office/drawing/2014/main" id="{10B92EF5-CC59-4BD4-8059-97FBB632B4D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7909500" y="4762500"/>
              <a:ext cx="1943100" cy="15144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22</xdr:col>
      <xdr:colOff>0</xdr:colOff>
      <xdr:row>62</xdr:row>
      <xdr:rowOff>1</xdr:rowOff>
    </xdr:from>
    <xdr:to>
      <xdr:col>23</xdr:col>
      <xdr:colOff>0</xdr:colOff>
      <xdr:row>69</xdr:row>
      <xdr:rowOff>161925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4" name="Chart 13">
              <a:extLst>
                <a:ext uri="{FF2B5EF4-FFF2-40B4-BE49-F238E27FC236}">
                  <a16:creationId xmlns:a16="http://schemas.microsoft.com/office/drawing/2014/main" id="{93B64878-912C-4D29-84AC-36872020F30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9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0719375" y="4762501"/>
              <a:ext cx="1962150" cy="149542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24</xdr:col>
      <xdr:colOff>1</xdr:colOff>
      <xdr:row>62</xdr:row>
      <xdr:rowOff>0</xdr:rowOff>
    </xdr:from>
    <xdr:to>
      <xdr:col>24</xdr:col>
      <xdr:colOff>1790701</xdr:colOff>
      <xdr:row>69</xdr:row>
      <xdr:rowOff>171450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5" name="Chart 14">
              <a:extLst>
                <a:ext uri="{FF2B5EF4-FFF2-40B4-BE49-F238E27FC236}">
                  <a16:creationId xmlns:a16="http://schemas.microsoft.com/office/drawing/2014/main" id="{D4D88E62-9408-4A95-9AA7-7DA6D6F9052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3605451" y="4762500"/>
              <a:ext cx="1790700" cy="15049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60"/>
  <sheetViews>
    <sheetView tabSelected="1" topLeftCell="E1" zoomScale="70" zoomScaleNormal="60" workbookViewId="0">
      <pane ySplit="1" topLeftCell="A2" activePane="bottomLeft" state="frozen"/>
      <selection pane="bottomLeft" activeCell="U48" sqref="U48"/>
    </sheetView>
  </sheetViews>
  <sheetFormatPr defaultRowHeight="15" x14ac:dyDescent="0.25"/>
  <cols>
    <col min="1" max="1" width="16.85546875" style="5" bestFit="1" customWidth="1"/>
    <col min="2" max="2" width="22.42578125" style="5" bestFit="1" customWidth="1"/>
    <col min="3" max="3" width="20.28515625" style="5" bestFit="1" customWidth="1"/>
    <col min="4" max="4" width="20.140625" style="5" bestFit="1" customWidth="1"/>
    <col min="5" max="5" width="42.42578125" style="5" bestFit="1" customWidth="1"/>
    <col min="6" max="6" width="17.85546875" style="5" bestFit="1" customWidth="1"/>
    <col min="7" max="7" width="28.85546875" style="5" bestFit="1" customWidth="1"/>
    <col min="8" max="8" width="43.5703125" style="5" bestFit="1" customWidth="1"/>
    <col min="9" max="9" width="54.5703125" style="5" bestFit="1" customWidth="1"/>
    <col min="10" max="10" width="35.140625" style="5" bestFit="1" customWidth="1"/>
    <col min="11" max="11" width="46.140625" style="5" bestFit="1" customWidth="1"/>
    <col min="12" max="12" width="28.5703125" style="5" bestFit="1" customWidth="1"/>
    <col min="13" max="13" width="39.7109375" style="5" bestFit="1" customWidth="1"/>
    <col min="14" max="14" width="21" style="5" bestFit="1" customWidth="1"/>
    <col min="15" max="15" width="36.7109375" style="5" bestFit="1" customWidth="1"/>
    <col min="16" max="16" width="16" style="5" bestFit="1" customWidth="1"/>
    <col min="17" max="17" width="27.140625" style="5" bestFit="1" customWidth="1"/>
    <col min="18" max="18" width="14.140625" style="5" bestFit="1" customWidth="1"/>
    <col min="19" max="19" width="25.140625" style="5" bestFit="1" customWidth="1"/>
    <col min="20" max="20" width="11.85546875" style="5" bestFit="1" customWidth="1"/>
    <col min="21" max="21" width="29.140625" style="5" customWidth="1"/>
    <col min="22" max="22" width="13" style="5" bestFit="1" customWidth="1"/>
    <col min="23" max="23" width="29.42578125" style="5" customWidth="1"/>
    <col min="24" max="24" width="13.85546875" style="5" bestFit="1" customWidth="1"/>
    <col min="25" max="25" width="27" style="5" customWidth="1"/>
    <col min="26" max="16384" width="9.140625" style="5"/>
  </cols>
  <sheetData>
    <row r="1" spans="1:25" s="4" customForma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29</v>
      </c>
      <c r="G1" s="4" t="s">
        <v>42</v>
      </c>
      <c r="H1" s="4" t="s">
        <v>30</v>
      </c>
      <c r="I1" s="4" t="s">
        <v>43</v>
      </c>
      <c r="J1" s="4" t="s">
        <v>31</v>
      </c>
      <c r="K1" s="4" t="s">
        <v>44</v>
      </c>
      <c r="L1" s="4" t="s">
        <v>32</v>
      </c>
      <c r="M1" s="4" t="s">
        <v>45</v>
      </c>
      <c r="N1" s="4" t="s">
        <v>33</v>
      </c>
      <c r="O1" s="4" t="s">
        <v>46</v>
      </c>
      <c r="P1" s="4" t="s">
        <v>34</v>
      </c>
      <c r="Q1" s="4" t="s">
        <v>54</v>
      </c>
      <c r="R1" s="4" t="s">
        <v>35</v>
      </c>
      <c r="S1" s="4" t="s">
        <v>55</v>
      </c>
      <c r="T1" s="4" t="s">
        <v>36</v>
      </c>
      <c r="U1" s="4" t="s">
        <v>56</v>
      </c>
      <c r="V1" s="4" t="s">
        <v>37</v>
      </c>
      <c r="W1" s="4" t="s">
        <v>57</v>
      </c>
      <c r="X1" s="4" t="s">
        <v>38</v>
      </c>
      <c r="Y1" s="4" t="s">
        <v>58</v>
      </c>
    </row>
    <row r="2" spans="1:25" x14ac:dyDescent="0.25">
      <c r="A2" s="5" t="s">
        <v>5</v>
      </c>
      <c r="B2" s="5" t="s">
        <v>6</v>
      </c>
      <c r="C2" s="5" t="s">
        <v>7</v>
      </c>
      <c r="D2" s="5" t="s">
        <v>8</v>
      </c>
      <c r="E2" s="5" t="s">
        <v>9</v>
      </c>
      <c r="F2" s="6" t="s">
        <v>10</v>
      </c>
      <c r="G2" s="8">
        <f>I2</f>
        <v>0.7</v>
      </c>
      <c r="H2" s="6" t="s">
        <v>10</v>
      </c>
      <c r="I2" s="8">
        <f>_xlfn.SWITCH(H2,"Very High",0.9,"High",0.7,"Medium",0.5,"Low",0.3,"Very Low",0.1,0)</f>
        <v>0.7</v>
      </c>
      <c r="J2" s="6" t="s">
        <v>10</v>
      </c>
      <c r="K2" s="8">
        <f>_xlfn.SWITCH(J2,"Very High",0.9,"High",0.7,"Medium",0.5,"Low",0.3,"Very Low",0.1,0)</f>
        <v>0.7</v>
      </c>
      <c r="L2" s="6" t="s">
        <v>10</v>
      </c>
      <c r="M2" s="10">
        <f>_xlfn.SWITCH(L2,"Very High",0.9,"High",0.7,"Medium",0.5,"Low",0.3,"Very Low",0.1,0)</f>
        <v>0.7</v>
      </c>
      <c r="N2" s="6" t="s">
        <v>10</v>
      </c>
      <c r="O2" s="8">
        <f>_xlfn.SWITCH(N2,"Very High",0.9,"High",0.7,"Medium",0.5,"Low",0.3,"Very Low",0.1,0)</f>
        <v>0.7</v>
      </c>
      <c r="P2" s="5" t="s">
        <v>10</v>
      </c>
      <c r="Q2" s="8">
        <f>_xlfn.SWITCH(P2,"Very High",0.9,"High",0.7,"Medium",0.5,"Low",0.3,"Very Low",0.1,0)</f>
        <v>0.7</v>
      </c>
      <c r="R2" s="5" t="s">
        <v>10</v>
      </c>
      <c r="S2" s="8">
        <f>_xlfn.SWITCH(R2,"Very High",0.9,"High",0.7,"Medium",0.5,"Low",0.3,"Very Low",0.1,0)</f>
        <v>0.7</v>
      </c>
      <c r="T2" s="5" t="s">
        <v>10</v>
      </c>
      <c r="U2" s="8">
        <f>_xlfn.SWITCH(T2,"Very High",0.9,"High",0.7,"Medium",0.5,"Low",0.3,"Very Low",0.1,0)</f>
        <v>0.7</v>
      </c>
      <c r="V2" s="5" t="s">
        <v>10</v>
      </c>
      <c r="W2" s="8">
        <f>_xlfn.SWITCH(V2,"Very High",0.9,"High",0.7,"Medium",0.5,"Low",0.3,"Very Low",0.1,0)</f>
        <v>0.7</v>
      </c>
      <c r="X2" s="5" t="s">
        <v>10</v>
      </c>
      <c r="Y2" s="8">
        <f>_xlfn.SWITCH(X2,"Very High",0.9,"High",0.7,"Medium",0.5,"Low",0.3,"Very Low",0.1,0)</f>
        <v>0.7</v>
      </c>
    </row>
    <row r="3" spans="1:25" x14ac:dyDescent="0.25">
      <c r="A3" s="5" t="s">
        <v>5</v>
      </c>
      <c r="B3" s="5" t="s">
        <v>11</v>
      </c>
      <c r="C3" s="5" t="s">
        <v>12</v>
      </c>
      <c r="D3" s="5" t="s">
        <v>8</v>
      </c>
      <c r="E3" s="5" t="s">
        <v>9</v>
      </c>
      <c r="F3" s="6" t="s">
        <v>10</v>
      </c>
      <c r="G3" s="8">
        <f t="shared" ref="G3:G46" si="0">_xlfn.SWITCH(F3,"Very High",0.9,"High",0.7,"Medium",0.5,"Low",0.3,"Very Low",0.1,0)</f>
        <v>0.7</v>
      </c>
      <c r="H3" s="6" t="s">
        <v>13</v>
      </c>
      <c r="I3" s="8">
        <f t="shared" ref="I3:I46" si="1">_xlfn.SWITCH(H3,"Very High",0.9,"High",0.7,"Medium",0.5,"Low",0.3,"Very Low",0.1,0)</f>
        <v>0.1</v>
      </c>
      <c r="J3" s="6" t="s">
        <v>14</v>
      </c>
      <c r="K3" s="8">
        <f t="shared" ref="K3:K10" si="2">_xlfn.SWITCH(J3,"Very High",0.9,"High",0.7,"Medium",0.5,"Low",0.3,"Very Low",0.1,0)</f>
        <v>0.5</v>
      </c>
      <c r="L3" s="6" t="s">
        <v>15</v>
      </c>
      <c r="M3" s="10">
        <f t="shared" ref="M3:M46" si="3">_xlfn.SWITCH(L3,"Very High",0.9,"High",0.7,"Medium",0.5,"Low",0.3,"Very Low",0.1,0)</f>
        <v>0.3</v>
      </c>
      <c r="N3" s="6" t="s">
        <v>13</v>
      </c>
      <c r="O3" s="8">
        <f t="shared" ref="O3:O46" si="4">_xlfn.SWITCH(N3,"Very High",0.9,"High",0.7,"Medium",0.5,"Low",0.3,"Very Low",0.1,0)</f>
        <v>0.1</v>
      </c>
      <c r="P3" s="5" t="s">
        <v>16</v>
      </c>
      <c r="Q3" s="8">
        <f t="shared" ref="Q3:Q46" si="5">_xlfn.SWITCH(P3,"Very High",0.9,"High",0.7,"Medium",0.5,"Low",0.3,"Very Low",0.1,0)</f>
        <v>0.9</v>
      </c>
      <c r="R3" s="5" t="s">
        <v>10</v>
      </c>
      <c r="S3" s="8">
        <f t="shared" ref="S3:S46" si="6">_xlfn.SWITCH(R3,"Very High",0.9,"High",0.7,"Medium",0.5,"Low",0.3,"Very Low",0.1,0)</f>
        <v>0.7</v>
      </c>
      <c r="T3" s="5" t="s">
        <v>10</v>
      </c>
      <c r="U3" s="8">
        <f t="shared" ref="U3:U45" si="7">_xlfn.SWITCH(T3,"Very High",0.9,"High",0.7,"Medium",0.5,"Low",0.3,"Very Low",0.1,0)</f>
        <v>0.7</v>
      </c>
      <c r="V3" s="5" t="s">
        <v>14</v>
      </c>
      <c r="W3" s="8">
        <f t="shared" ref="W3:W46" si="8">_xlfn.SWITCH(V3,"Very High",0.9,"High",0.7,"Medium",0.5,"Low",0.3,"Very Low",0.1,0)</f>
        <v>0.5</v>
      </c>
      <c r="X3" s="5" t="s">
        <v>14</v>
      </c>
      <c r="Y3" s="8">
        <f t="shared" ref="Y3:Y46" si="9">_xlfn.SWITCH(X3,"Very High",0.9,"High",0.7,"Medium",0.5,"Low",0.3,"Very Low",0.1,0)</f>
        <v>0.5</v>
      </c>
    </row>
    <row r="4" spans="1:25" x14ac:dyDescent="0.25">
      <c r="A4" s="5" t="s">
        <v>17</v>
      </c>
      <c r="B4" s="5" t="s">
        <v>18</v>
      </c>
      <c r="C4" s="5" t="s">
        <v>7</v>
      </c>
      <c r="D4" s="5" t="s">
        <v>8</v>
      </c>
      <c r="E4" s="5" t="s">
        <v>19</v>
      </c>
      <c r="F4" s="6" t="s">
        <v>10</v>
      </c>
      <c r="G4" s="8">
        <f t="shared" si="0"/>
        <v>0.7</v>
      </c>
      <c r="H4" s="6" t="s">
        <v>10</v>
      </c>
      <c r="I4" s="8">
        <f t="shared" si="1"/>
        <v>0.7</v>
      </c>
      <c r="J4" s="6" t="s">
        <v>10</v>
      </c>
      <c r="K4" s="8">
        <f t="shared" si="2"/>
        <v>0.7</v>
      </c>
      <c r="L4" s="6" t="s">
        <v>14</v>
      </c>
      <c r="M4" s="10">
        <f t="shared" si="3"/>
        <v>0.5</v>
      </c>
      <c r="N4" s="6" t="s">
        <v>14</v>
      </c>
      <c r="O4" s="8">
        <f t="shared" si="4"/>
        <v>0.5</v>
      </c>
      <c r="P4" s="5" t="s">
        <v>14</v>
      </c>
      <c r="Q4" s="8">
        <f t="shared" si="5"/>
        <v>0.5</v>
      </c>
      <c r="R4" s="5" t="s">
        <v>10</v>
      </c>
      <c r="S4" s="8">
        <f t="shared" si="6"/>
        <v>0.7</v>
      </c>
      <c r="T4" s="5" t="s">
        <v>14</v>
      </c>
      <c r="U4" s="8">
        <f t="shared" si="7"/>
        <v>0.5</v>
      </c>
      <c r="V4" s="5" t="s">
        <v>10</v>
      </c>
      <c r="W4" s="8">
        <f t="shared" si="8"/>
        <v>0.7</v>
      </c>
      <c r="X4" s="5" t="s">
        <v>10</v>
      </c>
      <c r="Y4" s="8">
        <f t="shared" si="9"/>
        <v>0.7</v>
      </c>
    </row>
    <row r="5" spans="1:25" x14ac:dyDescent="0.25">
      <c r="A5" s="5" t="s">
        <v>5</v>
      </c>
      <c r="B5" s="5" t="s">
        <v>6</v>
      </c>
      <c r="C5" s="7">
        <v>42905</v>
      </c>
      <c r="D5" s="5" t="s">
        <v>8</v>
      </c>
      <c r="E5" s="5" t="s">
        <v>9</v>
      </c>
      <c r="F5" s="6" t="s">
        <v>16</v>
      </c>
      <c r="G5" s="8">
        <f t="shared" si="0"/>
        <v>0.9</v>
      </c>
      <c r="H5" s="6" t="s">
        <v>10</v>
      </c>
      <c r="I5" s="8">
        <f t="shared" si="1"/>
        <v>0.7</v>
      </c>
      <c r="J5" s="6" t="s">
        <v>10</v>
      </c>
      <c r="K5" s="8">
        <f t="shared" si="2"/>
        <v>0.7</v>
      </c>
      <c r="L5" s="6" t="s">
        <v>16</v>
      </c>
      <c r="M5" s="10">
        <f t="shared" si="3"/>
        <v>0.9</v>
      </c>
      <c r="N5" s="6" t="s">
        <v>16</v>
      </c>
      <c r="O5" s="8">
        <f t="shared" si="4"/>
        <v>0.9</v>
      </c>
      <c r="P5" s="5" t="s">
        <v>16</v>
      </c>
      <c r="Q5" s="8">
        <f t="shared" si="5"/>
        <v>0.9</v>
      </c>
      <c r="R5" s="5" t="s">
        <v>20</v>
      </c>
      <c r="S5" s="8">
        <f t="shared" si="6"/>
        <v>0</v>
      </c>
      <c r="T5" s="5" t="s">
        <v>16</v>
      </c>
      <c r="U5" s="8">
        <f t="shared" si="7"/>
        <v>0.9</v>
      </c>
      <c r="V5" s="5" t="s">
        <v>16</v>
      </c>
      <c r="W5" s="8">
        <f t="shared" si="8"/>
        <v>0.9</v>
      </c>
      <c r="X5" s="5" t="s">
        <v>16</v>
      </c>
      <c r="Y5" s="8">
        <f t="shared" si="9"/>
        <v>0.9</v>
      </c>
    </row>
    <row r="6" spans="1:25" x14ac:dyDescent="0.25">
      <c r="A6" s="5" t="s">
        <v>17</v>
      </c>
      <c r="B6" s="5" t="s">
        <v>21</v>
      </c>
      <c r="C6" s="7">
        <v>42905</v>
      </c>
      <c r="D6" s="5" t="s">
        <v>22</v>
      </c>
      <c r="E6" s="5" t="s">
        <v>23</v>
      </c>
      <c r="F6" s="6" t="s">
        <v>10</v>
      </c>
      <c r="G6" s="8">
        <f t="shared" si="0"/>
        <v>0.7</v>
      </c>
      <c r="H6" s="6" t="s">
        <v>16</v>
      </c>
      <c r="I6" s="8">
        <f t="shared" si="1"/>
        <v>0.9</v>
      </c>
      <c r="J6" s="6" t="s">
        <v>16</v>
      </c>
      <c r="K6" s="8">
        <f t="shared" si="2"/>
        <v>0.9</v>
      </c>
      <c r="L6" s="6" t="s">
        <v>10</v>
      </c>
      <c r="M6" s="10">
        <f t="shared" si="3"/>
        <v>0.7</v>
      </c>
      <c r="N6" s="6" t="s">
        <v>14</v>
      </c>
      <c r="O6" s="8">
        <f t="shared" si="4"/>
        <v>0.5</v>
      </c>
      <c r="P6" s="5" t="s">
        <v>16</v>
      </c>
      <c r="Q6" s="8">
        <f t="shared" si="5"/>
        <v>0.9</v>
      </c>
      <c r="R6" s="5" t="s">
        <v>16</v>
      </c>
      <c r="S6" s="8">
        <f t="shared" si="6"/>
        <v>0.9</v>
      </c>
      <c r="T6" s="5" t="s">
        <v>16</v>
      </c>
      <c r="U6" s="8">
        <f t="shared" si="7"/>
        <v>0.9</v>
      </c>
      <c r="V6" s="5" t="s">
        <v>10</v>
      </c>
      <c r="W6" s="8">
        <f t="shared" si="8"/>
        <v>0.7</v>
      </c>
      <c r="X6" s="5" t="s">
        <v>16</v>
      </c>
      <c r="Y6" s="8">
        <f t="shared" si="9"/>
        <v>0.9</v>
      </c>
    </row>
    <row r="7" spans="1:25" x14ac:dyDescent="0.25">
      <c r="A7" s="5" t="s">
        <v>5</v>
      </c>
      <c r="B7" s="5" t="s">
        <v>6</v>
      </c>
      <c r="E7" s="5" t="s">
        <v>9</v>
      </c>
      <c r="F7" s="6" t="s">
        <v>16</v>
      </c>
      <c r="G7" s="8">
        <f t="shared" si="0"/>
        <v>0.9</v>
      </c>
      <c r="H7" s="6" t="s">
        <v>16</v>
      </c>
      <c r="I7" s="8">
        <f t="shared" si="1"/>
        <v>0.9</v>
      </c>
      <c r="J7" s="6" t="s">
        <v>14</v>
      </c>
      <c r="K7" s="8">
        <f t="shared" si="2"/>
        <v>0.5</v>
      </c>
      <c r="L7" s="6" t="s">
        <v>10</v>
      </c>
      <c r="M7" s="10">
        <f t="shared" si="3"/>
        <v>0.7</v>
      </c>
      <c r="N7" s="6" t="s">
        <v>16</v>
      </c>
      <c r="O7" s="8">
        <f t="shared" si="4"/>
        <v>0.9</v>
      </c>
      <c r="P7" s="5" t="s">
        <v>10</v>
      </c>
      <c r="Q7" s="8">
        <f t="shared" si="5"/>
        <v>0.7</v>
      </c>
      <c r="R7" s="5" t="s">
        <v>16</v>
      </c>
      <c r="S7" s="8">
        <f t="shared" si="6"/>
        <v>0.9</v>
      </c>
      <c r="T7" s="5" t="s">
        <v>14</v>
      </c>
      <c r="U7" s="8">
        <f t="shared" si="7"/>
        <v>0.5</v>
      </c>
      <c r="V7" s="5" t="s">
        <v>10</v>
      </c>
      <c r="W7" s="8">
        <f t="shared" si="8"/>
        <v>0.7</v>
      </c>
      <c r="X7" s="5" t="s">
        <v>10</v>
      </c>
      <c r="Y7" s="8">
        <f t="shared" si="9"/>
        <v>0.7</v>
      </c>
    </row>
    <row r="8" spans="1:25" x14ac:dyDescent="0.25">
      <c r="A8" s="5" t="s">
        <v>5</v>
      </c>
      <c r="B8" s="5" t="s">
        <v>6</v>
      </c>
      <c r="C8" s="7">
        <v>42740</v>
      </c>
      <c r="D8" s="5" t="s">
        <v>22</v>
      </c>
      <c r="E8" s="5" t="s">
        <v>9</v>
      </c>
      <c r="F8" s="6" t="s">
        <v>16</v>
      </c>
      <c r="G8" s="8">
        <f t="shared" si="0"/>
        <v>0.9</v>
      </c>
      <c r="H8" s="6" t="s">
        <v>16</v>
      </c>
      <c r="I8" s="8"/>
      <c r="J8" s="6" t="s">
        <v>10</v>
      </c>
      <c r="K8" s="8">
        <f t="shared" si="2"/>
        <v>0.7</v>
      </c>
      <c r="L8" s="6" t="s">
        <v>10</v>
      </c>
      <c r="M8" s="10">
        <f t="shared" si="3"/>
        <v>0.7</v>
      </c>
      <c r="N8" s="6" t="s">
        <v>10</v>
      </c>
      <c r="O8" s="8">
        <f t="shared" si="4"/>
        <v>0.7</v>
      </c>
      <c r="P8" s="5" t="s">
        <v>16</v>
      </c>
      <c r="Q8" s="8">
        <f t="shared" si="5"/>
        <v>0.9</v>
      </c>
      <c r="R8" s="5" t="s">
        <v>16</v>
      </c>
      <c r="S8" s="8">
        <f t="shared" si="6"/>
        <v>0.9</v>
      </c>
      <c r="T8" s="5" t="s">
        <v>10</v>
      </c>
      <c r="U8" s="8">
        <f t="shared" si="7"/>
        <v>0.7</v>
      </c>
      <c r="V8" s="5" t="s">
        <v>16</v>
      </c>
      <c r="W8" s="8">
        <f t="shared" si="8"/>
        <v>0.9</v>
      </c>
      <c r="X8" s="5" t="s">
        <v>16</v>
      </c>
      <c r="Y8" s="8">
        <f t="shared" si="9"/>
        <v>0.9</v>
      </c>
    </row>
    <row r="9" spans="1:25" x14ac:dyDescent="0.25">
      <c r="A9" s="5" t="s">
        <v>5</v>
      </c>
      <c r="B9" s="5" t="s">
        <v>6</v>
      </c>
      <c r="C9" s="5" t="s">
        <v>24</v>
      </c>
      <c r="D9" s="5" t="s">
        <v>8</v>
      </c>
      <c r="E9" s="5" t="s">
        <v>9</v>
      </c>
      <c r="F9" s="6" t="s">
        <v>14</v>
      </c>
      <c r="G9" s="8">
        <f t="shared" si="0"/>
        <v>0.5</v>
      </c>
      <c r="H9" s="6" t="s">
        <v>15</v>
      </c>
      <c r="I9" s="8">
        <f t="shared" si="1"/>
        <v>0.3</v>
      </c>
      <c r="J9" s="6" t="s">
        <v>16</v>
      </c>
      <c r="K9" s="8">
        <f t="shared" si="2"/>
        <v>0.9</v>
      </c>
      <c r="L9" s="6" t="s">
        <v>16</v>
      </c>
      <c r="M9" s="10">
        <f t="shared" si="3"/>
        <v>0.9</v>
      </c>
      <c r="N9" s="6" t="s">
        <v>14</v>
      </c>
      <c r="O9" s="8">
        <f t="shared" si="4"/>
        <v>0.5</v>
      </c>
      <c r="P9" s="5" t="s">
        <v>10</v>
      </c>
      <c r="Q9" s="8">
        <f t="shared" si="5"/>
        <v>0.7</v>
      </c>
      <c r="R9" s="5" t="s">
        <v>10</v>
      </c>
      <c r="S9" s="8">
        <f t="shared" si="6"/>
        <v>0.7</v>
      </c>
      <c r="T9" s="5" t="s">
        <v>14</v>
      </c>
      <c r="U9" s="8">
        <f t="shared" si="7"/>
        <v>0.5</v>
      </c>
      <c r="V9" s="5" t="s">
        <v>10</v>
      </c>
      <c r="W9" s="8">
        <f t="shared" si="8"/>
        <v>0.7</v>
      </c>
      <c r="X9" s="5" t="s">
        <v>14</v>
      </c>
      <c r="Y9" s="8">
        <f t="shared" si="9"/>
        <v>0.5</v>
      </c>
    </row>
    <row r="10" spans="1:25" x14ac:dyDescent="0.25">
      <c r="A10" s="5" t="s">
        <v>5</v>
      </c>
      <c r="B10" s="5" t="s">
        <v>6</v>
      </c>
      <c r="E10" s="5" t="s">
        <v>9</v>
      </c>
      <c r="F10" s="6" t="s">
        <v>16</v>
      </c>
      <c r="G10" s="8">
        <f t="shared" si="0"/>
        <v>0.9</v>
      </c>
      <c r="H10" s="6" t="s">
        <v>10</v>
      </c>
      <c r="I10" s="8">
        <f t="shared" si="1"/>
        <v>0.7</v>
      </c>
      <c r="J10" s="6" t="s">
        <v>16</v>
      </c>
      <c r="K10" s="8">
        <f t="shared" si="2"/>
        <v>0.9</v>
      </c>
      <c r="L10" s="6" t="s">
        <v>16</v>
      </c>
      <c r="M10" s="10">
        <f t="shared" si="3"/>
        <v>0.9</v>
      </c>
      <c r="N10" s="6" t="s">
        <v>10</v>
      </c>
      <c r="O10" s="8">
        <f t="shared" si="4"/>
        <v>0.7</v>
      </c>
      <c r="P10" s="5" t="s">
        <v>16</v>
      </c>
      <c r="Q10" s="8">
        <f t="shared" si="5"/>
        <v>0.9</v>
      </c>
      <c r="R10" s="5" t="s">
        <v>16</v>
      </c>
      <c r="S10" s="8">
        <f t="shared" si="6"/>
        <v>0.9</v>
      </c>
      <c r="T10" s="5" t="s">
        <v>14</v>
      </c>
      <c r="U10" s="8">
        <f t="shared" si="7"/>
        <v>0.5</v>
      </c>
      <c r="V10" s="5" t="s">
        <v>10</v>
      </c>
      <c r="W10" s="8">
        <f t="shared" si="8"/>
        <v>0.7</v>
      </c>
      <c r="X10" s="5" t="s">
        <v>10</v>
      </c>
      <c r="Y10" s="8">
        <f t="shared" si="9"/>
        <v>0.7</v>
      </c>
    </row>
    <row r="11" spans="1:25" x14ac:dyDescent="0.25">
      <c r="A11" s="5" t="s">
        <v>5</v>
      </c>
      <c r="B11" s="5" t="s">
        <v>6</v>
      </c>
      <c r="C11" s="5" t="s">
        <v>7</v>
      </c>
      <c r="D11" s="5" t="s">
        <v>8</v>
      </c>
      <c r="E11" s="5" t="s">
        <v>9</v>
      </c>
      <c r="F11" s="6" t="s">
        <v>16</v>
      </c>
      <c r="G11" s="8">
        <f t="shared" si="0"/>
        <v>0.9</v>
      </c>
      <c r="H11" s="6" t="s">
        <v>10</v>
      </c>
      <c r="I11" s="8">
        <f t="shared" si="1"/>
        <v>0.7</v>
      </c>
      <c r="J11" s="6" t="s">
        <v>14</v>
      </c>
      <c r="K11" s="8">
        <f>_xlfn.SWITCH(J11,"Very High",0.9,"High",0.7,"Medium",0.5,"Low",0.3,"Very Low",0.1,0)</f>
        <v>0.5</v>
      </c>
      <c r="L11" s="6" t="s">
        <v>10</v>
      </c>
      <c r="M11" s="10">
        <f t="shared" si="3"/>
        <v>0.7</v>
      </c>
      <c r="N11" s="6" t="s">
        <v>10</v>
      </c>
      <c r="O11" s="8">
        <f t="shared" si="4"/>
        <v>0.7</v>
      </c>
      <c r="P11" s="5" t="s">
        <v>16</v>
      </c>
      <c r="Q11" s="8">
        <f t="shared" si="5"/>
        <v>0.9</v>
      </c>
      <c r="R11" s="5" t="s">
        <v>16</v>
      </c>
      <c r="S11" s="8">
        <f t="shared" si="6"/>
        <v>0.9</v>
      </c>
      <c r="T11" s="5" t="s">
        <v>14</v>
      </c>
      <c r="U11" s="8">
        <f t="shared" si="7"/>
        <v>0.5</v>
      </c>
      <c r="V11" s="5" t="s">
        <v>10</v>
      </c>
      <c r="W11" s="8">
        <f t="shared" si="8"/>
        <v>0.7</v>
      </c>
      <c r="X11" s="5" t="s">
        <v>10</v>
      </c>
      <c r="Y11" s="8">
        <f t="shared" si="9"/>
        <v>0.7</v>
      </c>
    </row>
    <row r="12" spans="1:25" x14ac:dyDescent="0.25">
      <c r="A12" s="5" t="s">
        <v>5</v>
      </c>
      <c r="B12" s="5" t="s">
        <v>6</v>
      </c>
      <c r="E12" s="5" t="s">
        <v>9</v>
      </c>
      <c r="F12" s="6" t="s">
        <v>14</v>
      </c>
      <c r="G12" s="8">
        <f t="shared" si="0"/>
        <v>0.5</v>
      </c>
      <c r="H12" s="6" t="s">
        <v>14</v>
      </c>
      <c r="I12" s="8">
        <f t="shared" si="1"/>
        <v>0.5</v>
      </c>
      <c r="J12" s="6" t="s">
        <v>14</v>
      </c>
      <c r="K12" s="8">
        <f t="shared" ref="K12:K46" si="10">_xlfn.SWITCH(J12,"Very High",0.9,"High",0.7,"Medium",0.5,"Low",0.3,"Very Low",0.1,0)</f>
        <v>0.5</v>
      </c>
      <c r="L12" s="6" t="s">
        <v>10</v>
      </c>
      <c r="M12" s="10">
        <f t="shared" si="3"/>
        <v>0.7</v>
      </c>
      <c r="N12" s="6" t="s">
        <v>16</v>
      </c>
      <c r="O12" s="8">
        <f t="shared" si="4"/>
        <v>0.9</v>
      </c>
      <c r="P12" s="5" t="s">
        <v>16</v>
      </c>
      <c r="Q12" s="8">
        <f t="shared" si="5"/>
        <v>0.9</v>
      </c>
      <c r="R12" s="5" t="s">
        <v>16</v>
      </c>
      <c r="S12" s="8">
        <f t="shared" si="6"/>
        <v>0.9</v>
      </c>
      <c r="T12" s="5" t="s">
        <v>16</v>
      </c>
      <c r="U12" s="8">
        <f t="shared" si="7"/>
        <v>0.9</v>
      </c>
      <c r="V12" s="5" t="s">
        <v>10</v>
      </c>
      <c r="W12" s="8">
        <f t="shared" si="8"/>
        <v>0.7</v>
      </c>
      <c r="X12" s="5" t="s">
        <v>14</v>
      </c>
      <c r="Y12" s="8">
        <f t="shared" si="9"/>
        <v>0.5</v>
      </c>
    </row>
    <row r="13" spans="1:25" x14ac:dyDescent="0.25">
      <c r="A13" s="5" t="s">
        <v>5</v>
      </c>
      <c r="B13" s="5" t="s">
        <v>6</v>
      </c>
      <c r="C13" s="5" t="s">
        <v>7</v>
      </c>
      <c r="D13" s="5" t="s">
        <v>8</v>
      </c>
      <c r="E13" s="5" t="s">
        <v>25</v>
      </c>
      <c r="F13" s="6" t="s">
        <v>16</v>
      </c>
      <c r="G13" s="8">
        <f t="shared" si="0"/>
        <v>0.9</v>
      </c>
      <c r="H13" s="6" t="s">
        <v>10</v>
      </c>
      <c r="I13" s="8">
        <f t="shared" si="1"/>
        <v>0.7</v>
      </c>
      <c r="J13" s="6" t="s">
        <v>10</v>
      </c>
      <c r="K13" s="8">
        <f t="shared" si="10"/>
        <v>0.7</v>
      </c>
      <c r="L13" s="6" t="s">
        <v>15</v>
      </c>
      <c r="M13" s="10">
        <f t="shared" si="3"/>
        <v>0.3</v>
      </c>
      <c r="N13" s="6" t="s">
        <v>14</v>
      </c>
      <c r="O13" s="8">
        <f t="shared" si="4"/>
        <v>0.5</v>
      </c>
      <c r="P13" s="5" t="s">
        <v>10</v>
      </c>
      <c r="Q13" s="8">
        <f t="shared" si="5"/>
        <v>0.7</v>
      </c>
      <c r="R13" s="5" t="s">
        <v>10</v>
      </c>
      <c r="S13" s="8">
        <f t="shared" si="6"/>
        <v>0.7</v>
      </c>
      <c r="T13" s="5" t="s">
        <v>15</v>
      </c>
      <c r="U13" s="8">
        <f t="shared" si="7"/>
        <v>0.3</v>
      </c>
      <c r="V13" s="5" t="s">
        <v>14</v>
      </c>
      <c r="W13" s="8">
        <f t="shared" si="8"/>
        <v>0.5</v>
      </c>
      <c r="X13" s="5" t="s">
        <v>10</v>
      </c>
      <c r="Y13" s="8">
        <f t="shared" si="9"/>
        <v>0.7</v>
      </c>
    </row>
    <row r="14" spans="1:25" x14ac:dyDescent="0.25">
      <c r="A14" s="5" t="s">
        <v>5</v>
      </c>
      <c r="B14" s="5" t="s">
        <v>6</v>
      </c>
      <c r="E14" s="5" t="s">
        <v>25</v>
      </c>
      <c r="F14" s="6" t="s">
        <v>16</v>
      </c>
      <c r="G14" s="8">
        <f t="shared" si="0"/>
        <v>0.9</v>
      </c>
      <c r="H14" s="6" t="s">
        <v>16</v>
      </c>
      <c r="I14" s="8">
        <f t="shared" si="1"/>
        <v>0.9</v>
      </c>
      <c r="J14" s="6" t="s">
        <v>10</v>
      </c>
      <c r="K14" s="8">
        <f t="shared" si="10"/>
        <v>0.7</v>
      </c>
      <c r="L14" s="6" t="s">
        <v>10</v>
      </c>
      <c r="M14" s="10">
        <f t="shared" si="3"/>
        <v>0.7</v>
      </c>
      <c r="N14" s="6" t="s">
        <v>10</v>
      </c>
      <c r="O14" s="8">
        <f t="shared" si="4"/>
        <v>0.7</v>
      </c>
      <c r="P14" s="5" t="s">
        <v>14</v>
      </c>
      <c r="Q14" s="8">
        <f t="shared" si="5"/>
        <v>0.5</v>
      </c>
      <c r="R14" s="5" t="s">
        <v>14</v>
      </c>
      <c r="S14" s="8">
        <f t="shared" si="6"/>
        <v>0.5</v>
      </c>
      <c r="T14" s="5" t="s">
        <v>14</v>
      </c>
      <c r="U14" s="8">
        <f t="shared" si="7"/>
        <v>0.5</v>
      </c>
      <c r="V14" s="5" t="s">
        <v>10</v>
      </c>
      <c r="W14" s="8">
        <f t="shared" si="8"/>
        <v>0.7</v>
      </c>
      <c r="X14" s="5" t="s">
        <v>14</v>
      </c>
      <c r="Y14" s="8">
        <f t="shared" si="9"/>
        <v>0.5</v>
      </c>
    </row>
    <row r="15" spans="1:25" x14ac:dyDescent="0.25">
      <c r="A15" s="5" t="s">
        <v>5</v>
      </c>
      <c r="B15" s="5" t="s">
        <v>6</v>
      </c>
      <c r="C15" s="5" t="s">
        <v>7</v>
      </c>
      <c r="E15" s="5" t="s">
        <v>9</v>
      </c>
      <c r="F15" s="6" t="s">
        <v>16</v>
      </c>
      <c r="G15" s="8">
        <f t="shared" si="0"/>
        <v>0.9</v>
      </c>
      <c r="H15" s="6" t="s">
        <v>16</v>
      </c>
      <c r="I15" s="8">
        <f t="shared" si="1"/>
        <v>0.9</v>
      </c>
      <c r="J15" s="6" t="s">
        <v>14</v>
      </c>
      <c r="K15" s="8">
        <f t="shared" si="10"/>
        <v>0.5</v>
      </c>
      <c r="L15" s="6" t="s">
        <v>10</v>
      </c>
      <c r="M15" s="10">
        <f t="shared" si="3"/>
        <v>0.7</v>
      </c>
      <c r="N15" s="6" t="s">
        <v>10</v>
      </c>
      <c r="O15" s="8">
        <f t="shared" si="4"/>
        <v>0.7</v>
      </c>
      <c r="P15" s="5" t="s">
        <v>10</v>
      </c>
      <c r="Q15" s="8">
        <f t="shared" si="5"/>
        <v>0.7</v>
      </c>
      <c r="R15" s="5" t="s">
        <v>16</v>
      </c>
      <c r="S15" s="8">
        <f t="shared" si="6"/>
        <v>0.9</v>
      </c>
      <c r="T15" s="5" t="s">
        <v>10</v>
      </c>
      <c r="U15" s="8">
        <f t="shared" si="7"/>
        <v>0.7</v>
      </c>
      <c r="V15" s="5" t="s">
        <v>16</v>
      </c>
      <c r="W15" s="8">
        <f t="shared" si="8"/>
        <v>0.9</v>
      </c>
      <c r="X15" s="5" t="s">
        <v>16</v>
      </c>
      <c r="Y15" s="8">
        <f t="shared" si="9"/>
        <v>0.9</v>
      </c>
    </row>
    <row r="16" spans="1:25" x14ac:dyDescent="0.25">
      <c r="A16" s="5" t="s">
        <v>17</v>
      </c>
      <c r="B16" s="5" t="s">
        <v>26</v>
      </c>
      <c r="C16" s="5" t="s">
        <v>7</v>
      </c>
      <c r="D16" s="5" t="s">
        <v>8</v>
      </c>
      <c r="E16" s="5" t="s">
        <v>23</v>
      </c>
      <c r="F16" s="6" t="s">
        <v>14</v>
      </c>
      <c r="G16" s="8">
        <f t="shared" si="0"/>
        <v>0.5</v>
      </c>
      <c r="H16" s="6" t="s">
        <v>10</v>
      </c>
      <c r="I16" s="8">
        <f t="shared" si="1"/>
        <v>0.7</v>
      </c>
      <c r="J16" s="6" t="s">
        <v>16</v>
      </c>
      <c r="K16" s="8">
        <f t="shared" si="10"/>
        <v>0.9</v>
      </c>
      <c r="L16" s="6" t="s">
        <v>14</v>
      </c>
      <c r="M16" s="10">
        <f t="shared" si="3"/>
        <v>0.5</v>
      </c>
      <c r="N16" s="6" t="s">
        <v>14</v>
      </c>
      <c r="O16" s="8">
        <f t="shared" si="4"/>
        <v>0.5</v>
      </c>
      <c r="P16" s="5" t="s">
        <v>10</v>
      </c>
      <c r="Q16" s="8">
        <f t="shared" si="5"/>
        <v>0.7</v>
      </c>
      <c r="R16" s="5" t="s">
        <v>10</v>
      </c>
      <c r="S16" s="8">
        <f t="shared" si="6"/>
        <v>0.7</v>
      </c>
      <c r="T16" s="5" t="s">
        <v>10</v>
      </c>
      <c r="U16" s="8">
        <f t="shared" si="7"/>
        <v>0.7</v>
      </c>
      <c r="V16" s="5" t="s">
        <v>16</v>
      </c>
      <c r="W16" s="8">
        <f t="shared" si="8"/>
        <v>0.9</v>
      </c>
      <c r="X16" s="5" t="s">
        <v>16</v>
      </c>
      <c r="Y16" s="8">
        <f t="shared" si="9"/>
        <v>0.9</v>
      </c>
    </row>
    <row r="17" spans="1:25" x14ac:dyDescent="0.25">
      <c r="A17" s="5" t="s">
        <v>5</v>
      </c>
      <c r="B17" s="5" t="s">
        <v>6</v>
      </c>
      <c r="E17" s="5" t="s">
        <v>9</v>
      </c>
      <c r="F17" s="6" t="s">
        <v>14</v>
      </c>
      <c r="G17" s="8">
        <f t="shared" si="0"/>
        <v>0.5</v>
      </c>
      <c r="H17" s="6" t="s">
        <v>10</v>
      </c>
      <c r="I17" s="8">
        <f t="shared" si="1"/>
        <v>0.7</v>
      </c>
      <c r="J17" s="6" t="s">
        <v>16</v>
      </c>
      <c r="K17" s="8">
        <f t="shared" si="10"/>
        <v>0.9</v>
      </c>
      <c r="L17" s="6" t="s">
        <v>16</v>
      </c>
      <c r="M17" s="10">
        <f t="shared" si="3"/>
        <v>0.9</v>
      </c>
      <c r="N17" s="6" t="s">
        <v>16</v>
      </c>
      <c r="O17" s="8">
        <f t="shared" si="4"/>
        <v>0.9</v>
      </c>
      <c r="P17" s="5" t="s">
        <v>10</v>
      </c>
      <c r="Q17" s="8">
        <f t="shared" si="5"/>
        <v>0.7</v>
      </c>
      <c r="R17" s="5" t="s">
        <v>10</v>
      </c>
      <c r="S17" s="8">
        <f t="shared" si="6"/>
        <v>0.7</v>
      </c>
      <c r="T17" s="5" t="s">
        <v>16</v>
      </c>
      <c r="U17" s="8">
        <f t="shared" si="7"/>
        <v>0.9</v>
      </c>
      <c r="V17" s="5" t="s">
        <v>10</v>
      </c>
      <c r="W17" s="8">
        <f t="shared" si="8"/>
        <v>0.7</v>
      </c>
      <c r="X17" s="5" t="s">
        <v>10</v>
      </c>
      <c r="Y17" s="8">
        <f t="shared" si="9"/>
        <v>0.7</v>
      </c>
    </row>
    <row r="18" spans="1:25" x14ac:dyDescent="0.25">
      <c r="A18" s="5" t="s">
        <v>17</v>
      </c>
      <c r="B18" s="5" t="s">
        <v>18</v>
      </c>
      <c r="C18" s="7">
        <v>42905</v>
      </c>
      <c r="D18" s="5" t="s">
        <v>8</v>
      </c>
      <c r="E18" s="5" t="s">
        <v>9</v>
      </c>
      <c r="F18" s="6" t="s">
        <v>16</v>
      </c>
      <c r="G18" s="8">
        <f t="shared" si="0"/>
        <v>0.9</v>
      </c>
      <c r="H18" s="6" t="s">
        <v>10</v>
      </c>
      <c r="I18" s="8">
        <f t="shared" si="1"/>
        <v>0.7</v>
      </c>
      <c r="J18" s="6" t="s">
        <v>10</v>
      </c>
      <c r="K18" s="8">
        <f t="shared" si="10"/>
        <v>0.7</v>
      </c>
      <c r="L18" s="6" t="s">
        <v>14</v>
      </c>
      <c r="M18" s="10">
        <f t="shared" si="3"/>
        <v>0.5</v>
      </c>
      <c r="N18" s="6" t="s">
        <v>14</v>
      </c>
      <c r="O18" s="8">
        <f t="shared" si="4"/>
        <v>0.5</v>
      </c>
      <c r="P18" s="5" t="s">
        <v>14</v>
      </c>
      <c r="Q18" s="8">
        <f t="shared" si="5"/>
        <v>0.5</v>
      </c>
      <c r="R18" s="5" t="s">
        <v>10</v>
      </c>
      <c r="S18" s="8">
        <f t="shared" si="6"/>
        <v>0.7</v>
      </c>
      <c r="T18" s="5" t="s">
        <v>14</v>
      </c>
      <c r="U18" s="8">
        <f t="shared" si="7"/>
        <v>0.5</v>
      </c>
      <c r="V18" s="5" t="s">
        <v>14</v>
      </c>
      <c r="W18" s="8">
        <f t="shared" si="8"/>
        <v>0.5</v>
      </c>
      <c r="X18" s="5" t="s">
        <v>14</v>
      </c>
      <c r="Y18" s="8">
        <f t="shared" si="9"/>
        <v>0.5</v>
      </c>
    </row>
    <row r="19" spans="1:25" x14ac:dyDescent="0.25">
      <c r="A19" s="5" t="s">
        <v>17</v>
      </c>
      <c r="B19" s="5" t="s">
        <v>27</v>
      </c>
      <c r="C19" s="7">
        <v>42905</v>
      </c>
      <c r="D19" s="5" t="s">
        <v>8</v>
      </c>
      <c r="E19" s="5" t="s">
        <v>25</v>
      </c>
      <c r="F19" s="6" t="s">
        <v>20</v>
      </c>
      <c r="G19" s="8" t="str">
        <f>_xlfn.SWITCH(F19,"Very High",0.9,"High",0.7,"Medium",0.5,"Low",0.3,"Very Low",0.1,"")</f>
        <v/>
      </c>
      <c r="H19" s="6" t="s">
        <v>20</v>
      </c>
      <c r="I19" s="8"/>
      <c r="J19" s="6" t="s">
        <v>16</v>
      </c>
      <c r="K19" s="8">
        <f t="shared" si="10"/>
        <v>0.9</v>
      </c>
      <c r="L19" s="6" t="s">
        <v>13</v>
      </c>
      <c r="M19" s="10">
        <f t="shared" si="3"/>
        <v>0.1</v>
      </c>
      <c r="N19" s="6" t="s">
        <v>13</v>
      </c>
      <c r="O19" s="8">
        <f t="shared" si="4"/>
        <v>0.1</v>
      </c>
      <c r="P19" s="5" t="s">
        <v>15</v>
      </c>
      <c r="Q19" s="8">
        <f t="shared" si="5"/>
        <v>0.3</v>
      </c>
      <c r="R19" s="5" t="s">
        <v>10</v>
      </c>
      <c r="S19" s="8">
        <f t="shared" si="6"/>
        <v>0.7</v>
      </c>
      <c r="T19" s="5" t="s">
        <v>16</v>
      </c>
      <c r="U19" s="8">
        <f t="shared" si="7"/>
        <v>0.9</v>
      </c>
      <c r="V19" s="5" t="s">
        <v>15</v>
      </c>
      <c r="W19" s="8">
        <f t="shared" si="8"/>
        <v>0.3</v>
      </c>
      <c r="X19" s="5" t="s">
        <v>10</v>
      </c>
      <c r="Y19" s="8">
        <f t="shared" si="9"/>
        <v>0.7</v>
      </c>
    </row>
    <row r="20" spans="1:25" x14ac:dyDescent="0.25">
      <c r="A20" s="5" t="s">
        <v>17</v>
      </c>
      <c r="B20" s="5" t="s">
        <v>18</v>
      </c>
      <c r="C20" s="5" t="s">
        <v>24</v>
      </c>
      <c r="D20" s="5" t="s">
        <v>8</v>
      </c>
      <c r="E20" s="5" t="s">
        <v>9</v>
      </c>
      <c r="F20" s="6" t="s">
        <v>20</v>
      </c>
      <c r="G20" s="8" t="str">
        <f>_xlfn.SWITCH(F20,"Very High",0.9,"High",0.7,"Medium",0.5,"Low",0.3,"Very Low",0.1,"")</f>
        <v/>
      </c>
      <c r="H20" s="6" t="s">
        <v>14</v>
      </c>
      <c r="I20" s="8">
        <f t="shared" si="1"/>
        <v>0.5</v>
      </c>
      <c r="J20" s="6" t="s">
        <v>16</v>
      </c>
      <c r="K20" s="8">
        <f t="shared" si="10"/>
        <v>0.9</v>
      </c>
      <c r="L20" s="6" t="s">
        <v>16</v>
      </c>
      <c r="M20" s="10">
        <f t="shared" si="3"/>
        <v>0.9</v>
      </c>
      <c r="N20" s="6" t="s">
        <v>10</v>
      </c>
      <c r="O20" s="8">
        <f t="shared" si="4"/>
        <v>0.7</v>
      </c>
      <c r="P20" s="5" t="s">
        <v>14</v>
      </c>
      <c r="Q20" s="8">
        <f t="shared" si="5"/>
        <v>0.5</v>
      </c>
      <c r="R20" s="5" t="s">
        <v>14</v>
      </c>
      <c r="S20" s="8">
        <f t="shared" si="6"/>
        <v>0.5</v>
      </c>
      <c r="T20" s="5" t="s">
        <v>14</v>
      </c>
      <c r="U20" s="8">
        <f t="shared" si="7"/>
        <v>0.5</v>
      </c>
      <c r="V20" s="5" t="s">
        <v>10</v>
      </c>
      <c r="W20" s="8">
        <f t="shared" si="8"/>
        <v>0.7</v>
      </c>
      <c r="X20" s="5" t="s">
        <v>15</v>
      </c>
      <c r="Y20" s="8">
        <f t="shared" si="9"/>
        <v>0.3</v>
      </c>
    </row>
    <row r="21" spans="1:25" x14ac:dyDescent="0.25">
      <c r="A21" s="5" t="s">
        <v>17</v>
      </c>
      <c r="B21" s="5" t="s">
        <v>18</v>
      </c>
      <c r="C21" s="7">
        <v>42905</v>
      </c>
      <c r="D21" s="5" t="s">
        <v>22</v>
      </c>
      <c r="E21" s="5" t="s">
        <v>25</v>
      </c>
      <c r="F21" s="6" t="s">
        <v>14</v>
      </c>
      <c r="G21" s="8">
        <f t="shared" si="0"/>
        <v>0.5</v>
      </c>
      <c r="H21" s="6" t="s">
        <v>20</v>
      </c>
      <c r="I21" s="8"/>
      <c r="J21" s="6" t="s">
        <v>10</v>
      </c>
      <c r="K21" s="8">
        <f t="shared" si="10"/>
        <v>0.7</v>
      </c>
      <c r="L21" s="6" t="s">
        <v>10</v>
      </c>
      <c r="M21" s="10">
        <f t="shared" si="3"/>
        <v>0.7</v>
      </c>
      <c r="N21" s="6" t="s">
        <v>14</v>
      </c>
      <c r="O21" s="8">
        <f t="shared" si="4"/>
        <v>0.5</v>
      </c>
      <c r="P21" s="5" t="s">
        <v>14</v>
      </c>
      <c r="Q21" s="8">
        <f t="shared" si="5"/>
        <v>0.5</v>
      </c>
      <c r="R21" s="5" t="s">
        <v>14</v>
      </c>
      <c r="S21" s="8">
        <f t="shared" si="6"/>
        <v>0.5</v>
      </c>
      <c r="T21" s="5" t="s">
        <v>14</v>
      </c>
      <c r="U21" s="8">
        <f t="shared" si="7"/>
        <v>0.5</v>
      </c>
      <c r="V21" s="5" t="s">
        <v>15</v>
      </c>
      <c r="W21" s="8">
        <f t="shared" si="8"/>
        <v>0.3</v>
      </c>
      <c r="X21" s="5" t="s">
        <v>13</v>
      </c>
      <c r="Y21" s="8">
        <f t="shared" si="9"/>
        <v>0.1</v>
      </c>
    </row>
    <row r="22" spans="1:25" x14ac:dyDescent="0.25">
      <c r="A22" s="5" t="s">
        <v>17</v>
      </c>
      <c r="B22" s="5" t="s">
        <v>27</v>
      </c>
      <c r="C22" s="5" t="s">
        <v>24</v>
      </c>
      <c r="D22" s="5" t="s">
        <v>8</v>
      </c>
      <c r="E22" s="5" t="s">
        <v>9</v>
      </c>
      <c r="F22" s="6" t="s">
        <v>10</v>
      </c>
      <c r="G22" s="8">
        <f t="shared" si="0"/>
        <v>0.7</v>
      </c>
      <c r="H22" s="6" t="s">
        <v>10</v>
      </c>
      <c r="I22" s="8">
        <f t="shared" si="1"/>
        <v>0.7</v>
      </c>
      <c r="J22" s="6" t="s">
        <v>16</v>
      </c>
      <c r="K22" s="8">
        <f t="shared" si="10"/>
        <v>0.9</v>
      </c>
      <c r="L22" s="6" t="s">
        <v>10</v>
      </c>
      <c r="M22" s="10">
        <f t="shared" si="3"/>
        <v>0.7</v>
      </c>
      <c r="N22" s="6" t="s">
        <v>14</v>
      </c>
      <c r="O22" s="8">
        <f t="shared" si="4"/>
        <v>0.5</v>
      </c>
      <c r="P22" s="5" t="s">
        <v>14</v>
      </c>
      <c r="Q22" s="8">
        <f t="shared" si="5"/>
        <v>0.5</v>
      </c>
      <c r="R22" s="5" t="s">
        <v>16</v>
      </c>
      <c r="S22" s="8">
        <f t="shared" si="6"/>
        <v>0.9</v>
      </c>
      <c r="T22" s="5" t="s">
        <v>15</v>
      </c>
      <c r="U22" s="8">
        <f t="shared" si="7"/>
        <v>0.3</v>
      </c>
      <c r="V22" s="5" t="s">
        <v>14</v>
      </c>
      <c r="W22" s="8">
        <f t="shared" si="8"/>
        <v>0.5</v>
      </c>
      <c r="X22" s="5" t="s">
        <v>13</v>
      </c>
      <c r="Y22" s="8">
        <f t="shared" si="9"/>
        <v>0.1</v>
      </c>
    </row>
    <row r="23" spans="1:25" x14ac:dyDescent="0.25">
      <c r="A23" s="5" t="s">
        <v>5</v>
      </c>
      <c r="B23" s="5" t="s">
        <v>6</v>
      </c>
      <c r="C23" s="7">
        <v>42905</v>
      </c>
      <c r="E23" s="5" t="s">
        <v>9</v>
      </c>
      <c r="F23" s="6" t="s">
        <v>14</v>
      </c>
      <c r="G23" s="8">
        <f t="shared" si="0"/>
        <v>0.5</v>
      </c>
      <c r="H23" s="6" t="s">
        <v>16</v>
      </c>
      <c r="I23" s="8">
        <f t="shared" si="1"/>
        <v>0.9</v>
      </c>
      <c r="J23" s="6" t="s">
        <v>10</v>
      </c>
      <c r="K23" s="8">
        <f t="shared" si="10"/>
        <v>0.7</v>
      </c>
      <c r="L23" s="6" t="s">
        <v>10</v>
      </c>
      <c r="M23" s="10">
        <f t="shared" si="3"/>
        <v>0.7</v>
      </c>
      <c r="N23" s="6" t="s">
        <v>16</v>
      </c>
      <c r="O23" s="8">
        <f t="shared" si="4"/>
        <v>0.9</v>
      </c>
      <c r="P23" s="5" t="s">
        <v>10</v>
      </c>
      <c r="Q23" s="8">
        <f t="shared" si="5"/>
        <v>0.7</v>
      </c>
      <c r="R23" s="5" t="s">
        <v>16</v>
      </c>
      <c r="S23" s="8">
        <f t="shared" si="6"/>
        <v>0.9</v>
      </c>
      <c r="T23" s="5" t="s">
        <v>10</v>
      </c>
      <c r="U23" s="8">
        <f t="shared" si="7"/>
        <v>0.7</v>
      </c>
      <c r="V23" s="5" t="s">
        <v>16</v>
      </c>
      <c r="W23" s="8">
        <f t="shared" si="8"/>
        <v>0.9</v>
      </c>
      <c r="X23" s="5" t="s">
        <v>16</v>
      </c>
      <c r="Y23" s="8">
        <f t="shared" si="9"/>
        <v>0.9</v>
      </c>
    </row>
    <row r="24" spans="1:25" x14ac:dyDescent="0.25">
      <c r="A24" s="5" t="s">
        <v>5</v>
      </c>
      <c r="B24" s="5" t="s">
        <v>11</v>
      </c>
      <c r="E24" s="5" t="s">
        <v>9</v>
      </c>
      <c r="F24" s="6" t="s">
        <v>16</v>
      </c>
      <c r="G24" s="8">
        <f t="shared" si="0"/>
        <v>0.9</v>
      </c>
      <c r="H24" s="6" t="s">
        <v>16</v>
      </c>
      <c r="I24" s="8">
        <f t="shared" si="1"/>
        <v>0.9</v>
      </c>
      <c r="J24" s="6" t="s">
        <v>16</v>
      </c>
      <c r="K24" s="8">
        <f t="shared" si="10"/>
        <v>0.9</v>
      </c>
      <c r="L24" s="6" t="s">
        <v>16</v>
      </c>
      <c r="M24" s="10">
        <f t="shared" si="3"/>
        <v>0.9</v>
      </c>
      <c r="N24" s="6" t="s">
        <v>14</v>
      </c>
      <c r="O24" s="8">
        <f t="shared" si="4"/>
        <v>0.5</v>
      </c>
      <c r="P24" s="5" t="s">
        <v>16</v>
      </c>
      <c r="Q24" s="8">
        <f t="shared" si="5"/>
        <v>0.9</v>
      </c>
      <c r="R24" s="5" t="s">
        <v>16</v>
      </c>
      <c r="S24" s="8">
        <f t="shared" si="6"/>
        <v>0.9</v>
      </c>
      <c r="T24" s="5" t="s">
        <v>16</v>
      </c>
      <c r="U24" s="8">
        <f t="shared" si="7"/>
        <v>0.9</v>
      </c>
      <c r="V24" s="5" t="s">
        <v>20</v>
      </c>
      <c r="W24" s="8"/>
      <c r="X24" s="5" t="s">
        <v>16</v>
      </c>
      <c r="Y24" s="8">
        <f t="shared" si="9"/>
        <v>0.9</v>
      </c>
    </row>
    <row r="25" spans="1:25" x14ac:dyDescent="0.25">
      <c r="A25" s="5" t="s">
        <v>5</v>
      </c>
      <c r="B25" s="5" t="s">
        <v>18</v>
      </c>
      <c r="C25" s="7">
        <v>42740</v>
      </c>
      <c r="D25" s="5" t="s">
        <v>28</v>
      </c>
      <c r="E25" s="5" t="s">
        <v>9</v>
      </c>
      <c r="F25" s="6" t="s">
        <v>10</v>
      </c>
      <c r="G25" s="8">
        <f t="shared" si="0"/>
        <v>0.7</v>
      </c>
      <c r="H25" s="6" t="s">
        <v>16</v>
      </c>
      <c r="I25" s="8">
        <f t="shared" si="1"/>
        <v>0.9</v>
      </c>
      <c r="J25" s="6" t="s">
        <v>16</v>
      </c>
      <c r="K25" s="8">
        <f t="shared" si="10"/>
        <v>0.9</v>
      </c>
      <c r="L25" s="6" t="s">
        <v>15</v>
      </c>
      <c r="M25" s="10">
        <f t="shared" si="3"/>
        <v>0.3</v>
      </c>
      <c r="N25" s="6" t="s">
        <v>14</v>
      </c>
      <c r="O25" s="8">
        <f t="shared" si="4"/>
        <v>0.5</v>
      </c>
      <c r="P25" s="5" t="s">
        <v>14</v>
      </c>
      <c r="Q25" s="8">
        <f t="shared" si="5"/>
        <v>0.5</v>
      </c>
      <c r="R25" s="5" t="s">
        <v>16</v>
      </c>
      <c r="S25" s="8">
        <f t="shared" si="6"/>
        <v>0.9</v>
      </c>
      <c r="T25" s="5" t="s">
        <v>16</v>
      </c>
      <c r="U25" s="8">
        <f t="shared" si="7"/>
        <v>0.9</v>
      </c>
      <c r="V25" s="5" t="s">
        <v>10</v>
      </c>
      <c r="W25" s="8">
        <f t="shared" si="8"/>
        <v>0.7</v>
      </c>
      <c r="X25" s="5" t="s">
        <v>20</v>
      </c>
      <c r="Y25" s="8"/>
    </row>
    <row r="26" spans="1:25" x14ac:dyDescent="0.25">
      <c r="A26" s="5" t="s">
        <v>17</v>
      </c>
      <c r="B26" s="5" t="s">
        <v>18</v>
      </c>
      <c r="C26" s="5" t="s">
        <v>24</v>
      </c>
      <c r="D26" s="5" t="s">
        <v>8</v>
      </c>
      <c r="E26" s="5" t="s">
        <v>23</v>
      </c>
      <c r="F26" s="6" t="s">
        <v>13</v>
      </c>
      <c r="G26" s="8">
        <f t="shared" si="0"/>
        <v>0.1</v>
      </c>
      <c r="H26" s="6" t="s">
        <v>10</v>
      </c>
      <c r="I26" s="8">
        <f t="shared" si="1"/>
        <v>0.7</v>
      </c>
      <c r="J26" s="6" t="s">
        <v>10</v>
      </c>
      <c r="K26" s="8">
        <f t="shared" si="10"/>
        <v>0.7</v>
      </c>
      <c r="L26" s="6" t="s">
        <v>16</v>
      </c>
      <c r="M26" s="10">
        <f t="shared" si="3"/>
        <v>0.9</v>
      </c>
      <c r="N26" s="6" t="s">
        <v>16</v>
      </c>
      <c r="O26" s="8">
        <f t="shared" si="4"/>
        <v>0.9</v>
      </c>
      <c r="P26" s="5" t="s">
        <v>14</v>
      </c>
      <c r="Q26" s="8">
        <f t="shared" si="5"/>
        <v>0.5</v>
      </c>
      <c r="R26" s="5" t="s">
        <v>15</v>
      </c>
      <c r="S26" s="8">
        <f t="shared" si="6"/>
        <v>0.3</v>
      </c>
      <c r="T26" s="5" t="s">
        <v>15</v>
      </c>
      <c r="U26" s="8">
        <f t="shared" si="7"/>
        <v>0.3</v>
      </c>
      <c r="V26" s="5" t="s">
        <v>14</v>
      </c>
      <c r="W26" s="8">
        <f t="shared" si="8"/>
        <v>0.5</v>
      </c>
      <c r="X26" s="5" t="s">
        <v>10</v>
      </c>
      <c r="Y26" s="8">
        <f t="shared" si="9"/>
        <v>0.7</v>
      </c>
    </row>
    <row r="27" spans="1:25" x14ac:dyDescent="0.25">
      <c r="A27" s="5" t="s">
        <v>5</v>
      </c>
      <c r="B27" s="5" t="s">
        <v>6</v>
      </c>
      <c r="C27" s="5" t="s">
        <v>12</v>
      </c>
      <c r="D27" s="5" t="s">
        <v>8</v>
      </c>
      <c r="E27" s="5" t="s">
        <v>19</v>
      </c>
      <c r="F27" s="6" t="s">
        <v>16</v>
      </c>
      <c r="G27" s="8">
        <f t="shared" si="0"/>
        <v>0.9</v>
      </c>
      <c r="H27" s="6" t="s">
        <v>16</v>
      </c>
      <c r="I27" s="8">
        <f t="shared" si="1"/>
        <v>0.9</v>
      </c>
      <c r="J27" s="6" t="s">
        <v>16</v>
      </c>
      <c r="K27" s="8">
        <f t="shared" si="10"/>
        <v>0.9</v>
      </c>
      <c r="L27" s="6" t="s">
        <v>10</v>
      </c>
      <c r="M27" s="10">
        <f t="shared" si="3"/>
        <v>0.7</v>
      </c>
      <c r="N27" s="6" t="s">
        <v>10</v>
      </c>
      <c r="O27" s="8">
        <f t="shared" si="4"/>
        <v>0.7</v>
      </c>
      <c r="P27" s="5" t="s">
        <v>16</v>
      </c>
      <c r="Q27" s="8">
        <f t="shared" si="5"/>
        <v>0.9</v>
      </c>
      <c r="R27" s="5" t="s">
        <v>10</v>
      </c>
      <c r="S27" s="8">
        <f t="shared" si="6"/>
        <v>0.7</v>
      </c>
      <c r="T27" s="5" t="s">
        <v>10</v>
      </c>
      <c r="U27" s="8">
        <f t="shared" si="7"/>
        <v>0.7</v>
      </c>
      <c r="V27" s="5" t="s">
        <v>10</v>
      </c>
      <c r="W27" s="8">
        <f t="shared" si="8"/>
        <v>0.7</v>
      </c>
      <c r="X27" s="5" t="s">
        <v>10</v>
      </c>
      <c r="Y27" s="8">
        <f t="shared" si="9"/>
        <v>0.7</v>
      </c>
    </row>
    <row r="28" spans="1:25" x14ac:dyDescent="0.25">
      <c r="A28" s="5" t="s">
        <v>5</v>
      </c>
      <c r="B28" s="5" t="s">
        <v>6</v>
      </c>
      <c r="E28" s="5" t="s">
        <v>23</v>
      </c>
      <c r="F28" s="6" t="s">
        <v>16</v>
      </c>
      <c r="G28" s="8">
        <f t="shared" si="0"/>
        <v>0.9</v>
      </c>
      <c r="H28" s="6" t="s">
        <v>10</v>
      </c>
      <c r="I28" s="8">
        <f t="shared" si="1"/>
        <v>0.7</v>
      </c>
      <c r="J28" s="6" t="s">
        <v>16</v>
      </c>
      <c r="K28" s="8">
        <f t="shared" si="10"/>
        <v>0.9</v>
      </c>
      <c r="L28" s="6" t="s">
        <v>10</v>
      </c>
      <c r="M28" s="10">
        <f t="shared" si="3"/>
        <v>0.7</v>
      </c>
      <c r="N28" s="6" t="s">
        <v>14</v>
      </c>
      <c r="O28" s="8">
        <f t="shared" si="4"/>
        <v>0.5</v>
      </c>
      <c r="P28" s="5" t="s">
        <v>10</v>
      </c>
      <c r="Q28" s="8">
        <f t="shared" si="5"/>
        <v>0.7</v>
      </c>
      <c r="R28" s="5" t="s">
        <v>16</v>
      </c>
      <c r="S28" s="8">
        <f t="shared" si="6"/>
        <v>0.9</v>
      </c>
      <c r="T28" s="5" t="s">
        <v>10</v>
      </c>
      <c r="U28" s="8">
        <f t="shared" si="7"/>
        <v>0.7</v>
      </c>
      <c r="V28" s="5" t="s">
        <v>10</v>
      </c>
      <c r="W28" s="8">
        <f t="shared" si="8"/>
        <v>0.7</v>
      </c>
      <c r="X28" s="5" t="s">
        <v>14</v>
      </c>
      <c r="Y28" s="8">
        <f t="shared" si="9"/>
        <v>0.5</v>
      </c>
    </row>
    <row r="29" spans="1:25" x14ac:dyDescent="0.25">
      <c r="A29" s="5" t="s">
        <v>17</v>
      </c>
      <c r="B29" s="5" t="s">
        <v>18</v>
      </c>
      <c r="C29" s="5" t="s">
        <v>7</v>
      </c>
      <c r="D29" s="5" t="s">
        <v>8</v>
      </c>
      <c r="E29" s="5" t="s">
        <v>23</v>
      </c>
      <c r="F29" s="6" t="s">
        <v>15</v>
      </c>
      <c r="G29" s="8">
        <f t="shared" si="0"/>
        <v>0.3</v>
      </c>
      <c r="H29" s="6" t="s">
        <v>14</v>
      </c>
      <c r="I29" s="8">
        <f t="shared" si="1"/>
        <v>0.5</v>
      </c>
      <c r="J29" s="6" t="s">
        <v>15</v>
      </c>
      <c r="K29" s="8">
        <f t="shared" si="10"/>
        <v>0.3</v>
      </c>
      <c r="L29" s="6" t="s">
        <v>10</v>
      </c>
      <c r="M29" s="10">
        <f t="shared" si="3"/>
        <v>0.7</v>
      </c>
      <c r="N29" s="6" t="s">
        <v>14</v>
      </c>
      <c r="O29" s="8">
        <f t="shared" si="4"/>
        <v>0.5</v>
      </c>
      <c r="P29" s="5" t="s">
        <v>15</v>
      </c>
      <c r="Q29" s="8">
        <f t="shared" si="5"/>
        <v>0.3</v>
      </c>
      <c r="R29" s="5" t="s">
        <v>14</v>
      </c>
      <c r="S29" s="8">
        <f t="shared" si="6"/>
        <v>0.5</v>
      </c>
      <c r="T29" s="5" t="s">
        <v>16</v>
      </c>
      <c r="U29" s="8">
        <f t="shared" si="7"/>
        <v>0.9</v>
      </c>
      <c r="V29" s="5" t="s">
        <v>15</v>
      </c>
      <c r="W29" s="8">
        <f t="shared" si="8"/>
        <v>0.3</v>
      </c>
      <c r="X29" s="5" t="s">
        <v>13</v>
      </c>
      <c r="Y29" s="8">
        <f t="shared" si="9"/>
        <v>0.1</v>
      </c>
    </row>
    <row r="30" spans="1:25" x14ac:dyDescent="0.25">
      <c r="A30" s="5" t="s">
        <v>5</v>
      </c>
      <c r="B30" s="5" t="s">
        <v>6</v>
      </c>
      <c r="C30" s="5" t="s">
        <v>7</v>
      </c>
      <c r="D30" s="5" t="s">
        <v>8</v>
      </c>
      <c r="E30" s="5" t="s">
        <v>9</v>
      </c>
      <c r="F30" s="6" t="s">
        <v>15</v>
      </c>
      <c r="G30" s="8">
        <f t="shared" si="0"/>
        <v>0.3</v>
      </c>
      <c r="H30" s="6" t="s">
        <v>10</v>
      </c>
      <c r="I30" s="8">
        <f t="shared" si="1"/>
        <v>0.7</v>
      </c>
      <c r="J30" s="6" t="s">
        <v>10</v>
      </c>
      <c r="K30" s="8">
        <f t="shared" si="10"/>
        <v>0.7</v>
      </c>
      <c r="L30" s="6" t="s">
        <v>14</v>
      </c>
      <c r="M30" s="10">
        <f t="shared" si="3"/>
        <v>0.5</v>
      </c>
      <c r="N30" s="6" t="s">
        <v>15</v>
      </c>
      <c r="O30" s="8">
        <f t="shared" si="4"/>
        <v>0.3</v>
      </c>
      <c r="P30" s="5" t="s">
        <v>14</v>
      </c>
      <c r="Q30" s="8">
        <f t="shared" si="5"/>
        <v>0.5</v>
      </c>
      <c r="R30" s="5" t="s">
        <v>15</v>
      </c>
      <c r="S30" s="8">
        <f t="shared" si="6"/>
        <v>0.3</v>
      </c>
      <c r="T30" s="5" t="s">
        <v>15</v>
      </c>
      <c r="U30" s="8">
        <f t="shared" si="7"/>
        <v>0.3</v>
      </c>
      <c r="V30" s="5" t="s">
        <v>10</v>
      </c>
      <c r="W30" s="8">
        <f t="shared" si="8"/>
        <v>0.7</v>
      </c>
      <c r="X30" s="5" t="s">
        <v>14</v>
      </c>
      <c r="Y30" s="8">
        <f t="shared" si="9"/>
        <v>0.5</v>
      </c>
    </row>
    <row r="31" spans="1:25" x14ac:dyDescent="0.25">
      <c r="A31" s="5" t="s">
        <v>5</v>
      </c>
      <c r="B31" s="5" t="s">
        <v>6</v>
      </c>
      <c r="E31" s="5" t="s">
        <v>25</v>
      </c>
      <c r="F31" s="6"/>
      <c r="G31" s="8" t="str">
        <f>_xlfn.SWITCH(F31,"Very High",0.9,"High",0.7,"Medium",0.5,"Low",0.3,"Very Low",0.1,"")</f>
        <v/>
      </c>
      <c r="H31" s="6"/>
      <c r="I31" s="8"/>
      <c r="J31" s="6"/>
      <c r="K31" s="8"/>
      <c r="L31" s="6"/>
      <c r="M31" s="10"/>
      <c r="N31" s="6"/>
      <c r="O31" s="8">
        <f t="shared" si="4"/>
        <v>0</v>
      </c>
      <c r="Q31" s="8"/>
      <c r="S31" s="8"/>
      <c r="U31" s="8"/>
      <c r="W31" s="8"/>
      <c r="Y31" s="8"/>
    </row>
    <row r="32" spans="1:25" x14ac:dyDescent="0.25">
      <c r="A32" s="5" t="s">
        <v>5</v>
      </c>
      <c r="B32" s="5" t="s">
        <v>6</v>
      </c>
      <c r="E32" s="5" t="s">
        <v>23</v>
      </c>
      <c r="F32" s="6" t="s">
        <v>10</v>
      </c>
      <c r="G32" s="8">
        <f t="shared" si="0"/>
        <v>0.7</v>
      </c>
      <c r="H32" s="6" t="s">
        <v>16</v>
      </c>
      <c r="I32" s="8">
        <f t="shared" si="1"/>
        <v>0.9</v>
      </c>
      <c r="J32" s="6" t="s">
        <v>20</v>
      </c>
      <c r="K32" s="8"/>
      <c r="L32" s="6" t="s">
        <v>16</v>
      </c>
      <c r="M32" s="10">
        <f t="shared" si="3"/>
        <v>0.9</v>
      </c>
      <c r="N32" s="6" t="s">
        <v>15</v>
      </c>
      <c r="O32" s="8">
        <f t="shared" si="4"/>
        <v>0.3</v>
      </c>
      <c r="P32" s="5" t="s">
        <v>16</v>
      </c>
      <c r="Q32" s="8">
        <f t="shared" si="5"/>
        <v>0.9</v>
      </c>
      <c r="R32" s="5" t="s">
        <v>16</v>
      </c>
      <c r="S32" s="8">
        <f t="shared" si="6"/>
        <v>0.9</v>
      </c>
      <c r="T32" s="5" t="s">
        <v>10</v>
      </c>
      <c r="U32" s="8">
        <f t="shared" si="7"/>
        <v>0.7</v>
      </c>
      <c r="V32" s="5" t="s">
        <v>16</v>
      </c>
      <c r="W32" s="8">
        <f t="shared" si="8"/>
        <v>0.9</v>
      </c>
      <c r="X32" s="5" t="s">
        <v>10</v>
      </c>
      <c r="Y32" s="8">
        <f t="shared" si="9"/>
        <v>0.7</v>
      </c>
    </row>
    <row r="33" spans="1:25" x14ac:dyDescent="0.25">
      <c r="A33" s="5" t="s">
        <v>5</v>
      </c>
      <c r="B33" s="5" t="s">
        <v>6</v>
      </c>
      <c r="C33" s="7">
        <v>42740</v>
      </c>
      <c r="D33" s="5" t="s">
        <v>28</v>
      </c>
      <c r="E33" s="5" t="s">
        <v>9</v>
      </c>
      <c r="F33" s="6" t="s">
        <v>16</v>
      </c>
      <c r="G33" s="8">
        <f t="shared" si="0"/>
        <v>0.9</v>
      </c>
      <c r="H33" s="6" t="s">
        <v>16</v>
      </c>
      <c r="I33" s="8">
        <f t="shared" si="1"/>
        <v>0.9</v>
      </c>
      <c r="J33" s="6" t="s">
        <v>16</v>
      </c>
      <c r="K33" s="8">
        <f t="shared" si="10"/>
        <v>0.9</v>
      </c>
      <c r="L33" s="6" t="s">
        <v>16</v>
      </c>
      <c r="M33" s="10">
        <f t="shared" si="3"/>
        <v>0.9</v>
      </c>
      <c r="N33" s="6" t="s">
        <v>10</v>
      </c>
      <c r="O33" s="8">
        <f t="shared" si="4"/>
        <v>0.7</v>
      </c>
      <c r="P33" s="5" t="s">
        <v>14</v>
      </c>
      <c r="Q33" s="8">
        <f t="shared" si="5"/>
        <v>0.5</v>
      </c>
      <c r="R33" s="5" t="s">
        <v>16</v>
      </c>
      <c r="S33" s="8">
        <f t="shared" si="6"/>
        <v>0.9</v>
      </c>
      <c r="T33" s="5" t="s">
        <v>10</v>
      </c>
      <c r="U33" s="8">
        <f t="shared" si="7"/>
        <v>0.7</v>
      </c>
      <c r="V33" s="5" t="s">
        <v>14</v>
      </c>
      <c r="W33" s="8">
        <f t="shared" si="8"/>
        <v>0.5</v>
      </c>
      <c r="X33" s="5" t="s">
        <v>16</v>
      </c>
      <c r="Y33" s="8">
        <f t="shared" si="9"/>
        <v>0.9</v>
      </c>
    </row>
    <row r="34" spans="1:25" x14ac:dyDescent="0.25">
      <c r="A34" s="5" t="s">
        <v>17</v>
      </c>
      <c r="B34" s="5" t="s">
        <v>11</v>
      </c>
      <c r="C34" s="5" t="s">
        <v>24</v>
      </c>
      <c r="D34" s="5" t="s">
        <v>8</v>
      </c>
      <c r="E34" s="5" t="s">
        <v>9</v>
      </c>
      <c r="F34" s="6" t="s">
        <v>14</v>
      </c>
      <c r="G34" s="8">
        <f t="shared" si="0"/>
        <v>0.5</v>
      </c>
      <c r="H34" s="6" t="s">
        <v>10</v>
      </c>
      <c r="I34" s="8">
        <f t="shared" si="1"/>
        <v>0.7</v>
      </c>
      <c r="J34" s="6" t="s">
        <v>10</v>
      </c>
      <c r="K34" s="8">
        <f t="shared" si="10"/>
        <v>0.7</v>
      </c>
      <c r="L34" s="6" t="s">
        <v>10</v>
      </c>
      <c r="M34" s="10">
        <f t="shared" si="3"/>
        <v>0.7</v>
      </c>
      <c r="N34" s="6" t="s">
        <v>10</v>
      </c>
      <c r="O34" s="8">
        <f t="shared" si="4"/>
        <v>0.7</v>
      </c>
      <c r="P34" s="5" t="s">
        <v>10</v>
      </c>
      <c r="Q34" s="8">
        <f t="shared" si="5"/>
        <v>0.7</v>
      </c>
      <c r="R34" s="5" t="s">
        <v>16</v>
      </c>
      <c r="S34" s="8">
        <f t="shared" si="6"/>
        <v>0.9</v>
      </c>
      <c r="T34" s="5" t="s">
        <v>10</v>
      </c>
      <c r="U34" s="8">
        <f t="shared" si="7"/>
        <v>0.7</v>
      </c>
      <c r="V34" s="5" t="s">
        <v>16</v>
      </c>
      <c r="W34" s="8">
        <f t="shared" si="8"/>
        <v>0.9</v>
      </c>
      <c r="X34" s="5" t="s">
        <v>16</v>
      </c>
      <c r="Y34" s="8">
        <f t="shared" si="9"/>
        <v>0.9</v>
      </c>
    </row>
    <row r="35" spans="1:25" x14ac:dyDescent="0.25">
      <c r="A35" s="5" t="s">
        <v>5</v>
      </c>
      <c r="B35" s="5" t="s">
        <v>6</v>
      </c>
      <c r="C35" s="5" t="s">
        <v>7</v>
      </c>
      <c r="E35" s="5" t="s">
        <v>9</v>
      </c>
      <c r="F35" s="6" t="s">
        <v>16</v>
      </c>
      <c r="G35" s="8">
        <f t="shared" si="0"/>
        <v>0.9</v>
      </c>
      <c r="H35" s="6" t="s">
        <v>10</v>
      </c>
      <c r="I35" s="8">
        <f t="shared" si="1"/>
        <v>0.7</v>
      </c>
      <c r="J35" s="6" t="s">
        <v>16</v>
      </c>
      <c r="K35" s="8">
        <f t="shared" si="10"/>
        <v>0.9</v>
      </c>
      <c r="L35" s="6" t="s">
        <v>14</v>
      </c>
      <c r="M35" s="10">
        <f t="shared" si="3"/>
        <v>0.5</v>
      </c>
      <c r="N35" s="6" t="s">
        <v>14</v>
      </c>
      <c r="O35" s="8">
        <f t="shared" si="4"/>
        <v>0.5</v>
      </c>
      <c r="P35" s="5" t="s">
        <v>14</v>
      </c>
      <c r="Q35" s="8">
        <f t="shared" si="5"/>
        <v>0.5</v>
      </c>
      <c r="R35" s="5" t="s">
        <v>16</v>
      </c>
      <c r="S35" s="8">
        <f t="shared" si="6"/>
        <v>0.9</v>
      </c>
      <c r="T35" s="5" t="s">
        <v>16</v>
      </c>
      <c r="U35" s="8">
        <f t="shared" si="7"/>
        <v>0.9</v>
      </c>
      <c r="V35" s="5" t="s">
        <v>16</v>
      </c>
      <c r="W35" s="8">
        <f t="shared" si="8"/>
        <v>0.9</v>
      </c>
      <c r="X35" s="5" t="s">
        <v>14</v>
      </c>
      <c r="Y35" s="8">
        <f t="shared" si="9"/>
        <v>0.5</v>
      </c>
    </row>
    <row r="36" spans="1:25" x14ac:dyDescent="0.25">
      <c r="A36" s="5" t="s">
        <v>17</v>
      </c>
      <c r="B36" s="5" t="s">
        <v>18</v>
      </c>
      <c r="C36" s="5" t="s">
        <v>7</v>
      </c>
      <c r="D36" s="5" t="s">
        <v>8</v>
      </c>
      <c r="E36" s="5" t="s">
        <v>23</v>
      </c>
      <c r="F36" s="6" t="s">
        <v>16</v>
      </c>
      <c r="G36" s="8">
        <f t="shared" si="0"/>
        <v>0.9</v>
      </c>
      <c r="H36" s="6" t="s">
        <v>16</v>
      </c>
      <c r="I36" s="8">
        <f t="shared" si="1"/>
        <v>0.9</v>
      </c>
      <c r="J36" s="6" t="s">
        <v>16</v>
      </c>
      <c r="K36" s="8">
        <f t="shared" si="10"/>
        <v>0.9</v>
      </c>
      <c r="L36" s="6" t="s">
        <v>14</v>
      </c>
      <c r="M36" s="10">
        <f t="shared" si="3"/>
        <v>0.5</v>
      </c>
      <c r="N36" s="6" t="s">
        <v>16</v>
      </c>
      <c r="O36" s="8">
        <f t="shared" si="4"/>
        <v>0.9</v>
      </c>
      <c r="P36" s="5" t="s">
        <v>14</v>
      </c>
      <c r="Q36" s="8">
        <f t="shared" si="5"/>
        <v>0.5</v>
      </c>
      <c r="R36" s="5" t="s">
        <v>14</v>
      </c>
      <c r="S36" s="8">
        <f t="shared" si="6"/>
        <v>0.5</v>
      </c>
      <c r="T36" s="5" t="s">
        <v>10</v>
      </c>
      <c r="U36" s="8">
        <f t="shared" si="7"/>
        <v>0.7</v>
      </c>
      <c r="V36" s="5" t="s">
        <v>14</v>
      </c>
      <c r="W36" s="8">
        <f t="shared" si="8"/>
        <v>0.5</v>
      </c>
      <c r="X36" s="5" t="s">
        <v>16</v>
      </c>
      <c r="Y36" s="8">
        <f t="shared" si="9"/>
        <v>0.9</v>
      </c>
    </row>
    <row r="37" spans="1:25" x14ac:dyDescent="0.25">
      <c r="A37" s="5" t="s">
        <v>5</v>
      </c>
      <c r="B37" s="5" t="s">
        <v>6</v>
      </c>
      <c r="C37" s="5" t="s">
        <v>7</v>
      </c>
      <c r="D37" s="5" t="s">
        <v>8</v>
      </c>
      <c r="E37" s="5" t="s">
        <v>9</v>
      </c>
      <c r="F37" s="6" t="s">
        <v>13</v>
      </c>
      <c r="G37" s="8">
        <f t="shared" si="0"/>
        <v>0.1</v>
      </c>
      <c r="H37" s="6" t="s">
        <v>15</v>
      </c>
      <c r="I37" s="8">
        <f t="shared" si="1"/>
        <v>0.3</v>
      </c>
      <c r="J37" s="6" t="s">
        <v>14</v>
      </c>
      <c r="K37" s="8">
        <f t="shared" si="10"/>
        <v>0.5</v>
      </c>
      <c r="L37" s="6" t="s">
        <v>15</v>
      </c>
      <c r="M37" s="10">
        <f t="shared" si="3"/>
        <v>0.3</v>
      </c>
      <c r="N37" s="6" t="s">
        <v>14</v>
      </c>
      <c r="O37" s="8">
        <f t="shared" si="4"/>
        <v>0.5</v>
      </c>
      <c r="P37" s="5" t="s">
        <v>15</v>
      </c>
      <c r="Q37" s="8">
        <f t="shared" si="5"/>
        <v>0.3</v>
      </c>
      <c r="R37" s="5" t="s">
        <v>13</v>
      </c>
      <c r="S37" s="8">
        <f t="shared" si="6"/>
        <v>0.1</v>
      </c>
      <c r="T37" s="5" t="s">
        <v>14</v>
      </c>
      <c r="U37" s="8">
        <f t="shared" si="7"/>
        <v>0.5</v>
      </c>
      <c r="V37" s="5" t="s">
        <v>13</v>
      </c>
      <c r="W37" s="8">
        <f t="shared" si="8"/>
        <v>0.1</v>
      </c>
      <c r="X37" s="5" t="s">
        <v>15</v>
      </c>
      <c r="Y37" s="8">
        <f t="shared" si="9"/>
        <v>0.3</v>
      </c>
    </row>
    <row r="38" spans="1:25" x14ac:dyDescent="0.25">
      <c r="A38" s="5" t="s">
        <v>17</v>
      </c>
      <c r="B38" s="5" t="s">
        <v>27</v>
      </c>
      <c r="C38" s="5" t="s">
        <v>7</v>
      </c>
      <c r="D38" s="5" t="s">
        <v>8</v>
      </c>
      <c r="E38" s="5" t="s">
        <v>23</v>
      </c>
      <c r="F38" s="6" t="s">
        <v>15</v>
      </c>
      <c r="G38" s="8">
        <f t="shared" si="0"/>
        <v>0.3</v>
      </c>
      <c r="H38" s="6" t="s">
        <v>14</v>
      </c>
      <c r="I38" s="8">
        <f t="shared" si="1"/>
        <v>0.5</v>
      </c>
      <c r="J38" s="6" t="s">
        <v>14</v>
      </c>
      <c r="K38" s="8">
        <f t="shared" si="10"/>
        <v>0.5</v>
      </c>
      <c r="L38" s="6" t="s">
        <v>15</v>
      </c>
      <c r="M38" s="10">
        <f t="shared" si="3"/>
        <v>0.3</v>
      </c>
      <c r="N38" s="6" t="s">
        <v>15</v>
      </c>
      <c r="O38" s="8">
        <f t="shared" si="4"/>
        <v>0.3</v>
      </c>
      <c r="P38" s="5" t="s">
        <v>15</v>
      </c>
      <c r="Q38" s="8">
        <f t="shared" si="5"/>
        <v>0.3</v>
      </c>
      <c r="R38" s="5" t="s">
        <v>15</v>
      </c>
      <c r="S38" s="8">
        <f t="shared" si="6"/>
        <v>0.3</v>
      </c>
      <c r="T38" s="5" t="s">
        <v>13</v>
      </c>
      <c r="U38" s="8">
        <f t="shared" si="7"/>
        <v>0.1</v>
      </c>
      <c r="V38" s="5" t="s">
        <v>15</v>
      </c>
      <c r="W38" s="8">
        <f t="shared" si="8"/>
        <v>0.3</v>
      </c>
      <c r="X38" s="5" t="s">
        <v>15</v>
      </c>
      <c r="Y38" s="8">
        <f t="shared" si="9"/>
        <v>0.3</v>
      </c>
    </row>
    <row r="39" spans="1:25" x14ac:dyDescent="0.25">
      <c r="A39" s="5" t="s">
        <v>17</v>
      </c>
      <c r="B39" s="5" t="s">
        <v>18</v>
      </c>
      <c r="C39" s="7">
        <v>42905</v>
      </c>
      <c r="D39" s="5" t="s">
        <v>8</v>
      </c>
      <c r="E39" s="5" t="s">
        <v>23</v>
      </c>
      <c r="F39" s="6" t="s">
        <v>16</v>
      </c>
      <c r="G39" s="8">
        <f t="shared" si="0"/>
        <v>0.9</v>
      </c>
      <c r="H39" s="6" t="s">
        <v>10</v>
      </c>
      <c r="I39" s="8">
        <f t="shared" si="1"/>
        <v>0.7</v>
      </c>
      <c r="J39" s="6" t="s">
        <v>10</v>
      </c>
      <c r="K39" s="8">
        <f t="shared" si="10"/>
        <v>0.7</v>
      </c>
      <c r="L39" s="6" t="s">
        <v>14</v>
      </c>
      <c r="M39" s="10">
        <f t="shared" si="3"/>
        <v>0.5</v>
      </c>
      <c r="N39" s="6" t="s">
        <v>10</v>
      </c>
      <c r="O39" s="8">
        <f t="shared" si="4"/>
        <v>0.7</v>
      </c>
      <c r="P39" s="5" t="s">
        <v>16</v>
      </c>
      <c r="Q39" s="8">
        <f t="shared" si="5"/>
        <v>0.9</v>
      </c>
      <c r="R39" s="5" t="s">
        <v>15</v>
      </c>
      <c r="S39" s="8">
        <f t="shared" si="6"/>
        <v>0.3</v>
      </c>
      <c r="T39" s="5" t="s">
        <v>15</v>
      </c>
      <c r="U39" s="8">
        <f t="shared" si="7"/>
        <v>0.3</v>
      </c>
      <c r="V39" s="5" t="s">
        <v>10</v>
      </c>
      <c r="W39" s="8">
        <f t="shared" si="8"/>
        <v>0.7</v>
      </c>
      <c r="X39" s="5" t="s">
        <v>10</v>
      </c>
      <c r="Y39" s="8">
        <f t="shared" si="9"/>
        <v>0.7</v>
      </c>
    </row>
    <row r="40" spans="1:25" x14ac:dyDescent="0.25">
      <c r="A40" s="5" t="s">
        <v>5</v>
      </c>
      <c r="B40" s="5" t="s">
        <v>6</v>
      </c>
      <c r="E40" s="5" t="s">
        <v>25</v>
      </c>
      <c r="F40" s="6" t="s">
        <v>20</v>
      </c>
      <c r="G40" s="8" t="str">
        <f>_xlfn.SWITCH(F40,"Very High",0.9,"High",0.7,"Medium",0.5,"Low",0.3,"Very Low",0.1,"")</f>
        <v/>
      </c>
      <c r="H40" s="6" t="s">
        <v>20</v>
      </c>
      <c r="I40" s="8"/>
      <c r="J40" s="6" t="s">
        <v>20</v>
      </c>
      <c r="K40" s="8"/>
      <c r="L40" s="6" t="s">
        <v>20</v>
      </c>
      <c r="M40" s="10"/>
      <c r="N40" s="6" t="s">
        <v>20</v>
      </c>
      <c r="O40" s="8">
        <f t="shared" si="4"/>
        <v>0</v>
      </c>
      <c r="P40" s="5" t="s">
        <v>20</v>
      </c>
      <c r="Q40" s="8"/>
      <c r="R40" s="5" t="s">
        <v>20</v>
      </c>
      <c r="S40" s="8"/>
      <c r="T40" s="5" t="s">
        <v>20</v>
      </c>
      <c r="U40" s="8"/>
      <c r="V40" s="5" t="s">
        <v>20</v>
      </c>
      <c r="W40" s="8"/>
      <c r="X40" s="5" t="s">
        <v>20</v>
      </c>
      <c r="Y40" s="8"/>
    </row>
    <row r="41" spans="1:25" x14ac:dyDescent="0.25">
      <c r="A41" s="5" t="s">
        <v>5</v>
      </c>
      <c r="B41" s="5" t="s">
        <v>6</v>
      </c>
      <c r="C41" s="5" t="s">
        <v>7</v>
      </c>
      <c r="D41" s="5" t="s">
        <v>8</v>
      </c>
      <c r="E41" s="5" t="s">
        <v>9</v>
      </c>
      <c r="F41" s="6" t="s">
        <v>13</v>
      </c>
      <c r="G41" s="8">
        <f t="shared" si="0"/>
        <v>0.1</v>
      </c>
      <c r="H41" s="6" t="s">
        <v>13</v>
      </c>
      <c r="I41" s="8">
        <f t="shared" si="1"/>
        <v>0.1</v>
      </c>
      <c r="J41" s="6" t="s">
        <v>13</v>
      </c>
      <c r="K41" s="8">
        <f t="shared" si="10"/>
        <v>0.1</v>
      </c>
      <c r="L41" s="6" t="s">
        <v>16</v>
      </c>
      <c r="M41" s="10">
        <f t="shared" si="3"/>
        <v>0.9</v>
      </c>
      <c r="N41" s="6" t="s">
        <v>16</v>
      </c>
      <c r="O41" s="8">
        <f t="shared" si="4"/>
        <v>0.9</v>
      </c>
      <c r="Q41" s="8"/>
      <c r="R41" s="5" t="s">
        <v>14</v>
      </c>
      <c r="S41" s="8">
        <f t="shared" si="6"/>
        <v>0.5</v>
      </c>
      <c r="T41" s="5" t="s">
        <v>10</v>
      </c>
      <c r="U41" s="8">
        <f t="shared" si="7"/>
        <v>0.7</v>
      </c>
      <c r="V41" s="5" t="s">
        <v>10</v>
      </c>
      <c r="W41" s="8">
        <f t="shared" si="8"/>
        <v>0.7</v>
      </c>
      <c r="X41" s="5" t="s">
        <v>13</v>
      </c>
      <c r="Y41" s="8">
        <f t="shared" si="9"/>
        <v>0.1</v>
      </c>
    </row>
    <row r="42" spans="1:25" x14ac:dyDescent="0.25">
      <c r="A42" s="5" t="s">
        <v>5</v>
      </c>
      <c r="B42" s="5" t="s">
        <v>6</v>
      </c>
      <c r="E42" s="5" t="s">
        <v>9</v>
      </c>
      <c r="F42" s="6" t="s">
        <v>10</v>
      </c>
      <c r="G42" s="8">
        <f t="shared" si="0"/>
        <v>0.7</v>
      </c>
      <c r="H42" s="6" t="s">
        <v>16</v>
      </c>
      <c r="I42" s="8">
        <f t="shared" si="1"/>
        <v>0.9</v>
      </c>
      <c r="J42" s="6" t="s">
        <v>10</v>
      </c>
      <c r="K42" s="8">
        <f t="shared" si="10"/>
        <v>0.7</v>
      </c>
      <c r="L42" s="6" t="s">
        <v>10</v>
      </c>
      <c r="M42" s="10">
        <f t="shared" si="3"/>
        <v>0.7</v>
      </c>
      <c r="N42" s="6" t="s">
        <v>10</v>
      </c>
      <c r="O42" s="8">
        <f t="shared" si="4"/>
        <v>0.7</v>
      </c>
      <c r="P42" s="5" t="s">
        <v>14</v>
      </c>
      <c r="Q42" s="8">
        <f t="shared" si="5"/>
        <v>0.5</v>
      </c>
      <c r="R42" s="5" t="s">
        <v>14</v>
      </c>
      <c r="S42" s="8">
        <f t="shared" si="6"/>
        <v>0.5</v>
      </c>
      <c r="T42" s="5" t="s">
        <v>10</v>
      </c>
      <c r="U42" s="8">
        <f t="shared" si="7"/>
        <v>0.7</v>
      </c>
      <c r="V42" s="5" t="s">
        <v>10</v>
      </c>
      <c r="W42" s="8">
        <f t="shared" si="8"/>
        <v>0.7</v>
      </c>
      <c r="X42" s="5" t="s">
        <v>10</v>
      </c>
      <c r="Y42" s="8">
        <f t="shared" si="9"/>
        <v>0.7</v>
      </c>
    </row>
    <row r="43" spans="1:25" x14ac:dyDescent="0.25">
      <c r="A43" s="5" t="s">
        <v>17</v>
      </c>
      <c r="B43" s="5" t="s">
        <v>21</v>
      </c>
      <c r="C43" s="5" t="s">
        <v>7</v>
      </c>
      <c r="D43" s="5" t="s">
        <v>8</v>
      </c>
      <c r="E43" s="5" t="s">
        <v>23</v>
      </c>
      <c r="F43" s="6" t="s">
        <v>16</v>
      </c>
      <c r="G43" s="8">
        <f t="shared" si="0"/>
        <v>0.9</v>
      </c>
      <c r="H43" s="6" t="s">
        <v>15</v>
      </c>
      <c r="I43" s="8">
        <f t="shared" si="1"/>
        <v>0.3</v>
      </c>
      <c r="J43" s="6" t="s">
        <v>10</v>
      </c>
      <c r="K43" s="8">
        <f t="shared" si="10"/>
        <v>0.7</v>
      </c>
      <c r="L43" s="6" t="s">
        <v>15</v>
      </c>
      <c r="M43" s="10">
        <f t="shared" si="3"/>
        <v>0.3</v>
      </c>
      <c r="N43" s="6" t="s">
        <v>16</v>
      </c>
      <c r="O43" s="8">
        <f t="shared" si="4"/>
        <v>0.9</v>
      </c>
      <c r="P43" s="5" t="s">
        <v>15</v>
      </c>
      <c r="Q43" s="8">
        <f t="shared" si="5"/>
        <v>0.3</v>
      </c>
      <c r="R43" s="5" t="s">
        <v>16</v>
      </c>
      <c r="S43" s="8">
        <f t="shared" si="6"/>
        <v>0.9</v>
      </c>
      <c r="T43" s="5" t="s">
        <v>20</v>
      </c>
      <c r="U43" s="8"/>
      <c r="V43" s="5" t="s">
        <v>10</v>
      </c>
      <c r="W43" s="8">
        <f t="shared" si="8"/>
        <v>0.7</v>
      </c>
      <c r="X43" s="5" t="s">
        <v>10</v>
      </c>
      <c r="Y43" s="8">
        <f t="shared" si="9"/>
        <v>0.7</v>
      </c>
    </row>
    <row r="44" spans="1:25" x14ac:dyDescent="0.25">
      <c r="A44" s="5" t="s">
        <v>5</v>
      </c>
      <c r="B44" s="5" t="s">
        <v>6</v>
      </c>
      <c r="C44" s="7">
        <v>42740</v>
      </c>
      <c r="D44" s="5" t="s">
        <v>22</v>
      </c>
      <c r="E44" s="5" t="s">
        <v>9</v>
      </c>
      <c r="F44" s="6" t="s">
        <v>20</v>
      </c>
      <c r="G44" s="8" t="str">
        <f>_xlfn.SWITCH(F44,"Very High",0.9,"High",0.7,"Medium",0.5,"Low",0.3,"Very Low",0.1,"")</f>
        <v/>
      </c>
      <c r="H44" s="6" t="s">
        <v>16</v>
      </c>
      <c r="I44" s="8">
        <f t="shared" si="1"/>
        <v>0.9</v>
      </c>
      <c r="J44" s="6" t="s">
        <v>16</v>
      </c>
      <c r="K44" s="8">
        <f t="shared" si="10"/>
        <v>0.9</v>
      </c>
      <c r="L44" s="6" t="s">
        <v>16</v>
      </c>
      <c r="M44" s="10">
        <f t="shared" si="3"/>
        <v>0.9</v>
      </c>
      <c r="N44" s="6" t="s">
        <v>16</v>
      </c>
      <c r="O44" s="8">
        <f t="shared" si="4"/>
        <v>0.9</v>
      </c>
      <c r="P44" s="5" t="s">
        <v>16</v>
      </c>
      <c r="Q44" s="8">
        <f t="shared" si="5"/>
        <v>0.9</v>
      </c>
      <c r="R44" s="5" t="s">
        <v>16</v>
      </c>
      <c r="S44" s="8">
        <f t="shared" si="6"/>
        <v>0.9</v>
      </c>
      <c r="T44" s="5" t="s">
        <v>16</v>
      </c>
      <c r="U44" s="8">
        <f t="shared" si="7"/>
        <v>0.9</v>
      </c>
      <c r="V44" s="5" t="s">
        <v>16</v>
      </c>
      <c r="W44" s="8">
        <f t="shared" si="8"/>
        <v>0.9</v>
      </c>
      <c r="X44" s="5" t="s">
        <v>16</v>
      </c>
      <c r="Y44" s="8">
        <f t="shared" si="9"/>
        <v>0.9</v>
      </c>
    </row>
    <row r="45" spans="1:25" x14ac:dyDescent="0.25">
      <c r="A45" s="5" t="s">
        <v>5</v>
      </c>
      <c r="B45" s="5" t="s">
        <v>6</v>
      </c>
      <c r="E45" s="5" t="s">
        <v>9</v>
      </c>
      <c r="F45" s="6" t="s">
        <v>16</v>
      </c>
      <c r="G45" s="8">
        <f t="shared" si="0"/>
        <v>0.9</v>
      </c>
      <c r="H45" s="6" t="s">
        <v>10</v>
      </c>
      <c r="I45" s="8">
        <f t="shared" si="1"/>
        <v>0.7</v>
      </c>
      <c r="J45" s="6" t="s">
        <v>16</v>
      </c>
      <c r="K45" s="8">
        <f t="shared" si="10"/>
        <v>0.9</v>
      </c>
      <c r="L45" s="6" t="s">
        <v>10</v>
      </c>
      <c r="M45" s="10">
        <f t="shared" si="3"/>
        <v>0.7</v>
      </c>
      <c r="N45" s="6" t="s">
        <v>10</v>
      </c>
      <c r="O45" s="8">
        <f t="shared" si="4"/>
        <v>0.7</v>
      </c>
      <c r="P45" s="5" t="s">
        <v>13</v>
      </c>
      <c r="Q45" s="8">
        <f t="shared" si="5"/>
        <v>0.1</v>
      </c>
      <c r="R45" s="5" t="s">
        <v>15</v>
      </c>
      <c r="S45" s="8">
        <f t="shared" si="6"/>
        <v>0.3</v>
      </c>
      <c r="T45" s="5" t="s">
        <v>15</v>
      </c>
      <c r="U45" s="8">
        <f t="shared" si="7"/>
        <v>0.3</v>
      </c>
      <c r="V45" s="5" t="s">
        <v>14</v>
      </c>
      <c r="W45" s="8">
        <f t="shared" si="8"/>
        <v>0.5</v>
      </c>
      <c r="X45" s="5" t="s">
        <v>10</v>
      </c>
      <c r="Y45" s="8">
        <f t="shared" si="9"/>
        <v>0.7</v>
      </c>
    </row>
    <row r="46" spans="1:25" x14ac:dyDescent="0.25">
      <c r="A46" s="5" t="s">
        <v>5</v>
      </c>
      <c r="B46" s="5" t="s">
        <v>6</v>
      </c>
      <c r="C46" s="5" t="s">
        <v>12</v>
      </c>
      <c r="D46" s="5" t="s">
        <v>8</v>
      </c>
      <c r="E46" s="5" t="s">
        <v>9</v>
      </c>
      <c r="F46" s="6" t="s">
        <v>13</v>
      </c>
      <c r="G46" s="8">
        <f t="shared" si="0"/>
        <v>0.1</v>
      </c>
      <c r="H46" s="6" t="s">
        <v>10</v>
      </c>
      <c r="I46" s="8">
        <f t="shared" si="1"/>
        <v>0.7</v>
      </c>
      <c r="J46" s="6" t="s">
        <v>15</v>
      </c>
      <c r="K46" s="8">
        <f t="shared" si="10"/>
        <v>0.3</v>
      </c>
      <c r="L46" s="6" t="s">
        <v>16</v>
      </c>
      <c r="M46" s="10">
        <f t="shared" si="3"/>
        <v>0.9</v>
      </c>
      <c r="N46" s="6" t="s">
        <v>20</v>
      </c>
      <c r="O46" s="8">
        <f t="shared" si="4"/>
        <v>0</v>
      </c>
      <c r="P46" s="5" t="s">
        <v>10</v>
      </c>
      <c r="Q46" s="8">
        <f t="shared" si="5"/>
        <v>0.7</v>
      </c>
      <c r="R46" s="5" t="s">
        <v>14</v>
      </c>
      <c r="S46" s="8">
        <f t="shared" si="6"/>
        <v>0.5</v>
      </c>
      <c r="T46" s="5" t="s">
        <v>20</v>
      </c>
      <c r="U46" s="8"/>
      <c r="V46" s="5" t="s">
        <v>10</v>
      </c>
      <c r="W46" s="8">
        <f t="shared" si="8"/>
        <v>0.7</v>
      </c>
      <c r="X46" s="5" t="s">
        <v>15</v>
      </c>
      <c r="Y46" s="8">
        <f t="shared" si="9"/>
        <v>0.3</v>
      </c>
    </row>
    <row r="48" spans="1:25" x14ac:dyDescent="0.25">
      <c r="G48" s="14">
        <f>SUBTOTAL(1,G6:G43)</f>
        <v>0.66470588235294115</v>
      </c>
      <c r="H48" s="14"/>
      <c r="I48" s="14">
        <f>SUBTOTAL(1,I6:I43)</f>
        <v>0.69393939393939374</v>
      </c>
      <c r="J48" s="14"/>
      <c r="K48" s="14">
        <f t="shared" ref="K48:Y48" si="11">SUBTOTAL(1,K6:K43)</f>
        <v>0.72285714285714253</v>
      </c>
      <c r="L48" s="14"/>
      <c r="M48" s="14">
        <f t="shared" si="11"/>
        <v>0.64444444444444438</v>
      </c>
      <c r="N48" s="14"/>
      <c r="O48" s="14">
        <f t="shared" si="11"/>
        <v>0.58947368421052615</v>
      </c>
      <c r="P48" s="14"/>
      <c r="Q48" s="14">
        <f t="shared" si="11"/>
        <v>0.62571428571428567</v>
      </c>
      <c r="R48" s="14"/>
      <c r="S48" s="14">
        <f t="shared" si="11"/>
        <v>0.69444444444444431</v>
      </c>
      <c r="T48" s="14"/>
      <c r="U48" s="14">
        <f t="shared" si="11"/>
        <v>0.62</v>
      </c>
      <c r="V48" s="14"/>
      <c r="W48" s="14">
        <f t="shared" si="11"/>
        <v>0.64285714285714279</v>
      </c>
      <c r="X48" s="14"/>
      <c r="Y48" s="14">
        <f t="shared" si="11"/>
        <v>0.60857142857142854</v>
      </c>
    </row>
    <row r="49" spans="5:25" x14ac:dyDescent="0.25">
      <c r="G49" s="9">
        <f>AVERAGEIF(G2:G46,"&gt;0")</f>
        <v>0.66499999999999992</v>
      </c>
      <c r="H49" s="9"/>
      <c r="I49" s="9">
        <f t="shared" ref="I49:O49" si="12">AVERAGEIF(I2:I46,"&gt;0")</f>
        <v>0.68499999999999972</v>
      </c>
      <c r="J49" s="9"/>
      <c r="K49" s="9">
        <f t="shared" si="12"/>
        <v>0.71428571428571397</v>
      </c>
      <c r="L49" s="9"/>
      <c r="M49" s="9">
        <f t="shared" si="12"/>
        <v>0.65348837209302302</v>
      </c>
      <c r="N49" s="9"/>
      <c r="O49" s="9">
        <f t="shared" si="12"/>
        <v>0.62380952380952359</v>
      </c>
      <c r="P49" s="9"/>
      <c r="Q49" s="9">
        <f>AVERAGEIF(Q2:Q46,"&gt;0")</f>
        <v>0.63333333333333319</v>
      </c>
      <c r="R49" s="9"/>
      <c r="S49" s="9">
        <f>AVERAGEIF(S2:S46,"&gt;0")</f>
        <v>0.6857142857142855</v>
      </c>
      <c r="T49" s="9"/>
      <c r="U49" s="9">
        <f>AVERAGEIF(U2:U46,"&gt;0")</f>
        <v>0.62682926829268282</v>
      </c>
      <c r="V49" s="9"/>
      <c r="W49" s="9">
        <f>AVERAGEIF(W2:W46,"&gt;0")</f>
        <v>0.65238095238095217</v>
      </c>
      <c r="X49" s="12"/>
      <c r="Y49" s="13">
        <f>AVERAGEIF(Y2:Y46,"&gt;0")</f>
        <v>0.61904761904761896</v>
      </c>
    </row>
    <row r="52" spans="5:25" x14ac:dyDescent="0.25">
      <c r="E52" s="11" t="s">
        <v>47</v>
      </c>
      <c r="G52" s="5">
        <f>_xlfn.QUARTILE.INC(G2:G46,0)</f>
        <v>0.1</v>
      </c>
      <c r="I52" s="5">
        <f t="shared" ref="I52" si="13">_xlfn.QUARTILE.INC(I2:I46,0)</f>
        <v>0.1</v>
      </c>
      <c r="K52" s="5">
        <f t="shared" ref="K52:Y52" si="14">_xlfn.QUARTILE.INC(K2:K46,0)</f>
        <v>0.1</v>
      </c>
      <c r="M52" s="5">
        <f t="shared" si="14"/>
        <v>0.1</v>
      </c>
      <c r="O52" s="5">
        <f t="shared" si="14"/>
        <v>0</v>
      </c>
      <c r="Q52" s="5">
        <f t="shared" si="14"/>
        <v>0.1</v>
      </c>
      <c r="S52" s="5">
        <f t="shared" si="14"/>
        <v>0</v>
      </c>
      <c r="U52" s="5">
        <f t="shared" si="14"/>
        <v>0.1</v>
      </c>
      <c r="W52" s="5">
        <f t="shared" si="14"/>
        <v>0.1</v>
      </c>
      <c r="Y52" s="5">
        <f t="shared" si="14"/>
        <v>0.1</v>
      </c>
    </row>
    <row r="53" spans="5:25" x14ac:dyDescent="0.25">
      <c r="E53" s="11" t="s">
        <v>48</v>
      </c>
      <c r="G53" s="5">
        <f>_xlfn.QUARTILE.INC(G2:G46,1)</f>
        <v>0.5</v>
      </c>
      <c r="I53" s="5">
        <f t="shared" ref="I53" si="15">_xlfn.QUARTILE.INC(I2:I46,1)</f>
        <v>0.7</v>
      </c>
      <c r="K53" s="5">
        <f t="shared" ref="K53:Y53" si="16">_xlfn.QUARTILE.INC(K2:K46,1)</f>
        <v>0.7</v>
      </c>
      <c r="M53" s="5">
        <f t="shared" si="16"/>
        <v>0.5</v>
      </c>
      <c r="O53" s="5">
        <f t="shared" si="16"/>
        <v>0.5</v>
      </c>
      <c r="Q53" s="5">
        <f t="shared" si="16"/>
        <v>0.5</v>
      </c>
      <c r="S53" s="5">
        <f t="shared" si="16"/>
        <v>0.5</v>
      </c>
      <c r="U53" s="5">
        <f t="shared" si="16"/>
        <v>0.5</v>
      </c>
      <c r="W53" s="5">
        <f t="shared" si="16"/>
        <v>0.5</v>
      </c>
      <c r="Y53" s="5">
        <f t="shared" si="16"/>
        <v>0.5</v>
      </c>
    </row>
    <row r="54" spans="5:25" x14ac:dyDescent="0.25">
      <c r="E54" s="11" t="s">
        <v>49</v>
      </c>
      <c r="G54" s="5">
        <f>_xlfn.QUARTILE.INC(G2:G46,2)</f>
        <v>0.7</v>
      </c>
      <c r="I54" s="5">
        <f t="shared" ref="I54" si="17">_xlfn.QUARTILE.INC(I2:I46,2)</f>
        <v>0.7</v>
      </c>
      <c r="K54" s="5">
        <f t="shared" ref="K54:Y54" si="18">_xlfn.QUARTILE.INC(K2:K46,2)</f>
        <v>0.7</v>
      </c>
      <c r="M54" s="5">
        <f t="shared" si="18"/>
        <v>0.7</v>
      </c>
      <c r="O54" s="5">
        <f t="shared" si="18"/>
        <v>0.7</v>
      </c>
      <c r="Q54" s="5">
        <f t="shared" si="18"/>
        <v>0.7</v>
      </c>
      <c r="S54" s="5">
        <f t="shared" si="18"/>
        <v>0.7</v>
      </c>
      <c r="U54" s="5">
        <f t="shared" si="18"/>
        <v>0.7</v>
      </c>
      <c r="W54" s="5">
        <f t="shared" si="18"/>
        <v>0.7</v>
      </c>
      <c r="Y54" s="5">
        <f t="shared" si="18"/>
        <v>0.7</v>
      </c>
    </row>
    <row r="55" spans="5:25" x14ac:dyDescent="0.25">
      <c r="E55" s="11" t="s">
        <v>50</v>
      </c>
      <c r="G55" s="5">
        <f>_xlfn.QUARTILE.INC(G2:G46,3)</f>
        <v>0.9</v>
      </c>
      <c r="I55" s="5">
        <f t="shared" ref="I55" si="19">_xlfn.QUARTILE.INC(I2:I46,3)</f>
        <v>0.9</v>
      </c>
      <c r="K55" s="5">
        <f t="shared" ref="K55:Y55" si="20">_xlfn.QUARTILE.INC(K2:K46,3)</f>
        <v>0.9</v>
      </c>
      <c r="M55" s="5">
        <f t="shared" si="20"/>
        <v>0.9</v>
      </c>
      <c r="O55" s="5">
        <f t="shared" si="20"/>
        <v>0.7</v>
      </c>
      <c r="Q55" s="5">
        <f t="shared" si="20"/>
        <v>0.9</v>
      </c>
      <c r="S55" s="5">
        <f t="shared" si="20"/>
        <v>0.9</v>
      </c>
      <c r="U55" s="5">
        <f t="shared" si="20"/>
        <v>0.7</v>
      </c>
      <c r="W55" s="5">
        <f t="shared" si="20"/>
        <v>0.7</v>
      </c>
      <c r="Y55" s="5">
        <f t="shared" si="20"/>
        <v>0.85</v>
      </c>
    </row>
    <row r="56" spans="5:25" x14ac:dyDescent="0.25">
      <c r="E56" s="11" t="s">
        <v>51</v>
      </c>
      <c r="G56" s="5">
        <f>_xlfn.QUARTILE.INC(G2:G46,4)</f>
        <v>0.9</v>
      </c>
      <c r="I56" s="5">
        <f t="shared" ref="I56" si="21">_xlfn.QUARTILE.INC(I2:I46,4)</f>
        <v>0.9</v>
      </c>
      <c r="K56" s="5">
        <f t="shared" ref="K56:Y56" si="22">_xlfn.QUARTILE.INC(K2:K46,4)</f>
        <v>0.9</v>
      </c>
      <c r="M56" s="5">
        <f t="shared" si="22"/>
        <v>0.9</v>
      </c>
      <c r="O56" s="5">
        <f t="shared" si="22"/>
        <v>0.9</v>
      </c>
      <c r="Q56" s="5">
        <f t="shared" si="22"/>
        <v>0.9</v>
      </c>
      <c r="S56" s="5">
        <f t="shared" si="22"/>
        <v>0.9</v>
      </c>
      <c r="U56" s="5">
        <f t="shared" si="22"/>
        <v>0.9</v>
      </c>
      <c r="W56" s="5">
        <f t="shared" si="22"/>
        <v>0.9</v>
      </c>
      <c r="Y56" s="5">
        <f t="shared" si="22"/>
        <v>0.9</v>
      </c>
    </row>
    <row r="57" spans="5:25" x14ac:dyDescent="0.25">
      <c r="E57" s="11"/>
    </row>
    <row r="58" spans="5:25" x14ac:dyDescent="0.25">
      <c r="E58" s="11"/>
    </row>
    <row r="59" spans="5:25" x14ac:dyDescent="0.25">
      <c r="E59" s="11" t="s">
        <v>52</v>
      </c>
      <c r="G59" s="5">
        <f>AVERAGEIF(G2:G46,"&gt;0")</f>
        <v>0.66499999999999992</v>
      </c>
      <c r="I59" s="5">
        <f t="shared" ref="I59" si="23">AVERAGEIF(I2:I46,"&gt;0")</f>
        <v>0.68499999999999972</v>
      </c>
      <c r="K59" s="5">
        <f t="shared" ref="K59:Y59" si="24">AVERAGEIF(K2:K46,"&gt;0")</f>
        <v>0.71428571428571397</v>
      </c>
      <c r="M59" s="5">
        <f t="shared" si="24"/>
        <v>0.65348837209302302</v>
      </c>
      <c r="O59" s="5">
        <f t="shared" si="24"/>
        <v>0.62380952380952359</v>
      </c>
      <c r="Q59" s="5">
        <f t="shared" si="24"/>
        <v>0.63333333333333319</v>
      </c>
      <c r="S59" s="5">
        <f t="shared" si="24"/>
        <v>0.6857142857142855</v>
      </c>
      <c r="U59" s="5">
        <f t="shared" si="24"/>
        <v>0.62682926829268282</v>
      </c>
      <c r="W59" s="5">
        <f t="shared" si="24"/>
        <v>0.65238095238095217</v>
      </c>
      <c r="Y59" s="5">
        <f t="shared" si="24"/>
        <v>0.61904761904761896</v>
      </c>
    </row>
    <row r="60" spans="5:25" x14ac:dyDescent="0.25">
      <c r="E60" s="11" t="s">
        <v>53</v>
      </c>
      <c r="G60" s="5">
        <f>G56-G52</f>
        <v>0.8</v>
      </c>
      <c r="I60" s="5">
        <f t="shared" ref="I60" si="25">I56-I52</f>
        <v>0.8</v>
      </c>
      <c r="K60" s="5">
        <f t="shared" ref="K60:Y60" si="26">K56-K52</f>
        <v>0.8</v>
      </c>
      <c r="M60" s="5">
        <f t="shared" si="26"/>
        <v>0.8</v>
      </c>
      <c r="O60" s="5">
        <f t="shared" si="26"/>
        <v>0.9</v>
      </c>
      <c r="Q60" s="5">
        <f t="shared" si="26"/>
        <v>0.8</v>
      </c>
      <c r="S60" s="5">
        <f t="shared" si="26"/>
        <v>0.9</v>
      </c>
      <c r="U60" s="5">
        <f t="shared" si="26"/>
        <v>0.8</v>
      </c>
      <c r="W60" s="5">
        <f t="shared" si="26"/>
        <v>0.8</v>
      </c>
      <c r="Y60" s="5">
        <f t="shared" si="26"/>
        <v>0.8</v>
      </c>
    </row>
  </sheetData>
  <autoFilter ref="A1:X46" xr:uid="{00000000-0009-0000-0000-000000000000}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"/>
  <sheetViews>
    <sheetView workbookViewId="0">
      <selection sqref="A1:B7"/>
    </sheetView>
  </sheetViews>
  <sheetFormatPr defaultRowHeight="15" x14ac:dyDescent="0.25"/>
  <cols>
    <col min="1" max="1" width="12.7109375" bestFit="1" customWidth="1"/>
    <col min="2" max="2" width="16.7109375" bestFit="1" customWidth="1"/>
  </cols>
  <sheetData>
    <row r="1" spans="1:2" x14ac:dyDescent="0.25">
      <c r="A1" s="1" t="s">
        <v>39</v>
      </c>
      <c r="B1" s="1" t="s">
        <v>40</v>
      </c>
    </row>
    <row r="2" spans="1:2" x14ac:dyDescent="0.25">
      <c r="A2" s="2" t="s">
        <v>16</v>
      </c>
      <c r="B2" s="3">
        <v>0.9</v>
      </c>
    </row>
    <row r="3" spans="1:2" x14ac:dyDescent="0.25">
      <c r="A3" s="2" t="s">
        <v>10</v>
      </c>
      <c r="B3" s="3">
        <v>0.7</v>
      </c>
    </row>
    <row r="4" spans="1:2" x14ac:dyDescent="0.25">
      <c r="A4" s="2" t="s">
        <v>14</v>
      </c>
      <c r="B4" s="3">
        <v>0.5</v>
      </c>
    </row>
    <row r="5" spans="1:2" x14ac:dyDescent="0.25">
      <c r="A5" s="2" t="s">
        <v>15</v>
      </c>
      <c r="B5" s="3">
        <v>0.3</v>
      </c>
    </row>
    <row r="6" spans="1:2" x14ac:dyDescent="0.25">
      <c r="A6" s="2" t="s">
        <v>13</v>
      </c>
      <c r="B6" s="3">
        <v>0.1</v>
      </c>
    </row>
    <row r="7" spans="1:2" x14ac:dyDescent="0.25">
      <c r="A7" s="2" t="s">
        <v>20</v>
      </c>
      <c r="B7" s="3" t="s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Survey</vt:lpstr>
      <vt:lpstr>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andreas</cp:lastModifiedBy>
  <dcterms:created xsi:type="dcterms:W3CDTF">2017-12-15T13:34:23Z</dcterms:created>
  <dcterms:modified xsi:type="dcterms:W3CDTF">2018-10-12T05:34:28Z</dcterms:modified>
</cp:coreProperties>
</file>