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wasali\Desktop\ELM Assignment\results\"/>
    </mc:Choice>
  </mc:AlternateContent>
  <xr:revisionPtr revIDLastSave="0" documentId="13_ncr:1_{C864366C-896D-4AF2-8736-14CC81124EDB}" xr6:coauthVersionLast="45" xr6:coauthVersionMax="45" xr10:uidLastSave="{00000000-0000-0000-0000-000000000000}"/>
  <bookViews>
    <workbookView xWindow="-110" yWindow="-110" windowWidth="18490" windowHeight="11020" xr2:uid="{E992E706-42EE-4558-B030-7C19203835DC}"/>
  </bookViews>
  <sheets>
    <sheet name="Summ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9" i="1" l="1"/>
  <c r="T11" i="1"/>
  <c r="R11" i="1"/>
  <c r="U11" i="1"/>
  <c r="R10" i="1"/>
  <c r="S10" i="1"/>
  <c r="T10" i="1"/>
  <c r="U10" i="1"/>
  <c r="V10" i="1"/>
  <c r="V11" i="1" l="1"/>
  <c r="S11" i="1"/>
  <c r="V4" i="1" l="1"/>
  <c r="V5" i="1"/>
  <c r="V6" i="1"/>
  <c r="V7" i="1"/>
  <c r="V8" i="1"/>
  <c r="V12" i="1"/>
  <c r="V3" i="1"/>
  <c r="U4" i="1"/>
  <c r="U5" i="1"/>
  <c r="U6" i="1"/>
  <c r="U7" i="1"/>
  <c r="U8" i="1"/>
  <c r="U12" i="1"/>
  <c r="U3" i="1"/>
  <c r="T12" i="1"/>
  <c r="R12" i="1"/>
  <c r="S12" i="1"/>
  <c r="T8" i="1" l="1"/>
  <c r="R8" i="1"/>
  <c r="S8" i="1"/>
  <c r="R7" i="1" l="1"/>
  <c r="S7" i="1"/>
  <c r="T7" i="1"/>
  <c r="T6" i="1" l="1"/>
  <c r="S6" i="1"/>
  <c r="R6" i="1"/>
  <c r="B20" i="1" l="1"/>
  <c r="B18" i="1"/>
  <c r="T4" i="1"/>
  <c r="T5" i="1"/>
  <c r="T3" i="1"/>
  <c r="S4" i="1"/>
  <c r="S5" i="1"/>
  <c r="R4" i="1"/>
  <c r="R5" i="1"/>
  <c r="S3" i="1"/>
  <c r="R3" i="1"/>
</calcChain>
</file>

<file path=xl/sharedStrings.xml><?xml version="1.0" encoding="utf-8"?>
<sst xmlns="http://schemas.openxmlformats.org/spreadsheetml/2006/main" count="97" uniqueCount="43">
  <si>
    <t>Model Name</t>
  </si>
  <si>
    <t>Notebook Name</t>
  </si>
  <si>
    <t>Feature Engineering :: RFE/SelectK/Tree</t>
  </si>
  <si>
    <t>Class Imbalance (SMOTE)</t>
  </si>
  <si>
    <t>Binary/Multiclass</t>
  </si>
  <si>
    <t>multi</t>
  </si>
  <si>
    <t>yes</t>
  </si>
  <si>
    <t>no</t>
  </si>
  <si>
    <t>XGBoost</t>
  </si>
  <si>
    <t>yes (RFE)</t>
  </si>
  <si>
    <t>Maximum Profit Achievable 
($)</t>
  </si>
  <si>
    <t>Maximum Optimized Profit 
($)</t>
  </si>
  <si>
    <t>RandomForest</t>
  </si>
  <si>
    <t>Visits for Maximum Profit Achievable 
(count)</t>
  </si>
  <si>
    <t>Visits for Maximum Optimized Profit 
(count)</t>
  </si>
  <si>
    <t>Hyperparameter Tuning</t>
  </si>
  <si>
    <t>SVM</t>
  </si>
  <si>
    <t>-</t>
  </si>
  <si>
    <t>Solution #</t>
  </si>
  <si>
    <t>CFIP_solution_notebook_MultiClass</t>
  </si>
  <si>
    <t>Hyperopt</t>
  </si>
  <si>
    <t>LightGBM</t>
  </si>
  <si>
    <t>Savings (Unoptimized inspections - Optimized inspection)*300 
($)</t>
  </si>
  <si>
    <t>Visits for Unoptimized Profit Achievable 
(count)</t>
  </si>
  <si>
    <t>Difference(IDEAL-OPTIMIZED)
($)</t>
  </si>
  <si>
    <t>Difference(WORST CASE-OPTIMIZED)
($)</t>
  </si>
  <si>
    <t>CFIP_solution_notebook_NN_multiclass</t>
  </si>
  <si>
    <t>Neural Network</t>
  </si>
  <si>
    <t>Tried but timed out</t>
  </si>
  <si>
    <t>Test Accuracy</t>
  </si>
  <si>
    <t>Test F1-Score</t>
  </si>
  <si>
    <t>Visits per inspector</t>
  </si>
  <si>
    <t>Average profit per visit</t>
  </si>
  <si>
    <t>Best case</t>
  </si>
  <si>
    <t>Optimal case</t>
  </si>
  <si>
    <t>Worst case</t>
  </si>
  <si>
    <t>CFIP_solution_notebook_BinaryClass</t>
  </si>
  <si>
    <t>binary</t>
  </si>
  <si>
    <t>StandardScaler/MinMaxScaler</t>
  </si>
  <si>
    <t>Profit per inspector ($)</t>
  </si>
  <si>
    <t>Average Profit per visit ($)</t>
  </si>
  <si>
    <t>yes (chi)</t>
  </si>
  <si>
    <t>Maximum Profit Achievablev - unoptimized 
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</si>
</sst>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A0472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2" fillId="0" borderId="0" xfId="0" applyNumberFormat="1" applyFont="1"/>
    <xf numFmtId="43" fontId="5" fillId="0" borderId="0" xfId="1" applyFont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0" fontId="5" fillId="0" borderId="1" xfId="2" applyNumberFormat="1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43" fontId="5" fillId="0" borderId="1" xfId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6" fillId="3" borderId="1" xfId="0" applyFont="1" applyFill="1" applyBorder="1" applyAlignment="1">
      <alignment horizontal="right" vertical="center"/>
    </xf>
    <xf numFmtId="43" fontId="5" fillId="0" borderId="0" xfId="0" applyNumberFormat="1" applyFont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7A04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177B1-39B6-49C7-AA25-7EF613E0A3D3}">
  <dimension ref="A1:V21"/>
  <sheetViews>
    <sheetView tabSelected="1" topLeftCell="B1" zoomScale="85" zoomScaleNormal="85" workbookViewId="0">
      <pane ySplit="2" topLeftCell="A3" activePane="bottomLeft" state="frozen"/>
      <selection pane="bottomLeft" activeCell="H21" sqref="H21"/>
    </sheetView>
  </sheetViews>
  <sheetFormatPr defaultColWidth="26.90625" defaultRowHeight="13" x14ac:dyDescent="0.3"/>
  <cols>
    <col min="1" max="1" width="10.81640625" style="1" bestFit="1" customWidth="1"/>
    <col min="2" max="2" width="28.36328125" style="3" customWidth="1"/>
    <col min="3" max="3" width="11.453125" style="3" bestFit="1" customWidth="1"/>
    <col min="4" max="4" width="11.08984375" style="3" bestFit="1" customWidth="1"/>
    <col min="5" max="5" width="19.26953125" style="3" bestFit="1" customWidth="1"/>
    <col min="6" max="6" width="25.1796875" style="3" bestFit="1" customWidth="1"/>
    <col min="7" max="7" width="15.90625" style="3" bestFit="1" customWidth="1"/>
    <col min="8" max="8" width="15.36328125" style="3" bestFit="1" customWidth="1"/>
    <col min="9" max="9" width="9.08984375" style="3" bestFit="1" customWidth="1"/>
    <col min="10" max="10" width="8.7265625" style="3" bestFit="1" customWidth="1"/>
    <col min="11" max="11" width="21.453125" style="3" bestFit="1" customWidth="1"/>
    <col min="12" max="12" width="23.08984375" style="3" bestFit="1" customWidth="1"/>
    <col min="13" max="13" width="17.453125" style="3" bestFit="1" customWidth="1"/>
    <col min="14" max="14" width="24.7265625" style="1" bestFit="1" customWidth="1"/>
    <col min="15" max="15" width="24.1796875" style="1" bestFit="1" customWidth="1"/>
    <col min="16" max="16" width="22.7265625" style="3" bestFit="1" customWidth="1"/>
    <col min="17" max="17" width="17.08984375" style="3" bestFit="1" customWidth="1"/>
    <col min="18" max="18" width="19.26953125" style="1" bestFit="1" customWidth="1"/>
    <col min="19" max="19" width="23.54296875" style="1" bestFit="1" customWidth="1"/>
    <col min="20" max="20" width="14.54296875" style="1" bestFit="1" customWidth="1"/>
    <col min="21" max="21" width="12.08984375" style="1" bestFit="1" customWidth="1"/>
    <col min="22" max="22" width="12.26953125" style="1" bestFit="1" customWidth="1"/>
    <col min="23" max="16384" width="26.90625" style="1"/>
  </cols>
  <sheetData>
    <row r="1" spans="1:22" x14ac:dyDescent="0.3">
      <c r="B1" s="7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P1" s="1"/>
      <c r="Q1" s="1"/>
    </row>
    <row r="2" spans="1:22" s="2" customFormat="1" ht="31.5" x14ac:dyDescent="0.35">
      <c r="A2" s="8" t="s">
        <v>18</v>
      </c>
      <c r="B2" s="8" t="s">
        <v>1</v>
      </c>
      <c r="C2" s="8" t="s">
        <v>0</v>
      </c>
      <c r="D2" s="8" t="s">
        <v>4</v>
      </c>
      <c r="E2" s="8" t="s">
        <v>38</v>
      </c>
      <c r="F2" s="8" t="s">
        <v>2</v>
      </c>
      <c r="G2" s="8" t="s">
        <v>3</v>
      </c>
      <c r="H2" s="8" t="s">
        <v>15</v>
      </c>
      <c r="I2" s="8" t="s">
        <v>29</v>
      </c>
      <c r="J2" s="8" t="s">
        <v>30</v>
      </c>
      <c r="K2" s="8" t="s">
        <v>22</v>
      </c>
      <c r="L2" s="8" t="s">
        <v>13</v>
      </c>
      <c r="M2" s="8" t="s">
        <v>10</v>
      </c>
      <c r="N2" s="8" t="s">
        <v>23</v>
      </c>
      <c r="O2" s="8" t="s">
        <v>42</v>
      </c>
      <c r="P2" s="8" t="s">
        <v>14</v>
      </c>
      <c r="Q2" s="8" t="s">
        <v>11</v>
      </c>
      <c r="R2" s="8" t="s">
        <v>24</v>
      </c>
      <c r="S2" s="8" t="s">
        <v>25</v>
      </c>
      <c r="T2" s="8" t="s">
        <v>40</v>
      </c>
      <c r="U2" s="8" t="s">
        <v>31</v>
      </c>
      <c r="V2" s="8" t="s">
        <v>39</v>
      </c>
    </row>
    <row r="3" spans="1:22" x14ac:dyDescent="0.3">
      <c r="A3" s="9">
        <v>1</v>
      </c>
      <c r="B3" s="10" t="s">
        <v>19</v>
      </c>
      <c r="C3" s="11" t="s">
        <v>8</v>
      </c>
      <c r="D3" s="11" t="s">
        <v>5</v>
      </c>
      <c r="E3" s="11" t="s">
        <v>6</v>
      </c>
      <c r="F3" s="11" t="s">
        <v>7</v>
      </c>
      <c r="G3" s="11" t="s">
        <v>6</v>
      </c>
      <c r="H3" s="11" t="s">
        <v>7</v>
      </c>
      <c r="I3" s="12">
        <v>0.81200000000000006</v>
      </c>
      <c r="J3" s="12">
        <v>0.7903</v>
      </c>
      <c r="K3" s="13">
        <v>91600</v>
      </c>
      <c r="L3" s="13">
        <v>11734</v>
      </c>
      <c r="M3" s="14">
        <v>3075800</v>
      </c>
      <c r="N3" s="14">
        <v>12162</v>
      </c>
      <c r="O3" s="14">
        <v>3033000</v>
      </c>
      <c r="P3" s="13">
        <v>11822</v>
      </c>
      <c r="Q3" s="14">
        <v>3019800</v>
      </c>
      <c r="R3" s="14">
        <f>M3-Q3</f>
        <v>56000</v>
      </c>
      <c r="S3" s="14">
        <f>O3-Q3</f>
        <v>13200</v>
      </c>
      <c r="T3" s="15">
        <f>Q3/P3</f>
        <v>255.43901201150396</v>
      </c>
      <c r="U3" s="15">
        <f>P3/12</f>
        <v>985.16666666666663</v>
      </c>
      <c r="V3" s="15">
        <f>Q3/12</f>
        <v>251650</v>
      </c>
    </row>
    <row r="4" spans="1:22" x14ac:dyDescent="0.3">
      <c r="A4" s="16">
        <v>2</v>
      </c>
      <c r="B4" s="10" t="s">
        <v>19</v>
      </c>
      <c r="C4" s="11" t="s">
        <v>12</v>
      </c>
      <c r="D4" s="11" t="s">
        <v>5</v>
      </c>
      <c r="E4" s="11" t="s">
        <v>6</v>
      </c>
      <c r="F4" s="11" t="s">
        <v>9</v>
      </c>
      <c r="G4" s="11" t="s">
        <v>6</v>
      </c>
      <c r="H4" s="11" t="s">
        <v>7</v>
      </c>
      <c r="I4" s="12">
        <v>0.74850000000000005</v>
      </c>
      <c r="J4" s="12">
        <v>0.74129999999999996</v>
      </c>
      <c r="K4" s="14">
        <v>99000</v>
      </c>
      <c r="L4" s="13">
        <v>11734</v>
      </c>
      <c r="M4" s="14">
        <v>3075800</v>
      </c>
      <c r="N4" s="14">
        <v>12162</v>
      </c>
      <c r="O4" s="14">
        <v>3033000</v>
      </c>
      <c r="P4" s="14">
        <v>11623</v>
      </c>
      <c r="Q4" s="14">
        <v>2907600</v>
      </c>
      <c r="R4" s="14">
        <f t="shared" ref="R4:R7" si="0">M4-Q4</f>
        <v>168200</v>
      </c>
      <c r="S4" s="14">
        <f t="shared" ref="S4:S7" si="1">O4-Q4</f>
        <v>125400</v>
      </c>
      <c r="T4" s="15">
        <f t="shared" ref="T4:T12" si="2">Q4/P4</f>
        <v>250.15916716854514</v>
      </c>
      <c r="U4" s="15">
        <f t="shared" ref="U4:U12" si="3">P4/12</f>
        <v>968.58333333333337</v>
      </c>
      <c r="V4" s="15">
        <f t="shared" ref="V4:V12" si="4">Q4/12</f>
        <v>242300</v>
      </c>
    </row>
    <row r="5" spans="1:22" x14ac:dyDescent="0.3">
      <c r="A5" s="16"/>
      <c r="B5" s="10" t="s">
        <v>19</v>
      </c>
      <c r="C5" s="11" t="s">
        <v>8</v>
      </c>
      <c r="D5" s="11" t="s">
        <v>5</v>
      </c>
      <c r="E5" s="11" t="s">
        <v>6</v>
      </c>
      <c r="F5" s="11" t="s">
        <v>9</v>
      </c>
      <c r="G5" s="11" t="s">
        <v>6</v>
      </c>
      <c r="H5" s="11" t="s">
        <v>7</v>
      </c>
      <c r="I5" s="12">
        <v>0.79859999999999998</v>
      </c>
      <c r="J5" s="12">
        <v>0.77370000000000005</v>
      </c>
      <c r="K5" s="14">
        <v>77600</v>
      </c>
      <c r="L5" s="13">
        <v>11734</v>
      </c>
      <c r="M5" s="14">
        <v>3075800</v>
      </c>
      <c r="N5" s="14">
        <v>12162</v>
      </c>
      <c r="O5" s="14">
        <v>3033000</v>
      </c>
      <c r="P5" s="14">
        <v>11851</v>
      </c>
      <c r="Q5" s="14">
        <v>3001600</v>
      </c>
      <c r="R5" s="14">
        <f t="shared" si="0"/>
        <v>74200</v>
      </c>
      <c r="S5" s="14">
        <f t="shared" si="1"/>
        <v>31400</v>
      </c>
      <c r="T5" s="15">
        <f t="shared" si="2"/>
        <v>253.27820437093916</v>
      </c>
      <c r="U5" s="15">
        <f t="shared" si="3"/>
        <v>987.58333333333337</v>
      </c>
      <c r="V5" s="15">
        <f t="shared" si="4"/>
        <v>250133.33333333334</v>
      </c>
    </row>
    <row r="6" spans="1:22" x14ac:dyDescent="0.3">
      <c r="A6" s="16">
        <v>3</v>
      </c>
      <c r="B6" s="10" t="s">
        <v>19</v>
      </c>
      <c r="C6" s="11" t="s">
        <v>8</v>
      </c>
      <c r="D6" s="11" t="s">
        <v>5</v>
      </c>
      <c r="E6" s="11" t="s">
        <v>6</v>
      </c>
      <c r="F6" s="11" t="s">
        <v>7</v>
      </c>
      <c r="G6" s="11" t="s">
        <v>6</v>
      </c>
      <c r="H6" s="11" t="s">
        <v>20</v>
      </c>
      <c r="I6" s="12">
        <v>0.80200000000000005</v>
      </c>
      <c r="J6" s="12">
        <v>0.78039999999999998</v>
      </c>
      <c r="K6" s="14">
        <v>103000</v>
      </c>
      <c r="L6" s="13">
        <v>11734</v>
      </c>
      <c r="M6" s="14">
        <v>3075800</v>
      </c>
      <c r="N6" s="14">
        <v>12162</v>
      </c>
      <c r="O6" s="14">
        <v>3033000</v>
      </c>
      <c r="P6" s="14">
        <v>11707</v>
      </c>
      <c r="Q6" s="14">
        <v>2966000</v>
      </c>
      <c r="R6" s="14">
        <f t="shared" si="0"/>
        <v>109800</v>
      </c>
      <c r="S6" s="14">
        <f t="shared" si="1"/>
        <v>67000</v>
      </c>
      <c r="T6" s="15">
        <f t="shared" si="2"/>
        <v>253.35269496882208</v>
      </c>
      <c r="U6" s="15">
        <f t="shared" si="3"/>
        <v>975.58333333333337</v>
      </c>
      <c r="V6" s="15">
        <f t="shared" si="4"/>
        <v>247166.66666666666</v>
      </c>
    </row>
    <row r="7" spans="1:22" x14ac:dyDescent="0.3">
      <c r="A7" s="16"/>
      <c r="B7" s="10" t="s">
        <v>19</v>
      </c>
      <c r="C7" s="11" t="s">
        <v>12</v>
      </c>
      <c r="D7" s="11" t="s">
        <v>5</v>
      </c>
      <c r="E7" s="11" t="s">
        <v>6</v>
      </c>
      <c r="F7" s="11" t="s">
        <v>7</v>
      </c>
      <c r="G7" s="11" t="s">
        <v>6</v>
      </c>
      <c r="H7" s="11" t="s">
        <v>20</v>
      </c>
      <c r="I7" s="12">
        <v>0.61699999999999999</v>
      </c>
      <c r="J7" s="12">
        <v>0.65700000000000003</v>
      </c>
      <c r="K7" s="14">
        <v>249000</v>
      </c>
      <c r="L7" s="13">
        <v>11734</v>
      </c>
      <c r="M7" s="14">
        <v>3075800</v>
      </c>
      <c r="N7" s="14">
        <v>12162</v>
      </c>
      <c r="O7" s="14">
        <v>3033000</v>
      </c>
      <c r="P7" s="14">
        <v>10078</v>
      </c>
      <c r="Q7" s="14">
        <v>2280600</v>
      </c>
      <c r="R7" s="14">
        <f t="shared" si="0"/>
        <v>795200</v>
      </c>
      <c r="S7" s="14">
        <f t="shared" si="1"/>
        <v>752400</v>
      </c>
      <c r="T7" s="15">
        <f t="shared" si="2"/>
        <v>226.29489978170272</v>
      </c>
      <c r="U7" s="15">
        <f t="shared" si="3"/>
        <v>839.83333333333337</v>
      </c>
      <c r="V7" s="15">
        <f t="shared" si="4"/>
        <v>190050</v>
      </c>
    </row>
    <row r="8" spans="1:22" x14ac:dyDescent="0.3">
      <c r="A8" s="16"/>
      <c r="B8" s="10" t="s">
        <v>19</v>
      </c>
      <c r="C8" s="11" t="s">
        <v>21</v>
      </c>
      <c r="D8" s="11" t="s">
        <v>5</v>
      </c>
      <c r="E8" s="11" t="s">
        <v>6</v>
      </c>
      <c r="F8" s="11" t="s">
        <v>7</v>
      </c>
      <c r="G8" s="11" t="s">
        <v>6</v>
      </c>
      <c r="H8" s="11" t="s">
        <v>20</v>
      </c>
      <c r="I8" s="12">
        <v>0.65400000000000003</v>
      </c>
      <c r="J8" s="12">
        <v>0.68400000000000005</v>
      </c>
      <c r="K8" s="14">
        <v>289000</v>
      </c>
      <c r="L8" s="13">
        <v>11734</v>
      </c>
      <c r="M8" s="14">
        <v>3075800</v>
      </c>
      <c r="N8" s="14">
        <v>12162</v>
      </c>
      <c r="O8" s="14">
        <v>3033000</v>
      </c>
      <c r="P8" s="14">
        <v>9644</v>
      </c>
      <c r="Q8" s="14">
        <v>2100200</v>
      </c>
      <c r="R8" s="14">
        <f t="shared" ref="R8" si="5">M8-Q8</f>
        <v>975600</v>
      </c>
      <c r="S8" s="14">
        <f t="shared" ref="S8" si="6">O8-Q8</f>
        <v>932800</v>
      </c>
      <c r="T8" s="15">
        <f t="shared" si="2"/>
        <v>217.77270841974286</v>
      </c>
      <c r="U8" s="15">
        <f t="shared" si="3"/>
        <v>803.66666666666663</v>
      </c>
      <c r="V8" s="15">
        <f t="shared" si="4"/>
        <v>175016.66666666666</v>
      </c>
    </row>
    <row r="9" spans="1:22" x14ac:dyDescent="0.3">
      <c r="A9" s="9">
        <v>4</v>
      </c>
      <c r="B9" s="10" t="s">
        <v>36</v>
      </c>
      <c r="C9" s="11" t="s">
        <v>16</v>
      </c>
      <c r="D9" s="11" t="s">
        <v>37</v>
      </c>
      <c r="E9" s="11" t="s">
        <v>6</v>
      </c>
      <c r="F9" s="11" t="s">
        <v>41</v>
      </c>
      <c r="G9" s="11" t="s">
        <v>6</v>
      </c>
      <c r="H9" s="11" t="s">
        <v>20</v>
      </c>
      <c r="I9" s="12">
        <v>0.83350000000000002</v>
      </c>
      <c r="J9" s="12">
        <v>0.247</v>
      </c>
      <c r="K9" s="14" t="s">
        <v>17</v>
      </c>
      <c r="L9" s="13">
        <v>11734</v>
      </c>
      <c r="M9" s="14">
        <v>3075800</v>
      </c>
      <c r="N9" s="14">
        <v>12162</v>
      </c>
      <c r="O9" s="14">
        <v>3033000</v>
      </c>
      <c r="P9" s="14">
        <v>1</v>
      </c>
      <c r="Q9" s="14">
        <v>0</v>
      </c>
      <c r="R9" s="14">
        <v>0</v>
      </c>
      <c r="S9" s="14">
        <v>0</v>
      </c>
      <c r="T9" s="15">
        <f t="shared" si="2"/>
        <v>0</v>
      </c>
      <c r="U9" s="15">
        <v>0</v>
      </c>
      <c r="V9" s="15">
        <v>0</v>
      </c>
    </row>
    <row r="10" spans="1:22" x14ac:dyDescent="0.3">
      <c r="A10" s="17">
        <v>5</v>
      </c>
      <c r="B10" s="10" t="s">
        <v>36</v>
      </c>
      <c r="C10" s="11" t="s">
        <v>12</v>
      </c>
      <c r="D10" s="11" t="s">
        <v>37</v>
      </c>
      <c r="E10" s="11" t="s">
        <v>6</v>
      </c>
      <c r="F10" s="11" t="s">
        <v>9</v>
      </c>
      <c r="G10" s="11" t="s">
        <v>6</v>
      </c>
      <c r="H10" s="11" t="s">
        <v>7</v>
      </c>
      <c r="I10" s="12">
        <v>0.95540000000000003</v>
      </c>
      <c r="J10" s="12">
        <v>0.36099999999999999</v>
      </c>
      <c r="K10" s="14">
        <v>86200</v>
      </c>
      <c r="L10" s="13">
        <v>11734</v>
      </c>
      <c r="M10" s="14">
        <v>3075800</v>
      </c>
      <c r="N10" s="14">
        <v>12162</v>
      </c>
      <c r="O10" s="14">
        <v>3033000</v>
      </c>
      <c r="P10" s="14">
        <v>11746</v>
      </c>
      <c r="Q10" s="14">
        <v>2994400</v>
      </c>
      <c r="R10" s="14">
        <f t="shared" ref="R9:R11" si="7">M10-Q10</f>
        <v>81400</v>
      </c>
      <c r="S10" s="14">
        <f t="shared" ref="S9:S11" si="8">O10-Q10</f>
        <v>38600</v>
      </c>
      <c r="T10" s="15">
        <f t="shared" ref="T9:T11" si="9">Q10/P10</f>
        <v>254.9293376468585</v>
      </c>
      <c r="U10" s="15">
        <f t="shared" ref="U9:U11" si="10">P10/12</f>
        <v>978.83333333333337</v>
      </c>
      <c r="V10" s="15">
        <f t="shared" ref="V9:V11" si="11">Q10/12</f>
        <v>249533.33333333334</v>
      </c>
    </row>
    <row r="11" spans="1:22" x14ac:dyDescent="0.3">
      <c r="A11" s="18"/>
      <c r="B11" s="10" t="s">
        <v>36</v>
      </c>
      <c r="C11" s="11" t="s">
        <v>8</v>
      </c>
      <c r="D11" s="11" t="s">
        <v>37</v>
      </c>
      <c r="E11" s="11" t="s">
        <v>6</v>
      </c>
      <c r="F11" s="11" t="s">
        <v>9</v>
      </c>
      <c r="G11" s="11" t="s">
        <v>6</v>
      </c>
      <c r="H11" s="11" t="s">
        <v>7</v>
      </c>
      <c r="I11" s="12">
        <v>0.96760000000000002</v>
      </c>
      <c r="J11" s="12">
        <v>0.42449999999999999</v>
      </c>
      <c r="K11" s="14">
        <v>70200</v>
      </c>
      <c r="L11" s="13">
        <v>11734</v>
      </c>
      <c r="M11" s="14">
        <v>3075800</v>
      </c>
      <c r="N11" s="14">
        <v>12162</v>
      </c>
      <c r="O11" s="14">
        <v>3033000</v>
      </c>
      <c r="P11" s="14">
        <v>11905</v>
      </c>
      <c r="Q11" s="14">
        <v>3026100</v>
      </c>
      <c r="R11" s="14">
        <f t="shared" si="7"/>
        <v>49700</v>
      </c>
      <c r="S11" s="14">
        <f t="shared" si="8"/>
        <v>6900</v>
      </c>
      <c r="T11" s="15">
        <f t="shared" si="9"/>
        <v>254.18731625367494</v>
      </c>
      <c r="U11" s="15">
        <f t="shared" si="10"/>
        <v>992.08333333333337</v>
      </c>
      <c r="V11" s="15">
        <f t="shared" si="11"/>
        <v>252175</v>
      </c>
    </row>
    <row r="12" spans="1:22" x14ac:dyDescent="0.3">
      <c r="A12" s="9">
        <v>6</v>
      </c>
      <c r="B12" s="10" t="s">
        <v>26</v>
      </c>
      <c r="C12" s="10" t="s">
        <v>27</v>
      </c>
      <c r="D12" s="11" t="s">
        <v>5</v>
      </c>
      <c r="E12" s="11" t="s">
        <v>6</v>
      </c>
      <c r="F12" s="11" t="s">
        <v>7</v>
      </c>
      <c r="G12" s="11" t="s">
        <v>6</v>
      </c>
      <c r="H12" s="11" t="s">
        <v>28</v>
      </c>
      <c r="I12" s="12">
        <v>0.7379</v>
      </c>
      <c r="J12" s="12">
        <v>0.745</v>
      </c>
      <c r="K12" s="14">
        <v>128400</v>
      </c>
      <c r="L12" s="13">
        <v>11734</v>
      </c>
      <c r="M12" s="14">
        <v>3075800</v>
      </c>
      <c r="N12" s="14">
        <v>12162</v>
      </c>
      <c r="O12" s="14">
        <v>3033000</v>
      </c>
      <c r="P12" s="14">
        <v>11463</v>
      </c>
      <c r="Q12" s="14">
        <v>2870400</v>
      </c>
      <c r="R12" s="14">
        <f t="shared" ref="R12" si="12">M12-Q12</f>
        <v>205400</v>
      </c>
      <c r="S12" s="14">
        <f t="shared" ref="S12" si="13">O12-Q12</f>
        <v>162600</v>
      </c>
      <c r="T12" s="15">
        <f t="shared" si="2"/>
        <v>250.40565297042659</v>
      </c>
      <c r="U12" s="15">
        <f t="shared" si="3"/>
        <v>955.25</v>
      </c>
      <c r="V12" s="15">
        <f t="shared" si="4"/>
        <v>239200</v>
      </c>
    </row>
    <row r="13" spans="1:22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5"/>
      <c r="O13" s="5"/>
      <c r="P13" s="4"/>
      <c r="Q13" s="4"/>
    </row>
    <row r="14" spans="1:22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P14" s="4"/>
      <c r="Q14" s="4"/>
    </row>
    <row r="15" spans="1:22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P15" s="4"/>
      <c r="Q15" s="4"/>
    </row>
    <row r="16" spans="1:22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P16" s="4"/>
      <c r="Q16" s="4"/>
    </row>
    <row r="17" spans="1:17" x14ac:dyDescent="0.3">
      <c r="A17" s="8"/>
      <c r="B17" s="8" t="s">
        <v>32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1"/>
      <c r="N17" s="6"/>
      <c r="O17" s="5"/>
      <c r="P17" s="5"/>
      <c r="Q17" s="1"/>
    </row>
    <row r="18" spans="1:17" x14ac:dyDescent="0.3">
      <c r="A18" s="19" t="s">
        <v>33</v>
      </c>
      <c r="B18" s="14">
        <f>M3/L3</f>
        <v>262.12715186637121</v>
      </c>
      <c r="C18" s="4"/>
      <c r="D18" s="4"/>
      <c r="E18" s="4"/>
      <c r="F18" s="4"/>
      <c r="G18" s="4"/>
      <c r="H18" s="4"/>
      <c r="I18" s="4"/>
      <c r="J18" s="4"/>
      <c r="K18" s="5"/>
      <c r="L18" s="4"/>
      <c r="M18" s="1"/>
      <c r="O18" s="4"/>
      <c r="P18" s="4"/>
      <c r="Q18" s="1"/>
    </row>
    <row r="19" spans="1:17" x14ac:dyDescent="0.3">
      <c r="A19" s="20" t="s">
        <v>34</v>
      </c>
      <c r="B19" s="14">
        <v>256</v>
      </c>
      <c r="C19" s="21"/>
      <c r="D19" s="4"/>
      <c r="E19" s="4"/>
      <c r="F19" s="4"/>
      <c r="G19" s="4"/>
      <c r="H19" s="4"/>
      <c r="I19" s="4"/>
      <c r="J19" s="4"/>
      <c r="K19" s="4"/>
      <c r="L19" s="4"/>
      <c r="M19" s="1"/>
      <c r="O19" s="4"/>
      <c r="P19" s="4"/>
      <c r="Q19" s="1"/>
    </row>
    <row r="20" spans="1:17" x14ac:dyDescent="0.3">
      <c r="A20" s="19" t="s">
        <v>35</v>
      </c>
      <c r="B20" s="14">
        <f>O3/N3</f>
        <v>249.38332511100148</v>
      </c>
      <c r="C20" s="21"/>
      <c r="D20" s="4"/>
      <c r="E20" s="4"/>
      <c r="F20" s="4"/>
      <c r="G20" s="4"/>
      <c r="H20" s="4"/>
      <c r="I20" s="4"/>
      <c r="J20" s="4"/>
      <c r="K20" s="4"/>
      <c r="L20" s="4"/>
      <c r="M20" s="1"/>
      <c r="O20" s="4"/>
      <c r="P20" s="4"/>
      <c r="Q20" s="1"/>
    </row>
    <row r="21" spans="1:17" x14ac:dyDescent="0.3">
      <c r="C21" s="21"/>
    </row>
  </sheetData>
  <mergeCells count="3">
    <mergeCell ref="A4:A5"/>
    <mergeCell ref="A6:A8"/>
    <mergeCell ref="A10:A11"/>
  </mergeCells>
  <phoneticPr fontId="3" type="noConversion"/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Wasif Ali</dc:creator>
  <cp:lastModifiedBy>Wasif Ali</cp:lastModifiedBy>
  <dcterms:created xsi:type="dcterms:W3CDTF">2021-03-04T23:26:37Z</dcterms:created>
  <dcterms:modified xsi:type="dcterms:W3CDTF">2021-03-07T02:57:32Z</dcterms:modified>
</cp:coreProperties>
</file>