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DF2A4FC-D7D0-4511-93A9-E1A7F889DEF8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ACTIDADES" sheetId="1" r:id="rId1"/>
    <sheet name="Hoja2" sheetId="2" r:id="rId2"/>
    <sheet name="RED" sheetId="4" r:id="rId3"/>
    <sheet name="Hoja3" sheetId="3" r:id="rId4"/>
  </sheets>
  <definedNames>
    <definedName name="_xlnm._FilterDatabase" localSheetId="0" hidden="1">ACTIDADES!$O$1:$O$136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" i="4" l="1"/>
  <c r="BY23" i="4"/>
  <c r="BQ23" i="4"/>
  <c r="BQ21" i="4"/>
  <c r="BF28" i="4"/>
  <c r="AO14" i="4"/>
  <c r="L2" i="1"/>
  <c r="J3" i="1"/>
  <c r="J2" i="1"/>
  <c r="G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CS4" i="4"/>
  <c r="CT6" i="4"/>
  <c r="CX6" i="4"/>
  <c r="DO29" i="4"/>
  <c r="DB6" i="4"/>
  <c r="CV11" i="4"/>
  <c r="DO9" i="4"/>
  <c r="DU14" i="4"/>
  <c r="DC14" i="4"/>
  <c r="DD16" i="4"/>
  <c r="CV21" i="4"/>
  <c r="DM4" i="4"/>
  <c r="DF11" i="4"/>
  <c r="DR6" i="4"/>
  <c r="DC19" i="4"/>
  <c r="EA16" i="4"/>
  <c r="N28" i="4"/>
  <c r="O30" i="4"/>
  <c r="V28" i="4"/>
  <c r="W30" i="4"/>
  <c r="AF15" i="4"/>
  <c r="AG17" i="4"/>
  <c r="AM28" i="4"/>
  <c r="AN30" i="4"/>
  <c r="AS23" i="4"/>
  <c r="BY14" i="4"/>
  <c r="BB16" i="4"/>
  <c r="CF16" i="4"/>
  <c r="BL30" i="4"/>
  <c r="BM14" i="4"/>
  <c r="BU14" i="4"/>
  <c r="BV16" i="4"/>
  <c r="BR16" i="4"/>
  <c r="BR17" i="4"/>
  <c r="BY8" i="4"/>
  <c r="BZ10" i="4"/>
  <c r="CN16" i="4"/>
  <c r="BY21" i="4"/>
  <c r="CE19" i="4"/>
  <c r="CR16" i="4"/>
  <c r="CI19" i="4"/>
  <c r="CD5" i="4"/>
  <c r="CH5" i="4"/>
  <c r="CO3" i="4"/>
  <c r="DK14" i="4"/>
  <c r="DL16" i="4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A44" i="2"/>
  <c r="AG29" i="4" s="1"/>
  <c r="B44" i="2"/>
  <c r="AF27" i="4" s="1"/>
  <c r="A48" i="2"/>
  <c r="AK23" i="4" s="1"/>
  <c r="B48" i="2"/>
  <c r="AJ21" i="4" s="1"/>
  <c r="A52" i="2"/>
  <c r="AP16" i="4" s="1"/>
  <c r="B52" i="2"/>
  <c r="A60" i="2"/>
  <c r="B60" i="2"/>
  <c r="AR21" i="4" s="1"/>
  <c r="A64" i="2"/>
  <c r="AX23" i="4" s="1"/>
  <c r="B64" i="2"/>
  <c r="AW21" i="4" s="1"/>
  <c r="A68" i="2"/>
  <c r="BZ16" i="4" s="1"/>
  <c r="B68" i="2"/>
  <c r="A76" i="2"/>
  <c r="B76" i="2"/>
  <c r="BA14" i="4" s="1"/>
  <c r="A80" i="2"/>
  <c r="BB30" i="4" s="1"/>
  <c r="B80" i="2"/>
  <c r="BA28" i="4" s="1"/>
  <c r="A84" i="2"/>
  <c r="BG30" i="4" s="1"/>
  <c r="B84" i="2"/>
  <c r="A92" i="2"/>
  <c r="B92" i="2"/>
  <c r="BK28" i="4" s="1"/>
  <c r="A96" i="2"/>
  <c r="BJ16" i="4" s="1"/>
  <c r="B96" i="2"/>
  <c r="BI14" i="4" s="1"/>
  <c r="A100" i="2"/>
  <c r="BN16" i="4" s="1"/>
  <c r="B100" i="2"/>
  <c r="A108" i="2"/>
  <c r="B108" i="2"/>
  <c r="BQ14" i="4" s="1"/>
  <c r="A112" i="2"/>
  <c r="BR23" i="4" s="1"/>
  <c r="B112" i="2"/>
  <c r="A116" i="2"/>
  <c r="BV23" i="4" s="1"/>
  <c r="B116" i="2"/>
  <c r="BU21" i="4" s="1"/>
  <c r="A124" i="2"/>
  <c r="B124" i="2"/>
  <c r="CM14" i="4" s="1"/>
  <c r="A128" i="2"/>
  <c r="CJ16" i="4" s="1"/>
  <c r="B128" i="2"/>
  <c r="CI14" i="4" s="1"/>
  <c r="A132" i="2"/>
  <c r="BZ23" i="4" s="1"/>
  <c r="B132" i="2"/>
  <c r="A140" i="2"/>
  <c r="B140" i="2"/>
  <c r="CQ14" i="4" s="1"/>
  <c r="A144" i="2"/>
  <c r="CN21" i="4" s="1"/>
  <c r="B144" i="2"/>
  <c r="CM19" i="4" s="1"/>
  <c r="A148" i="2"/>
  <c r="CJ21" i="4" s="1"/>
  <c r="B148" i="2"/>
  <c r="A156" i="2"/>
  <c r="B156" i="2"/>
  <c r="CG3" i="4" s="1"/>
  <c r="A160" i="2"/>
  <c r="CL5" i="4" s="1"/>
  <c r="B160" i="2"/>
  <c r="CK3" i="4" s="1"/>
  <c r="A164" i="2"/>
  <c r="CP5" i="4" s="1"/>
  <c r="B164" i="2"/>
  <c r="A172" i="2"/>
  <c r="CZ16" i="4" s="1"/>
  <c r="B172" i="2"/>
  <c r="CY14" i="4" s="1"/>
  <c r="A176" i="2"/>
  <c r="CR21" i="4" s="1"/>
  <c r="B176" i="2"/>
  <c r="CQ19" i="4" s="1"/>
  <c r="A180" i="2"/>
  <c r="CV16" i="4" s="1"/>
  <c r="B180" i="2"/>
  <c r="CU14" i="4" s="1"/>
  <c r="A12" i="2"/>
  <c r="B12" i="2"/>
  <c r="A16" i="2"/>
  <c r="S23" i="4" s="1"/>
  <c r="B16" i="2"/>
  <c r="M16" i="2" s="1"/>
  <c r="A8" i="2"/>
  <c r="O16" i="4" s="1"/>
  <c r="B8" i="2"/>
  <c r="M7" i="2"/>
  <c r="N9" i="2"/>
  <c r="N37" i="2"/>
  <c r="N33" i="2"/>
  <c r="N29" i="2"/>
  <c r="N25" i="2"/>
  <c r="N8" i="2"/>
  <c r="M10" i="2"/>
  <c r="N11" i="2"/>
  <c r="N12" i="2"/>
  <c r="M13" i="2"/>
  <c r="N14" i="2"/>
  <c r="N15" i="2"/>
  <c r="M19" i="2"/>
  <c r="N20" i="2"/>
  <c r="N21" i="2"/>
  <c r="A20" i="2"/>
  <c r="W16" i="4" s="1"/>
  <c r="B20" i="2"/>
  <c r="V14" i="4" s="1"/>
  <c r="A24" i="2"/>
  <c r="B24" i="2"/>
  <c r="A28" i="2"/>
  <c r="AB23" i="4" s="1"/>
  <c r="B28" i="2"/>
  <c r="AA21" i="4" s="1"/>
  <c r="A32" i="2"/>
  <c r="AB16" i="4" s="1"/>
  <c r="B32" i="2"/>
  <c r="AA14" i="4" s="1"/>
  <c r="A36" i="2"/>
  <c r="AB30" i="4" s="1"/>
  <c r="B36" i="2"/>
  <c r="AA28" i="4" s="1"/>
  <c r="A40" i="2"/>
  <c r="B40" i="2"/>
  <c r="A56" i="2"/>
  <c r="B56" i="2"/>
  <c r="A72" i="2"/>
  <c r="BF16" i="4" s="1"/>
  <c r="B72" i="2"/>
  <c r="BE14" i="4" s="1"/>
  <c r="A88" i="2"/>
  <c r="B88" i="2"/>
  <c r="CE14" i="4" s="1"/>
  <c r="A104" i="2"/>
  <c r="B104" i="2"/>
  <c r="A120" i="2"/>
  <c r="B120" i="2"/>
  <c r="A136" i="2"/>
  <c r="CF21" i="4" s="1"/>
  <c r="B136" i="2"/>
  <c r="A152" i="2"/>
  <c r="B152" i="2"/>
  <c r="CC3" i="4" s="1"/>
  <c r="A168" i="2"/>
  <c r="B168" i="2"/>
  <c r="A184" i="2"/>
  <c r="DL26" i="4" s="1"/>
  <c r="B184" i="2"/>
  <c r="DK24" i="4" s="1"/>
  <c r="A192" i="2"/>
  <c r="DP21" i="4" s="1"/>
  <c r="B192" i="2"/>
  <c r="DO19" i="4" s="1"/>
  <c r="A196" i="2"/>
  <c r="B196" i="2"/>
  <c r="A200" i="2"/>
  <c r="B200" i="2"/>
  <c r="CW4" i="4" s="1"/>
  <c r="A208" i="2"/>
  <c r="DP31" i="4" s="1"/>
  <c r="B208" i="2"/>
  <c r="A212" i="2"/>
  <c r="B212" i="2"/>
  <c r="DA4" i="4" s="1"/>
  <c r="A216" i="2"/>
  <c r="B216" i="2"/>
  <c r="CU9" i="4" s="1"/>
  <c r="A224" i="2"/>
  <c r="DP11" i="4" s="1"/>
  <c r="B224" i="2"/>
  <c r="A228" i="2"/>
  <c r="DV16" i="4" s="1"/>
  <c r="B228" i="2"/>
  <c r="A232" i="2"/>
  <c r="DP26" i="4" s="1"/>
  <c r="B232" i="2"/>
  <c r="DO24" i="4" s="1"/>
  <c r="A240" i="2"/>
  <c r="DH16" i="4" s="1"/>
  <c r="B240" i="2"/>
  <c r="DG14" i="4" s="1"/>
  <c r="A244" i="2"/>
  <c r="B244" i="2"/>
  <c r="A248" i="2"/>
  <c r="B248" i="2"/>
  <c r="CU19" i="4" s="1"/>
  <c r="A256" i="2"/>
  <c r="DN6" i="4" s="1"/>
  <c r="B256" i="2"/>
  <c r="A260" i="2"/>
  <c r="B260" i="2"/>
  <c r="DE9" i="4" s="1"/>
  <c r="A264" i="2"/>
  <c r="B264" i="2"/>
  <c r="DQ4" i="4" s="1"/>
  <c r="A272" i="2"/>
  <c r="DD21" i="4" s="1"/>
  <c r="B272" i="2"/>
  <c r="A276" i="2"/>
  <c r="DJ6" i="4" s="1"/>
  <c r="B276" i="2"/>
  <c r="DI4" i="4" s="1"/>
  <c r="A280" i="2"/>
  <c r="B280" i="2"/>
  <c r="DZ14" i="4" s="1"/>
  <c r="A188" i="2"/>
  <c r="CZ21" i="4" s="1"/>
  <c r="A204" i="2"/>
  <c r="DF6" i="4" s="1"/>
  <c r="A220" i="2"/>
  <c r="DP16" i="4" s="1"/>
  <c r="A236" i="2"/>
  <c r="DV28" i="4" s="1"/>
  <c r="A252" i="2"/>
  <c r="DH21" i="4" s="1"/>
  <c r="A268" i="2"/>
  <c r="DV8" i="4" s="1"/>
  <c r="A4" i="2"/>
  <c r="N5" i="2" s="1"/>
  <c r="G188" i="2"/>
  <c r="CZ22" i="4" s="1"/>
  <c r="G140" i="2"/>
  <c r="CR17" i="4" s="1"/>
  <c r="G172" i="2"/>
  <c r="CZ17" i="4" s="1"/>
  <c r="B268" i="2"/>
  <c r="DU6" i="4" s="1"/>
  <c r="B284" i="2"/>
  <c r="B285" i="2"/>
  <c r="B286" i="2"/>
  <c r="B287" i="2"/>
  <c r="B288" i="2"/>
  <c r="B188" i="2"/>
  <c r="CY19" i="4" s="1"/>
  <c r="B204" i="2"/>
  <c r="DE4" i="4" s="1"/>
  <c r="B220" i="2"/>
  <c r="DO14" i="4" s="1"/>
  <c r="B236" i="2"/>
  <c r="DU26" i="4" s="1"/>
  <c r="B252" i="2"/>
  <c r="DG19" i="4" s="1"/>
  <c r="B4" i="2"/>
  <c r="M4" i="2" s="1"/>
  <c r="S12" i="2"/>
  <c r="R12" i="2"/>
  <c r="R8" i="2"/>
  <c r="Q8" i="2"/>
  <c r="L3" i="1"/>
  <c r="L11" i="1"/>
  <c r="L23" i="1"/>
  <c r="L27" i="1"/>
  <c r="L39" i="1"/>
  <c r="L43" i="1"/>
  <c r="L55" i="1"/>
  <c r="L59" i="1"/>
  <c r="L71" i="1"/>
  <c r="K11" i="1"/>
  <c r="G40" i="2" s="1"/>
  <c r="AG18" i="4" s="1"/>
  <c r="K23" i="1"/>
  <c r="G88" i="2" s="1"/>
  <c r="CF17" i="4" s="1"/>
  <c r="K27" i="1"/>
  <c r="G104" i="2" s="1"/>
  <c r="BV17" i="4" s="1"/>
  <c r="K39" i="1"/>
  <c r="G152" i="2" s="1"/>
  <c r="CD6" i="4" s="1"/>
  <c r="K43" i="1"/>
  <c r="G168" i="2" s="1"/>
  <c r="DL17" i="4" s="1"/>
  <c r="K55" i="1"/>
  <c r="G216" i="2" s="1"/>
  <c r="CV12" i="4" s="1"/>
  <c r="K59" i="1"/>
  <c r="G232" i="2" s="1"/>
  <c r="DP27" i="4" s="1"/>
  <c r="K71" i="1"/>
  <c r="G280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H4" i="1"/>
  <c r="H5" i="1"/>
  <c r="H6" i="1"/>
  <c r="H7" i="1"/>
  <c r="H8" i="1"/>
  <c r="K8" i="1" s="1"/>
  <c r="G28" i="2" s="1"/>
  <c r="AB24" i="4" s="1"/>
  <c r="H9" i="1"/>
  <c r="K9" i="1" s="1"/>
  <c r="G32" i="2" s="1"/>
  <c r="AB17" i="4" s="1"/>
  <c r="H10" i="1"/>
  <c r="H11" i="1"/>
  <c r="H12" i="1"/>
  <c r="K12" i="1" s="1"/>
  <c r="G44" i="2" s="1"/>
  <c r="AG30" i="4" s="1"/>
  <c r="H13" i="1"/>
  <c r="L13" i="1" s="1"/>
  <c r="H14" i="1"/>
  <c r="H15" i="1"/>
  <c r="L15" i="1" s="1"/>
  <c r="H16" i="1"/>
  <c r="K16" i="1" s="1"/>
  <c r="G60" i="2" s="1"/>
  <c r="AS24" i="4" s="1"/>
  <c r="H17" i="1"/>
  <c r="K17" i="1" s="1"/>
  <c r="G64" i="2" s="1"/>
  <c r="AX24" i="4" s="1"/>
  <c r="H18" i="1"/>
  <c r="H19" i="1"/>
  <c r="L19" i="1" s="1"/>
  <c r="H20" i="1"/>
  <c r="K20" i="1" s="1"/>
  <c r="G76" i="2" s="1"/>
  <c r="BB17" i="4" s="1"/>
  <c r="H21" i="1"/>
  <c r="K21" i="1" s="1"/>
  <c r="G80" i="2" s="1"/>
  <c r="BB31" i="4" s="1"/>
  <c r="H22" i="1"/>
  <c r="H23" i="1"/>
  <c r="H24" i="1"/>
  <c r="K24" i="1" s="1"/>
  <c r="G92" i="2" s="1"/>
  <c r="BL31" i="4" s="1"/>
  <c r="H25" i="1"/>
  <c r="K25" i="1" s="1"/>
  <c r="G96" i="2" s="1"/>
  <c r="BJ17" i="4" s="1"/>
  <c r="H26" i="1"/>
  <c r="H27" i="1"/>
  <c r="H28" i="1"/>
  <c r="K28" i="1" s="1"/>
  <c r="G108" i="2" s="1"/>
  <c r="H29" i="1"/>
  <c r="L29" i="1" s="1"/>
  <c r="H30" i="1"/>
  <c r="H31" i="1"/>
  <c r="L31" i="1" s="1"/>
  <c r="H32" i="1"/>
  <c r="K32" i="1" s="1"/>
  <c r="G124" i="2" s="1"/>
  <c r="CN17" i="4" s="1"/>
  <c r="H33" i="1"/>
  <c r="K33" i="1" s="1"/>
  <c r="G128" i="2" s="1"/>
  <c r="CJ17" i="4" s="1"/>
  <c r="H34" i="1"/>
  <c r="H35" i="1"/>
  <c r="L35" i="1" s="1"/>
  <c r="H36" i="1"/>
  <c r="K36" i="1" s="1"/>
  <c r="H37" i="1"/>
  <c r="K37" i="1" s="1"/>
  <c r="G144" i="2" s="1"/>
  <c r="CN22" i="4" s="1"/>
  <c r="H38" i="1"/>
  <c r="H39" i="1"/>
  <c r="H40" i="1"/>
  <c r="K40" i="1" s="1"/>
  <c r="G156" i="2" s="1"/>
  <c r="CH6" i="4" s="1"/>
  <c r="H41" i="1"/>
  <c r="K41" i="1" s="1"/>
  <c r="G160" i="2" s="1"/>
  <c r="CL6" i="4" s="1"/>
  <c r="H42" i="1"/>
  <c r="H43" i="1"/>
  <c r="H44" i="1"/>
  <c r="K44" i="1" s="1"/>
  <c r="H45" i="1"/>
  <c r="K45" i="1" s="1"/>
  <c r="G176" i="2" s="1"/>
  <c r="CR22" i="4" s="1"/>
  <c r="H46" i="1"/>
  <c r="H47" i="1"/>
  <c r="L47" i="1" s="1"/>
  <c r="H48" i="1"/>
  <c r="K48" i="1" s="1"/>
  <c r="H49" i="1"/>
  <c r="K49" i="1" s="1"/>
  <c r="G192" i="2" s="1"/>
  <c r="DP22" i="4" s="1"/>
  <c r="H50" i="1"/>
  <c r="H51" i="1"/>
  <c r="L51" i="1" s="1"/>
  <c r="H52" i="1"/>
  <c r="K52" i="1" s="1"/>
  <c r="G204" i="2" s="1"/>
  <c r="DF7" i="4" s="1"/>
  <c r="H53" i="1"/>
  <c r="K53" i="1" s="1"/>
  <c r="G208" i="2" s="1"/>
  <c r="DP32" i="4" s="1"/>
  <c r="H54" i="1"/>
  <c r="H55" i="1"/>
  <c r="H56" i="1"/>
  <c r="K56" i="1" s="1"/>
  <c r="G220" i="2" s="1"/>
  <c r="DP17" i="4" s="1"/>
  <c r="H57" i="1"/>
  <c r="K57" i="1" s="1"/>
  <c r="G224" i="2" s="1"/>
  <c r="DP12" i="4" s="1"/>
  <c r="H58" i="1"/>
  <c r="H59" i="1"/>
  <c r="H60" i="1"/>
  <c r="K60" i="1" s="1"/>
  <c r="G236" i="2" s="1"/>
  <c r="DV29" i="4" s="1"/>
  <c r="H61" i="1"/>
  <c r="L61" i="1" s="1"/>
  <c r="H62" i="1"/>
  <c r="H63" i="1"/>
  <c r="L63" i="1" s="1"/>
  <c r="H64" i="1"/>
  <c r="K64" i="1" s="1"/>
  <c r="G252" i="2" s="1"/>
  <c r="DH22" i="4" s="1"/>
  <c r="H65" i="1"/>
  <c r="K65" i="1" s="1"/>
  <c r="G256" i="2" s="1"/>
  <c r="DN7" i="4" s="1"/>
  <c r="H66" i="1"/>
  <c r="H67" i="1"/>
  <c r="L67" i="1" s="1"/>
  <c r="H68" i="1"/>
  <c r="K68" i="1" s="1"/>
  <c r="G268" i="2" s="1"/>
  <c r="DV9" i="4" s="1"/>
  <c r="H69" i="1"/>
  <c r="K69" i="1" s="1"/>
  <c r="G272" i="2" s="1"/>
  <c r="DD22" i="4" s="1"/>
  <c r="H70" i="1"/>
  <c r="H71" i="1"/>
  <c r="H3" i="1"/>
  <c r="K3" i="1" s="1"/>
  <c r="G8" i="2" s="1"/>
  <c r="O17" i="4" s="1"/>
  <c r="H2" i="1"/>
  <c r="K2" i="1" s="1"/>
  <c r="I3" i="1"/>
  <c r="I4" i="1"/>
  <c r="I5" i="1"/>
  <c r="I6" i="1"/>
  <c r="I7" i="1"/>
  <c r="I8" i="1"/>
  <c r="I9" i="1"/>
  <c r="L9" i="1" s="1"/>
  <c r="I10" i="1"/>
  <c r="K10" i="1" s="1"/>
  <c r="G36" i="2" s="1"/>
  <c r="AB31" i="4" s="1"/>
  <c r="I11" i="1"/>
  <c r="I12" i="1"/>
  <c r="I13" i="1"/>
  <c r="I14" i="1"/>
  <c r="L14" i="1" s="1"/>
  <c r="I15" i="1"/>
  <c r="I16" i="1"/>
  <c r="I17" i="1"/>
  <c r="L17" i="1" s="1"/>
  <c r="I18" i="1"/>
  <c r="L18" i="1" s="1"/>
  <c r="I19" i="1"/>
  <c r="I20" i="1"/>
  <c r="I21" i="1"/>
  <c r="L21" i="1" s="1"/>
  <c r="I22" i="1"/>
  <c r="K22" i="1" s="1"/>
  <c r="G84" i="2" s="1"/>
  <c r="BG31" i="4" s="1"/>
  <c r="I23" i="1"/>
  <c r="I24" i="1"/>
  <c r="I25" i="1"/>
  <c r="L25" i="1" s="1"/>
  <c r="I26" i="1"/>
  <c r="L26" i="1" s="1"/>
  <c r="I27" i="1"/>
  <c r="I28" i="1"/>
  <c r="I29" i="1"/>
  <c r="I30" i="1"/>
  <c r="L30" i="1" s="1"/>
  <c r="I31" i="1"/>
  <c r="I32" i="1"/>
  <c r="I33" i="1"/>
  <c r="L33" i="1" s="1"/>
  <c r="I34" i="1"/>
  <c r="L34" i="1" s="1"/>
  <c r="I35" i="1"/>
  <c r="I36" i="1"/>
  <c r="I37" i="1"/>
  <c r="L37" i="1" s="1"/>
  <c r="I38" i="1"/>
  <c r="L38" i="1" s="1"/>
  <c r="I39" i="1"/>
  <c r="I40" i="1"/>
  <c r="I41" i="1"/>
  <c r="L41" i="1" s="1"/>
  <c r="I42" i="1"/>
  <c r="L42" i="1" s="1"/>
  <c r="I43" i="1"/>
  <c r="I44" i="1"/>
  <c r="I45" i="1"/>
  <c r="I46" i="1"/>
  <c r="L46" i="1" s="1"/>
  <c r="I47" i="1"/>
  <c r="I48" i="1"/>
  <c r="I49" i="1"/>
  <c r="L49" i="1" s="1"/>
  <c r="I50" i="1"/>
  <c r="K50" i="1" s="1"/>
  <c r="I51" i="1"/>
  <c r="I52" i="1"/>
  <c r="I53" i="1"/>
  <c r="L53" i="1" s="1"/>
  <c r="I54" i="1"/>
  <c r="L54" i="1" s="1"/>
  <c r="I55" i="1"/>
  <c r="I56" i="1"/>
  <c r="I57" i="1"/>
  <c r="L57" i="1" s="1"/>
  <c r="I58" i="1"/>
  <c r="L58" i="1" s="1"/>
  <c r="I59" i="1"/>
  <c r="I60" i="1"/>
  <c r="I61" i="1"/>
  <c r="I62" i="1"/>
  <c r="L62" i="1" s="1"/>
  <c r="I63" i="1"/>
  <c r="I64" i="1"/>
  <c r="I65" i="1"/>
  <c r="L65" i="1" s="1"/>
  <c r="I66" i="1"/>
  <c r="L66" i="1" s="1"/>
  <c r="I67" i="1"/>
  <c r="I68" i="1"/>
  <c r="I69" i="1"/>
  <c r="L69" i="1" s="1"/>
  <c r="I70" i="1"/>
  <c r="K70" i="1" s="1"/>
  <c r="I71" i="1"/>
  <c r="I2" i="1"/>
  <c r="N6" i="2" l="1"/>
  <c r="G196" i="2"/>
  <c r="CT7" i="4" s="1"/>
  <c r="G276" i="2"/>
  <c r="DJ7" i="4" s="1"/>
  <c r="K66" i="1"/>
  <c r="G260" i="2" s="1"/>
  <c r="DF12" i="4" s="1"/>
  <c r="K61" i="1"/>
  <c r="G240" i="2" s="1"/>
  <c r="DH17" i="4" s="1"/>
  <c r="K34" i="1"/>
  <c r="G132" i="2" s="1"/>
  <c r="BZ24" i="4" s="1"/>
  <c r="K29" i="1"/>
  <c r="G112" i="2" s="1"/>
  <c r="BR24" i="4" s="1"/>
  <c r="K18" i="1"/>
  <c r="G68" i="2" s="1"/>
  <c r="BZ17" i="4" s="1"/>
  <c r="L50" i="1"/>
  <c r="L45" i="1"/>
  <c r="L5" i="1"/>
  <c r="K54" i="1"/>
  <c r="G212" i="2" s="1"/>
  <c r="DB7" i="4" s="1"/>
  <c r="K38" i="1"/>
  <c r="G148" i="2" s="1"/>
  <c r="CJ22" i="4" s="1"/>
  <c r="L70" i="1"/>
  <c r="L22" i="1"/>
  <c r="L64" i="1"/>
  <c r="L52" i="1"/>
  <c r="L40" i="1"/>
  <c r="L28" i="1"/>
  <c r="L16" i="1"/>
  <c r="K13" i="1"/>
  <c r="G48" i="2" s="1"/>
  <c r="AK24" i="4" s="1"/>
  <c r="L68" i="1"/>
  <c r="L60" i="1"/>
  <c r="L56" i="1"/>
  <c r="L48" i="1"/>
  <c r="L44" i="1"/>
  <c r="L36" i="1"/>
  <c r="L32" i="1"/>
  <c r="L24" i="1"/>
  <c r="L20" i="1"/>
  <c r="L12" i="1"/>
  <c r="L8" i="1"/>
  <c r="L4" i="1"/>
  <c r="K63" i="1"/>
  <c r="G248" i="2" s="1"/>
  <c r="CV22" i="4" s="1"/>
  <c r="K58" i="1"/>
  <c r="G228" i="2" s="1"/>
  <c r="DV17" i="4" s="1"/>
  <c r="K47" i="1"/>
  <c r="G184" i="2" s="1"/>
  <c r="DL27" i="4" s="1"/>
  <c r="K42" i="1"/>
  <c r="G164" i="2" s="1"/>
  <c r="CP6" i="4" s="1"/>
  <c r="K31" i="1"/>
  <c r="G120" i="2" s="1"/>
  <c r="BZ11" i="4" s="1"/>
  <c r="K26" i="1"/>
  <c r="G100" i="2" s="1"/>
  <c r="BN17" i="4" s="1"/>
  <c r="K15" i="1"/>
  <c r="G56" i="2" s="1"/>
  <c r="AN31" i="4" s="1"/>
  <c r="L10" i="1"/>
  <c r="K67" i="1"/>
  <c r="G264" i="2" s="1"/>
  <c r="DR7" i="4" s="1"/>
  <c r="K62" i="1"/>
  <c r="G244" i="2" s="1"/>
  <c r="DD17" i="4" s="1"/>
  <c r="K51" i="1"/>
  <c r="G200" i="2" s="1"/>
  <c r="CX7" i="4" s="1"/>
  <c r="K46" i="1"/>
  <c r="G180" i="2" s="1"/>
  <c r="CV17" i="4" s="1"/>
  <c r="K35" i="1"/>
  <c r="G136" i="2" s="1"/>
  <c r="CF22" i="4" s="1"/>
  <c r="K30" i="1"/>
  <c r="G116" i="2" s="1"/>
  <c r="BV24" i="4" s="1"/>
  <c r="K19" i="1"/>
  <c r="G72" i="2" s="1"/>
  <c r="BF17" i="4" s="1"/>
  <c r="K14" i="1"/>
  <c r="G52" i="2" s="1"/>
  <c r="AP17" i="4" s="1"/>
  <c r="Q4" i="2"/>
  <c r="N14" i="4"/>
  <c r="R21" i="4"/>
  <c r="K23" i="4"/>
  <c r="K24" i="4"/>
  <c r="L23" i="4" s="1"/>
  <c r="J21" i="4"/>
  <c r="N17" i="2"/>
  <c r="S8" i="2"/>
  <c r="S16" i="2" s="1"/>
  <c r="Q12" i="2"/>
  <c r="L6" i="1"/>
  <c r="K5" i="1"/>
  <c r="G16" i="2" s="1"/>
  <c r="L7" i="1"/>
  <c r="K4" i="1"/>
  <c r="G12" i="2" s="1"/>
  <c r="O31" i="4" s="1"/>
  <c r="K7" i="1"/>
  <c r="G24" i="2" s="1"/>
  <c r="W31" i="4" s="1"/>
  <c r="K6" i="1"/>
  <c r="G20" i="2" s="1"/>
  <c r="W17" i="4" s="1"/>
  <c r="N18" i="2" l="1"/>
  <c r="S24" i="4"/>
  <c r="N16" i="4"/>
  <c r="P16" i="4" s="1"/>
  <c r="N30" i="4"/>
  <c r="P30" i="4" s="1"/>
  <c r="R23" i="4" l="1"/>
  <c r="T23" i="4" s="1"/>
  <c r="V16" i="4" l="1"/>
  <c r="X16" i="4" s="1"/>
  <c r="AA16" i="4" s="1"/>
  <c r="AC16" i="4" s="1"/>
  <c r="AA23" i="4"/>
  <c r="AC23" i="4" s="1"/>
  <c r="V30" i="4"/>
  <c r="X30" i="4" s="1"/>
  <c r="AA30" i="4" s="1"/>
  <c r="AC30" i="4" s="1"/>
  <c r="AF29" i="4" l="1"/>
  <c r="AH29" i="4" s="1"/>
  <c r="AF17" i="4"/>
  <c r="AH17" i="4" s="1"/>
  <c r="AM30" i="4" l="1"/>
  <c r="AO30" i="4" s="1"/>
  <c r="AJ23" i="4"/>
  <c r="AL23" i="4" s="1"/>
  <c r="AO16" i="4" s="1"/>
  <c r="AQ16" i="4" s="1"/>
  <c r="AR23" i="4" l="1"/>
  <c r="AT23" i="4" s="1"/>
  <c r="AW23" i="4" l="1"/>
  <c r="AY23" i="4" s="1"/>
  <c r="BA16" i="4" l="1"/>
  <c r="BC16" i="4" s="1"/>
  <c r="BE16" i="4" s="1"/>
  <c r="BG16" i="4" s="1"/>
  <c r="BI16" i="4" s="1"/>
  <c r="BK16" i="4" s="1"/>
  <c r="BM16" i="4" s="1"/>
  <c r="BO16" i="4" s="1"/>
  <c r="BQ16" i="4" s="1"/>
  <c r="BS16" i="4" s="1"/>
  <c r="BU16" i="4" s="1"/>
  <c r="BW16" i="4" s="1"/>
  <c r="BA30" i="4"/>
  <c r="BC30" i="4" s="1"/>
  <c r="BF30" i="4"/>
  <c r="BH30" i="4" s="1"/>
  <c r="BK30" i="4" s="1"/>
  <c r="BM30" i="4" s="1"/>
  <c r="BS23" i="4" l="1"/>
  <c r="BU23" i="4" s="1"/>
  <c r="BW23" i="4" s="1"/>
  <c r="CA23" i="4" s="1"/>
  <c r="CE21" i="4" s="1"/>
  <c r="CG21" i="4" s="1"/>
  <c r="CI21" i="4" s="1"/>
  <c r="CK21" i="4" s="1"/>
  <c r="CM21" i="4" s="1"/>
  <c r="CO21" i="4" s="1"/>
  <c r="CQ21" i="4" s="1"/>
  <c r="CS21" i="4" s="1"/>
  <c r="CU21" i="4" s="1"/>
  <c r="CW21" i="4" s="1"/>
  <c r="CY21" i="4" s="1"/>
  <c r="DA21" i="4" s="1"/>
  <c r="DC21" i="4" s="1"/>
  <c r="DE21" i="4" s="1"/>
  <c r="DG21" i="4" s="1"/>
  <c r="DI21" i="4" s="1"/>
  <c r="DK26" i="4" s="1"/>
  <c r="DM26" i="4" s="1"/>
  <c r="DO31" i="4" s="1"/>
  <c r="DQ31" i="4" s="1"/>
  <c r="BY16" i="4"/>
  <c r="CA16" i="4" s="1"/>
  <c r="BY10" i="4"/>
  <c r="CA10" i="4" s="1"/>
  <c r="DO26" i="4" l="1"/>
  <c r="DQ26" i="4" s="1"/>
  <c r="DU28" i="4" s="1"/>
  <c r="DW28" i="4" s="1"/>
  <c r="CE5" i="4"/>
  <c r="CE16" i="4"/>
  <c r="CG16" i="4" s="1"/>
  <c r="CG5" i="4" l="1"/>
  <c r="CI5" i="4" s="1"/>
  <c r="CI16" i="4"/>
  <c r="CK16" i="4" s="1"/>
  <c r="CM16" i="4" l="1"/>
  <c r="CO16" i="4" s="1"/>
  <c r="CK5" i="4"/>
  <c r="CM5" i="4" s="1"/>
  <c r="CO5" i="4" s="1"/>
  <c r="CQ5" i="4" s="1"/>
  <c r="CS6" i="4" l="1"/>
  <c r="CU6" i="4" s="1"/>
  <c r="CQ16" i="4"/>
  <c r="CS16" i="4" s="1"/>
  <c r="CU11" i="4" l="1"/>
  <c r="CW11" i="4" s="1"/>
  <c r="CU16" i="4"/>
  <c r="CW16" i="4" s="1"/>
  <c r="CW6" i="4"/>
  <c r="CY6" i="4" s="1"/>
  <c r="CY16" i="4" l="1"/>
  <c r="DA16" i="4" s="1"/>
  <c r="DA6" i="4"/>
  <c r="DC6" i="4" s="1"/>
  <c r="DC16" i="4" l="1"/>
  <c r="DE16" i="4" s="1"/>
  <c r="DE6" i="4"/>
  <c r="DG6" i="4" s="1"/>
  <c r="DE11" i="4"/>
  <c r="DG11" i="4" s="1"/>
  <c r="DG16" i="4" l="1"/>
  <c r="DI16" i="4" s="1"/>
  <c r="DI6" i="4"/>
  <c r="DK6" i="4" s="1"/>
  <c r="DM6" i="4" s="1"/>
  <c r="DO6" i="4" s="1"/>
  <c r="DQ6" i="4" l="1"/>
  <c r="DS6" i="4" s="1"/>
  <c r="DK16" i="4"/>
  <c r="DM16" i="4" s="1"/>
  <c r="DO11" i="4" l="1"/>
  <c r="DQ11" i="4" s="1"/>
  <c r="DO21" i="4"/>
  <c r="DQ21" i="4" s="1"/>
  <c r="DO16" i="4"/>
  <c r="DQ16" i="4" s="1"/>
  <c r="DU8" i="4"/>
  <c r="DW8" i="4" s="1"/>
  <c r="DU16" i="4" l="1"/>
  <c r="DW16" i="4" s="1"/>
  <c r="DZ16" i="4" s="1"/>
  <c r="DW9" i="4" l="1"/>
  <c r="EB16" i="4"/>
  <c r="EB17" i="4" s="1"/>
  <c r="DZ17" i="4" l="1"/>
  <c r="EB18" i="4"/>
  <c r="DU9" i="4"/>
  <c r="DS7" i="4" s="1"/>
  <c r="DW10" i="4"/>
  <c r="DQ7" i="4" l="1"/>
  <c r="DO7" i="4" s="1"/>
  <c r="DS8" i="4"/>
  <c r="DW29" i="4"/>
  <c r="DW17" i="4"/>
  <c r="DU17" i="4" l="1"/>
  <c r="DW18" i="4"/>
  <c r="DU29" i="4"/>
  <c r="DW30" i="4"/>
  <c r="DM7" i="4"/>
  <c r="DK7" i="4" s="1"/>
  <c r="DO8" i="4"/>
  <c r="DQ27" i="4" l="1"/>
  <c r="DQ32" i="4"/>
  <c r="DK8" i="4"/>
  <c r="DI7" i="4"/>
  <c r="DQ12" i="4"/>
  <c r="DQ17" i="4"/>
  <c r="DQ22" i="4"/>
  <c r="DO22" i="4" l="1"/>
  <c r="DQ23" i="4"/>
  <c r="DG12" i="4"/>
  <c r="DG7" i="4"/>
  <c r="DO17" i="4"/>
  <c r="DQ18" i="4"/>
  <c r="DO32" i="4"/>
  <c r="DQ33" i="4"/>
  <c r="DO12" i="4"/>
  <c r="DQ13" i="4"/>
  <c r="DO27" i="4"/>
  <c r="DQ28" i="4"/>
  <c r="DM17" i="4" l="1"/>
  <c r="DM18" i="4" s="1"/>
  <c r="DM27" i="4"/>
  <c r="DK27" i="4" s="1"/>
  <c r="DI22" i="4" s="1"/>
  <c r="DE7" i="4"/>
  <c r="DG8" i="4"/>
  <c r="DE12" i="4"/>
  <c r="DG13" i="4"/>
  <c r="DK17" i="4" l="1"/>
  <c r="DI17" i="4" s="1"/>
  <c r="DG17" i="4" s="1"/>
  <c r="DE17" i="4" s="1"/>
  <c r="DM28" i="4"/>
  <c r="DG22" i="4"/>
  <c r="DE22" i="4" s="1"/>
  <c r="DI23" i="4"/>
  <c r="DC7" i="4"/>
  <c r="DI18" i="4" l="1"/>
  <c r="DC22" i="4"/>
  <c r="DA22" i="4" s="1"/>
  <c r="DE23" i="4"/>
  <c r="DA7" i="4"/>
  <c r="CY7" i="4" s="1"/>
  <c r="DC8" i="4"/>
  <c r="DC17" i="4"/>
  <c r="DA17" i="4" s="1"/>
  <c r="DE18" i="4"/>
  <c r="CW7" i="4" l="1"/>
  <c r="CU7" i="4" s="1"/>
  <c r="CY8" i="4"/>
  <c r="CY17" i="4"/>
  <c r="DA18" i="4"/>
  <c r="CY22" i="4"/>
  <c r="CW22" i="4" s="1"/>
  <c r="DA23" i="4"/>
  <c r="CW12" i="4" l="1"/>
  <c r="CW17" i="4"/>
  <c r="CU22" i="4"/>
  <c r="CS22" i="4" s="1"/>
  <c r="CW23" i="4"/>
  <c r="CS7" i="4"/>
  <c r="CQ6" i="4" s="1"/>
  <c r="CU8" i="4"/>
  <c r="CQ22" i="4" l="1"/>
  <c r="CO22" i="4" s="1"/>
  <c r="CS23" i="4"/>
  <c r="CU17" i="4"/>
  <c r="CW18" i="4"/>
  <c r="CO6" i="4"/>
  <c r="CM6" i="4" s="1"/>
  <c r="CQ7" i="4"/>
  <c r="CU12" i="4"/>
  <c r="CS17" i="4" s="1"/>
  <c r="CW13" i="4"/>
  <c r="CQ17" i="4" l="1"/>
  <c r="CO17" i="4" s="1"/>
  <c r="CS18" i="4"/>
  <c r="CM7" i="4"/>
  <c r="CK6" i="4"/>
  <c r="CI6" i="4" s="1"/>
  <c r="CM22" i="4"/>
  <c r="CK22" i="4" s="1"/>
  <c r="CO23" i="4"/>
  <c r="CG6" i="4" l="1"/>
  <c r="CE6" i="4" s="1"/>
  <c r="CI7" i="4"/>
  <c r="CI22" i="4"/>
  <c r="CG22" i="4" s="1"/>
  <c r="CK23" i="4"/>
  <c r="CM17" i="4"/>
  <c r="CK17" i="4" s="1"/>
  <c r="CO18" i="4"/>
  <c r="CE22" i="4" l="1"/>
  <c r="CA24" i="4" s="1"/>
  <c r="CG23" i="4"/>
  <c r="CI17" i="4"/>
  <c r="CG17" i="4" s="1"/>
  <c r="CK18" i="4"/>
  <c r="CC6" i="4"/>
  <c r="CA11" i="4" s="1"/>
  <c r="CE7" i="4"/>
  <c r="CE17" i="4" l="1"/>
  <c r="CA17" i="4" s="1"/>
  <c r="CG18" i="4"/>
  <c r="BY11" i="4"/>
  <c r="CA12" i="4"/>
  <c r="BY24" i="4"/>
  <c r="BW24" i="4" s="1"/>
  <c r="CA25" i="4"/>
  <c r="BU24" i="4" l="1"/>
  <c r="BS24" i="4" s="1"/>
  <c r="BS25" i="4" s="1"/>
  <c r="BW25" i="4"/>
  <c r="BY17" i="4"/>
  <c r="BW17" i="4" s="1"/>
  <c r="CA18" i="4"/>
  <c r="BU17" i="4" l="1"/>
  <c r="BS17" i="4" s="1"/>
  <c r="BW18" i="4"/>
  <c r="BQ24" i="4"/>
  <c r="BM31" i="4" s="1"/>
  <c r="BK31" i="4" l="1"/>
  <c r="BH31" i="4" s="1"/>
  <c r="BM32" i="4"/>
  <c r="BQ17" i="4"/>
  <c r="BO17" i="4" s="1"/>
  <c r="BS18" i="4"/>
  <c r="BM17" i="4" l="1"/>
  <c r="BK17" i="4" s="1"/>
  <c r="BO18" i="4"/>
  <c r="BF31" i="4"/>
  <c r="BC31" i="4" s="1"/>
  <c r="BH32" i="4"/>
  <c r="BA31" i="4" l="1"/>
  <c r="BC32" i="4"/>
  <c r="BI17" i="4"/>
  <c r="BG17" i="4" s="1"/>
  <c r="BK18" i="4"/>
  <c r="BE17" i="4" l="1"/>
  <c r="BC17" i="4" s="1"/>
  <c r="BG18" i="4"/>
  <c r="BA17" i="4" l="1"/>
  <c r="AY24" i="4" s="1"/>
  <c r="BC18" i="4"/>
  <c r="AW24" i="4" l="1"/>
  <c r="AT24" i="4" s="1"/>
  <c r="AY25" i="4"/>
  <c r="AR24" i="4" l="1"/>
  <c r="AT25" i="4"/>
  <c r="AQ17" i="4" l="1"/>
  <c r="AO31" i="4"/>
  <c r="AM31" i="4" l="1"/>
  <c r="AO32" i="4"/>
  <c r="AQ18" i="4"/>
  <c r="AO17" i="4"/>
  <c r="AL24" i="4" l="1"/>
  <c r="AJ24" i="4" l="1"/>
  <c r="AL25" i="4"/>
  <c r="AH30" i="4" l="1"/>
  <c r="AH18" i="4"/>
  <c r="AF18" i="4" l="1"/>
  <c r="AH19" i="4"/>
  <c r="AH31" i="4"/>
  <c r="AF30" i="4"/>
  <c r="AC31" i="4" s="1"/>
  <c r="AA31" i="4" l="1"/>
  <c r="X31" i="4" s="1"/>
  <c r="AC32" i="4"/>
  <c r="AC17" i="4"/>
  <c r="AC24" i="4"/>
  <c r="AA24" i="4" l="1"/>
  <c r="AC25" i="4"/>
  <c r="AA17" i="4"/>
  <c r="X17" i="4" s="1"/>
  <c r="AC18" i="4"/>
  <c r="V31" i="4"/>
  <c r="X32" i="4"/>
  <c r="V17" i="4" l="1"/>
  <c r="T24" i="4" s="1"/>
  <c r="X18" i="4"/>
  <c r="T25" i="4" l="1"/>
  <c r="R24" i="4"/>
  <c r="P17" i="4" l="1"/>
  <c r="P31" i="4"/>
  <c r="N31" i="4" l="1"/>
  <c r="P32" i="4"/>
  <c r="P18" i="4"/>
  <c r="N17" i="4"/>
  <c r="L24" i="4" l="1"/>
  <c r="J24" i="4" s="1"/>
  <c r="L2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cantidad de obra es la que los alumnos calcuron luego de hacer el estudio de planos.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duración es igual a la Cantidad de obra calculada, dividido el rendimiento, y el resultado será en dias enteros.
</t>
        </r>
      </text>
    </comment>
  </commentList>
</comments>
</file>

<file path=xl/sharedStrings.xml><?xml version="1.0" encoding="utf-8"?>
<sst xmlns="http://schemas.openxmlformats.org/spreadsheetml/2006/main" count="156" uniqueCount="93">
  <si>
    <t>ITEM</t>
  </si>
  <si>
    <t>DESCRIPCION ACTIVIDAD</t>
  </si>
  <si>
    <t>CANTIDAD</t>
  </si>
  <si>
    <t>UND</t>
  </si>
  <si>
    <t>Localización y Replanteo</t>
  </si>
  <si>
    <t>Excavación Zapatas</t>
  </si>
  <si>
    <t>Excavación vigas de fundación</t>
  </si>
  <si>
    <t>Corte y figurado de hierro</t>
  </si>
  <si>
    <t>Vaciado de solado en zapata</t>
  </si>
  <si>
    <t>Vaciado de solado en vigas de fundación</t>
  </si>
  <si>
    <t>Colocación de hierro zapatas</t>
  </si>
  <si>
    <t>Colocación de hierro vigas de fundación</t>
  </si>
  <si>
    <t>Colocación de hierro columnas 1 nivel</t>
  </si>
  <si>
    <t>Vaciado de zapatas</t>
  </si>
  <si>
    <t>Vaciado de vigas de fundación</t>
  </si>
  <si>
    <t>Armado y vaciado de columnas 1 nivel</t>
  </si>
  <si>
    <t>Vaciado de placa de piso</t>
  </si>
  <si>
    <t>Colocación de hierro columnas 2 nivel</t>
  </si>
  <si>
    <t>Mampostería 1 nivel</t>
  </si>
  <si>
    <t>Armado y vaciado de columnas 2 nivel</t>
  </si>
  <si>
    <t>Revoque 1 piso</t>
  </si>
  <si>
    <t>Revoque cielo 1 piso</t>
  </si>
  <si>
    <t>Construcción de cubierta</t>
  </si>
  <si>
    <t>Mampostería 2 nivel</t>
  </si>
  <si>
    <t xml:space="preserve">Colocación puertas y ventanas 1 nivel </t>
  </si>
  <si>
    <t>Revoque 2 nivel</t>
  </si>
  <si>
    <t>Instalación de pisos 2 nivel</t>
  </si>
  <si>
    <t>Instalación de pisos 1 nivel</t>
  </si>
  <si>
    <t xml:space="preserve">Colocación puertas y ventanas 2 nivel </t>
  </si>
  <si>
    <t>Estuco 2 nivel</t>
  </si>
  <si>
    <t>Aseo y entrega.</t>
  </si>
  <si>
    <t>kg</t>
  </si>
  <si>
    <t>und</t>
  </si>
  <si>
    <r>
      <t>m</t>
    </r>
    <r>
      <rPr>
        <vertAlign val="superscript"/>
        <sz val="9"/>
        <color theme="1"/>
        <rFont val="Calibri"/>
        <family val="2"/>
        <scheme val="minor"/>
      </rPr>
      <t>2</t>
    </r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</si>
  <si>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</si>
  <si>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</si>
  <si>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Enchapes en zonas húmedas 1 piso</t>
  </si>
  <si>
    <t>Aplicación de pintura 1 nivel muros</t>
  </si>
  <si>
    <t>Aplicación pintura 1 nivel cielos</t>
  </si>
  <si>
    <t>Estuco 1 nivel muros</t>
  </si>
  <si>
    <t>Estuco 1 nivel cielos</t>
  </si>
  <si>
    <t>Enchapes en zonas húmedas 2 piso</t>
  </si>
  <si>
    <t>Instalación aparatos sanitarios 1 Nivel</t>
  </si>
  <si>
    <t>Pulida y brillada de pisos 1 nivel</t>
  </si>
  <si>
    <t>Instalación aparatos sanitarios 2 Nivel</t>
  </si>
  <si>
    <t>Descapote del terreno</t>
  </si>
  <si>
    <t>Instalación cerramiento del lote</t>
  </si>
  <si>
    <t>Explanación del terreno</t>
  </si>
  <si>
    <t>Armado de vigas de amarre para cubierta</t>
  </si>
  <si>
    <t>Colocación acero vigas de amarre cubierta</t>
  </si>
  <si>
    <t>Vaciado vigas de amarre de cubierta</t>
  </si>
  <si>
    <t>Pulida y brillada de pisos 2 Nivel</t>
  </si>
  <si>
    <t>Instalación de mueble para cocina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</si>
  <si>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</si>
  <si>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m</t>
  </si>
  <si>
    <t>Colocación acero de escaleras primer tramo</t>
  </si>
  <si>
    <t>Vaciado de escaleras primer tramo</t>
  </si>
  <si>
    <t>Armado de escaleras primer tramo</t>
  </si>
  <si>
    <t>Armado de losa de entrepiso 2nivel</t>
  </si>
  <si>
    <t>Vaciado losa de entrepiso 2 nivel</t>
  </si>
  <si>
    <t>Armado de losa de entrepiso 3nivel</t>
  </si>
  <si>
    <t>Colocación de hierro columnas 3 nivel</t>
  </si>
  <si>
    <t>Vaciado losa de entrepiso 3 nivel</t>
  </si>
  <si>
    <t>Armado de escaleras segundo tramo</t>
  </si>
  <si>
    <t>Colocación acero de escaleras segundo tramo</t>
  </si>
  <si>
    <t>Revoque cielo 2 piso</t>
  </si>
  <si>
    <t>Instalación de piso en escaleras primer tramo</t>
  </si>
  <si>
    <t>Vaciado de escaleras segundo tramo</t>
  </si>
  <si>
    <t>Mampostería 3 nivel</t>
  </si>
  <si>
    <t>Revoque 3 nivel</t>
  </si>
  <si>
    <t>Estuco 3 nivel</t>
  </si>
  <si>
    <t xml:space="preserve">Colocación puertas y ventanas 3 nivel </t>
  </si>
  <si>
    <t>Enchapes en zonas húmedas 3 piso</t>
  </si>
  <si>
    <t>Instalación aparatos sanitarios 3 Nivel</t>
  </si>
  <si>
    <t>Pulida y brillada de pisos 3 Nivel</t>
  </si>
  <si>
    <t>Aplicación de pintura 3 Nivel</t>
  </si>
  <si>
    <t>Aplicación pintura 2 nivel cielos</t>
  </si>
  <si>
    <t>Aplicación de pintura 2 nivel muros</t>
  </si>
  <si>
    <t>Instalación de piso en escaleras segundo tramo</t>
  </si>
  <si>
    <t>Armado y vaciado de columnas 3 nivel</t>
  </si>
  <si>
    <t>RENDIMIENTO 2</t>
  </si>
  <si>
    <t>Tiempo optimista</t>
  </si>
  <si>
    <t>Tiempo mas probable</t>
  </si>
  <si>
    <t>Tiempo esperado</t>
  </si>
  <si>
    <t>Tiempo pesimista</t>
  </si>
  <si>
    <t>RENDIMIENTO 3</t>
  </si>
  <si>
    <t>RENDIMIENTO 1</t>
  </si>
  <si>
    <t>Instalación de pisos 3 nivel</t>
  </si>
  <si>
    <t>Tiempo Asumido de 165 días</t>
  </si>
  <si>
    <t>Variación (T)</t>
  </si>
  <si>
    <t>DUR</t>
  </si>
  <si>
    <t>cuadrillas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</si>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</sst>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vertical="center"/>
    </xf>
    <xf numFmtId="165" fontId="7" fillId="0" borderId="6" xfId="0" applyNumberFormat="1" applyFont="1" applyFill="1" applyBorder="1" applyAlignment="1">
      <alignment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7" fillId="3" borderId="6" xfId="0" applyNumberFormat="1" applyFont="1" applyFill="1" applyBorder="1" applyAlignment="1">
      <alignment vertical="center"/>
    </xf>
    <xf numFmtId="1" fontId="0" fillId="0" borderId="0" xfId="0" applyNumberFormat="1"/>
    <xf numFmtId="1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6" fillId="0" borderId="18" xfId="0" applyFont="1" applyFill="1" applyBorder="1" applyAlignment="1">
      <alignment vertical="center" wrapText="1"/>
    </xf>
    <xf numFmtId="0" fontId="6" fillId="0" borderId="1" xfId="0" applyFont="1" applyBorder="1"/>
    <xf numFmtId="165" fontId="6" fillId="0" borderId="1" xfId="0" applyNumberFormat="1" applyFont="1" applyBorder="1"/>
    <xf numFmtId="2" fontId="6" fillId="0" borderId="1" xfId="0" applyNumberFormat="1" applyFont="1" applyBorder="1"/>
    <xf numFmtId="0" fontId="1" fillId="0" borderId="1" xfId="0" applyFont="1" applyBorder="1"/>
    <xf numFmtId="0" fontId="6" fillId="0" borderId="5" xfId="0" applyFont="1" applyBorder="1"/>
    <xf numFmtId="165" fontId="6" fillId="0" borderId="5" xfId="0" applyNumberFormat="1" applyFont="1" applyBorder="1"/>
    <xf numFmtId="2" fontId="6" fillId="0" borderId="5" xfId="0" applyNumberFormat="1" applyFont="1" applyBorder="1"/>
    <xf numFmtId="0" fontId="6" fillId="0" borderId="3" xfId="0" applyFont="1" applyBorder="1"/>
    <xf numFmtId="1" fontId="10" fillId="0" borderId="20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388776</xdr:colOff>
      <xdr:row>21</xdr:row>
      <xdr:rowOff>427652</xdr:rowOff>
    </xdr:from>
    <xdr:to>
      <xdr:col>17</xdr:col>
      <xdr:colOff>7776</xdr:colOff>
      <xdr:row>22</xdr:row>
      <xdr:rowOff>0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A67A1234-D45B-403C-B870-AD7DEDC8E464}"/>
            </a:ext>
          </a:extLst>
        </xdr:cNvPr>
        <xdr:cNvCxnSpPr/>
      </xdr:nvCxnSpPr>
      <xdr:spPr>
        <a:xfrm>
          <a:off x="4836367" y="9734938"/>
          <a:ext cx="2044960" cy="15552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23327</xdr:rowOff>
    </xdr:from>
    <xdr:to>
      <xdr:col>12</xdr:col>
      <xdr:colOff>380999</xdr:colOff>
      <xdr:row>20</xdr:row>
      <xdr:rowOff>0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1DF5997D-E822-4BD7-B3A4-A4BAE8A1D0B1}"/>
            </a:ext>
          </a:extLst>
        </xdr:cNvPr>
        <xdr:cNvCxnSpPr/>
      </xdr:nvCxnSpPr>
      <xdr:spPr>
        <a:xfrm flipV="1">
          <a:off x="4851919" y="6671388"/>
          <a:ext cx="380999" cy="2192693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15549</xdr:colOff>
      <xdr:row>23</xdr:row>
      <xdr:rowOff>435428</xdr:rowOff>
    </xdr:from>
    <xdr:to>
      <xdr:col>12</xdr:col>
      <xdr:colOff>388775</xdr:colOff>
      <xdr:row>28</xdr:row>
      <xdr:rowOff>31102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A2F9405C-6DD5-4142-96E9-7FF59A9CA1A4}"/>
            </a:ext>
          </a:extLst>
        </xdr:cNvPr>
        <xdr:cNvCxnSpPr/>
      </xdr:nvCxnSpPr>
      <xdr:spPr>
        <a:xfrm>
          <a:off x="4867468" y="10629122"/>
          <a:ext cx="373226" cy="1811694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7776</xdr:colOff>
      <xdr:row>14</xdr:row>
      <xdr:rowOff>435428</xdr:rowOff>
    </xdr:from>
    <xdr:to>
      <xdr:col>21</xdr:col>
      <xdr:colOff>31103</xdr:colOff>
      <xdr:row>15</xdr:row>
      <xdr:rowOff>7776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72C62F7D-B553-401F-821A-9A62A2F3A8B2}"/>
            </a:ext>
          </a:extLst>
        </xdr:cNvPr>
        <xdr:cNvCxnSpPr/>
      </xdr:nvCxnSpPr>
      <xdr:spPr>
        <a:xfrm>
          <a:off x="6477000" y="6640285"/>
          <a:ext cx="2044960" cy="15552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349898</xdr:colOff>
      <xdr:row>14</xdr:row>
      <xdr:rowOff>435428</xdr:rowOff>
    </xdr:from>
    <xdr:to>
      <xdr:col>26</xdr:col>
      <xdr:colOff>7776</xdr:colOff>
      <xdr:row>15</xdr:row>
      <xdr:rowOff>0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70A53091-3BCC-457D-94CB-55DCF7F52148}"/>
            </a:ext>
          </a:extLst>
        </xdr:cNvPr>
        <xdr:cNvCxnSpPr/>
      </xdr:nvCxnSpPr>
      <xdr:spPr>
        <a:xfrm>
          <a:off x="9649408" y="6640285"/>
          <a:ext cx="466531" cy="7776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</xdr:row>
      <xdr:rowOff>0</xdr:rowOff>
    </xdr:from>
    <xdr:to>
      <xdr:col>26</xdr:col>
      <xdr:colOff>23327</xdr:colOff>
      <xdr:row>22</xdr:row>
      <xdr:rowOff>15552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FA71C1D3-8EF1-45F9-8815-94703CAB4708}"/>
            </a:ext>
          </a:extLst>
        </xdr:cNvPr>
        <xdr:cNvCxnSpPr/>
      </xdr:nvCxnSpPr>
      <xdr:spPr>
        <a:xfrm>
          <a:off x="8086530" y="9750490"/>
          <a:ext cx="2044960" cy="15552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21</xdr:col>
      <xdr:colOff>23327</xdr:colOff>
      <xdr:row>29</xdr:row>
      <xdr:rowOff>15552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E4B40BDB-7E0F-49E8-93C9-4739A622DAA0}"/>
            </a:ext>
          </a:extLst>
        </xdr:cNvPr>
        <xdr:cNvCxnSpPr/>
      </xdr:nvCxnSpPr>
      <xdr:spPr>
        <a:xfrm>
          <a:off x="6469224" y="12852919"/>
          <a:ext cx="2044960" cy="15552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334346</xdr:colOff>
      <xdr:row>14</xdr:row>
      <xdr:rowOff>404327</xdr:rowOff>
    </xdr:from>
    <xdr:to>
      <xdr:col>30</xdr:col>
      <xdr:colOff>334346</xdr:colOff>
      <xdr:row>20</xdr:row>
      <xdr:rowOff>7777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4C9E73F3-6703-47C4-A58E-10B0418C155B}"/>
            </a:ext>
          </a:extLst>
        </xdr:cNvPr>
        <xdr:cNvCxnSpPr/>
      </xdr:nvCxnSpPr>
      <xdr:spPr>
        <a:xfrm flipV="1">
          <a:off x="11655489" y="6609184"/>
          <a:ext cx="808653" cy="2262674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7775</xdr:colOff>
      <xdr:row>15</xdr:row>
      <xdr:rowOff>15551</xdr:rowOff>
    </xdr:from>
    <xdr:to>
      <xdr:col>30</xdr:col>
      <xdr:colOff>388775</xdr:colOff>
      <xdr:row>15</xdr:row>
      <xdr:rowOff>15551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E60F7049-708B-4E56-9866-C3DE14AF4B48}"/>
            </a:ext>
          </a:extLst>
        </xdr:cNvPr>
        <xdr:cNvCxnSpPr/>
      </xdr:nvCxnSpPr>
      <xdr:spPr>
        <a:xfrm>
          <a:off x="11328918" y="6663612"/>
          <a:ext cx="785327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29</xdr:row>
      <xdr:rowOff>0</xdr:rowOff>
    </xdr:from>
    <xdr:to>
      <xdr:col>26</xdr:col>
      <xdr:colOff>62205</xdr:colOff>
      <xdr:row>29</xdr:row>
      <xdr:rowOff>7776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79F91D81-B500-4723-83BE-A5C0411B11F3}"/>
            </a:ext>
          </a:extLst>
        </xdr:cNvPr>
        <xdr:cNvCxnSpPr/>
      </xdr:nvCxnSpPr>
      <xdr:spPr>
        <a:xfrm>
          <a:off x="9703837" y="12852919"/>
          <a:ext cx="870858" cy="7776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388775</xdr:colOff>
      <xdr:row>24</xdr:row>
      <xdr:rowOff>7774</xdr:rowOff>
    </xdr:from>
    <xdr:to>
      <xdr:col>30</xdr:col>
      <xdr:colOff>365449</xdr:colOff>
      <xdr:row>28</xdr:row>
      <xdr:rowOff>54429</xdr:rowOff>
    </xdr:to>
    <xdr:cxnSp macro="">
      <xdr:nvCxnSpPr>
        <xdr:cNvPr id="146" name="Conector recto de flecha 145">
          <a:extLst>
            <a:ext uri="{FF2B5EF4-FFF2-40B4-BE49-F238E27FC236}">
              <a16:creationId xmlns:a16="http://schemas.microsoft.com/office/drawing/2014/main" id="{B6798645-D7E5-48CC-95CF-01C77C6A2810}"/>
            </a:ext>
          </a:extLst>
        </xdr:cNvPr>
        <xdr:cNvCxnSpPr/>
      </xdr:nvCxnSpPr>
      <xdr:spPr>
        <a:xfrm>
          <a:off x="11709918" y="10644673"/>
          <a:ext cx="785327" cy="181947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23328</xdr:colOff>
      <xdr:row>22</xdr:row>
      <xdr:rowOff>15552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BB288E0D-3C4A-4E01-8BB9-38213B9D7790}"/>
            </a:ext>
          </a:extLst>
        </xdr:cNvPr>
        <xdr:cNvCxnSpPr/>
      </xdr:nvCxnSpPr>
      <xdr:spPr>
        <a:xfrm>
          <a:off x="11725470" y="9750490"/>
          <a:ext cx="2449287" cy="15552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7776</xdr:colOff>
      <xdr:row>28</xdr:row>
      <xdr:rowOff>435429</xdr:rowOff>
    </xdr:from>
    <xdr:to>
      <xdr:col>30</xdr:col>
      <xdr:colOff>388776</xdr:colOff>
      <xdr:row>28</xdr:row>
      <xdr:rowOff>435429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C986F81C-2723-47FD-B233-6CA61A7FF7D1}"/>
            </a:ext>
          </a:extLst>
        </xdr:cNvPr>
        <xdr:cNvCxnSpPr/>
      </xdr:nvCxnSpPr>
      <xdr:spPr>
        <a:xfrm>
          <a:off x="11733246" y="12845143"/>
          <a:ext cx="785326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23328</xdr:colOff>
      <xdr:row>14</xdr:row>
      <xdr:rowOff>435429</xdr:rowOff>
    </xdr:from>
    <xdr:to>
      <xdr:col>34</xdr:col>
      <xdr:colOff>388777</xdr:colOff>
      <xdr:row>20</xdr:row>
      <xdr:rowOff>38878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525F6325-934F-46BA-AF2D-FAE1D6102C9A}"/>
            </a:ext>
          </a:extLst>
        </xdr:cNvPr>
        <xdr:cNvCxnSpPr/>
      </xdr:nvCxnSpPr>
      <xdr:spPr>
        <a:xfrm>
          <a:off x="13770429" y="6640286"/>
          <a:ext cx="365449" cy="2262673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24</xdr:row>
      <xdr:rowOff>23325</xdr:rowOff>
    </xdr:from>
    <xdr:to>
      <xdr:col>34</xdr:col>
      <xdr:colOff>388777</xdr:colOff>
      <xdr:row>27</xdr:row>
      <xdr:rowOff>419877</xdr:rowOff>
    </xdr:to>
    <xdr:cxnSp macro="">
      <xdr:nvCxnSpPr>
        <xdr:cNvPr id="154" name="Conector recto de flecha 153">
          <a:extLst>
            <a:ext uri="{FF2B5EF4-FFF2-40B4-BE49-F238E27FC236}">
              <a16:creationId xmlns:a16="http://schemas.microsoft.com/office/drawing/2014/main" id="{C5586D2F-E61D-4AF9-8049-E2451BC52C5E}"/>
            </a:ext>
          </a:extLst>
        </xdr:cNvPr>
        <xdr:cNvCxnSpPr/>
      </xdr:nvCxnSpPr>
      <xdr:spPr>
        <a:xfrm flipV="1">
          <a:off x="13747101" y="10660224"/>
          <a:ext cx="388777" cy="1726163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-1</xdr:colOff>
      <xdr:row>15</xdr:row>
      <xdr:rowOff>0</xdr:rowOff>
    </xdr:from>
    <xdr:to>
      <xdr:col>39</xdr:col>
      <xdr:colOff>388776</xdr:colOff>
      <xdr:row>20</xdr:row>
      <xdr:rowOff>62206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2A93DDCF-AFCB-49E6-906C-5373B34E3522}"/>
            </a:ext>
          </a:extLst>
        </xdr:cNvPr>
        <xdr:cNvCxnSpPr/>
      </xdr:nvCxnSpPr>
      <xdr:spPr>
        <a:xfrm flipV="1">
          <a:off x="15364408" y="6648061"/>
          <a:ext cx="793102" cy="2278226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396552</xdr:colOff>
      <xdr:row>22</xdr:row>
      <xdr:rowOff>0</xdr:rowOff>
    </xdr:from>
    <xdr:to>
      <xdr:col>43</xdr:col>
      <xdr:colOff>0</xdr:colOff>
      <xdr:row>22</xdr:row>
      <xdr:rowOff>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F15854A7-2C43-4C37-A31C-0163EA2458B8}"/>
            </a:ext>
          </a:extLst>
        </xdr:cNvPr>
        <xdr:cNvCxnSpPr/>
      </xdr:nvCxnSpPr>
      <xdr:spPr>
        <a:xfrm flipV="1">
          <a:off x="15356633" y="9750490"/>
          <a:ext cx="2029408" cy="1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15552</xdr:colOff>
      <xdr:row>28</xdr:row>
      <xdr:rowOff>427653</xdr:rowOff>
    </xdr:from>
    <xdr:to>
      <xdr:col>38</xdr:col>
      <xdr:colOff>7775</xdr:colOff>
      <xdr:row>29</xdr:row>
      <xdr:rowOff>2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DC50B3A-B27D-40B6-BBD0-D581DA86A975}"/>
            </a:ext>
          </a:extLst>
        </xdr:cNvPr>
        <xdr:cNvCxnSpPr/>
      </xdr:nvCxnSpPr>
      <xdr:spPr>
        <a:xfrm flipV="1">
          <a:off x="13762653" y="12837367"/>
          <a:ext cx="1609531" cy="15554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4667</xdr:colOff>
      <xdr:row>14</xdr:row>
      <xdr:rowOff>435429</xdr:rowOff>
    </xdr:from>
    <xdr:to>
      <xdr:col>40</xdr:col>
      <xdr:colOff>7776</xdr:colOff>
      <xdr:row>15</xdr:row>
      <xdr:rowOff>4668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E957BD9E-9E8A-4882-AFCD-C5A652002FD7}"/>
            </a:ext>
          </a:extLst>
        </xdr:cNvPr>
        <xdr:cNvCxnSpPr/>
      </xdr:nvCxnSpPr>
      <xdr:spPr>
        <a:xfrm flipV="1">
          <a:off x="13751768" y="6640286"/>
          <a:ext cx="2429069" cy="12443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15552</xdr:colOff>
      <xdr:row>22</xdr:row>
      <xdr:rowOff>435428</xdr:rowOff>
    </xdr:from>
    <xdr:to>
      <xdr:col>43</xdr:col>
      <xdr:colOff>0</xdr:colOff>
      <xdr:row>27</xdr:row>
      <xdr:rowOff>23327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1813A217-12B7-4F97-894F-03C13D358222}"/>
            </a:ext>
          </a:extLst>
        </xdr:cNvPr>
        <xdr:cNvCxnSpPr/>
      </xdr:nvCxnSpPr>
      <xdr:spPr>
        <a:xfrm flipV="1">
          <a:off x="16592939" y="10185918"/>
          <a:ext cx="793102" cy="1803919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7776</xdr:colOff>
      <xdr:row>22</xdr:row>
      <xdr:rowOff>7775</xdr:rowOff>
    </xdr:from>
    <xdr:to>
      <xdr:col>48</xdr:col>
      <xdr:colOff>7776</xdr:colOff>
      <xdr:row>22</xdr:row>
      <xdr:rowOff>15552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2D6BEC08-7033-44A8-B2CB-63E242078A6D}"/>
            </a:ext>
          </a:extLst>
        </xdr:cNvPr>
        <xdr:cNvCxnSpPr/>
      </xdr:nvCxnSpPr>
      <xdr:spPr>
        <a:xfrm>
          <a:off x="18606796" y="9758265"/>
          <a:ext cx="808653" cy="7777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23</xdr:row>
      <xdr:rowOff>7775</xdr:rowOff>
    </xdr:from>
    <xdr:to>
      <xdr:col>52</xdr:col>
      <xdr:colOff>7775</xdr:colOff>
      <xdr:row>29</xdr:row>
      <xdr:rowOff>7775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6EA196E9-0E5D-4641-AEA5-C537BB920D2F}"/>
            </a:ext>
          </a:extLst>
        </xdr:cNvPr>
        <xdr:cNvCxnSpPr/>
      </xdr:nvCxnSpPr>
      <xdr:spPr>
        <a:xfrm>
          <a:off x="20620653" y="10201469"/>
          <a:ext cx="412102" cy="26592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15551</xdr:colOff>
      <xdr:row>29</xdr:row>
      <xdr:rowOff>7775</xdr:rowOff>
    </xdr:from>
    <xdr:to>
      <xdr:col>56</xdr:col>
      <xdr:colOff>404326</xdr:colOff>
      <xdr:row>29</xdr:row>
      <xdr:rowOff>15550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E4D4C0F2-6A9C-4669-8C31-8931C881A991}"/>
            </a:ext>
          </a:extLst>
        </xdr:cNvPr>
        <xdr:cNvCxnSpPr/>
      </xdr:nvCxnSpPr>
      <xdr:spPr>
        <a:xfrm>
          <a:off x="22253510" y="12860694"/>
          <a:ext cx="793102" cy="7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23327</xdr:colOff>
      <xdr:row>14</xdr:row>
      <xdr:rowOff>435429</xdr:rowOff>
    </xdr:from>
    <xdr:to>
      <xdr:col>51</xdr:col>
      <xdr:colOff>388776</xdr:colOff>
      <xdr:row>21</xdr:row>
      <xdr:rowOff>23326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D0C4893C-EADD-40DC-AAA9-CF65336A1F1C}"/>
            </a:ext>
          </a:extLst>
        </xdr:cNvPr>
        <xdr:cNvCxnSpPr/>
      </xdr:nvCxnSpPr>
      <xdr:spPr>
        <a:xfrm flipV="1">
          <a:off x="20643980" y="6640286"/>
          <a:ext cx="365449" cy="2690326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31102</xdr:colOff>
      <xdr:row>29</xdr:row>
      <xdr:rowOff>-1</xdr:rowOff>
    </xdr:from>
    <xdr:to>
      <xdr:col>62</xdr:col>
      <xdr:colOff>15551</xdr:colOff>
      <xdr:row>29</xdr:row>
      <xdr:rowOff>7774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CAAF8050-C7CA-409F-97CD-583B965B7443}"/>
            </a:ext>
          </a:extLst>
        </xdr:cNvPr>
        <xdr:cNvCxnSpPr/>
      </xdr:nvCxnSpPr>
      <xdr:spPr>
        <a:xfrm>
          <a:off x="24290693" y="12852918"/>
          <a:ext cx="793102" cy="7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15</xdr:row>
      <xdr:rowOff>0</xdr:rowOff>
    </xdr:from>
    <xdr:to>
      <xdr:col>56</xdr:col>
      <xdr:colOff>7775</xdr:colOff>
      <xdr:row>15</xdr:row>
      <xdr:rowOff>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AD17A5AF-FB61-481F-8A31-F185906B8360}"/>
            </a:ext>
          </a:extLst>
        </xdr:cNvPr>
        <xdr:cNvCxnSpPr/>
      </xdr:nvCxnSpPr>
      <xdr:spPr>
        <a:xfrm>
          <a:off x="22237959" y="6648061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15</xdr:row>
      <xdr:rowOff>0</xdr:rowOff>
    </xdr:from>
    <xdr:to>
      <xdr:col>60</xdr:col>
      <xdr:colOff>7777</xdr:colOff>
      <xdr:row>15</xdr:row>
      <xdr:rowOff>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1A6FA491-A413-4A6C-A4D8-E1EA2B4BB526}"/>
            </a:ext>
          </a:extLst>
        </xdr:cNvPr>
        <xdr:cNvCxnSpPr/>
      </xdr:nvCxnSpPr>
      <xdr:spPr>
        <a:xfrm>
          <a:off x="23855266" y="6648061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7774</xdr:colOff>
      <xdr:row>15</xdr:row>
      <xdr:rowOff>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3F3FF5FB-996A-4803-96CF-C8C6626D5332}"/>
            </a:ext>
          </a:extLst>
        </xdr:cNvPr>
        <xdr:cNvCxnSpPr/>
      </xdr:nvCxnSpPr>
      <xdr:spPr>
        <a:xfrm>
          <a:off x="25472571" y="6648061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15</xdr:row>
      <xdr:rowOff>0</xdr:rowOff>
    </xdr:from>
    <xdr:to>
      <xdr:col>68</xdr:col>
      <xdr:colOff>7775</xdr:colOff>
      <xdr:row>15</xdr:row>
      <xdr:rowOff>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F28109CF-9994-4362-9E8C-48F40E2E69CC}"/>
            </a:ext>
          </a:extLst>
        </xdr:cNvPr>
        <xdr:cNvCxnSpPr/>
      </xdr:nvCxnSpPr>
      <xdr:spPr>
        <a:xfrm>
          <a:off x="27089877" y="6648061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373223</xdr:colOff>
      <xdr:row>22</xdr:row>
      <xdr:rowOff>23326</xdr:rowOff>
    </xdr:from>
    <xdr:to>
      <xdr:col>68</xdr:col>
      <xdr:colOff>15551</xdr:colOff>
      <xdr:row>29</xdr:row>
      <xdr:rowOff>23326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796A14F3-7C32-41A3-8D65-CC55D7C93A1D}"/>
            </a:ext>
          </a:extLst>
        </xdr:cNvPr>
        <xdr:cNvCxnSpPr/>
      </xdr:nvCxnSpPr>
      <xdr:spPr>
        <a:xfrm flipV="1">
          <a:off x="26250122" y="9773816"/>
          <a:ext cx="1259633" cy="3102429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15</xdr:row>
      <xdr:rowOff>0</xdr:rowOff>
    </xdr:from>
    <xdr:to>
      <xdr:col>72</xdr:col>
      <xdr:colOff>7776</xdr:colOff>
      <xdr:row>15</xdr:row>
      <xdr:rowOff>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D3E3E2D8-C9B4-47C1-8F75-3CC1A7EA4365}"/>
            </a:ext>
          </a:extLst>
        </xdr:cNvPr>
        <xdr:cNvCxnSpPr/>
      </xdr:nvCxnSpPr>
      <xdr:spPr>
        <a:xfrm>
          <a:off x="28707184" y="6648061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396551</xdr:colOff>
      <xdr:row>15</xdr:row>
      <xdr:rowOff>7776</xdr:rowOff>
    </xdr:from>
    <xdr:to>
      <xdr:col>76</xdr:col>
      <xdr:colOff>0</xdr:colOff>
      <xdr:row>15</xdr:row>
      <xdr:rowOff>7776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E526B6F0-C27C-48BD-B2C4-235AEFD8F466}"/>
            </a:ext>
          </a:extLst>
        </xdr:cNvPr>
        <xdr:cNvCxnSpPr/>
      </xdr:nvCxnSpPr>
      <xdr:spPr>
        <a:xfrm>
          <a:off x="30316714" y="6655837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0</xdr:colOff>
      <xdr:row>22</xdr:row>
      <xdr:rowOff>0</xdr:rowOff>
    </xdr:from>
    <xdr:to>
      <xdr:col>72</xdr:col>
      <xdr:colOff>7776</xdr:colOff>
      <xdr:row>22</xdr:row>
      <xdr:rowOff>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BBD3E5F-C2F0-41B5-9CF0-2B3525B3F1C0}"/>
            </a:ext>
          </a:extLst>
        </xdr:cNvPr>
        <xdr:cNvCxnSpPr/>
      </xdr:nvCxnSpPr>
      <xdr:spPr>
        <a:xfrm>
          <a:off x="28707184" y="9750490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22</xdr:row>
      <xdr:rowOff>0</xdr:rowOff>
    </xdr:from>
    <xdr:to>
      <xdr:col>76</xdr:col>
      <xdr:colOff>7776</xdr:colOff>
      <xdr:row>22</xdr:row>
      <xdr:rowOff>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4A5106F1-A52F-4B78-B65C-EB6BC855A412}"/>
            </a:ext>
          </a:extLst>
        </xdr:cNvPr>
        <xdr:cNvCxnSpPr/>
      </xdr:nvCxnSpPr>
      <xdr:spPr>
        <a:xfrm>
          <a:off x="30324490" y="9750490"/>
          <a:ext cx="412102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23327</xdr:colOff>
      <xdr:row>15</xdr:row>
      <xdr:rowOff>38878</xdr:rowOff>
    </xdr:from>
    <xdr:to>
      <xdr:col>68</xdr:col>
      <xdr:colOff>7776</xdr:colOff>
      <xdr:row>21</xdr:row>
      <xdr:rowOff>15551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EA163D39-99FB-4D51-8B6A-AC5AB082576D}"/>
            </a:ext>
          </a:extLst>
        </xdr:cNvPr>
        <xdr:cNvCxnSpPr/>
      </xdr:nvCxnSpPr>
      <xdr:spPr>
        <a:xfrm>
          <a:off x="27113204" y="6686939"/>
          <a:ext cx="388776" cy="2635898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23326</xdr:colOff>
      <xdr:row>9</xdr:row>
      <xdr:rowOff>7775</xdr:rowOff>
    </xdr:from>
    <xdr:to>
      <xdr:col>75</xdr:col>
      <xdr:colOff>388775</xdr:colOff>
      <xdr:row>13</xdr:row>
      <xdr:rowOff>435429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29154351-C4BA-459E-8C64-C9D8529FB5B9}"/>
            </a:ext>
          </a:extLst>
        </xdr:cNvPr>
        <xdr:cNvCxnSpPr/>
      </xdr:nvCxnSpPr>
      <xdr:spPr>
        <a:xfrm flipV="1">
          <a:off x="30347816" y="3996612"/>
          <a:ext cx="365449" cy="220047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workbookViewId="0">
      <selection activeCell="Q8" sqref="Q8"/>
    </sheetView>
  </sheetViews>
  <sheetFormatPr baseColWidth="10" defaultColWidth="9.07421875" defaultRowHeight="15.45" x14ac:dyDescent="0.4"/>
  <cols>
    <col min="1" max="1" width="4.69140625" style="2" bestFit="1" customWidth="1"/>
    <col min="2" max="2" width="38.84375" style="1" customWidth="1"/>
    <col min="3" max="3" width="9.07421875" style="19" bestFit="1" customWidth="1"/>
    <col min="4" max="4" width="4.61328125" style="19" bestFit="1" customWidth="1"/>
    <col min="5" max="7" width="18" style="19" bestFit="1" customWidth="1"/>
    <col min="8" max="8" width="9.61328125" style="20" customWidth="1"/>
    <col min="9" max="16384" width="9.07421875" style="1"/>
  </cols>
  <sheetData>
    <row r="1" spans="1:15" s="10" customFormat="1" ht="39" thickBot="1" x14ac:dyDescent="0.4">
      <c r="A1" s="8" t="s">
        <v>0</v>
      </c>
      <c r="B1" s="9" t="s">
        <v>1</v>
      </c>
      <c r="C1" s="13" t="s">
        <v>2</v>
      </c>
      <c r="D1" s="13" t="s">
        <v>3</v>
      </c>
      <c r="E1" s="14" t="s">
        <v>86</v>
      </c>
      <c r="F1" s="25" t="s">
        <v>80</v>
      </c>
      <c r="G1" s="23" t="s">
        <v>85</v>
      </c>
      <c r="H1" s="24" t="s">
        <v>81</v>
      </c>
      <c r="I1" s="24" t="s">
        <v>82</v>
      </c>
      <c r="J1" s="24" t="s">
        <v>84</v>
      </c>
      <c r="K1" s="24" t="s">
        <v>83</v>
      </c>
      <c r="L1" s="53" t="s">
        <v>89</v>
      </c>
      <c r="M1" s="61" t="s">
        <v>91</v>
      </c>
      <c r="N1" s="61"/>
      <c r="O1" s="61" t="s">
        <v>92</v>
      </c>
    </row>
    <row r="2" spans="1:15" s="10" customFormat="1" ht="14.15" x14ac:dyDescent="0.35">
      <c r="A2" s="12">
        <v>1</v>
      </c>
      <c r="B2" s="3" t="s">
        <v>45</v>
      </c>
      <c r="C2" s="21">
        <v>800</v>
      </c>
      <c r="D2" s="21" t="s">
        <v>53</v>
      </c>
      <c r="E2" s="31">
        <v>130</v>
      </c>
      <c r="F2" s="26">
        <v>78</v>
      </c>
      <c r="G2" s="26">
        <v>56</v>
      </c>
      <c r="H2" s="33">
        <f>C2/E2</f>
        <v>6.1538461538461542</v>
      </c>
      <c r="I2" s="33">
        <f>C2/F2</f>
        <v>10.256410256410257</v>
      </c>
      <c r="J2" s="32">
        <f>C2/G2</f>
        <v>14.285714285714286</v>
      </c>
      <c r="K2" s="46">
        <f>(H2+(4*I2)+J2)/6</f>
        <v>10.244200244200245</v>
      </c>
      <c r="L2" s="34">
        <f>((I2-H2)/6)^2</f>
        <v>0.46752867265687797</v>
      </c>
      <c r="M2" s="58">
        <v>2</v>
      </c>
      <c r="N2" s="59">
        <f>K2/M2</f>
        <v>5.1221001221001226</v>
      </c>
      <c r="O2" s="60">
        <f>(ROUNDUP(N2,0.5))</f>
        <v>6</v>
      </c>
    </row>
    <row r="3" spans="1:15" s="10" customFormat="1" ht="12.9" x14ac:dyDescent="0.35">
      <c r="A3" s="11">
        <v>2</v>
      </c>
      <c r="B3" s="4" t="s">
        <v>46</v>
      </c>
      <c r="C3" s="22">
        <v>220</v>
      </c>
      <c r="D3" s="22" t="s">
        <v>54</v>
      </c>
      <c r="E3" s="27">
        <v>30</v>
      </c>
      <c r="F3" s="27">
        <v>21</v>
      </c>
      <c r="G3" s="27">
        <v>16</v>
      </c>
      <c r="H3" s="33">
        <f>C3/E3</f>
        <v>7.333333333333333</v>
      </c>
      <c r="I3" s="33">
        <f t="shared" ref="I3:I66" si="0">C3/F3</f>
        <v>10.476190476190476</v>
      </c>
      <c r="J3" s="32">
        <f>C3/G3</f>
        <v>13.75</v>
      </c>
      <c r="K3" s="46">
        <f t="shared" ref="K3:K66" si="1">(H3+(4*I3)+J3)/6</f>
        <v>10.498015873015873</v>
      </c>
      <c r="L3" s="34">
        <f t="shared" ref="L3:L66" si="2">((I3-H3)/6)^2</f>
        <v>0.2743764172335601</v>
      </c>
      <c r="M3" s="54">
        <v>2</v>
      </c>
      <c r="N3" s="55">
        <f t="shared" ref="N3:N66" si="3">K3/M3</f>
        <v>5.2490079365079367</v>
      </c>
      <c r="O3" s="56">
        <f t="shared" ref="O3:O66" si="4">(ROUNDUP(N3,0.5))</f>
        <v>6</v>
      </c>
    </row>
    <row r="4" spans="1:15" s="10" customFormat="1" ht="13.3" x14ac:dyDescent="0.35">
      <c r="A4" s="11">
        <v>3</v>
      </c>
      <c r="B4" s="4" t="s">
        <v>47</v>
      </c>
      <c r="C4" s="22">
        <v>650</v>
      </c>
      <c r="D4" s="15" t="s">
        <v>33</v>
      </c>
      <c r="E4" s="26">
        <v>130</v>
      </c>
      <c r="F4" s="26">
        <v>100</v>
      </c>
      <c r="G4" s="26">
        <v>68</v>
      </c>
      <c r="H4" s="33">
        <f t="shared" ref="H4:H67" si="5">C4/E4</f>
        <v>5</v>
      </c>
      <c r="I4" s="33">
        <f t="shared" si="0"/>
        <v>6.5</v>
      </c>
      <c r="J4" s="32">
        <f t="shared" ref="J4:J66" si="6">C4/G4</f>
        <v>9.5588235294117645</v>
      </c>
      <c r="K4" s="46">
        <f t="shared" si="1"/>
        <v>6.7598039215686283</v>
      </c>
      <c r="L4" s="34">
        <f t="shared" si="2"/>
        <v>6.25E-2</v>
      </c>
      <c r="M4" s="54">
        <v>1</v>
      </c>
      <c r="N4" s="55">
        <f t="shared" si="3"/>
        <v>6.7598039215686283</v>
      </c>
      <c r="O4" s="56">
        <f t="shared" si="4"/>
        <v>7</v>
      </c>
    </row>
    <row r="5" spans="1:15" x14ac:dyDescent="0.4">
      <c r="A5" s="11">
        <v>4</v>
      </c>
      <c r="B5" s="4" t="s">
        <v>4</v>
      </c>
      <c r="C5" s="15">
        <v>300</v>
      </c>
      <c r="D5" s="15" t="s">
        <v>33</v>
      </c>
      <c r="E5" s="26">
        <v>110</v>
      </c>
      <c r="F5" s="26">
        <v>80</v>
      </c>
      <c r="G5" s="26">
        <v>55</v>
      </c>
      <c r="H5" s="33">
        <f t="shared" si="5"/>
        <v>2.7272727272727271</v>
      </c>
      <c r="I5" s="33">
        <f t="shared" si="0"/>
        <v>3.75</v>
      </c>
      <c r="J5" s="32">
        <f t="shared" si="6"/>
        <v>5.4545454545454541</v>
      </c>
      <c r="K5" s="46">
        <f t="shared" si="1"/>
        <v>3.8636363636363633</v>
      </c>
      <c r="L5" s="34">
        <f t="shared" si="2"/>
        <v>2.9054752066115717E-2</v>
      </c>
      <c r="M5" s="54">
        <v>1</v>
      </c>
      <c r="N5" s="55">
        <f t="shared" si="3"/>
        <v>3.8636363636363633</v>
      </c>
      <c r="O5" s="56">
        <f t="shared" si="4"/>
        <v>4</v>
      </c>
    </row>
    <row r="6" spans="1:15" x14ac:dyDescent="0.4">
      <c r="A6" s="11">
        <v>5</v>
      </c>
      <c r="B6" s="4" t="s">
        <v>5</v>
      </c>
      <c r="C6" s="15">
        <v>44</v>
      </c>
      <c r="D6" s="15" t="s">
        <v>34</v>
      </c>
      <c r="E6" s="26">
        <v>3.2</v>
      </c>
      <c r="F6" s="26">
        <v>2.5</v>
      </c>
      <c r="G6" s="26">
        <v>1.3</v>
      </c>
      <c r="H6" s="33">
        <f t="shared" si="5"/>
        <v>13.75</v>
      </c>
      <c r="I6" s="33">
        <f t="shared" si="0"/>
        <v>17.600000000000001</v>
      </c>
      <c r="J6" s="32">
        <f t="shared" si="6"/>
        <v>33.846153846153847</v>
      </c>
      <c r="K6" s="46">
        <f t="shared" si="1"/>
        <v>19.666025641025641</v>
      </c>
      <c r="L6" s="34">
        <f t="shared" si="2"/>
        <v>0.41173611111111147</v>
      </c>
      <c r="M6" s="57">
        <v>3</v>
      </c>
      <c r="N6" s="55">
        <f t="shared" si="3"/>
        <v>6.5553418803418806</v>
      </c>
      <c r="O6" s="56">
        <f t="shared" si="4"/>
        <v>7</v>
      </c>
    </row>
    <row r="7" spans="1:15" x14ac:dyDescent="0.4">
      <c r="A7" s="11">
        <v>6</v>
      </c>
      <c r="B7" s="4" t="s">
        <v>6</v>
      </c>
      <c r="C7" s="15">
        <v>15</v>
      </c>
      <c r="D7" s="15" t="s">
        <v>34</v>
      </c>
      <c r="E7" s="26">
        <v>3.8</v>
      </c>
      <c r="F7" s="26">
        <v>2.5</v>
      </c>
      <c r="G7" s="26">
        <v>1.3</v>
      </c>
      <c r="H7" s="33">
        <f t="shared" si="5"/>
        <v>3.9473684210526319</v>
      </c>
      <c r="I7" s="33">
        <f t="shared" si="0"/>
        <v>6</v>
      </c>
      <c r="J7" s="32">
        <f t="shared" si="6"/>
        <v>11.538461538461538</v>
      </c>
      <c r="K7" s="46">
        <f t="shared" si="1"/>
        <v>6.5809716599190287</v>
      </c>
      <c r="L7" s="34">
        <f t="shared" si="2"/>
        <v>0.11703601108033237</v>
      </c>
      <c r="M7" s="57">
        <v>1</v>
      </c>
      <c r="N7" s="55">
        <f t="shared" si="3"/>
        <v>6.5809716599190287</v>
      </c>
      <c r="O7" s="56">
        <f t="shared" si="4"/>
        <v>7</v>
      </c>
    </row>
    <row r="8" spans="1:15" x14ac:dyDescent="0.4">
      <c r="A8" s="12">
        <v>7</v>
      </c>
      <c r="B8" s="4" t="s">
        <v>7</v>
      </c>
      <c r="C8" s="15">
        <v>3500</v>
      </c>
      <c r="D8" s="15" t="s">
        <v>31</v>
      </c>
      <c r="E8" s="26">
        <v>700</v>
      </c>
      <c r="F8" s="26">
        <v>450</v>
      </c>
      <c r="G8" s="26">
        <v>300</v>
      </c>
      <c r="H8" s="33">
        <f t="shared" si="5"/>
        <v>5</v>
      </c>
      <c r="I8" s="33">
        <f t="shared" si="0"/>
        <v>7.7777777777777777</v>
      </c>
      <c r="J8" s="32">
        <f t="shared" si="6"/>
        <v>11.666666666666666</v>
      </c>
      <c r="K8" s="46">
        <f t="shared" si="1"/>
        <v>7.9629629629629628</v>
      </c>
      <c r="L8" s="34">
        <f t="shared" si="2"/>
        <v>0.21433470507544583</v>
      </c>
      <c r="M8" s="57">
        <v>2</v>
      </c>
      <c r="N8" s="55">
        <f t="shared" si="3"/>
        <v>3.9814814814814814</v>
      </c>
      <c r="O8" s="56">
        <f t="shared" si="4"/>
        <v>4</v>
      </c>
    </row>
    <row r="9" spans="1:15" x14ac:dyDescent="0.4">
      <c r="A9" s="11">
        <v>8</v>
      </c>
      <c r="B9" s="4" t="s">
        <v>8</v>
      </c>
      <c r="C9" s="15">
        <v>23</v>
      </c>
      <c r="D9" s="15" t="s">
        <v>33</v>
      </c>
      <c r="E9" s="26">
        <v>70</v>
      </c>
      <c r="F9" s="26">
        <v>60</v>
      </c>
      <c r="G9" s="26">
        <v>45</v>
      </c>
      <c r="H9" s="33">
        <f t="shared" si="5"/>
        <v>0.32857142857142857</v>
      </c>
      <c r="I9" s="33">
        <f t="shared" si="0"/>
        <v>0.38333333333333336</v>
      </c>
      <c r="J9" s="32">
        <f t="shared" si="6"/>
        <v>0.51111111111111107</v>
      </c>
      <c r="K9" s="46">
        <f>(H9+(4*I9)+J9)/6</f>
        <v>0.39550264550264552</v>
      </c>
      <c r="L9" s="34">
        <f t="shared" si="2"/>
        <v>8.3301839254220286E-5</v>
      </c>
      <c r="M9" s="57">
        <v>1</v>
      </c>
      <c r="N9" s="55">
        <f t="shared" si="3"/>
        <v>0.39550264550264552</v>
      </c>
      <c r="O9" s="56">
        <f t="shared" si="4"/>
        <v>1</v>
      </c>
    </row>
    <row r="10" spans="1:15" x14ac:dyDescent="0.4">
      <c r="A10" s="11">
        <v>9</v>
      </c>
      <c r="B10" s="4" t="s">
        <v>9</v>
      </c>
      <c r="C10" s="15">
        <v>10</v>
      </c>
      <c r="D10" s="15" t="s">
        <v>33</v>
      </c>
      <c r="E10" s="26">
        <v>30</v>
      </c>
      <c r="F10" s="26">
        <v>25</v>
      </c>
      <c r="G10" s="26">
        <v>12</v>
      </c>
      <c r="H10" s="33">
        <f t="shared" si="5"/>
        <v>0.33333333333333331</v>
      </c>
      <c r="I10" s="33">
        <f t="shared" si="0"/>
        <v>0.4</v>
      </c>
      <c r="J10" s="32">
        <f t="shared" si="6"/>
        <v>0.83333333333333337</v>
      </c>
      <c r="K10" s="46">
        <f t="shared" si="1"/>
        <v>0.46111111111111108</v>
      </c>
      <c r="L10" s="34">
        <f t="shared" si="2"/>
        <v>1.2345679012345696E-4</v>
      </c>
      <c r="M10" s="57">
        <v>1</v>
      </c>
      <c r="N10" s="55">
        <f t="shared" si="3"/>
        <v>0.46111111111111108</v>
      </c>
      <c r="O10" s="56">
        <f t="shared" si="4"/>
        <v>1</v>
      </c>
    </row>
    <row r="11" spans="1:15" x14ac:dyDescent="0.4">
      <c r="A11" s="11">
        <v>10</v>
      </c>
      <c r="B11" s="4" t="s">
        <v>10</v>
      </c>
      <c r="C11" s="15">
        <v>260</v>
      </c>
      <c r="D11" s="15" t="s">
        <v>31</v>
      </c>
      <c r="E11" s="26">
        <v>315</v>
      </c>
      <c r="F11" s="26">
        <v>200</v>
      </c>
      <c r="G11" s="26">
        <v>102</v>
      </c>
      <c r="H11" s="33">
        <f t="shared" si="5"/>
        <v>0.82539682539682535</v>
      </c>
      <c r="I11" s="33">
        <f t="shared" si="0"/>
        <v>1.3</v>
      </c>
      <c r="J11" s="32">
        <f t="shared" si="6"/>
        <v>2.5490196078431371</v>
      </c>
      <c r="K11" s="46">
        <f t="shared" si="1"/>
        <v>1.4290694055399937</v>
      </c>
      <c r="L11" s="34">
        <f t="shared" si="2"/>
        <v>6.2568937039836538E-3</v>
      </c>
      <c r="M11" s="57">
        <v>1</v>
      </c>
      <c r="N11" s="55">
        <f t="shared" si="3"/>
        <v>1.4290694055399937</v>
      </c>
      <c r="O11" s="56">
        <f t="shared" si="4"/>
        <v>2</v>
      </c>
    </row>
    <row r="12" spans="1:15" x14ac:dyDescent="0.4">
      <c r="A12" s="11">
        <v>11</v>
      </c>
      <c r="B12" s="4" t="s">
        <v>11</v>
      </c>
      <c r="C12" s="15">
        <v>300</v>
      </c>
      <c r="D12" s="15" t="s">
        <v>31</v>
      </c>
      <c r="E12" s="26">
        <v>315</v>
      </c>
      <c r="F12" s="26">
        <v>200</v>
      </c>
      <c r="G12" s="26">
        <v>102</v>
      </c>
      <c r="H12" s="33">
        <f t="shared" si="5"/>
        <v>0.95238095238095233</v>
      </c>
      <c r="I12" s="33">
        <f t="shared" si="0"/>
        <v>1.5</v>
      </c>
      <c r="J12" s="32">
        <f t="shared" si="6"/>
        <v>2.9411764705882355</v>
      </c>
      <c r="K12" s="46">
        <f t="shared" si="1"/>
        <v>1.6489262371615314</v>
      </c>
      <c r="L12" s="34">
        <f t="shared" si="2"/>
        <v>8.3301839254220217E-3</v>
      </c>
      <c r="M12" s="57">
        <v>1</v>
      </c>
      <c r="N12" s="55">
        <f t="shared" si="3"/>
        <v>1.6489262371615314</v>
      </c>
      <c r="O12" s="56">
        <f t="shared" si="4"/>
        <v>2</v>
      </c>
    </row>
    <row r="13" spans="1:15" x14ac:dyDescent="0.4">
      <c r="A13" s="11">
        <v>12</v>
      </c>
      <c r="B13" s="4" t="s">
        <v>12</v>
      </c>
      <c r="C13" s="15">
        <v>220</v>
      </c>
      <c r="D13" s="15" t="s">
        <v>31</v>
      </c>
      <c r="E13" s="26">
        <v>320</v>
      </c>
      <c r="F13" s="26">
        <v>200</v>
      </c>
      <c r="G13" s="26">
        <v>88</v>
      </c>
      <c r="H13" s="33">
        <f t="shared" si="5"/>
        <v>0.6875</v>
      </c>
      <c r="I13" s="33">
        <f t="shared" si="0"/>
        <v>1.1000000000000001</v>
      </c>
      <c r="J13" s="32">
        <f t="shared" si="6"/>
        <v>2.5</v>
      </c>
      <c r="K13" s="46">
        <f t="shared" si="1"/>
        <v>1.2645833333333334</v>
      </c>
      <c r="L13" s="34">
        <f t="shared" si="2"/>
        <v>4.7265625000000025E-3</v>
      </c>
      <c r="M13" s="57">
        <v>1</v>
      </c>
      <c r="N13" s="55">
        <f t="shared" si="3"/>
        <v>1.2645833333333334</v>
      </c>
      <c r="O13" s="56">
        <f t="shared" si="4"/>
        <v>2</v>
      </c>
    </row>
    <row r="14" spans="1:15" x14ac:dyDescent="0.4">
      <c r="A14" s="12">
        <v>13</v>
      </c>
      <c r="B14" s="4" t="s">
        <v>13</v>
      </c>
      <c r="C14" s="15">
        <v>28</v>
      </c>
      <c r="D14" s="15" t="s">
        <v>34</v>
      </c>
      <c r="E14" s="26">
        <v>7.5</v>
      </c>
      <c r="F14" s="26">
        <v>4</v>
      </c>
      <c r="G14" s="26">
        <v>4</v>
      </c>
      <c r="H14" s="33">
        <f t="shared" si="5"/>
        <v>3.7333333333333334</v>
      </c>
      <c r="I14" s="33">
        <f t="shared" si="0"/>
        <v>7</v>
      </c>
      <c r="J14" s="32">
        <f t="shared" si="6"/>
        <v>7</v>
      </c>
      <c r="K14" s="46">
        <f t="shared" si="1"/>
        <v>6.4555555555555557</v>
      </c>
      <c r="L14" s="34">
        <f t="shared" si="2"/>
        <v>0.29641975308641971</v>
      </c>
      <c r="M14" s="57">
        <v>1</v>
      </c>
      <c r="N14" s="55">
        <f t="shared" si="3"/>
        <v>6.4555555555555557</v>
      </c>
      <c r="O14" s="56">
        <f t="shared" si="4"/>
        <v>7</v>
      </c>
    </row>
    <row r="15" spans="1:15" x14ac:dyDescent="0.4">
      <c r="A15" s="11">
        <v>14</v>
      </c>
      <c r="B15" s="4" t="s">
        <v>14</v>
      </c>
      <c r="C15" s="15">
        <v>10</v>
      </c>
      <c r="D15" s="15" t="s">
        <v>34</v>
      </c>
      <c r="E15" s="26">
        <v>6.5</v>
      </c>
      <c r="F15" s="26">
        <v>3.5</v>
      </c>
      <c r="G15" s="26">
        <v>35</v>
      </c>
      <c r="H15" s="33">
        <f t="shared" si="5"/>
        <v>1.5384615384615385</v>
      </c>
      <c r="I15" s="33">
        <f t="shared" si="0"/>
        <v>2.8571428571428572</v>
      </c>
      <c r="J15" s="32">
        <f t="shared" si="6"/>
        <v>0.2857142857142857</v>
      </c>
      <c r="K15" s="46">
        <f t="shared" si="1"/>
        <v>2.2087912087912089</v>
      </c>
      <c r="L15" s="34">
        <f t="shared" si="2"/>
        <v>4.8303345006641706E-2</v>
      </c>
      <c r="M15" s="57">
        <v>1</v>
      </c>
      <c r="N15" s="55">
        <f t="shared" si="3"/>
        <v>2.2087912087912089</v>
      </c>
      <c r="O15" s="56">
        <f t="shared" si="4"/>
        <v>3</v>
      </c>
    </row>
    <row r="16" spans="1:15" x14ac:dyDescent="0.4">
      <c r="A16" s="11">
        <v>15</v>
      </c>
      <c r="B16" s="4" t="s">
        <v>15</v>
      </c>
      <c r="C16" s="15">
        <v>9</v>
      </c>
      <c r="D16" s="15" t="s">
        <v>34</v>
      </c>
      <c r="E16" s="26">
        <v>4.5</v>
      </c>
      <c r="F16" s="26">
        <v>3</v>
      </c>
      <c r="G16" s="26">
        <v>2.1</v>
      </c>
      <c r="H16" s="33">
        <f t="shared" si="5"/>
        <v>2</v>
      </c>
      <c r="I16" s="33">
        <f t="shared" si="0"/>
        <v>3</v>
      </c>
      <c r="J16" s="32">
        <f t="shared" si="6"/>
        <v>4.2857142857142856</v>
      </c>
      <c r="K16" s="46">
        <f t="shared" si="1"/>
        <v>3.0476190476190474</v>
      </c>
      <c r="L16" s="34">
        <f t="shared" si="2"/>
        <v>2.7777777777777776E-2</v>
      </c>
      <c r="M16" s="57">
        <v>1</v>
      </c>
      <c r="N16" s="55">
        <f t="shared" si="3"/>
        <v>3.0476190476190474</v>
      </c>
      <c r="O16" s="56">
        <f t="shared" si="4"/>
        <v>4</v>
      </c>
    </row>
    <row r="17" spans="1:15" x14ac:dyDescent="0.4">
      <c r="A17" s="11">
        <v>16</v>
      </c>
      <c r="B17" s="4" t="s">
        <v>58</v>
      </c>
      <c r="C17" s="15">
        <v>200</v>
      </c>
      <c r="D17" s="15" t="s">
        <v>33</v>
      </c>
      <c r="E17" s="26">
        <v>33</v>
      </c>
      <c r="F17" s="26">
        <v>20</v>
      </c>
      <c r="G17" s="26">
        <v>16</v>
      </c>
      <c r="H17" s="33">
        <f t="shared" si="5"/>
        <v>6.0606060606060606</v>
      </c>
      <c r="I17" s="33">
        <f t="shared" si="0"/>
        <v>10</v>
      </c>
      <c r="J17" s="32">
        <f t="shared" si="6"/>
        <v>12.5</v>
      </c>
      <c r="K17" s="46">
        <f t="shared" si="1"/>
        <v>9.7601010101010104</v>
      </c>
      <c r="L17" s="34">
        <f t="shared" si="2"/>
        <v>0.4310784613814917</v>
      </c>
      <c r="M17" s="57">
        <v>2</v>
      </c>
      <c r="N17" s="55">
        <f t="shared" si="3"/>
        <v>4.8800505050505052</v>
      </c>
      <c r="O17" s="56">
        <f t="shared" si="4"/>
        <v>5</v>
      </c>
    </row>
    <row r="18" spans="1:15" x14ac:dyDescent="0.4">
      <c r="A18" s="11">
        <v>17</v>
      </c>
      <c r="B18" s="4" t="s">
        <v>16</v>
      </c>
      <c r="C18" s="15">
        <v>200</v>
      </c>
      <c r="D18" s="15" t="s">
        <v>33</v>
      </c>
      <c r="E18" s="26">
        <v>230</v>
      </c>
      <c r="F18" s="26">
        <v>180</v>
      </c>
      <c r="G18" s="26">
        <v>110</v>
      </c>
      <c r="H18" s="33">
        <f t="shared" si="5"/>
        <v>0.86956521739130432</v>
      </c>
      <c r="I18" s="33">
        <f t="shared" si="0"/>
        <v>1.1111111111111112</v>
      </c>
      <c r="J18" s="32">
        <f t="shared" si="6"/>
        <v>1.8181818181818181</v>
      </c>
      <c r="K18" s="46">
        <f t="shared" si="1"/>
        <v>1.1886985800029279</v>
      </c>
      <c r="L18" s="34">
        <f t="shared" si="2"/>
        <v>1.6206782992472283E-3</v>
      </c>
      <c r="M18" s="57">
        <v>1</v>
      </c>
      <c r="N18" s="55">
        <f t="shared" si="3"/>
        <v>1.1886985800029279</v>
      </c>
      <c r="O18" s="56">
        <f t="shared" si="4"/>
        <v>2</v>
      </c>
    </row>
    <row r="19" spans="1:15" x14ac:dyDescent="0.4">
      <c r="A19" s="11">
        <v>18</v>
      </c>
      <c r="B19" s="4" t="s">
        <v>17</v>
      </c>
      <c r="C19" s="15">
        <v>190</v>
      </c>
      <c r="D19" s="15" t="s">
        <v>31</v>
      </c>
      <c r="E19" s="26">
        <v>320</v>
      </c>
      <c r="F19" s="26">
        <v>200</v>
      </c>
      <c r="G19" s="26">
        <v>88</v>
      </c>
      <c r="H19" s="33">
        <f t="shared" si="5"/>
        <v>0.59375</v>
      </c>
      <c r="I19" s="33">
        <f t="shared" si="0"/>
        <v>0.95</v>
      </c>
      <c r="J19" s="32">
        <f t="shared" si="6"/>
        <v>2.1590909090909092</v>
      </c>
      <c r="K19" s="46">
        <f t="shared" si="1"/>
        <v>1.0921401515151514</v>
      </c>
      <c r="L19" s="34">
        <f t="shared" si="2"/>
        <v>3.525390624999999E-3</v>
      </c>
      <c r="M19" s="57">
        <v>1</v>
      </c>
      <c r="N19" s="55">
        <f t="shared" si="3"/>
        <v>1.0921401515151514</v>
      </c>
      <c r="O19" s="56">
        <f t="shared" si="4"/>
        <v>2</v>
      </c>
    </row>
    <row r="20" spans="1:15" x14ac:dyDescent="0.4">
      <c r="A20" s="12">
        <v>19</v>
      </c>
      <c r="B20" s="4" t="s">
        <v>59</v>
      </c>
      <c r="C20" s="15">
        <v>200</v>
      </c>
      <c r="D20" s="15" t="s">
        <v>33</v>
      </c>
      <c r="E20" s="26">
        <v>200</v>
      </c>
      <c r="F20" s="26">
        <v>120</v>
      </c>
      <c r="G20" s="26">
        <v>65</v>
      </c>
      <c r="H20" s="33">
        <f t="shared" si="5"/>
        <v>1</v>
      </c>
      <c r="I20" s="33">
        <f t="shared" si="0"/>
        <v>1.6666666666666667</v>
      </c>
      <c r="J20" s="32">
        <f t="shared" si="6"/>
        <v>3.0769230769230771</v>
      </c>
      <c r="K20" s="46">
        <f t="shared" si="1"/>
        <v>1.7905982905982907</v>
      </c>
      <c r="L20" s="34">
        <f t="shared" si="2"/>
        <v>1.234567901234568E-2</v>
      </c>
      <c r="M20" s="57">
        <v>1</v>
      </c>
      <c r="N20" s="55">
        <f t="shared" si="3"/>
        <v>1.7905982905982907</v>
      </c>
      <c r="O20" s="56">
        <f t="shared" si="4"/>
        <v>2</v>
      </c>
    </row>
    <row r="21" spans="1:15" x14ac:dyDescent="0.4">
      <c r="A21" s="11">
        <v>20</v>
      </c>
      <c r="B21" s="4" t="s">
        <v>57</v>
      </c>
      <c r="C21" s="15">
        <v>5</v>
      </c>
      <c r="D21" s="15" t="s">
        <v>33</v>
      </c>
      <c r="E21" s="26">
        <v>2.6</v>
      </c>
      <c r="F21" s="26">
        <v>1.8</v>
      </c>
      <c r="G21" s="26">
        <v>1.1000000000000001</v>
      </c>
      <c r="H21" s="33">
        <f t="shared" si="5"/>
        <v>1.9230769230769229</v>
      </c>
      <c r="I21" s="33">
        <f t="shared" si="0"/>
        <v>2.7777777777777777</v>
      </c>
      <c r="J21" s="32">
        <f t="shared" si="6"/>
        <v>4.545454545454545</v>
      </c>
      <c r="K21" s="46">
        <f t="shared" si="1"/>
        <v>2.9299404299404301</v>
      </c>
      <c r="L21" s="34">
        <f t="shared" si="2"/>
        <v>2.0292043084065878E-2</v>
      </c>
      <c r="M21" s="57">
        <v>1</v>
      </c>
      <c r="N21" s="55">
        <f t="shared" si="3"/>
        <v>2.9299404299404301</v>
      </c>
      <c r="O21" s="56">
        <f t="shared" si="4"/>
        <v>3</v>
      </c>
    </row>
    <row r="22" spans="1:15" x14ac:dyDescent="0.4">
      <c r="A22" s="11">
        <v>21</v>
      </c>
      <c r="B22" s="4" t="s">
        <v>55</v>
      </c>
      <c r="C22" s="15">
        <v>225</v>
      </c>
      <c r="D22" s="15" t="s">
        <v>31</v>
      </c>
      <c r="E22" s="26">
        <v>210</v>
      </c>
      <c r="F22" s="26">
        <v>160</v>
      </c>
      <c r="G22" s="26">
        <v>110</v>
      </c>
      <c r="H22" s="33">
        <f t="shared" si="5"/>
        <v>1.0714285714285714</v>
      </c>
      <c r="I22" s="33">
        <f t="shared" si="0"/>
        <v>1.40625</v>
      </c>
      <c r="J22" s="32">
        <f t="shared" si="6"/>
        <v>2.0454545454545454</v>
      </c>
      <c r="K22" s="46">
        <f t="shared" si="1"/>
        <v>1.4569805194805194</v>
      </c>
      <c r="L22" s="34">
        <f t="shared" si="2"/>
        <v>3.1140385841836736E-3</v>
      </c>
      <c r="M22" s="57">
        <v>1</v>
      </c>
      <c r="N22" s="55">
        <f t="shared" si="3"/>
        <v>1.4569805194805194</v>
      </c>
      <c r="O22" s="56">
        <f t="shared" si="4"/>
        <v>2</v>
      </c>
    </row>
    <row r="23" spans="1:15" x14ac:dyDescent="0.4">
      <c r="A23" s="11">
        <v>22</v>
      </c>
      <c r="B23" s="4" t="s">
        <v>18</v>
      </c>
      <c r="C23" s="15">
        <v>380</v>
      </c>
      <c r="D23" s="15" t="s">
        <v>35</v>
      </c>
      <c r="E23" s="26">
        <v>28</v>
      </c>
      <c r="F23" s="26">
        <v>18</v>
      </c>
      <c r="G23" s="26">
        <v>13</v>
      </c>
      <c r="H23" s="33">
        <f t="shared" si="5"/>
        <v>13.571428571428571</v>
      </c>
      <c r="I23" s="33">
        <f t="shared" si="0"/>
        <v>21.111111111111111</v>
      </c>
      <c r="J23" s="32">
        <f t="shared" si="6"/>
        <v>29.23076923076923</v>
      </c>
      <c r="K23" s="46">
        <f t="shared" si="1"/>
        <v>21.207773707773708</v>
      </c>
      <c r="L23" s="34">
        <f t="shared" si="2"/>
        <v>1.5790781333109374</v>
      </c>
      <c r="M23" s="57">
        <v>3</v>
      </c>
      <c r="N23" s="55">
        <f t="shared" si="3"/>
        <v>7.0692579025912359</v>
      </c>
      <c r="O23" s="56">
        <f t="shared" si="4"/>
        <v>8</v>
      </c>
    </row>
    <row r="24" spans="1:15" x14ac:dyDescent="0.4">
      <c r="A24" s="11">
        <v>23</v>
      </c>
      <c r="B24" s="4" t="s">
        <v>56</v>
      </c>
      <c r="C24" s="15">
        <v>5</v>
      </c>
      <c r="D24" s="15" t="s">
        <v>33</v>
      </c>
      <c r="E24" s="26">
        <v>7</v>
      </c>
      <c r="F24" s="26">
        <v>6</v>
      </c>
      <c r="G24" s="26">
        <v>5</v>
      </c>
      <c r="H24" s="33">
        <f t="shared" si="5"/>
        <v>0.7142857142857143</v>
      </c>
      <c r="I24" s="33">
        <f t="shared" si="0"/>
        <v>0.83333333333333337</v>
      </c>
      <c r="J24" s="32">
        <f t="shared" si="6"/>
        <v>1</v>
      </c>
      <c r="K24" s="46">
        <f t="shared" si="1"/>
        <v>0.84126984126984128</v>
      </c>
      <c r="L24" s="34">
        <f t="shared" si="2"/>
        <v>3.9367598891408426E-4</v>
      </c>
      <c r="M24" s="57">
        <v>1</v>
      </c>
      <c r="N24" s="55">
        <f t="shared" si="3"/>
        <v>0.84126984126984128</v>
      </c>
      <c r="O24" s="56">
        <f t="shared" si="4"/>
        <v>1</v>
      </c>
    </row>
    <row r="25" spans="1:15" x14ac:dyDescent="0.4">
      <c r="A25" s="11">
        <v>24</v>
      </c>
      <c r="B25" s="4" t="s">
        <v>19</v>
      </c>
      <c r="C25" s="15">
        <v>8</v>
      </c>
      <c r="D25" s="15" t="s">
        <v>34</v>
      </c>
      <c r="E25" s="26">
        <v>4.5</v>
      </c>
      <c r="F25" s="26">
        <v>3</v>
      </c>
      <c r="G25" s="26">
        <v>2.1</v>
      </c>
      <c r="H25" s="33">
        <f t="shared" si="5"/>
        <v>1.7777777777777777</v>
      </c>
      <c r="I25" s="33">
        <f t="shared" si="0"/>
        <v>2.6666666666666665</v>
      </c>
      <c r="J25" s="32">
        <f t="shared" si="6"/>
        <v>3.8095238095238093</v>
      </c>
      <c r="K25" s="46">
        <f t="shared" si="1"/>
        <v>2.7089947089947088</v>
      </c>
      <c r="L25" s="34">
        <f t="shared" si="2"/>
        <v>2.194787379972565E-2</v>
      </c>
      <c r="M25" s="57">
        <v>1</v>
      </c>
      <c r="N25" s="55">
        <f t="shared" si="3"/>
        <v>2.7089947089947088</v>
      </c>
      <c r="O25" s="56">
        <f t="shared" si="4"/>
        <v>3</v>
      </c>
    </row>
    <row r="26" spans="1:15" x14ac:dyDescent="0.4">
      <c r="A26" s="12">
        <v>25</v>
      </c>
      <c r="B26" s="4" t="s">
        <v>60</v>
      </c>
      <c r="C26" s="15">
        <v>200</v>
      </c>
      <c r="D26" s="15" t="s">
        <v>33</v>
      </c>
      <c r="E26" s="26">
        <v>33</v>
      </c>
      <c r="F26" s="26">
        <v>20</v>
      </c>
      <c r="G26" s="26">
        <v>16</v>
      </c>
      <c r="H26" s="33">
        <f t="shared" si="5"/>
        <v>6.0606060606060606</v>
      </c>
      <c r="I26" s="33">
        <f t="shared" si="0"/>
        <v>10</v>
      </c>
      <c r="J26" s="32">
        <f t="shared" si="6"/>
        <v>12.5</v>
      </c>
      <c r="K26" s="46">
        <f t="shared" si="1"/>
        <v>9.7601010101010104</v>
      </c>
      <c r="L26" s="34">
        <f t="shared" si="2"/>
        <v>0.4310784613814917</v>
      </c>
      <c r="M26" s="57">
        <v>2</v>
      </c>
      <c r="N26" s="55">
        <f t="shared" si="3"/>
        <v>4.8800505050505052</v>
      </c>
      <c r="O26" s="56">
        <f t="shared" si="4"/>
        <v>5</v>
      </c>
    </row>
    <row r="27" spans="1:15" x14ac:dyDescent="0.4">
      <c r="A27" s="11">
        <v>26</v>
      </c>
      <c r="B27" s="4" t="s">
        <v>61</v>
      </c>
      <c r="C27" s="15">
        <v>190</v>
      </c>
      <c r="D27" s="15" t="s">
        <v>31</v>
      </c>
      <c r="E27" s="26">
        <v>320</v>
      </c>
      <c r="F27" s="26">
        <v>200</v>
      </c>
      <c r="G27" s="26">
        <v>88</v>
      </c>
      <c r="H27" s="33">
        <f t="shared" si="5"/>
        <v>0.59375</v>
      </c>
      <c r="I27" s="33">
        <f t="shared" si="0"/>
        <v>0.95</v>
      </c>
      <c r="J27" s="32">
        <f t="shared" si="6"/>
        <v>2.1590909090909092</v>
      </c>
      <c r="K27" s="46">
        <f t="shared" si="1"/>
        <v>1.0921401515151514</v>
      </c>
      <c r="L27" s="34">
        <f t="shared" si="2"/>
        <v>3.525390624999999E-3</v>
      </c>
      <c r="M27" s="57">
        <v>1</v>
      </c>
      <c r="N27" s="55">
        <f t="shared" si="3"/>
        <v>1.0921401515151514</v>
      </c>
      <c r="O27" s="56">
        <f t="shared" si="4"/>
        <v>2</v>
      </c>
    </row>
    <row r="28" spans="1:15" x14ac:dyDescent="0.4">
      <c r="A28" s="11">
        <v>27</v>
      </c>
      <c r="B28" s="4" t="s">
        <v>62</v>
      </c>
      <c r="C28" s="15">
        <v>200</v>
      </c>
      <c r="D28" s="15" t="s">
        <v>33</v>
      </c>
      <c r="E28" s="26">
        <v>200</v>
      </c>
      <c r="F28" s="26">
        <v>120</v>
      </c>
      <c r="G28" s="26">
        <v>65</v>
      </c>
      <c r="H28" s="33">
        <f t="shared" si="5"/>
        <v>1</v>
      </c>
      <c r="I28" s="33">
        <f t="shared" si="0"/>
        <v>1.6666666666666667</v>
      </c>
      <c r="J28" s="32">
        <f t="shared" si="6"/>
        <v>3.0769230769230771</v>
      </c>
      <c r="K28" s="46">
        <f t="shared" si="1"/>
        <v>1.7905982905982907</v>
      </c>
      <c r="L28" s="34">
        <f t="shared" si="2"/>
        <v>1.234567901234568E-2</v>
      </c>
      <c r="M28" s="57">
        <v>1</v>
      </c>
      <c r="N28" s="55">
        <f t="shared" si="3"/>
        <v>1.7905982905982907</v>
      </c>
      <c r="O28" s="56">
        <f t="shared" si="4"/>
        <v>2</v>
      </c>
    </row>
    <row r="29" spans="1:15" x14ac:dyDescent="0.4">
      <c r="A29" s="11">
        <v>28</v>
      </c>
      <c r="B29" s="4" t="s">
        <v>63</v>
      </c>
      <c r="C29" s="15">
        <v>5</v>
      </c>
      <c r="D29" s="15" t="s">
        <v>33</v>
      </c>
      <c r="E29" s="26">
        <v>2.6</v>
      </c>
      <c r="F29" s="26">
        <v>1.8</v>
      </c>
      <c r="G29" s="26">
        <v>1.1000000000000001</v>
      </c>
      <c r="H29" s="33">
        <f t="shared" si="5"/>
        <v>1.9230769230769229</v>
      </c>
      <c r="I29" s="33">
        <f t="shared" si="0"/>
        <v>2.7777777777777777</v>
      </c>
      <c r="J29" s="32">
        <f t="shared" si="6"/>
        <v>4.545454545454545</v>
      </c>
      <c r="K29" s="46">
        <f t="shared" si="1"/>
        <v>2.9299404299404301</v>
      </c>
      <c r="L29" s="34">
        <f t="shared" si="2"/>
        <v>2.0292043084065878E-2</v>
      </c>
      <c r="M29" s="57">
        <v>1</v>
      </c>
      <c r="N29" s="55">
        <f t="shared" si="3"/>
        <v>2.9299404299404301</v>
      </c>
      <c r="O29" s="56">
        <f t="shared" si="4"/>
        <v>3</v>
      </c>
    </row>
    <row r="30" spans="1:15" x14ac:dyDescent="0.4">
      <c r="A30" s="11">
        <v>29</v>
      </c>
      <c r="B30" s="4" t="s">
        <v>64</v>
      </c>
      <c r="C30" s="15">
        <v>225</v>
      </c>
      <c r="D30" s="15" t="s">
        <v>31</v>
      </c>
      <c r="E30" s="26">
        <v>210</v>
      </c>
      <c r="F30" s="26">
        <v>160</v>
      </c>
      <c r="G30" s="26">
        <v>110</v>
      </c>
      <c r="H30" s="33">
        <f t="shared" si="5"/>
        <v>1.0714285714285714</v>
      </c>
      <c r="I30" s="33">
        <f t="shared" si="0"/>
        <v>1.40625</v>
      </c>
      <c r="J30" s="32">
        <f t="shared" si="6"/>
        <v>2.0454545454545454</v>
      </c>
      <c r="K30" s="46">
        <f t="shared" si="1"/>
        <v>1.4569805194805194</v>
      </c>
      <c r="L30" s="34">
        <f t="shared" si="2"/>
        <v>3.1140385841836736E-3</v>
      </c>
      <c r="M30" s="57">
        <v>1</v>
      </c>
      <c r="N30" s="55">
        <f t="shared" si="3"/>
        <v>1.4569805194805194</v>
      </c>
      <c r="O30" s="56">
        <f t="shared" si="4"/>
        <v>2</v>
      </c>
    </row>
    <row r="31" spans="1:15" x14ac:dyDescent="0.4">
      <c r="A31" s="11">
        <v>30</v>
      </c>
      <c r="B31" s="4" t="s">
        <v>79</v>
      </c>
      <c r="C31" s="15">
        <v>8</v>
      </c>
      <c r="D31" s="15" t="s">
        <v>34</v>
      </c>
      <c r="E31" s="26">
        <v>4.5</v>
      </c>
      <c r="F31" s="26">
        <v>3</v>
      </c>
      <c r="G31" s="26">
        <v>2.1</v>
      </c>
      <c r="H31" s="33">
        <f t="shared" si="5"/>
        <v>1.7777777777777777</v>
      </c>
      <c r="I31" s="33">
        <f t="shared" si="0"/>
        <v>2.6666666666666665</v>
      </c>
      <c r="J31" s="32">
        <f t="shared" si="6"/>
        <v>3.8095238095238093</v>
      </c>
      <c r="K31" s="46">
        <f t="shared" si="1"/>
        <v>2.7089947089947088</v>
      </c>
      <c r="L31" s="34">
        <f t="shared" si="2"/>
        <v>2.194787379972565E-2</v>
      </c>
      <c r="M31" s="57">
        <v>1</v>
      </c>
      <c r="N31" s="55">
        <f t="shared" si="3"/>
        <v>2.7089947089947088</v>
      </c>
      <c r="O31" s="56">
        <f t="shared" si="4"/>
        <v>3</v>
      </c>
    </row>
    <row r="32" spans="1:15" x14ac:dyDescent="0.4">
      <c r="A32" s="11">
        <v>31</v>
      </c>
      <c r="B32" s="4" t="s">
        <v>20</v>
      </c>
      <c r="C32" s="15">
        <v>760</v>
      </c>
      <c r="D32" s="15" t="s">
        <v>33</v>
      </c>
      <c r="E32" s="26">
        <v>27</v>
      </c>
      <c r="F32" s="26">
        <v>17</v>
      </c>
      <c r="G32" s="26">
        <v>12.5</v>
      </c>
      <c r="H32" s="33">
        <f t="shared" si="5"/>
        <v>28.148148148148149</v>
      </c>
      <c r="I32" s="33">
        <f t="shared" si="0"/>
        <v>44.705882352941174</v>
      </c>
      <c r="J32" s="32">
        <f t="shared" si="6"/>
        <v>60.8</v>
      </c>
      <c r="K32" s="46">
        <f t="shared" si="1"/>
        <v>44.628612926652146</v>
      </c>
      <c r="L32" s="34">
        <f t="shared" si="2"/>
        <v>7.6155156110159137</v>
      </c>
      <c r="M32" s="57">
        <v>4</v>
      </c>
      <c r="N32" s="55">
        <f t="shared" si="3"/>
        <v>11.157153231663036</v>
      </c>
      <c r="O32" s="56">
        <f t="shared" si="4"/>
        <v>12</v>
      </c>
    </row>
    <row r="33" spans="1:15" x14ac:dyDescent="0.4">
      <c r="A33" s="11">
        <v>32</v>
      </c>
      <c r="B33" s="4" t="s">
        <v>21</v>
      </c>
      <c r="C33" s="15">
        <v>180</v>
      </c>
      <c r="D33" s="15" t="s">
        <v>33</v>
      </c>
      <c r="E33" s="26">
        <v>23</v>
      </c>
      <c r="F33" s="26">
        <v>15</v>
      </c>
      <c r="G33" s="26">
        <v>12</v>
      </c>
      <c r="H33" s="33">
        <f t="shared" si="5"/>
        <v>7.8260869565217392</v>
      </c>
      <c r="I33" s="33">
        <f t="shared" si="0"/>
        <v>12</v>
      </c>
      <c r="J33" s="32">
        <f t="shared" si="6"/>
        <v>15</v>
      </c>
      <c r="K33" s="46">
        <f t="shared" si="1"/>
        <v>11.804347826086959</v>
      </c>
      <c r="L33" s="34">
        <f t="shared" si="2"/>
        <v>0.48393194706994325</v>
      </c>
      <c r="M33" s="57">
        <v>2</v>
      </c>
      <c r="N33" s="55">
        <f t="shared" si="3"/>
        <v>5.9021739130434794</v>
      </c>
      <c r="O33" s="56">
        <f t="shared" si="4"/>
        <v>6</v>
      </c>
    </row>
    <row r="34" spans="1:15" x14ac:dyDescent="0.4">
      <c r="A34" s="11">
        <v>33</v>
      </c>
      <c r="B34" s="4" t="s">
        <v>67</v>
      </c>
      <c r="C34" s="15">
        <v>5</v>
      </c>
      <c r="D34" s="15" t="s">
        <v>33</v>
      </c>
      <c r="E34" s="26">
        <v>7</v>
      </c>
      <c r="F34" s="26">
        <v>6</v>
      </c>
      <c r="G34" s="26">
        <v>5</v>
      </c>
      <c r="H34" s="33">
        <f t="shared" si="5"/>
        <v>0.7142857142857143</v>
      </c>
      <c r="I34" s="33">
        <f t="shared" si="0"/>
        <v>0.83333333333333337</v>
      </c>
      <c r="J34" s="32">
        <f t="shared" si="6"/>
        <v>1</v>
      </c>
      <c r="K34" s="46">
        <f t="shared" si="1"/>
        <v>0.84126984126984128</v>
      </c>
      <c r="L34" s="34">
        <f t="shared" si="2"/>
        <v>3.9367598891408426E-4</v>
      </c>
      <c r="M34" s="57">
        <v>1</v>
      </c>
      <c r="N34" s="55">
        <f t="shared" si="3"/>
        <v>0.84126984126984128</v>
      </c>
      <c r="O34" s="56">
        <f t="shared" si="4"/>
        <v>1</v>
      </c>
    </row>
    <row r="35" spans="1:15" x14ac:dyDescent="0.4">
      <c r="A35" s="11">
        <v>34</v>
      </c>
      <c r="B35" s="4" t="s">
        <v>23</v>
      </c>
      <c r="C35" s="15">
        <v>300</v>
      </c>
      <c r="D35" s="15" t="s">
        <v>33</v>
      </c>
      <c r="E35" s="26">
        <v>28</v>
      </c>
      <c r="F35" s="26">
        <v>18</v>
      </c>
      <c r="G35" s="26">
        <v>13</v>
      </c>
      <c r="H35" s="33">
        <f t="shared" si="5"/>
        <v>10.714285714285714</v>
      </c>
      <c r="I35" s="33">
        <f t="shared" si="0"/>
        <v>16.666666666666668</v>
      </c>
      <c r="J35" s="32">
        <f t="shared" si="6"/>
        <v>23.076923076923077</v>
      </c>
      <c r="K35" s="46">
        <f t="shared" si="1"/>
        <v>16.742979242979242</v>
      </c>
      <c r="L35" s="34">
        <f t="shared" si="2"/>
        <v>0.9841899722852111</v>
      </c>
      <c r="M35" s="57">
        <v>3</v>
      </c>
      <c r="N35" s="55">
        <f t="shared" si="3"/>
        <v>5.580993080993081</v>
      </c>
      <c r="O35" s="56">
        <f t="shared" si="4"/>
        <v>6</v>
      </c>
    </row>
    <row r="36" spans="1:15" x14ac:dyDescent="0.4">
      <c r="A36" s="12">
        <v>35</v>
      </c>
      <c r="B36" s="4" t="s">
        <v>24</v>
      </c>
      <c r="C36" s="15">
        <v>8</v>
      </c>
      <c r="D36" s="15" t="s">
        <v>32</v>
      </c>
      <c r="E36" s="26">
        <v>10</v>
      </c>
      <c r="F36" s="26">
        <v>6</v>
      </c>
      <c r="G36" s="26">
        <v>4</v>
      </c>
      <c r="H36" s="33">
        <f t="shared" si="5"/>
        <v>0.8</v>
      </c>
      <c r="I36" s="33">
        <f t="shared" si="0"/>
        <v>1.3333333333333333</v>
      </c>
      <c r="J36" s="32">
        <f t="shared" si="6"/>
        <v>2</v>
      </c>
      <c r="K36" s="46">
        <f t="shared" si="1"/>
        <v>1.3555555555555554</v>
      </c>
      <c r="L36" s="34">
        <f t="shared" si="2"/>
        <v>7.9012345679012295E-3</v>
      </c>
      <c r="M36" s="57">
        <v>1</v>
      </c>
      <c r="N36" s="55">
        <f t="shared" si="3"/>
        <v>1.3555555555555554</v>
      </c>
      <c r="O36" s="56">
        <f t="shared" si="4"/>
        <v>2</v>
      </c>
    </row>
    <row r="37" spans="1:15" x14ac:dyDescent="0.4">
      <c r="A37" s="11">
        <v>36</v>
      </c>
      <c r="B37" s="4" t="s">
        <v>25</v>
      </c>
      <c r="C37" s="15">
        <v>610</v>
      </c>
      <c r="D37" s="15" t="s">
        <v>33</v>
      </c>
      <c r="E37" s="26">
        <v>27</v>
      </c>
      <c r="F37" s="26">
        <v>17</v>
      </c>
      <c r="G37" s="26">
        <v>12.5</v>
      </c>
      <c r="H37" s="33">
        <f t="shared" si="5"/>
        <v>22.592592592592592</v>
      </c>
      <c r="I37" s="33">
        <f t="shared" si="0"/>
        <v>35.882352941176471</v>
      </c>
      <c r="J37" s="32">
        <f t="shared" si="6"/>
        <v>48.8</v>
      </c>
      <c r="K37" s="46">
        <f t="shared" si="1"/>
        <v>35.820334059549744</v>
      </c>
      <c r="L37" s="34">
        <f t="shared" si="2"/>
        <v>4.9060480589664532</v>
      </c>
      <c r="M37" s="57">
        <v>3</v>
      </c>
      <c r="N37" s="55">
        <f t="shared" si="3"/>
        <v>11.940111353183248</v>
      </c>
      <c r="O37" s="56">
        <f t="shared" si="4"/>
        <v>12</v>
      </c>
    </row>
    <row r="38" spans="1:15" x14ac:dyDescent="0.4">
      <c r="A38" s="11">
        <v>37</v>
      </c>
      <c r="B38" s="4" t="s">
        <v>65</v>
      </c>
      <c r="C38" s="15">
        <v>180</v>
      </c>
      <c r="D38" s="15" t="s">
        <v>33</v>
      </c>
      <c r="E38" s="26">
        <v>23</v>
      </c>
      <c r="F38" s="26">
        <v>15</v>
      </c>
      <c r="G38" s="26">
        <v>12</v>
      </c>
      <c r="H38" s="33">
        <f t="shared" si="5"/>
        <v>7.8260869565217392</v>
      </c>
      <c r="I38" s="33">
        <f t="shared" si="0"/>
        <v>12</v>
      </c>
      <c r="J38" s="32">
        <f t="shared" si="6"/>
        <v>15</v>
      </c>
      <c r="K38" s="46">
        <f t="shared" si="1"/>
        <v>11.804347826086959</v>
      </c>
      <c r="L38" s="34">
        <f t="shared" si="2"/>
        <v>0.48393194706994325</v>
      </c>
      <c r="M38" s="57">
        <v>2</v>
      </c>
      <c r="N38" s="55">
        <f t="shared" si="3"/>
        <v>5.9021739130434794</v>
      </c>
      <c r="O38" s="56">
        <f t="shared" si="4"/>
        <v>6</v>
      </c>
    </row>
    <row r="39" spans="1:15" x14ac:dyDescent="0.4">
      <c r="A39" s="11">
        <v>38</v>
      </c>
      <c r="B39" s="4" t="s">
        <v>48</v>
      </c>
      <c r="C39" s="15">
        <v>210</v>
      </c>
      <c r="D39" s="15" t="s">
        <v>54</v>
      </c>
      <c r="E39" s="26">
        <v>71</v>
      </c>
      <c r="F39" s="26">
        <v>50</v>
      </c>
      <c r="G39" s="26">
        <v>38</v>
      </c>
      <c r="H39" s="33">
        <f t="shared" si="5"/>
        <v>2.9577464788732395</v>
      </c>
      <c r="I39" s="33">
        <f t="shared" si="0"/>
        <v>4.2</v>
      </c>
      <c r="J39" s="32">
        <f t="shared" si="6"/>
        <v>5.5263157894736841</v>
      </c>
      <c r="K39" s="46">
        <f t="shared" si="1"/>
        <v>4.2140103780578206</v>
      </c>
      <c r="L39" s="34">
        <f t="shared" si="2"/>
        <v>4.286649474310654E-2</v>
      </c>
      <c r="M39" s="57">
        <v>1</v>
      </c>
      <c r="N39" s="55">
        <f t="shared" si="3"/>
        <v>4.2140103780578206</v>
      </c>
      <c r="O39" s="56">
        <f t="shared" si="4"/>
        <v>5</v>
      </c>
    </row>
    <row r="40" spans="1:15" x14ac:dyDescent="0.4">
      <c r="A40" s="11">
        <v>39</v>
      </c>
      <c r="B40" s="4" t="s">
        <v>49</v>
      </c>
      <c r="C40" s="15">
        <v>350</v>
      </c>
      <c r="D40" s="15" t="s">
        <v>31</v>
      </c>
      <c r="E40" s="26">
        <v>210</v>
      </c>
      <c r="F40" s="26">
        <v>160</v>
      </c>
      <c r="G40" s="26">
        <v>110</v>
      </c>
      <c r="H40" s="33">
        <f t="shared" si="5"/>
        <v>1.6666666666666667</v>
      </c>
      <c r="I40" s="33">
        <f t="shared" si="0"/>
        <v>2.1875</v>
      </c>
      <c r="J40" s="32">
        <f t="shared" si="6"/>
        <v>3.1818181818181817</v>
      </c>
      <c r="K40" s="46">
        <f t="shared" si="1"/>
        <v>2.2664141414141414</v>
      </c>
      <c r="L40" s="34">
        <f t="shared" si="2"/>
        <v>7.535204475308639E-3</v>
      </c>
      <c r="M40" s="57">
        <v>1</v>
      </c>
      <c r="N40" s="55">
        <f t="shared" si="3"/>
        <v>2.2664141414141414</v>
      </c>
      <c r="O40" s="56">
        <f t="shared" si="4"/>
        <v>3</v>
      </c>
    </row>
    <row r="41" spans="1:15" x14ac:dyDescent="0.4">
      <c r="A41" s="11">
        <v>40</v>
      </c>
      <c r="B41" s="4" t="s">
        <v>50</v>
      </c>
      <c r="C41" s="15">
        <v>210</v>
      </c>
      <c r="D41" s="15" t="s">
        <v>54</v>
      </c>
      <c r="E41" s="26">
        <v>71</v>
      </c>
      <c r="F41" s="26">
        <v>60</v>
      </c>
      <c r="G41" s="26">
        <v>53</v>
      </c>
      <c r="H41" s="33">
        <f t="shared" si="5"/>
        <v>2.9577464788732395</v>
      </c>
      <c r="I41" s="33">
        <f t="shared" si="0"/>
        <v>3.5</v>
      </c>
      <c r="J41" s="32">
        <f t="shared" si="6"/>
        <v>3.9622641509433962</v>
      </c>
      <c r="K41" s="46">
        <f t="shared" si="1"/>
        <v>3.4866684383027731</v>
      </c>
      <c r="L41" s="34">
        <f t="shared" si="2"/>
        <v>8.167746699288058E-3</v>
      </c>
      <c r="M41" s="57">
        <v>1</v>
      </c>
      <c r="N41" s="55">
        <f t="shared" si="3"/>
        <v>3.4866684383027731</v>
      </c>
      <c r="O41" s="56">
        <f t="shared" si="4"/>
        <v>4</v>
      </c>
    </row>
    <row r="42" spans="1:15" x14ac:dyDescent="0.4">
      <c r="A42" s="11">
        <v>41</v>
      </c>
      <c r="B42" s="4" t="s">
        <v>22</v>
      </c>
      <c r="C42" s="15">
        <v>250</v>
      </c>
      <c r="D42" s="15" t="s">
        <v>33</v>
      </c>
      <c r="E42" s="26">
        <v>36</v>
      </c>
      <c r="F42" s="26">
        <v>25</v>
      </c>
      <c r="G42" s="26">
        <v>18</v>
      </c>
      <c r="H42" s="33">
        <f t="shared" si="5"/>
        <v>6.9444444444444446</v>
      </c>
      <c r="I42" s="33">
        <f t="shared" si="0"/>
        <v>10</v>
      </c>
      <c r="J42" s="32">
        <f t="shared" si="6"/>
        <v>13.888888888888889</v>
      </c>
      <c r="K42" s="46">
        <f t="shared" si="1"/>
        <v>10.138888888888888</v>
      </c>
      <c r="L42" s="34">
        <f t="shared" si="2"/>
        <v>0.25934499314128939</v>
      </c>
      <c r="M42" s="57">
        <v>2</v>
      </c>
      <c r="N42" s="55">
        <f t="shared" si="3"/>
        <v>5.0694444444444438</v>
      </c>
      <c r="O42" s="56">
        <f t="shared" si="4"/>
        <v>6</v>
      </c>
    </row>
    <row r="43" spans="1:15" x14ac:dyDescent="0.4">
      <c r="A43" s="11">
        <v>42</v>
      </c>
      <c r="B43" s="4" t="s">
        <v>27</v>
      </c>
      <c r="C43" s="15">
        <v>180</v>
      </c>
      <c r="D43" s="15" t="s">
        <v>33</v>
      </c>
      <c r="E43" s="26">
        <v>32</v>
      </c>
      <c r="F43" s="26">
        <v>19</v>
      </c>
      <c r="G43" s="26">
        <v>13</v>
      </c>
      <c r="H43" s="33">
        <f t="shared" si="5"/>
        <v>5.625</v>
      </c>
      <c r="I43" s="33">
        <f t="shared" si="0"/>
        <v>9.473684210526315</v>
      </c>
      <c r="J43" s="32">
        <f t="shared" si="6"/>
        <v>13.846153846153847</v>
      </c>
      <c r="K43" s="46">
        <f t="shared" si="1"/>
        <v>9.5609817813765172</v>
      </c>
      <c r="L43" s="34">
        <f t="shared" si="2"/>
        <v>0.41145472645429354</v>
      </c>
      <c r="M43" s="57">
        <v>2</v>
      </c>
      <c r="N43" s="55">
        <f t="shared" si="3"/>
        <v>4.7804908906882586</v>
      </c>
      <c r="O43" s="56">
        <f t="shared" si="4"/>
        <v>5</v>
      </c>
    </row>
    <row r="44" spans="1:15" x14ac:dyDescent="0.4">
      <c r="A44" s="11">
        <v>43</v>
      </c>
      <c r="B44" s="4" t="s">
        <v>39</v>
      </c>
      <c r="C44" s="15">
        <v>620</v>
      </c>
      <c r="D44" s="15" t="s">
        <v>33</v>
      </c>
      <c r="E44" s="26">
        <v>34</v>
      </c>
      <c r="F44" s="26">
        <v>22</v>
      </c>
      <c r="G44" s="26">
        <v>15</v>
      </c>
      <c r="H44" s="33">
        <f t="shared" si="5"/>
        <v>18.235294117647058</v>
      </c>
      <c r="I44" s="33">
        <f t="shared" si="0"/>
        <v>28.181818181818183</v>
      </c>
      <c r="J44" s="32">
        <f t="shared" si="6"/>
        <v>41.333333333333336</v>
      </c>
      <c r="K44" s="46">
        <f t="shared" si="1"/>
        <v>28.715983363042188</v>
      </c>
      <c r="L44" s="34">
        <f t="shared" si="2"/>
        <v>2.7481483599759802</v>
      </c>
      <c r="M44" s="57">
        <v>3</v>
      </c>
      <c r="N44" s="55">
        <f t="shared" si="3"/>
        <v>9.5719944543473954</v>
      </c>
      <c r="O44" s="56">
        <f t="shared" si="4"/>
        <v>10</v>
      </c>
    </row>
    <row r="45" spans="1:15" x14ac:dyDescent="0.4">
      <c r="A45" s="11">
        <v>44</v>
      </c>
      <c r="B45" s="4" t="s">
        <v>28</v>
      </c>
      <c r="C45" s="15">
        <v>6</v>
      </c>
      <c r="D45" s="15" t="s">
        <v>32</v>
      </c>
      <c r="E45" s="26">
        <v>10</v>
      </c>
      <c r="F45" s="26">
        <v>6</v>
      </c>
      <c r="G45" s="26">
        <v>4</v>
      </c>
      <c r="H45" s="33">
        <f t="shared" si="5"/>
        <v>0.6</v>
      </c>
      <c r="I45" s="33">
        <f t="shared" si="0"/>
        <v>1</v>
      </c>
      <c r="J45" s="32">
        <f t="shared" si="6"/>
        <v>1.5</v>
      </c>
      <c r="K45" s="46">
        <f t="shared" si="1"/>
        <v>1.0166666666666666</v>
      </c>
      <c r="L45" s="34">
        <f t="shared" si="2"/>
        <v>4.4444444444444444E-3</v>
      </c>
      <c r="M45" s="57">
        <v>1</v>
      </c>
      <c r="N45" s="55">
        <f t="shared" si="3"/>
        <v>1.0166666666666666</v>
      </c>
      <c r="O45" s="56">
        <f t="shared" si="4"/>
        <v>2</v>
      </c>
    </row>
    <row r="46" spans="1:15" x14ac:dyDescent="0.4">
      <c r="A46" s="12">
        <v>45</v>
      </c>
      <c r="B46" s="4" t="s">
        <v>40</v>
      </c>
      <c r="C46" s="15">
        <v>180</v>
      </c>
      <c r="D46" s="15" t="s">
        <v>33</v>
      </c>
      <c r="E46" s="26">
        <v>30</v>
      </c>
      <c r="F46" s="26">
        <v>20</v>
      </c>
      <c r="G46" s="26">
        <v>12</v>
      </c>
      <c r="H46" s="33">
        <f t="shared" si="5"/>
        <v>6</v>
      </c>
      <c r="I46" s="33">
        <f t="shared" si="0"/>
        <v>9</v>
      </c>
      <c r="J46" s="32">
        <f t="shared" si="6"/>
        <v>15</v>
      </c>
      <c r="K46" s="46">
        <f t="shared" si="1"/>
        <v>9.5</v>
      </c>
      <c r="L46" s="34">
        <f t="shared" si="2"/>
        <v>0.25</v>
      </c>
      <c r="M46" s="57">
        <v>2</v>
      </c>
      <c r="N46" s="55">
        <f t="shared" si="3"/>
        <v>4.75</v>
      </c>
      <c r="O46" s="56">
        <f t="shared" si="4"/>
        <v>5</v>
      </c>
    </row>
    <row r="47" spans="1:15" x14ac:dyDescent="0.4">
      <c r="A47" s="11">
        <v>46</v>
      </c>
      <c r="B47" s="4" t="s">
        <v>26</v>
      </c>
      <c r="C47" s="15">
        <v>170</v>
      </c>
      <c r="D47" s="15" t="s">
        <v>33</v>
      </c>
      <c r="E47" s="26">
        <v>32</v>
      </c>
      <c r="F47" s="26">
        <v>19</v>
      </c>
      <c r="G47" s="26">
        <v>13</v>
      </c>
      <c r="H47" s="33">
        <f t="shared" si="5"/>
        <v>5.3125</v>
      </c>
      <c r="I47" s="33">
        <f t="shared" si="0"/>
        <v>8.9473684210526319</v>
      </c>
      <c r="J47" s="32">
        <f t="shared" si="6"/>
        <v>13.076923076923077</v>
      </c>
      <c r="K47" s="46">
        <f t="shared" si="1"/>
        <v>9.0298161268556001</v>
      </c>
      <c r="L47" s="34">
        <f t="shared" si="2"/>
        <v>0.3670074566212681</v>
      </c>
      <c r="M47" s="57">
        <v>2</v>
      </c>
      <c r="N47" s="55">
        <f t="shared" si="3"/>
        <v>4.5149080634278</v>
      </c>
      <c r="O47" s="56">
        <f t="shared" si="4"/>
        <v>5</v>
      </c>
    </row>
    <row r="48" spans="1:15" x14ac:dyDescent="0.4">
      <c r="A48" s="11">
        <v>47</v>
      </c>
      <c r="B48" s="4" t="s">
        <v>29</v>
      </c>
      <c r="C48" s="15">
        <v>520</v>
      </c>
      <c r="D48" s="15" t="s">
        <v>33</v>
      </c>
      <c r="E48" s="26">
        <v>34</v>
      </c>
      <c r="F48" s="26">
        <v>22</v>
      </c>
      <c r="G48" s="26">
        <v>15</v>
      </c>
      <c r="H48" s="33">
        <f t="shared" si="5"/>
        <v>15.294117647058824</v>
      </c>
      <c r="I48" s="33">
        <f t="shared" si="0"/>
        <v>23.636363636363637</v>
      </c>
      <c r="J48" s="32">
        <f t="shared" si="6"/>
        <v>34.666666666666664</v>
      </c>
      <c r="K48" s="46">
        <f t="shared" si="1"/>
        <v>24.084373143196672</v>
      </c>
      <c r="L48" s="34">
        <f t="shared" si="2"/>
        <v>1.9331407818353399</v>
      </c>
      <c r="M48" s="57">
        <v>3</v>
      </c>
      <c r="N48" s="55">
        <f t="shared" si="3"/>
        <v>8.0281243810655578</v>
      </c>
      <c r="O48" s="56">
        <f t="shared" si="4"/>
        <v>9</v>
      </c>
    </row>
    <row r="49" spans="1:15" x14ac:dyDescent="0.4">
      <c r="A49" s="11">
        <v>48</v>
      </c>
      <c r="B49" s="4" t="s">
        <v>66</v>
      </c>
      <c r="C49" s="15">
        <v>8</v>
      </c>
      <c r="D49" s="15" t="s">
        <v>33</v>
      </c>
      <c r="E49" s="26">
        <v>4</v>
      </c>
      <c r="F49" s="26">
        <v>3</v>
      </c>
      <c r="G49" s="26">
        <v>2</v>
      </c>
      <c r="H49" s="33">
        <f t="shared" si="5"/>
        <v>2</v>
      </c>
      <c r="I49" s="33">
        <f t="shared" si="0"/>
        <v>2.6666666666666665</v>
      </c>
      <c r="J49" s="32">
        <f t="shared" si="6"/>
        <v>4</v>
      </c>
      <c r="K49" s="46">
        <f t="shared" si="1"/>
        <v>2.7777777777777772</v>
      </c>
      <c r="L49" s="34">
        <f t="shared" si="2"/>
        <v>1.2345679012345675E-2</v>
      </c>
      <c r="M49" s="57">
        <v>1</v>
      </c>
      <c r="N49" s="55">
        <f t="shared" si="3"/>
        <v>2.7777777777777772</v>
      </c>
      <c r="O49" s="56">
        <f t="shared" si="4"/>
        <v>3</v>
      </c>
    </row>
    <row r="50" spans="1:15" x14ac:dyDescent="0.4">
      <c r="A50" s="11">
        <v>49</v>
      </c>
      <c r="B50" s="4" t="s">
        <v>68</v>
      </c>
      <c r="C50" s="15">
        <v>300</v>
      </c>
      <c r="D50" s="15" t="s">
        <v>33</v>
      </c>
      <c r="E50" s="26">
        <v>28</v>
      </c>
      <c r="F50" s="26">
        <v>18</v>
      </c>
      <c r="G50" s="26">
        <v>13</v>
      </c>
      <c r="H50" s="33">
        <f t="shared" si="5"/>
        <v>10.714285714285714</v>
      </c>
      <c r="I50" s="33">
        <f t="shared" si="0"/>
        <v>16.666666666666668</v>
      </c>
      <c r="J50" s="32">
        <f t="shared" si="6"/>
        <v>23.076923076923077</v>
      </c>
      <c r="K50" s="46">
        <f t="shared" si="1"/>
        <v>16.742979242979242</v>
      </c>
      <c r="L50" s="34">
        <f t="shared" si="2"/>
        <v>0.9841899722852111</v>
      </c>
      <c r="M50" s="57">
        <v>2</v>
      </c>
      <c r="N50" s="55">
        <f t="shared" si="3"/>
        <v>8.3714896214896211</v>
      </c>
      <c r="O50" s="56">
        <f t="shared" si="4"/>
        <v>9</v>
      </c>
    </row>
    <row r="51" spans="1:15" x14ac:dyDescent="0.4">
      <c r="A51" s="11">
        <v>50</v>
      </c>
      <c r="B51" s="4" t="s">
        <v>69</v>
      </c>
      <c r="C51" s="15">
        <v>610</v>
      </c>
      <c r="D51" s="15" t="s">
        <v>33</v>
      </c>
      <c r="E51" s="26">
        <v>27</v>
      </c>
      <c r="F51" s="26">
        <v>17</v>
      </c>
      <c r="G51" s="26">
        <v>12.5</v>
      </c>
      <c r="H51" s="33">
        <f t="shared" si="5"/>
        <v>22.592592592592592</v>
      </c>
      <c r="I51" s="33">
        <f t="shared" si="0"/>
        <v>35.882352941176471</v>
      </c>
      <c r="J51" s="32">
        <f t="shared" si="6"/>
        <v>48.8</v>
      </c>
      <c r="K51" s="46">
        <f t="shared" si="1"/>
        <v>35.820334059549744</v>
      </c>
      <c r="L51" s="34">
        <f t="shared" si="2"/>
        <v>4.9060480589664532</v>
      </c>
      <c r="M51" s="57">
        <v>4</v>
      </c>
      <c r="N51" s="55">
        <f t="shared" si="3"/>
        <v>8.9550835148874359</v>
      </c>
      <c r="O51" s="56">
        <f t="shared" si="4"/>
        <v>9</v>
      </c>
    </row>
    <row r="52" spans="1:15" x14ac:dyDescent="0.4">
      <c r="A52" s="11">
        <v>51</v>
      </c>
      <c r="B52" s="4" t="s">
        <v>70</v>
      </c>
      <c r="C52" s="15">
        <v>520</v>
      </c>
      <c r="D52" s="15" t="s">
        <v>33</v>
      </c>
      <c r="E52" s="26">
        <v>34</v>
      </c>
      <c r="F52" s="26">
        <v>22</v>
      </c>
      <c r="G52" s="26">
        <v>15</v>
      </c>
      <c r="H52" s="33">
        <f t="shared" si="5"/>
        <v>15.294117647058824</v>
      </c>
      <c r="I52" s="33">
        <f t="shared" si="0"/>
        <v>23.636363636363637</v>
      </c>
      <c r="J52" s="32">
        <f t="shared" si="6"/>
        <v>34.666666666666664</v>
      </c>
      <c r="K52" s="46">
        <f t="shared" si="1"/>
        <v>24.084373143196672</v>
      </c>
      <c r="L52" s="34">
        <f t="shared" si="2"/>
        <v>1.9331407818353399</v>
      </c>
      <c r="M52" s="57">
        <v>3</v>
      </c>
      <c r="N52" s="55">
        <f t="shared" si="3"/>
        <v>8.0281243810655578</v>
      </c>
      <c r="O52" s="56">
        <f t="shared" si="4"/>
        <v>9</v>
      </c>
    </row>
    <row r="53" spans="1:15" x14ac:dyDescent="0.4">
      <c r="A53" s="11">
        <v>52</v>
      </c>
      <c r="B53" s="4" t="s">
        <v>78</v>
      </c>
      <c r="C53" s="15">
        <v>8</v>
      </c>
      <c r="D53" s="15" t="s">
        <v>33</v>
      </c>
      <c r="E53" s="26">
        <v>4</v>
      </c>
      <c r="F53" s="26">
        <v>3</v>
      </c>
      <c r="G53" s="26">
        <v>2</v>
      </c>
      <c r="H53" s="33">
        <f t="shared" si="5"/>
        <v>2</v>
      </c>
      <c r="I53" s="33">
        <f t="shared" si="0"/>
        <v>2.6666666666666665</v>
      </c>
      <c r="J53" s="32">
        <f t="shared" si="6"/>
        <v>4</v>
      </c>
      <c r="K53" s="46">
        <f t="shared" si="1"/>
        <v>2.7777777777777772</v>
      </c>
      <c r="L53" s="34">
        <f t="shared" si="2"/>
        <v>1.2345679012345675E-2</v>
      </c>
      <c r="M53" s="57">
        <v>1</v>
      </c>
      <c r="N53" s="55">
        <f t="shared" si="3"/>
        <v>2.7777777777777772</v>
      </c>
      <c r="O53" s="56">
        <f t="shared" si="4"/>
        <v>3</v>
      </c>
    </row>
    <row r="54" spans="1:15" x14ac:dyDescent="0.4">
      <c r="A54" s="11">
        <v>53</v>
      </c>
      <c r="B54" s="4" t="s">
        <v>71</v>
      </c>
      <c r="C54" s="15">
        <v>6</v>
      </c>
      <c r="D54" s="15" t="s">
        <v>32</v>
      </c>
      <c r="E54" s="26">
        <v>10</v>
      </c>
      <c r="F54" s="26">
        <v>6</v>
      </c>
      <c r="G54" s="26">
        <v>4</v>
      </c>
      <c r="H54" s="33">
        <f t="shared" si="5"/>
        <v>0.6</v>
      </c>
      <c r="I54" s="33">
        <f t="shared" si="0"/>
        <v>1</v>
      </c>
      <c r="J54" s="32">
        <f t="shared" si="6"/>
        <v>1.5</v>
      </c>
      <c r="K54" s="46">
        <f t="shared" si="1"/>
        <v>1.0166666666666666</v>
      </c>
      <c r="L54" s="34">
        <f t="shared" si="2"/>
        <v>4.4444444444444444E-3</v>
      </c>
      <c r="M54" s="57">
        <v>1</v>
      </c>
      <c r="N54" s="55">
        <f t="shared" si="3"/>
        <v>1.0166666666666666</v>
      </c>
      <c r="O54" s="56">
        <f t="shared" si="4"/>
        <v>2</v>
      </c>
    </row>
    <row r="55" spans="1:15" x14ac:dyDescent="0.4">
      <c r="A55" s="11">
        <v>54</v>
      </c>
      <c r="B55" s="4" t="s">
        <v>36</v>
      </c>
      <c r="C55" s="15">
        <v>30</v>
      </c>
      <c r="D55" s="15" t="s">
        <v>33</v>
      </c>
      <c r="E55" s="26">
        <v>25</v>
      </c>
      <c r="F55" s="26">
        <v>16</v>
      </c>
      <c r="G55" s="26">
        <v>10</v>
      </c>
      <c r="H55" s="33">
        <f t="shared" si="5"/>
        <v>1.2</v>
      </c>
      <c r="I55" s="33">
        <f t="shared" si="0"/>
        <v>1.875</v>
      </c>
      <c r="J55" s="32">
        <f t="shared" si="6"/>
        <v>3</v>
      </c>
      <c r="K55" s="46">
        <f t="shared" si="1"/>
        <v>1.95</v>
      </c>
      <c r="L55" s="34">
        <f t="shared" si="2"/>
        <v>1.2656250000000001E-2</v>
      </c>
      <c r="M55" s="57">
        <v>1</v>
      </c>
      <c r="N55" s="55">
        <f t="shared" si="3"/>
        <v>1.95</v>
      </c>
      <c r="O55" s="56">
        <f t="shared" si="4"/>
        <v>2</v>
      </c>
    </row>
    <row r="56" spans="1:15" x14ac:dyDescent="0.4">
      <c r="A56" s="12">
        <v>55</v>
      </c>
      <c r="B56" s="4" t="s">
        <v>52</v>
      </c>
      <c r="C56" s="15">
        <v>1</v>
      </c>
      <c r="D56" s="15" t="s">
        <v>32</v>
      </c>
      <c r="E56" s="26">
        <v>0.4</v>
      </c>
      <c r="F56" s="26">
        <v>0.4</v>
      </c>
      <c r="G56" s="26">
        <v>0.4</v>
      </c>
      <c r="H56" s="33">
        <f t="shared" si="5"/>
        <v>2.5</v>
      </c>
      <c r="I56" s="33">
        <f t="shared" si="0"/>
        <v>2.5</v>
      </c>
      <c r="J56" s="32">
        <f t="shared" si="6"/>
        <v>2.5</v>
      </c>
      <c r="K56" s="46">
        <f t="shared" si="1"/>
        <v>2.5</v>
      </c>
      <c r="L56" s="34">
        <f t="shared" si="2"/>
        <v>0</v>
      </c>
      <c r="M56" s="57">
        <v>1</v>
      </c>
      <c r="N56" s="55">
        <f t="shared" si="3"/>
        <v>2.5</v>
      </c>
      <c r="O56" s="56">
        <f t="shared" si="4"/>
        <v>3</v>
      </c>
    </row>
    <row r="57" spans="1:15" x14ac:dyDescent="0.4">
      <c r="A57" s="11">
        <v>56</v>
      </c>
      <c r="B57" s="4" t="s">
        <v>42</v>
      </c>
      <c r="C57" s="15">
        <v>3</v>
      </c>
      <c r="D57" s="15" t="s">
        <v>32</v>
      </c>
      <c r="E57" s="26">
        <v>3</v>
      </c>
      <c r="F57" s="26">
        <v>2</v>
      </c>
      <c r="G57" s="26">
        <v>1</v>
      </c>
      <c r="H57" s="33">
        <f t="shared" si="5"/>
        <v>1</v>
      </c>
      <c r="I57" s="33">
        <f t="shared" si="0"/>
        <v>1.5</v>
      </c>
      <c r="J57" s="32">
        <f t="shared" si="6"/>
        <v>3</v>
      </c>
      <c r="K57" s="46">
        <f t="shared" si="1"/>
        <v>1.6666666666666667</v>
      </c>
      <c r="L57" s="34">
        <f t="shared" si="2"/>
        <v>6.9444444444444441E-3</v>
      </c>
      <c r="M57" s="57">
        <v>1</v>
      </c>
      <c r="N57" s="55">
        <f t="shared" si="3"/>
        <v>1.6666666666666667</v>
      </c>
      <c r="O57" s="56">
        <f t="shared" si="4"/>
        <v>2</v>
      </c>
    </row>
    <row r="58" spans="1:15" x14ac:dyDescent="0.4">
      <c r="A58" s="11">
        <v>57</v>
      </c>
      <c r="B58" s="4" t="s">
        <v>43</v>
      </c>
      <c r="C58" s="15">
        <v>180</v>
      </c>
      <c r="D58" s="15" t="s">
        <v>33</v>
      </c>
      <c r="E58" s="26">
        <v>40</v>
      </c>
      <c r="F58" s="26">
        <v>30</v>
      </c>
      <c r="G58" s="26">
        <v>20</v>
      </c>
      <c r="H58" s="33">
        <f t="shared" si="5"/>
        <v>4.5</v>
      </c>
      <c r="I58" s="33">
        <f t="shared" si="0"/>
        <v>6</v>
      </c>
      <c r="J58" s="32">
        <f t="shared" si="6"/>
        <v>9</v>
      </c>
      <c r="K58" s="46">
        <f t="shared" si="1"/>
        <v>6.25</v>
      </c>
      <c r="L58" s="34">
        <f t="shared" si="2"/>
        <v>6.25E-2</v>
      </c>
      <c r="M58" s="57">
        <v>1</v>
      </c>
      <c r="N58" s="55">
        <f t="shared" si="3"/>
        <v>6.25</v>
      </c>
      <c r="O58" s="56">
        <f t="shared" si="4"/>
        <v>7</v>
      </c>
    </row>
    <row r="59" spans="1:15" x14ac:dyDescent="0.4">
      <c r="A59" s="11">
        <v>58</v>
      </c>
      <c r="B59" s="4" t="s">
        <v>44</v>
      </c>
      <c r="C59" s="15">
        <v>6</v>
      </c>
      <c r="D59" s="15" t="s">
        <v>32</v>
      </c>
      <c r="E59" s="26">
        <v>3</v>
      </c>
      <c r="F59" s="26">
        <v>2</v>
      </c>
      <c r="G59" s="26">
        <v>1</v>
      </c>
      <c r="H59" s="33">
        <f t="shared" si="5"/>
        <v>2</v>
      </c>
      <c r="I59" s="33">
        <f t="shared" si="0"/>
        <v>3</v>
      </c>
      <c r="J59" s="32">
        <f t="shared" si="6"/>
        <v>6</v>
      </c>
      <c r="K59" s="46">
        <f t="shared" si="1"/>
        <v>3.3333333333333335</v>
      </c>
      <c r="L59" s="34">
        <f t="shared" si="2"/>
        <v>2.7777777777777776E-2</v>
      </c>
      <c r="M59" s="57">
        <v>1</v>
      </c>
      <c r="N59" s="55">
        <f t="shared" si="3"/>
        <v>3.3333333333333335</v>
      </c>
      <c r="O59" s="56">
        <f t="shared" si="4"/>
        <v>4</v>
      </c>
    </row>
    <row r="60" spans="1:15" x14ac:dyDescent="0.4">
      <c r="A60" s="11">
        <v>59</v>
      </c>
      <c r="B60" s="4" t="s">
        <v>51</v>
      </c>
      <c r="C60" s="15">
        <v>170</v>
      </c>
      <c r="D60" s="15" t="s">
        <v>33</v>
      </c>
      <c r="E60" s="26">
        <v>40</v>
      </c>
      <c r="F60" s="26">
        <v>30</v>
      </c>
      <c r="G60" s="26">
        <v>20</v>
      </c>
      <c r="H60" s="33">
        <f t="shared" si="5"/>
        <v>4.25</v>
      </c>
      <c r="I60" s="33">
        <f t="shared" si="0"/>
        <v>5.666666666666667</v>
      </c>
      <c r="J60" s="32">
        <f t="shared" si="6"/>
        <v>8.5</v>
      </c>
      <c r="K60" s="46">
        <f t="shared" si="1"/>
        <v>5.9027777777777786</v>
      </c>
      <c r="L60" s="34">
        <f t="shared" si="2"/>
        <v>5.5748456790123482E-2</v>
      </c>
      <c r="M60" s="57">
        <v>1</v>
      </c>
      <c r="N60" s="55">
        <f t="shared" si="3"/>
        <v>5.9027777777777786</v>
      </c>
      <c r="O60" s="56">
        <f t="shared" si="4"/>
        <v>6</v>
      </c>
    </row>
    <row r="61" spans="1:15" x14ac:dyDescent="0.4">
      <c r="A61" s="11">
        <v>60</v>
      </c>
      <c r="B61" s="4" t="s">
        <v>37</v>
      </c>
      <c r="C61" s="15">
        <v>620</v>
      </c>
      <c r="D61" s="15" t="s">
        <v>33</v>
      </c>
      <c r="E61" s="26">
        <v>30</v>
      </c>
      <c r="F61" s="26">
        <v>21</v>
      </c>
      <c r="G61" s="26">
        <v>14</v>
      </c>
      <c r="H61" s="33">
        <f t="shared" si="5"/>
        <v>20.666666666666668</v>
      </c>
      <c r="I61" s="33">
        <f t="shared" si="0"/>
        <v>29.523809523809526</v>
      </c>
      <c r="J61" s="32">
        <f t="shared" si="6"/>
        <v>44.285714285714285</v>
      </c>
      <c r="K61" s="46">
        <f t="shared" si="1"/>
        <v>30.507936507936506</v>
      </c>
      <c r="L61" s="34">
        <f t="shared" si="2"/>
        <v>2.179138321995465</v>
      </c>
      <c r="M61" s="57">
        <v>3</v>
      </c>
      <c r="N61" s="55">
        <f t="shared" si="3"/>
        <v>10.169312169312169</v>
      </c>
      <c r="O61" s="56">
        <f t="shared" si="4"/>
        <v>11</v>
      </c>
    </row>
    <row r="62" spans="1:15" x14ac:dyDescent="0.4">
      <c r="A62" s="11">
        <v>61</v>
      </c>
      <c r="B62" s="4" t="s">
        <v>38</v>
      </c>
      <c r="C62" s="15">
        <v>180</v>
      </c>
      <c r="D62" s="15" t="s">
        <v>33</v>
      </c>
      <c r="E62" s="26">
        <v>20</v>
      </c>
      <c r="F62" s="26">
        <v>15</v>
      </c>
      <c r="G62" s="26">
        <v>10</v>
      </c>
      <c r="H62" s="33">
        <f t="shared" si="5"/>
        <v>9</v>
      </c>
      <c r="I62" s="33">
        <f t="shared" si="0"/>
        <v>12</v>
      </c>
      <c r="J62" s="32">
        <f t="shared" si="6"/>
        <v>18</v>
      </c>
      <c r="K62" s="46">
        <f t="shared" si="1"/>
        <v>12.5</v>
      </c>
      <c r="L62" s="34">
        <f t="shared" si="2"/>
        <v>0.25</v>
      </c>
      <c r="M62" s="57">
        <v>2</v>
      </c>
      <c r="N62" s="55">
        <f t="shared" si="3"/>
        <v>6.25</v>
      </c>
      <c r="O62" s="56">
        <f t="shared" si="4"/>
        <v>7</v>
      </c>
    </row>
    <row r="63" spans="1:15" x14ac:dyDescent="0.4">
      <c r="A63" s="11">
        <v>62</v>
      </c>
      <c r="B63" s="4" t="s">
        <v>41</v>
      </c>
      <c r="C63" s="15">
        <v>25</v>
      </c>
      <c r="D63" s="15" t="s">
        <v>33</v>
      </c>
      <c r="E63" s="26">
        <v>25</v>
      </c>
      <c r="F63" s="26">
        <v>16</v>
      </c>
      <c r="G63" s="26">
        <v>10</v>
      </c>
      <c r="H63" s="33">
        <f t="shared" si="5"/>
        <v>1</v>
      </c>
      <c r="I63" s="33">
        <f t="shared" si="0"/>
        <v>1.5625</v>
      </c>
      <c r="J63" s="32">
        <f t="shared" si="6"/>
        <v>2.5</v>
      </c>
      <c r="K63" s="46">
        <f t="shared" si="1"/>
        <v>1.625</v>
      </c>
      <c r="L63" s="34">
        <f t="shared" si="2"/>
        <v>8.7890625E-3</v>
      </c>
      <c r="M63" s="57">
        <v>1</v>
      </c>
      <c r="N63" s="55">
        <f t="shared" si="3"/>
        <v>1.625</v>
      </c>
      <c r="O63" s="56">
        <f t="shared" si="4"/>
        <v>2</v>
      </c>
    </row>
    <row r="64" spans="1:15" x14ac:dyDescent="0.4">
      <c r="A64" s="11">
        <v>63</v>
      </c>
      <c r="B64" s="4" t="s">
        <v>77</v>
      </c>
      <c r="C64" s="15">
        <v>620</v>
      </c>
      <c r="D64" s="15" t="s">
        <v>33</v>
      </c>
      <c r="E64" s="26">
        <v>30</v>
      </c>
      <c r="F64" s="26">
        <v>21</v>
      </c>
      <c r="G64" s="26">
        <v>14</v>
      </c>
      <c r="H64" s="33">
        <f t="shared" si="5"/>
        <v>20.666666666666668</v>
      </c>
      <c r="I64" s="33">
        <f t="shared" si="0"/>
        <v>29.523809523809526</v>
      </c>
      <c r="J64" s="32">
        <f t="shared" si="6"/>
        <v>44.285714285714285</v>
      </c>
      <c r="K64" s="46">
        <f t="shared" si="1"/>
        <v>30.507936507936506</v>
      </c>
      <c r="L64" s="34">
        <f t="shared" si="2"/>
        <v>2.179138321995465</v>
      </c>
      <c r="M64" s="57">
        <v>3</v>
      </c>
      <c r="N64" s="55">
        <f t="shared" si="3"/>
        <v>10.169312169312169</v>
      </c>
      <c r="O64" s="56">
        <f t="shared" si="4"/>
        <v>11</v>
      </c>
    </row>
    <row r="65" spans="1:15" x14ac:dyDescent="0.4">
      <c r="A65" s="11">
        <v>64</v>
      </c>
      <c r="B65" s="4" t="s">
        <v>87</v>
      </c>
      <c r="C65" s="15">
        <v>170</v>
      </c>
      <c r="D65" s="15" t="s">
        <v>33</v>
      </c>
      <c r="E65" s="26">
        <v>32</v>
      </c>
      <c r="F65" s="26">
        <v>19</v>
      </c>
      <c r="G65" s="26">
        <v>13</v>
      </c>
      <c r="H65" s="33">
        <f t="shared" si="5"/>
        <v>5.3125</v>
      </c>
      <c r="I65" s="33">
        <f t="shared" si="0"/>
        <v>8.9473684210526319</v>
      </c>
      <c r="J65" s="32">
        <f t="shared" si="6"/>
        <v>13.076923076923077</v>
      </c>
      <c r="K65" s="46">
        <f t="shared" si="1"/>
        <v>9.0298161268556001</v>
      </c>
      <c r="L65" s="34">
        <f t="shared" si="2"/>
        <v>0.3670074566212681</v>
      </c>
      <c r="M65" s="57">
        <v>2</v>
      </c>
      <c r="N65" s="55">
        <f t="shared" si="3"/>
        <v>4.5149080634278</v>
      </c>
      <c r="O65" s="56">
        <f t="shared" si="4"/>
        <v>5</v>
      </c>
    </row>
    <row r="66" spans="1:15" x14ac:dyDescent="0.4">
      <c r="A66" s="11">
        <v>65</v>
      </c>
      <c r="B66" s="4" t="s">
        <v>72</v>
      </c>
      <c r="C66" s="15">
        <v>30</v>
      </c>
      <c r="D66" s="15" t="s">
        <v>33</v>
      </c>
      <c r="E66" s="26">
        <v>25</v>
      </c>
      <c r="F66" s="26">
        <v>16</v>
      </c>
      <c r="G66" s="26">
        <v>10</v>
      </c>
      <c r="H66" s="33">
        <f t="shared" si="5"/>
        <v>1.2</v>
      </c>
      <c r="I66" s="33">
        <f t="shared" si="0"/>
        <v>1.875</v>
      </c>
      <c r="J66" s="32">
        <f t="shared" si="6"/>
        <v>3</v>
      </c>
      <c r="K66" s="46">
        <f t="shared" si="1"/>
        <v>1.95</v>
      </c>
      <c r="L66" s="34">
        <f t="shared" si="2"/>
        <v>1.2656250000000001E-2</v>
      </c>
      <c r="M66" s="57">
        <v>1</v>
      </c>
      <c r="N66" s="55">
        <f t="shared" si="3"/>
        <v>1.95</v>
      </c>
      <c r="O66" s="56">
        <f t="shared" si="4"/>
        <v>2</v>
      </c>
    </row>
    <row r="67" spans="1:15" x14ac:dyDescent="0.4">
      <c r="A67" s="11">
        <v>66</v>
      </c>
      <c r="B67" s="4" t="s">
        <v>73</v>
      </c>
      <c r="C67" s="15">
        <v>3</v>
      </c>
      <c r="D67" s="15" t="s">
        <v>32</v>
      </c>
      <c r="E67" s="26">
        <v>3</v>
      </c>
      <c r="F67" s="26">
        <v>2</v>
      </c>
      <c r="G67" s="26">
        <v>1</v>
      </c>
      <c r="H67" s="33">
        <f t="shared" si="5"/>
        <v>1</v>
      </c>
      <c r="I67" s="33">
        <f t="shared" ref="I67:I71" si="7">C67/F67</f>
        <v>1.5</v>
      </c>
      <c r="J67" s="32">
        <f t="shared" ref="J67:J71" si="8">C67/G67</f>
        <v>3</v>
      </c>
      <c r="K67" s="46">
        <f t="shared" ref="K67:K71" si="9">(H67+(4*I67)+J67)/6</f>
        <v>1.6666666666666667</v>
      </c>
      <c r="L67" s="34">
        <f t="shared" ref="L67:L71" si="10">((I67-H67)/6)^2</f>
        <v>6.9444444444444441E-3</v>
      </c>
      <c r="M67" s="57">
        <v>1</v>
      </c>
      <c r="N67" s="55">
        <f t="shared" ref="N67:N71" si="11">K67/M67</f>
        <v>1.6666666666666667</v>
      </c>
      <c r="O67" s="56">
        <f t="shared" ref="O67:O71" si="12">(ROUNDUP(N67,0.5))</f>
        <v>2</v>
      </c>
    </row>
    <row r="68" spans="1:15" x14ac:dyDescent="0.4">
      <c r="A68" s="11">
        <v>67</v>
      </c>
      <c r="B68" s="4" t="s">
        <v>74</v>
      </c>
      <c r="C68" s="15">
        <v>140</v>
      </c>
      <c r="D68" s="15" t="s">
        <v>33</v>
      </c>
      <c r="E68" s="26">
        <v>40</v>
      </c>
      <c r="F68" s="26">
        <v>30</v>
      </c>
      <c r="G68" s="26">
        <v>20</v>
      </c>
      <c r="H68" s="33">
        <f t="shared" ref="H68:H71" si="13">C68/E68</f>
        <v>3.5</v>
      </c>
      <c r="I68" s="33">
        <f t="shared" si="7"/>
        <v>4.666666666666667</v>
      </c>
      <c r="J68" s="32">
        <f t="shared" si="8"/>
        <v>7</v>
      </c>
      <c r="K68" s="46">
        <f t="shared" si="9"/>
        <v>4.8611111111111116</v>
      </c>
      <c r="L68" s="34">
        <f t="shared" si="10"/>
        <v>3.7808641975308664E-2</v>
      </c>
      <c r="M68" s="57">
        <v>1</v>
      </c>
      <c r="N68" s="55">
        <f t="shared" si="11"/>
        <v>4.8611111111111116</v>
      </c>
      <c r="O68" s="56">
        <f t="shared" si="12"/>
        <v>5</v>
      </c>
    </row>
    <row r="69" spans="1:15" x14ac:dyDescent="0.4">
      <c r="A69" s="11">
        <v>68</v>
      </c>
      <c r="B69" s="4" t="s">
        <v>76</v>
      </c>
      <c r="C69" s="15">
        <v>180</v>
      </c>
      <c r="D69" s="15" t="s">
        <v>33</v>
      </c>
      <c r="E69" s="26">
        <v>20</v>
      </c>
      <c r="F69" s="26">
        <v>15</v>
      </c>
      <c r="G69" s="26">
        <v>10</v>
      </c>
      <c r="H69" s="33">
        <f t="shared" si="13"/>
        <v>9</v>
      </c>
      <c r="I69" s="33">
        <f t="shared" si="7"/>
        <v>12</v>
      </c>
      <c r="J69" s="32">
        <f t="shared" si="8"/>
        <v>18</v>
      </c>
      <c r="K69" s="46">
        <f t="shared" si="9"/>
        <v>12.5</v>
      </c>
      <c r="L69" s="34">
        <f t="shared" si="10"/>
        <v>0.25</v>
      </c>
      <c r="M69" s="57">
        <v>2</v>
      </c>
      <c r="N69" s="55">
        <f t="shared" si="11"/>
        <v>6.25</v>
      </c>
      <c r="O69" s="56">
        <f t="shared" si="12"/>
        <v>7</v>
      </c>
    </row>
    <row r="70" spans="1:15" x14ac:dyDescent="0.4">
      <c r="A70" s="11">
        <v>69</v>
      </c>
      <c r="B70" s="4" t="s">
        <v>75</v>
      </c>
      <c r="C70" s="15">
        <v>520</v>
      </c>
      <c r="D70" s="15" t="s">
        <v>33</v>
      </c>
      <c r="E70" s="26">
        <v>30</v>
      </c>
      <c r="F70" s="26">
        <v>21</v>
      </c>
      <c r="G70" s="26">
        <v>14</v>
      </c>
      <c r="H70" s="33">
        <f t="shared" si="13"/>
        <v>17.333333333333332</v>
      </c>
      <c r="I70" s="33">
        <f t="shared" si="7"/>
        <v>24.761904761904763</v>
      </c>
      <c r="J70" s="32">
        <f t="shared" si="8"/>
        <v>37.142857142857146</v>
      </c>
      <c r="K70" s="46">
        <f t="shared" si="9"/>
        <v>25.587301587301585</v>
      </c>
      <c r="L70" s="34">
        <f t="shared" si="10"/>
        <v>1.532879818594105</v>
      </c>
      <c r="M70" s="57">
        <v>3</v>
      </c>
      <c r="N70" s="55">
        <f t="shared" si="11"/>
        <v>8.5291005291005284</v>
      </c>
      <c r="O70" s="56">
        <f t="shared" si="12"/>
        <v>9</v>
      </c>
    </row>
    <row r="71" spans="1:15" ht="15.9" thickBot="1" x14ac:dyDescent="0.45">
      <c r="A71" s="29">
        <v>70</v>
      </c>
      <c r="B71" s="5" t="s">
        <v>30</v>
      </c>
      <c r="C71" s="16">
        <v>250</v>
      </c>
      <c r="D71" s="16" t="s">
        <v>33</v>
      </c>
      <c r="E71" s="28">
        <v>100</v>
      </c>
      <c r="F71" s="28">
        <v>80</v>
      </c>
      <c r="G71" s="28">
        <v>62</v>
      </c>
      <c r="H71" s="33">
        <f t="shared" si="13"/>
        <v>2.5</v>
      </c>
      <c r="I71" s="33">
        <f t="shared" si="7"/>
        <v>3.125</v>
      </c>
      <c r="J71" s="32">
        <f t="shared" si="8"/>
        <v>4.032258064516129</v>
      </c>
      <c r="K71" s="46">
        <f t="shared" si="9"/>
        <v>3.172043010752688</v>
      </c>
      <c r="L71" s="34">
        <f t="shared" si="10"/>
        <v>1.0850694444444446E-2</v>
      </c>
      <c r="M71" s="57">
        <v>1</v>
      </c>
      <c r="N71" s="55">
        <f t="shared" si="11"/>
        <v>3.172043010752688</v>
      </c>
      <c r="O71" s="56">
        <f t="shared" si="12"/>
        <v>4</v>
      </c>
    </row>
    <row r="72" spans="1:15" ht="15.9" thickBot="1" x14ac:dyDescent="0.45">
      <c r="A72" s="6"/>
      <c r="B72" s="7"/>
      <c r="C72" s="17"/>
      <c r="D72" s="17"/>
      <c r="E72" s="17"/>
      <c r="F72" s="17"/>
      <c r="G72" s="17"/>
      <c r="H72" s="18"/>
    </row>
    <row r="73" spans="1:15" ht="15.9" thickBot="1" x14ac:dyDescent="0.45">
      <c r="A73" s="6"/>
      <c r="B73" s="30" t="s">
        <v>88</v>
      </c>
      <c r="C73" s="17"/>
      <c r="D73" s="17"/>
      <c r="E73" s="17"/>
      <c r="F73" s="17"/>
      <c r="G73" s="17"/>
      <c r="H73" s="18"/>
    </row>
    <row r="74" spans="1:15" x14ac:dyDescent="0.4">
      <c r="A74" s="6"/>
      <c r="B74" s="7"/>
      <c r="C74" s="17"/>
      <c r="D74" s="17"/>
      <c r="E74" s="17"/>
      <c r="F74" s="17"/>
      <c r="G74" s="17"/>
      <c r="H74" s="18"/>
    </row>
    <row r="75" spans="1:15" x14ac:dyDescent="0.4">
      <c r="A75" s="6"/>
      <c r="B75" s="7"/>
      <c r="C75" s="17"/>
      <c r="D75" s="17"/>
      <c r="E75" s="17"/>
      <c r="F75" s="17"/>
      <c r="G75" s="17"/>
      <c r="H75" s="18"/>
    </row>
    <row r="76" spans="1:15" x14ac:dyDescent="0.4">
      <c r="A76" s="6"/>
      <c r="B76" s="7"/>
      <c r="C76" s="17"/>
      <c r="D76" s="17"/>
      <c r="E76" s="17"/>
      <c r="F76" s="17"/>
      <c r="G76" s="17"/>
      <c r="H76" s="18"/>
    </row>
    <row r="77" spans="1:15" x14ac:dyDescent="0.4">
      <c r="A77" s="6"/>
      <c r="B77" s="7"/>
      <c r="C77" s="17"/>
      <c r="D77" s="17"/>
      <c r="E77" s="17"/>
      <c r="F77" s="17"/>
      <c r="G77" s="17"/>
      <c r="H77" s="18"/>
    </row>
    <row r="78" spans="1:15" x14ac:dyDescent="0.4">
      <c r="A78" s="6"/>
      <c r="B78" s="7"/>
      <c r="C78" s="17"/>
      <c r="D78" s="17"/>
      <c r="E78" s="17"/>
      <c r="F78" s="17"/>
      <c r="G78" s="17"/>
      <c r="H78" s="18"/>
    </row>
    <row r="79" spans="1:15" x14ac:dyDescent="0.4">
      <c r="A79" s="6"/>
      <c r="B79" s="7"/>
      <c r="C79" s="17"/>
      <c r="D79" s="17"/>
      <c r="E79" s="17"/>
      <c r="F79" s="17"/>
      <c r="G79" s="17"/>
      <c r="H79" s="18"/>
    </row>
    <row r="80" spans="1:15" x14ac:dyDescent="0.4">
      <c r="A80" s="6"/>
      <c r="B80" s="7"/>
      <c r="C80" s="17"/>
      <c r="D80" s="17"/>
      <c r="E80" s="17"/>
      <c r="F80" s="17"/>
      <c r="G80" s="17"/>
      <c r="H80" s="18"/>
    </row>
    <row r="81" spans="1:8" x14ac:dyDescent="0.4">
      <c r="A81" s="6"/>
      <c r="B81" s="7"/>
      <c r="C81" s="17"/>
      <c r="D81" s="17"/>
      <c r="E81" s="17"/>
      <c r="F81" s="17"/>
      <c r="G81" s="17"/>
      <c r="H81" s="18"/>
    </row>
    <row r="82" spans="1:8" x14ac:dyDescent="0.4">
      <c r="A82" s="6"/>
      <c r="B82" s="7"/>
      <c r="C82" s="17"/>
      <c r="D82" s="17"/>
      <c r="E82" s="17"/>
      <c r="F82" s="17"/>
      <c r="G82" s="17"/>
      <c r="H82" s="18"/>
    </row>
    <row r="83" spans="1:8" x14ac:dyDescent="0.4">
      <c r="A83" s="6"/>
      <c r="B83" s="7"/>
      <c r="C83" s="17"/>
      <c r="D83" s="17"/>
      <c r="E83" s="17"/>
      <c r="F83" s="17"/>
      <c r="G83" s="17"/>
      <c r="H83" s="18"/>
    </row>
    <row r="84" spans="1:8" x14ac:dyDescent="0.4">
      <c r="A84" s="6"/>
      <c r="B84" s="7"/>
      <c r="C84" s="17"/>
      <c r="D84" s="17"/>
      <c r="E84" s="17"/>
      <c r="F84" s="17"/>
      <c r="G84" s="17"/>
      <c r="H84" s="18"/>
    </row>
    <row r="85" spans="1:8" x14ac:dyDescent="0.4">
      <c r="A85" s="6"/>
      <c r="B85" s="7"/>
      <c r="C85" s="17"/>
      <c r="D85" s="17"/>
      <c r="E85" s="17"/>
      <c r="F85" s="17"/>
      <c r="G85" s="17"/>
      <c r="H85" s="18"/>
    </row>
    <row r="86" spans="1:8" x14ac:dyDescent="0.4">
      <c r="A86" s="6"/>
      <c r="B86" s="7"/>
      <c r="C86" s="17"/>
      <c r="D86" s="17"/>
      <c r="E86" s="17"/>
      <c r="F86" s="17"/>
      <c r="G86" s="17"/>
      <c r="H86" s="18"/>
    </row>
    <row r="87" spans="1:8" x14ac:dyDescent="0.4">
      <c r="A87" s="6"/>
      <c r="B87" s="7"/>
      <c r="C87" s="17"/>
      <c r="D87" s="17"/>
      <c r="E87" s="17"/>
      <c r="F87" s="17"/>
      <c r="G87" s="17"/>
      <c r="H87" s="18"/>
    </row>
    <row r="88" spans="1:8" x14ac:dyDescent="0.4">
      <c r="A88" s="6"/>
      <c r="B88" s="7"/>
      <c r="C88" s="17"/>
      <c r="D88" s="17"/>
      <c r="E88" s="17"/>
      <c r="F88" s="17"/>
      <c r="G88" s="17"/>
      <c r="H88" s="18"/>
    </row>
    <row r="89" spans="1:8" x14ac:dyDescent="0.4">
      <c r="A89" s="6"/>
      <c r="B89" s="7"/>
      <c r="C89" s="17"/>
      <c r="D89" s="17"/>
      <c r="E89" s="17"/>
      <c r="F89" s="17"/>
      <c r="G89" s="17"/>
      <c r="H89" s="18"/>
    </row>
    <row r="90" spans="1:8" x14ac:dyDescent="0.4">
      <c r="A90" s="6"/>
      <c r="B90" s="7"/>
      <c r="C90" s="17"/>
      <c r="D90" s="17"/>
      <c r="E90" s="17"/>
      <c r="F90" s="17"/>
      <c r="G90" s="17"/>
      <c r="H90" s="18"/>
    </row>
    <row r="91" spans="1:8" x14ac:dyDescent="0.4">
      <c r="A91" s="6"/>
      <c r="B91" s="7"/>
      <c r="C91" s="17"/>
      <c r="D91" s="17"/>
      <c r="E91" s="17"/>
      <c r="F91" s="17"/>
      <c r="G91" s="17"/>
      <c r="H91" s="18"/>
    </row>
    <row r="92" spans="1:8" x14ac:dyDescent="0.4">
      <c r="A92" s="6"/>
      <c r="B92" s="7"/>
      <c r="C92" s="17"/>
      <c r="D92" s="17"/>
      <c r="E92" s="17"/>
      <c r="F92" s="17"/>
      <c r="G92" s="17"/>
      <c r="H92" s="18"/>
    </row>
    <row r="93" spans="1:8" x14ac:dyDescent="0.4">
      <c r="A93" s="6"/>
      <c r="B93" s="7"/>
      <c r="C93" s="17"/>
      <c r="D93" s="17"/>
      <c r="E93" s="17"/>
      <c r="F93" s="17"/>
      <c r="G93" s="17"/>
      <c r="H93" s="18"/>
    </row>
    <row r="94" spans="1:8" x14ac:dyDescent="0.4">
      <c r="A94" s="6"/>
      <c r="B94" s="7"/>
      <c r="C94" s="17"/>
      <c r="D94" s="17"/>
      <c r="E94" s="17"/>
      <c r="F94" s="17"/>
      <c r="G94" s="17"/>
      <c r="H94" s="18"/>
    </row>
    <row r="95" spans="1:8" x14ac:dyDescent="0.4">
      <c r="A95" s="6"/>
      <c r="B95" s="7"/>
      <c r="C95" s="17"/>
      <c r="D95" s="17"/>
      <c r="E95" s="17"/>
      <c r="F95" s="17"/>
      <c r="G95" s="17"/>
      <c r="H95" s="18"/>
    </row>
    <row r="96" spans="1:8" x14ac:dyDescent="0.4">
      <c r="A96" s="6"/>
      <c r="B96" s="7"/>
      <c r="C96" s="17"/>
      <c r="D96" s="17"/>
      <c r="E96" s="17"/>
      <c r="F96" s="17"/>
      <c r="G96" s="17"/>
      <c r="H96" s="18"/>
    </row>
    <row r="97" spans="1:8" x14ac:dyDescent="0.4">
      <c r="A97" s="6"/>
      <c r="B97" s="7"/>
      <c r="C97" s="17"/>
      <c r="D97" s="17"/>
      <c r="E97" s="17"/>
      <c r="F97" s="17"/>
      <c r="G97" s="17"/>
      <c r="H97" s="18"/>
    </row>
    <row r="98" spans="1:8" x14ac:dyDescent="0.4">
      <c r="A98" s="6"/>
      <c r="B98" s="7"/>
      <c r="C98" s="17"/>
      <c r="D98" s="17"/>
      <c r="E98" s="17"/>
      <c r="F98" s="17"/>
      <c r="G98" s="17"/>
      <c r="H98" s="18"/>
    </row>
    <row r="99" spans="1:8" x14ac:dyDescent="0.4">
      <c r="A99" s="6"/>
      <c r="B99" s="7"/>
      <c r="C99" s="17"/>
      <c r="D99" s="17"/>
      <c r="E99" s="17"/>
      <c r="F99" s="17"/>
      <c r="G99" s="17"/>
      <c r="H99" s="18"/>
    </row>
    <row r="100" spans="1:8" x14ac:dyDescent="0.4">
      <c r="A100" s="6"/>
      <c r="B100" s="7"/>
      <c r="C100" s="17"/>
      <c r="D100" s="17"/>
      <c r="E100" s="17"/>
      <c r="F100" s="17"/>
      <c r="G100" s="17"/>
      <c r="H100" s="18"/>
    </row>
    <row r="101" spans="1:8" x14ac:dyDescent="0.4">
      <c r="A101" s="6"/>
      <c r="B101" s="7"/>
      <c r="C101" s="17"/>
      <c r="D101" s="17"/>
      <c r="E101" s="17"/>
      <c r="F101" s="17"/>
      <c r="G101" s="17"/>
      <c r="H101" s="18"/>
    </row>
    <row r="102" spans="1:8" x14ac:dyDescent="0.4">
      <c r="A102" s="6"/>
      <c r="B102" s="7"/>
      <c r="C102" s="17"/>
      <c r="D102" s="17"/>
      <c r="E102" s="17"/>
      <c r="F102" s="17"/>
      <c r="G102" s="17"/>
      <c r="H102" s="18"/>
    </row>
    <row r="103" spans="1:8" x14ac:dyDescent="0.4">
      <c r="A103" s="6"/>
      <c r="B103" s="7"/>
      <c r="C103" s="17"/>
      <c r="D103" s="17"/>
      <c r="E103" s="17"/>
      <c r="F103" s="17"/>
      <c r="G103" s="17"/>
      <c r="H103" s="18"/>
    </row>
    <row r="104" spans="1:8" x14ac:dyDescent="0.4">
      <c r="A104" s="6"/>
      <c r="B104" s="7"/>
      <c r="C104" s="17"/>
      <c r="D104" s="17"/>
      <c r="E104" s="17"/>
      <c r="F104" s="17"/>
      <c r="G104" s="17"/>
      <c r="H104" s="18"/>
    </row>
    <row r="105" spans="1:8" x14ac:dyDescent="0.4">
      <c r="A105" s="6"/>
      <c r="B105" s="7"/>
      <c r="C105" s="17"/>
      <c r="D105" s="17"/>
      <c r="E105" s="17"/>
      <c r="F105" s="17"/>
      <c r="G105" s="17"/>
      <c r="H105" s="18"/>
    </row>
    <row r="106" spans="1:8" x14ac:dyDescent="0.4">
      <c r="A106" s="6"/>
      <c r="B106" s="7"/>
      <c r="C106" s="17"/>
      <c r="D106" s="17"/>
      <c r="E106" s="17"/>
      <c r="F106" s="17"/>
      <c r="G106" s="17"/>
      <c r="H106" s="18"/>
    </row>
    <row r="107" spans="1:8" x14ac:dyDescent="0.4">
      <c r="A107" s="6"/>
      <c r="B107" s="7"/>
      <c r="C107" s="17"/>
      <c r="D107" s="17"/>
      <c r="E107" s="17"/>
      <c r="F107" s="17"/>
      <c r="G107" s="17"/>
      <c r="H107" s="18"/>
    </row>
    <row r="108" spans="1:8" x14ac:dyDescent="0.4">
      <c r="A108" s="6"/>
      <c r="B108" s="7"/>
      <c r="C108" s="17"/>
      <c r="D108" s="17"/>
      <c r="E108" s="17"/>
      <c r="F108" s="17"/>
      <c r="G108" s="17"/>
      <c r="H108" s="18"/>
    </row>
    <row r="109" spans="1:8" x14ac:dyDescent="0.4">
      <c r="A109" s="6"/>
      <c r="B109" s="7"/>
      <c r="C109" s="17"/>
      <c r="D109" s="17"/>
      <c r="E109" s="17"/>
      <c r="F109" s="17"/>
      <c r="G109" s="17"/>
      <c r="H109" s="18"/>
    </row>
    <row r="110" spans="1:8" x14ac:dyDescent="0.4">
      <c r="A110" s="6"/>
      <c r="B110" s="7"/>
      <c r="C110" s="17"/>
      <c r="D110" s="17"/>
      <c r="E110" s="17"/>
      <c r="F110" s="17"/>
      <c r="G110" s="17"/>
      <c r="H110" s="18"/>
    </row>
    <row r="111" spans="1:8" x14ac:dyDescent="0.4">
      <c r="A111" s="6"/>
      <c r="B111" s="7"/>
      <c r="C111" s="17"/>
      <c r="D111" s="17"/>
      <c r="E111" s="17"/>
      <c r="F111" s="17"/>
      <c r="G111" s="17"/>
      <c r="H111" s="18"/>
    </row>
    <row r="112" spans="1:8" x14ac:dyDescent="0.4">
      <c r="A112" s="6"/>
      <c r="B112" s="7"/>
      <c r="C112" s="17"/>
      <c r="D112" s="17"/>
      <c r="E112" s="17"/>
      <c r="F112" s="17"/>
      <c r="G112" s="17"/>
      <c r="H112" s="18"/>
    </row>
    <row r="113" spans="1:8" x14ac:dyDescent="0.4">
      <c r="A113" s="6"/>
      <c r="B113" s="7"/>
      <c r="C113" s="17"/>
      <c r="D113" s="17"/>
      <c r="E113" s="17"/>
      <c r="F113" s="17"/>
      <c r="G113" s="17"/>
      <c r="H113" s="18"/>
    </row>
    <row r="114" spans="1:8" x14ac:dyDescent="0.4">
      <c r="A114" s="6"/>
      <c r="B114" s="7"/>
      <c r="C114" s="17"/>
      <c r="D114" s="17"/>
      <c r="E114" s="17"/>
      <c r="F114" s="17"/>
      <c r="G114" s="17"/>
      <c r="H114" s="18"/>
    </row>
    <row r="115" spans="1:8" x14ac:dyDescent="0.4">
      <c r="A115" s="6"/>
      <c r="B115" s="7"/>
      <c r="C115" s="17"/>
      <c r="D115" s="17"/>
      <c r="E115" s="17"/>
      <c r="F115" s="17"/>
      <c r="G115" s="17"/>
      <c r="H115" s="18"/>
    </row>
    <row r="116" spans="1:8" x14ac:dyDescent="0.4">
      <c r="A116" s="6"/>
      <c r="B116" s="7"/>
      <c r="C116" s="17"/>
      <c r="D116" s="17"/>
      <c r="E116" s="17"/>
      <c r="F116" s="17"/>
      <c r="G116" s="17"/>
      <c r="H116" s="18"/>
    </row>
    <row r="117" spans="1:8" x14ac:dyDescent="0.4">
      <c r="A117" s="6"/>
      <c r="B117" s="7"/>
      <c r="C117" s="17"/>
      <c r="D117" s="17"/>
      <c r="E117" s="17"/>
      <c r="F117" s="17"/>
      <c r="G117" s="17"/>
      <c r="H117" s="18"/>
    </row>
    <row r="118" spans="1:8" x14ac:dyDescent="0.4">
      <c r="A118" s="6"/>
      <c r="B118" s="7"/>
      <c r="C118" s="17"/>
      <c r="D118" s="17"/>
      <c r="E118" s="17"/>
      <c r="F118" s="17"/>
      <c r="G118" s="17"/>
      <c r="H118" s="18"/>
    </row>
    <row r="119" spans="1:8" x14ac:dyDescent="0.4">
      <c r="A119" s="6"/>
      <c r="B119" s="7"/>
      <c r="C119" s="17"/>
      <c r="D119" s="17"/>
      <c r="E119" s="17"/>
      <c r="F119" s="17"/>
      <c r="G119" s="17"/>
      <c r="H119" s="18"/>
    </row>
    <row r="120" spans="1:8" x14ac:dyDescent="0.4">
      <c r="A120" s="6"/>
      <c r="B120" s="7"/>
      <c r="C120" s="17"/>
      <c r="D120" s="17"/>
      <c r="E120" s="17"/>
      <c r="F120" s="17"/>
      <c r="G120" s="17"/>
      <c r="H120" s="18"/>
    </row>
    <row r="121" spans="1:8" x14ac:dyDescent="0.4">
      <c r="A121" s="6"/>
      <c r="B121" s="7"/>
      <c r="C121" s="17"/>
      <c r="D121" s="17"/>
      <c r="E121" s="17"/>
      <c r="F121" s="17"/>
      <c r="G121" s="17"/>
      <c r="H121" s="18"/>
    </row>
    <row r="122" spans="1:8" x14ac:dyDescent="0.4">
      <c r="A122" s="6"/>
      <c r="B122" s="7"/>
      <c r="C122" s="17"/>
      <c r="D122" s="17"/>
      <c r="E122" s="17"/>
      <c r="F122" s="17"/>
      <c r="G122" s="17"/>
      <c r="H122" s="18"/>
    </row>
    <row r="123" spans="1:8" x14ac:dyDescent="0.4">
      <c r="A123" s="6"/>
      <c r="B123" s="7"/>
      <c r="C123" s="17"/>
      <c r="D123" s="17"/>
      <c r="E123" s="17"/>
      <c r="F123" s="17"/>
      <c r="G123" s="17"/>
      <c r="H123" s="18"/>
    </row>
    <row r="124" spans="1:8" x14ac:dyDescent="0.4">
      <c r="A124" s="6"/>
      <c r="B124" s="7"/>
      <c r="C124" s="17"/>
      <c r="D124" s="17"/>
      <c r="E124" s="17"/>
      <c r="F124" s="17"/>
      <c r="G124" s="17"/>
      <c r="H124" s="18"/>
    </row>
    <row r="125" spans="1:8" x14ac:dyDescent="0.4">
      <c r="A125" s="6"/>
      <c r="B125" s="7"/>
      <c r="C125" s="17"/>
      <c r="D125" s="17"/>
      <c r="E125" s="17"/>
      <c r="F125" s="17"/>
      <c r="G125" s="17"/>
      <c r="H125" s="18"/>
    </row>
    <row r="126" spans="1:8" x14ac:dyDescent="0.4">
      <c r="A126" s="6"/>
      <c r="B126" s="7"/>
      <c r="C126" s="17"/>
      <c r="D126" s="17"/>
      <c r="E126" s="17"/>
      <c r="F126" s="17"/>
      <c r="G126" s="17"/>
      <c r="H126" s="18"/>
    </row>
    <row r="127" spans="1:8" x14ac:dyDescent="0.4">
      <c r="A127" s="6"/>
      <c r="B127" s="7"/>
      <c r="C127" s="17"/>
      <c r="D127" s="17"/>
      <c r="E127" s="17"/>
      <c r="F127" s="17"/>
      <c r="G127" s="17"/>
      <c r="H127" s="18"/>
    </row>
    <row r="128" spans="1:8" x14ac:dyDescent="0.4">
      <c r="A128" s="6"/>
      <c r="B128" s="7"/>
      <c r="C128" s="17"/>
      <c r="D128" s="17"/>
      <c r="E128" s="17"/>
      <c r="F128" s="17"/>
      <c r="G128" s="17"/>
      <c r="H128" s="18"/>
    </row>
    <row r="129" spans="1:8" x14ac:dyDescent="0.4">
      <c r="A129" s="6"/>
      <c r="B129" s="7"/>
      <c r="C129" s="17"/>
      <c r="D129" s="17"/>
      <c r="E129" s="17"/>
      <c r="F129" s="17"/>
      <c r="G129" s="17"/>
      <c r="H129" s="18"/>
    </row>
    <row r="130" spans="1:8" x14ac:dyDescent="0.4">
      <c r="A130" s="6"/>
      <c r="B130" s="7"/>
      <c r="C130" s="17"/>
      <c r="D130" s="17"/>
      <c r="E130" s="17"/>
      <c r="F130" s="17"/>
      <c r="G130" s="17"/>
      <c r="H130" s="18"/>
    </row>
    <row r="131" spans="1:8" x14ac:dyDescent="0.4">
      <c r="A131" s="6"/>
      <c r="B131" s="7"/>
      <c r="C131" s="17"/>
      <c r="D131" s="17"/>
      <c r="E131" s="17"/>
      <c r="F131" s="17"/>
      <c r="G131" s="17"/>
      <c r="H131" s="18"/>
    </row>
    <row r="132" spans="1:8" x14ac:dyDescent="0.4">
      <c r="A132" s="6"/>
      <c r="B132" s="7"/>
      <c r="C132" s="17"/>
      <c r="D132" s="17"/>
      <c r="E132" s="17"/>
      <c r="F132" s="17"/>
      <c r="G132" s="17"/>
      <c r="H132" s="18"/>
    </row>
    <row r="133" spans="1:8" x14ac:dyDescent="0.4">
      <c r="A133" s="6"/>
      <c r="B133" s="7"/>
      <c r="C133" s="17"/>
      <c r="D133" s="17"/>
      <c r="E133" s="17"/>
      <c r="F133" s="17"/>
      <c r="G133" s="17"/>
      <c r="H133" s="18"/>
    </row>
    <row r="134" spans="1:8" x14ac:dyDescent="0.4">
      <c r="A134" s="6"/>
      <c r="B134" s="7"/>
      <c r="C134" s="17"/>
      <c r="D134" s="17"/>
      <c r="E134" s="17"/>
      <c r="F134" s="17"/>
      <c r="G134" s="17"/>
      <c r="H134" s="18"/>
    </row>
    <row r="135" spans="1:8" x14ac:dyDescent="0.4">
      <c r="A135" s="6"/>
      <c r="B135" s="7"/>
      <c r="C135" s="17"/>
      <c r="D135" s="17"/>
      <c r="E135" s="17"/>
      <c r="F135" s="17"/>
      <c r="G135" s="17"/>
      <c r="H135" s="18"/>
    </row>
    <row r="136" spans="1:8" x14ac:dyDescent="0.4">
      <c r="A136" s="6"/>
      <c r="B136" s="7"/>
      <c r="C136" s="17"/>
      <c r="D136" s="17"/>
      <c r="E136" s="17"/>
      <c r="F136" s="17"/>
      <c r="G136" s="17"/>
      <c r="H136" s="18"/>
    </row>
  </sheetData>
  <autoFilter ref="O1:O136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288"/>
  <sheetViews>
    <sheetView zoomScaleNormal="100" workbookViewId="0">
      <selection activeCell="X13" sqref="X13"/>
    </sheetView>
  </sheetViews>
  <sheetFormatPr baseColWidth="10" defaultColWidth="9.07421875" defaultRowHeight="14.6" x14ac:dyDescent="0.4"/>
  <sheetData>
    <row r="3" spans="1:19" x14ac:dyDescent="0.4">
      <c r="G3" t="s">
        <v>90</v>
      </c>
    </row>
    <row r="4" spans="1:19" ht="15.45" x14ac:dyDescent="0.4">
      <c r="A4">
        <f>ACTIDADES!A2</f>
        <v>1</v>
      </c>
      <c r="B4" t="str">
        <f>ACTIDADES!B2</f>
        <v>Descapote del terreno</v>
      </c>
      <c r="G4" s="47">
        <f>ACTIDADES!O2</f>
        <v>6</v>
      </c>
      <c r="M4" s="66" t="str">
        <f>B4</f>
        <v>Descapote del terreno</v>
      </c>
      <c r="N4" s="67"/>
      <c r="O4" s="68"/>
      <c r="Q4" s="66" t="str">
        <f>B8</f>
        <v>Instalación cerramiento del lote</v>
      </c>
      <c r="R4" s="67"/>
      <c r="S4" s="68"/>
    </row>
    <row r="5" spans="1:19" ht="15.45" x14ac:dyDescent="0.4">
      <c r="G5" s="47"/>
      <c r="M5" s="39"/>
      <c r="N5" s="40">
        <f>A4</f>
        <v>1</v>
      </c>
      <c r="O5" s="41"/>
      <c r="Q5" s="39"/>
      <c r="R5" s="40"/>
      <c r="S5" s="41"/>
    </row>
    <row r="6" spans="1:19" ht="15.45" x14ac:dyDescent="0.4">
      <c r="G6" s="47"/>
      <c r="M6" s="39"/>
      <c r="N6" s="48">
        <f>G4</f>
        <v>6</v>
      </c>
      <c r="O6" s="41"/>
      <c r="Q6" s="39"/>
      <c r="R6" s="40"/>
      <c r="S6" s="41"/>
    </row>
    <row r="7" spans="1:19" ht="15.45" x14ac:dyDescent="0.4">
      <c r="G7" s="47"/>
      <c r="M7" s="66">
        <f t="shared" ref="M7" si="0">B7</f>
        <v>0</v>
      </c>
      <c r="N7" s="67"/>
      <c r="O7" s="68"/>
      <c r="Q7" s="39"/>
      <c r="R7" s="40"/>
      <c r="S7" s="41"/>
    </row>
    <row r="8" spans="1:19" ht="15.45" x14ac:dyDescent="0.4">
      <c r="A8">
        <f>ACTIDADES!A3</f>
        <v>2</v>
      </c>
      <c r="B8" t="str">
        <f>ACTIDADES!B3</f>
        <v>Instalación cerramiento del lote</v>
      </c>
      <c r="G8" s="47">
        <f>ACTIDADES!O3</f>
        <v>6</v>
      </c>
      <c r="M8" s="39"/>
      <c r="N8" s="40">
        <f t="shared" ref="N8" si="1">A7</f>
        <v>0</v>
      </c>
      <c r="O8" s="41"/>
      <c r="Q8" s="35">
        <f>MAX(H32)</f>
        <v>0</v>
      </c>
      <c r="R8" s="36">
        <f>ACTIDADES!E2</f>
        <v>130</v>
      </c>
      <c r="S8" s="44">
        <f>R12+Q8</f>
        <v>0</v>
      </c>
    </row>
    <row r="9" spans="1:19" ht="15.45" x14ac:dyDescent="0.4">
      <c r="G9" s="47"/>
      <c r="M9" s="39"/>
      <c r="N9" s="48">
        <f t="shared" ref="N9" si="2">G7</f>
        <v>0</v>
      </c>
      <c r="O9" s="41"/>
      <c r="Q9" s="39"/>
      <c r="R9" s="40"/>
      <c r="S9" s="41"/>
    </row>
    <row r="10" spans="1:19" ht="15.45" x14ac:dyDescent="0.4">
      <c r="G10" s="47"/>
      <c r="M10" s="66">
        <f t="shared" ref="M10" si="3">B10</f>
        <v>0</v>
      </c>
      <c r="N10" s="67"/>
      <c r="O10" s="68"/>
      <c r="Q10" s="39"/>
      <c r="R10" s="40"/>
      <c r="S10" s="41"/>
    </row>
    <row r="11" spans="1:19" ht="15.45" x14ac:dyDescent="0.4">
      <c r="G11" s="47"/>
      <c r="M11" s="39"/>
      <c r="N11" s="40">
        <f t="shared" ref="N11" si="4">A10</f>
        <v>0</v>
      </c>
      <c r="O11" s="41"/>
      <c r="Q11" s="39"/>
      <c r="R11" s="40"/>
      <c r="S11" s="41"/>
    </row>
    <row r="12" spans="1:19" ht="15.45" x14ac:dyDescent="0.4">
      <c r="A12">
        <f>ACTIDADES!A4</f>
        <v>3</v>
      </c>
      <c r="B12" t="str">
        <f>ACTIDADES!B4</f>
        <v>Explanación del terreno</v>
      </c>
      <c r="G12" s="47">
        <f>ACTIDADES!O4</f>
        <v>7</v>
      </c>
      <c r="M12" s="39"/>
      <c r="N12" s="48">
        <f t="shared" ref="N12" si="5">G10</f>
        <v>0</v>
      </c>
      <c r="O12" s="41"/>
      <c r="Q12" s="45" t="e">
        <f>S12-R12</f>
        <v>#REF!</v>
      </c>
      <c r="R12" s="42">
        <f>ACTIDADES!P2</f>
        <v>0</v>
      </c>
      <c r="S12" s="37" t="e">
        <f>MIN(#REF!+#REF!)</f>
        <v>#REF!</v>
      </c>
    </row>
    <row r="13" spans="1:19" ht="15.45" x14ac:dyDescent="0.4">
      <c r="G13" s="47"/>
      <c r="M13" s="66">
        <f t="shared" ref="M13" si="6">B13</f>
        <v>0</v>
      </c>
      <c r="N13" s="67"/>
      <c r="O13" s="68"/>
      <c r="Q13" s="39"/>
      <c r="R13" s="40"/>
      <c r="S13" s="41"/>
    </row>
    <row r="14" spans="1:19" ht="15.45" x14ac:dyDescent="0.4">
      <c r="G14" s="47"/>
      <c r="M14" s="39"/>
      <c r="N14" s="40">
        <f t="shared" ref="N14" si="7">A13</f>
        <v>0</v>
      </c>
      <c r="O14" s="41"/>
      <c r="Q14" s="39"/>
      <c r="R14" s="40"/>
      <c r="S14" s="41"/>
    </row>
    <row r="15" spans="1:19" ht="15.45" x14ac:dyDescent="0.4">
      <c r="G15" s="47"/>
      <c r="M15" s="39"/>
      <c r="N15" s="48">
        <f t="shared" ref="N15" si="8">G13</f>
        <v>0</v>
      </c>
      <c r="O15" s="41"/>
      <c r="Q15" s="39"/>
      <c r="R15" s="40"/>
      <c r="S15" s="41"/>
    </row>
    <row r="16" spans="1:19" ht="15.45" x14ac:dyDescent="0.4">
      <c r="A16">
        <f>ACTIDADES!A5</f>
        <v>4</v>
      </c>
      <c r="B16" t="str">
        <f>ACTIDADES!B5</f>
        <v>Localización y Replanteo</v>
      </c>
      <c r="G16" s="47">
        <f>ACTIDADES!O5</f>
        <v>4</v>
      </c>
      <c r="M16" s="66" t="str">
        <f t="shared" ref="M16" si="9">B16</f>
        <v>Localización y Replanteo</v>
      </c>
      <c r="N16" s="67"/>
      <c r="O16" s="68"/>
      <c r="Q16" s="38"/>
      <c r="R16" s="38"/>
      <c r="S16" s="43" t="e">
        <f>S12-S8</f>
        <v>#REF!</v>
      </c>
    </row>
    <row r="17" spans="1:19" ht="15.45" x14ac:dyDescent="0.4">
      <c r="G17" s="47"/>
      <c r="M17" s="39"/>
      <c r="N17" s="40">
        <f t="shared" ref="N17" si="10">A16</f>
        <v>4</v>
      </c>
      <c r="O17" s="41"/>
      <c r="Q17" s="39"/>
      <c r="R17" s="40"/>
      <c r="S17" s="41"/>
    </row>
    <row r="18" spans="1:19" ht="15.45" x14ac:dyDescent="0.4">
      <c r="G18" s="47"/>
      <c r="M18" s="39"/>
      <c r="N18" s="48">
        <f t="shared" ref="N18" si="11">G16</f>
        <v>4</v>
      </c>
      <c r="O18" s="41"/>
      <c r="Q18" s="39"/>
      <c r="R18" s="40"/>
      <c r="S18" s="41"/>
    </row>
    <row r="19" spans="1:19" ht="15.45" x14ac:dyDescent="0.4">
      <c r="G19" s="47"/>
      <c r="M19" s="66">
        <f t="shared" ref="M19" si="12">B19</f>
        <v>0</v>
      </c>
      <c r="N19" s="67"/>
      <c r="O19" s="68"/>
      <c r="Q19" s="39"/>
      <c r="R19" s="40"/>
      <c r="S19" s="41"/>
    </row>
    <row r="20" spans="1:19" ht="15.45" x14ac:dyDescent="0.4">
      <c r="A20">
        <f>ACTIDADES!A6</f>
        <v>5</v>
      </c>
      <c r="B20" t="str">
        <f>ACTIDADES!B6</f>
        <v>Excavación Zapatas</v>
      </c>
      <c r="G20" s="47">
        <f>ACTIDADES!O6</f>
        <v>7</v>
      </c>
      <c r="M20" s="39"/>
      <c r="N20" s="40">
        <f t="shared" ref="N20" si="13">A19</f>
        <v>0</v>
      </c>
      <c r="O20" s="41"/>
    </row>
    <row r="21" spans="1:19" ht="15.45" x14ac:dyDescent="0.4">
      <c r="G21" s="47"/>
      <c r="M21" s="39"/>
      <c r="N21" s="48">
        <f t="shared" ref="N21" si="14">G19</f>
        <v>0</v>
      </c>
      <c r="O21" s="41"/>
      <c r="Q21" s="39"/>
      <c r="R21" s="40"/>
      <c r="S21" s="41"/>
    </row>
    <row r="22" spans="1:19" ht="15.45" x14ac:dyDescent="0.4">
      <c r="G22" s="47"/>
      <c r="M22" s="39"/>
      <c r="N22" s="40"/>
      <c r="O22" s="41"/>
      <c r="Q22" s="39"/>
      <c r="R22" s="40"/>
      <c r="S22" s="41"/>
    </row>
    <row r="23" spans="1:19" ht="15.45" x14ac:dyDescent="0.4">
      <c r="G23" s="47"/>
      <c r="M23" s="39"/>
      <c r="N23" s="40"/>
      <c r="O23" s="41"/>
      <c r="Q23" s="39"/>
      <c r="R23" s="40"/>
      <c r="S23" s="41"/>
    </row>
    <row r="24" spans="1:19" x14ac:dyDescent="0.4">
      <c r="A24">
        <f>ACTIDADES!A7</f>
        <v>6</v>
      </c>
      <c r="B24" t="str">
        <f>ACTIDADES!B7</f>
        <v>Excavación vigas de fundación</v>
      </c>
      <c r="G24" s="47">
        <f>ACTIDADES!O7</f>
        <v>7</v>
      </c>
    </row>
    <row r="25" spans="1:19" ht="15.45" x14ac:dyDescent="0.4">
      <c r="G25" s="47"/>
      <c r="M25" s="39"/>
      <c r="N25" s="48">
        <f t="shared" ref="N25" si="15">G23</f>
        <v>0</v>
      </c>
      <c r="O25" s="41"/>
      <c r="Q25" s="39"/>
      <c r="R25" s="40"/>
      <c r="S25" s="41"/>
    </row>
    <row r="26" spans="1:19" ht="15.45" x14ac:dyDescent="0.4">
      <c r="G26" s="47"/>
      <c r="M26" s="39"/>
      <c r="N26" s="40"/>
      <c r="O26" s="41"/>
      <c r="Q26" s="39"/>
      <c r="R26" s="40"/>
      <c r="S26" s="41"/>
    </row>
    <row r="27" spans="1:19" ht="15.45" x14ac:dyDescent="0.4">
      <c r="G27" s="47"/>
      <c r="M27" s="39"/>
      <c r="N27" s="40"/>
      <c r="O27" s="41"/>
      <c r="Q27" s="39"/>
      <c r="R27" s="40"/>
      <c r="S27" s="41"/>
    </row>
    <row r="28" spans="1:19" x14ac:dyDescent="0.4">
      <c r="A28">
        <f>ACTIDADES!A8</f>
        <v>7</v>
      </c>
      <c r="B28" t="str">
        <f>ACTIDADES!B8</f>
        <v>Corte y figurado de hierro</v>
      </c>
      <c r="G28" s="47">
        <f>ACTIDADES!O8</f>
        <v>4</v>
      </c>
    </row>
    <row r="29" spans="1:19" ht="15.45" x14ac:dyDescent="0.4">
      <c r="G29" s="47"/>
      <c r="M29" s="39"/>
      <c r="N29" s="48">
        <f t="shared" ref="N29" si="16">G27</f>
        <v>0</v>
      </c>
      <c r="O29" s="41"/>
      <c r="Q29" s="39"/>
      <c r="R29" s="40"/>
      <c r="S29" s="41"/>
    </row>
    <row r="30" spans="1:19" ht="15.45" x14ac:dyDescent="0.4">
      <c r="G30" s="47"/>
      <c r="M30" s="39"/>
      <c r="N30" s="40"/>
      <c r="O30" s="41"/>
      <c r="Q30" s="39"/>
      <c r="R30" s="40"/>
      <c r="S30" s="41"/>
    </row>
    <row r="31" spans="1:19" ht="15.45" x14ac:dyDescent="0.4">
      <c r="G31" s="47"/>
      <c r="M31" s="39"/>
      <c r="N31" s="40"/>
      <c r="O31" s="41"/>
      <c r="Q31" s="39"/>
      <c r="R31" s="40"/>
      <c r="S31" s="41"/>
    </row>
    <row r="32" spans="1:19" x14ac:dyDescent="0.4">
      <c r="A32">
        <f>ACTIDADES!A9</f>
        <v>8</v>
      </c>
      <c r="B32" t="str">
        <f>ACTIDADES!B9</f>
        <v>Vaciado de solado en zapata</v>
      </c>
      <c r="G32" s="47">
        <f>ACTIDADES!O9</f>
        <v>1</v>
      </c>
    </row>
    <row r="33" spans="1:19" ht="15.45" x14ac:dyDescent="0.4">
      <c r="G33" s="47"/>
      <c r="M33" s="39"/>
      <c r="N33" s="48">
        <f t="shared" ref="N33" si="17">G31</f>
        <v>0</v>
      </c>
      <c r="O33" s="41"/>
      <c r="Q33" s="39"/>
      <c r="R33" s="40"/>
      <c r="S33" s="41"/>
    </row>
    <row r="34" spans="1:19" ht="15.45" x14ac:dyDescent="0.4">
      <c r="G34" s="47"/>
      <c r="M34" s="39"/>
      <c r="N34" s="40"/>
      <c r="O34" s="41"/>
      <c r="Q34" s="39"/>
      <c r="R34" s="40"/>
      <c r="S34" s="41"/>
    </row>
    <row r="35" spans="1:19" ht="15.45" x14ac:dyDescent="0.4">
      <c r="G35" s="47"/>
      <c r="M35" s="39"/>
      <c r="N35" s="40"/>
      <c r="O35" s="41"/>
      <c r="Q35" s="39"/>
      <c r="R35" s="40"/>
      <c r="S35" s="41"/>
    </row>
    <row r="36" spans="1:19" x14ac:dyDescent="0.4">
      <c r="A36">
        <f>ACTIDADES!A10</f>
        <v>9</v>
      </c>
      <c r="B36" t="str">
        <f>ACTIDADES!B10</f>
        <v>Vaciado de solado en vigas de fundación</v>
      </c>
      <c r="G36" s="47">
        <f>ACTIDADES!O10</f>
        <v>1</v>
      </c>
    </row>
    <row r="37" spans="1:19" ht="15.45" x14ac:dyDescent="0.4">
      <c r="G37" s="47"/>
      <c r="M37" s="39"/>
      <c r="N37" s="48">
        <f t="shared" ref="N37" si="18">G35</f>
        <v>0</v>
      </c>
      <c r="O37" s="41"/>
      <c r="Q37" s="39"/>
      <c r="R37" s="40"/>
      <c r="S37" s="41"/>
    </row>
    <row r="38" spans="1:19" ht="15.45" x14ac:dyDescent="0.4">
      <c r="G38" s="47"/>
      <c r="M38" s="39"/>
      <c r="N38" s="40"/>
      <c r="O38" s="41"/>
      <c r="Q38" s="39"/>
      <c r="R38" s="40"/>
      <c r="S38" s="41"/>
    </row>
    <row r="39" spans="1:19" ht="15.45" x14ac:dyDescent="0.4">
      <c r="G39" s="47"/>
      <c r="M39" s="39"/>
      <c r="N39" s="40"/>
      <c r="O39" s="41"/>
      <c r="Q39" s="39"/>
      <c r="R39" s="40"/>
      <c r="S39" s="41"/>
    </row>
    <row r="40" spans="1:19" x14ac:dyDescent="0.4">
      <c r="A40">
        <f>ACTIDADES!A11</f>
        <v>10</v>
      </c>
      <c r="B40" t="str">
        <f>ACTIDADES!B11</f>
        <v>Colocación de hierro zapatas</v>
      </c>
      <c r="G40" s="47">
        <f>ACTIDADES!O11</f>
        <v>2</v>
      </c>
    </row>
    <row r="41" spans="1:19" ht="15.45" x14ac:dyDescent="0.4">
      <c r="G41" s="47"/>
      <c r="M41" s="39"/>
      <c r="N41" s="48">
        <f t="shared" ref="N41" si="19">G39</f>
        <v>0</v>
      </c>
      <c r="O41" s="41"/>
      <c r="Q41" s="39"/>
      <c r="R41" s="40"/>
      <c r="S41" s="41"/>
    </row>
    <row r="42" spans="1:19" ht="15.45" x14ac:dyDescent="0.4">
      <c r="G42" s="47"/>
      <c r="M42" s="39"/>
      <c r="N42" s="40"/>
      <c r="O42" s="41"/>
      <c r="Q42" s="39"/>
      <c r="R42" s="40"/>
      <c r="S42" s="41"/>
    </row>
    <row r="43" spans="1:19" ht="15.45" x14ac:dyDescent="0.4">
      <c r="G43" s="47"/>
      <c r="M43" s="39"/>
      <c r="N43" s="40"/>
      <c r="O43" s="41"/>
      <c r="Q43" s="39"/>
      <c r="R43" s="40"/>
      <c r="S43" s="41"/>
    </row>
    <row r="44" spans="1:19" x14ac:dyDescent="0.4">
      <c r="A44">
        <f>ACTIDADES!A12</f>
        <v>11</v>
      </c>
      <c r="B44" t="str">
        <f>ACTIDADES!B12</f>
        <v>Colocación de hierro vigas de fundación</v>
      </c>
      <c r="G44" s="47">
        <f>ACTIDADES!O12</f>
        <v>2</v>
      </c>
    </row>
    <row r="45" spans="1:19" ht="15.45" x14ac:dyDescent="0.4">
      <c r="G45" s="47"/>
      <c r="M45" s="39"/>
      <c r="N45" s="48">
        <f t="shared" ref="N45" si="20">G43</f>
        <v>0</v>
      </c>
      <c r="O45" s="41"/>
      <c r="Q45" s="39"/>
      <c r="R45" s="40"/>
      <c r="S45" s="41"/>
    </row>
    <row r="46" spans="1:19" ht="15.45" x14ac:dyDescent="0.4">
      <c r="G46" s="47"/>
      <c r="M46" s="39"/>
      <c r="N46" s="40"/>
      <c r="O46" s="41"/>
      <c r="Q46" s="39"/>
      <c r="R46" s="40"/>
      <c r="S46" s="41"/>
    </row>
    <row r="47" spans="1:19" ht="15.45" x14ac:dyDescent="0.4">
      <c r="G47" s="47"/>
      <c r="M47" s="39"/>
      <c r="N47" s="40"/>
      <c r="O47" s="41"/>
      <c r="Q47" s="39"/>
      <c r="R47" s="40"/>
      <c r="S47" s="41"/>
    </row>
    <row r="48" spans="1:19" x14ac:dyDescent="0.4">
      <c r="A48">
        <f>ACTIDADES!A13</f>
        <v>12</v>
      </c>
      <c r="B48" t="str">
        <f>ACTIDADES!B13</f>
        <v>Colocación de hierro columnas 1 nivel</v>
      </c>
      <c r="G48" s="47">
        <f>ACTIDADES!O13</f>
        <v>2</v>
      </c>
    </row>
    <row r="49" spans="1:19" ht="15.45" x14ac:dyDescent="0.4">
      <c r="G49" s="47"/>
      <c r="M49" s="39"/>
      <c r="N49" s="48">
        <f t="shared" ref="N49" si="21">G47</f>
        <v>0</v>
      </c>
      <c r="O49" s="41"/>
      <c r="Q49" s="39"/>
      <c r="R49" s="40"/>
      <c r="S49" s="41"/>
    </row>
    <row r="50" spans="1:19" ht="15.45" x14ac:dyDescent="0.4">
      <c r="G50" s="47"/>
      <c r="M50" s="39"/>
      <c r="N50" s="40"/>
      <c r="O50" s="41"/>
      <c r="Q50" s="39"/>
      <c r="R50" s="40"/>
      <c r="S50" s="41"/>
    </row>
    <row r="51" spans="1:19" ht="15.45" x14ac:dyDescent="0.4">
      <c r="G51" s="47"/>
      <c r="M51" s="39"/>
      <c r="N51" s="40"/>
      <c r="O51" s="41"/>
      <c r="Q51" s="39"/>
      <c r="R51" s="40"/>
      <c r="S51" s="41"/>
    </row>
    <row r="52" spans="1:19" x14ac:dyDescent="0.4">
      <c r="A52">
        <f>ACTIDADES!A14</f>
        <v>13</v>
      </c>
      <c r="B52" t="str">
        <f>ACTIDADES!B14</f>
        <v>Vaciado de zapatas</v>
      </c>
      <c r="G52" s="47">
        <f>ACTIDADES!O14</f>
        <v>7</v>
      </c>
    </row>
    <row r="53" spans="1:19" ht="15.45" x14ac:dyDescent="0.4">
      <c r="G53" s="47"/>
      <c r="M53" s="39"/>
      <c r="N53" s="48">
        <f t="shared" ref="N53" si="22">G51</f>
        <v>0</v>
      </c>
      <c r="O53" s="41"/>
      <c r="Q53" s="39"/>
      <c r="R53" s="40"/>
      <c r="S53" s="41"/>
    </row>
    <row r="54" spans="1:19" ht="15.45" x14ac:dyDescent="0.4">
      <c r="G54" s="47"/>
      <c r="M54" s="39"/>
      <c r="N54" s="40"/>
      <c r="O54" s="41"/>
      <c r="Q54" s="39"/>
      <c r="R54" s="40"/>
      <c r="S54" s="41"/>
    </row>
    <row r="55" spans="1:19" ht="15.45" x14ac:dyDescent="0.4">
      <c r="G55" s="47"/>
      <c r="M55" s="39"/>
      <c r="N55" s="40"/>
      <c r="O55" s="41"/>
      <c r="Q55" s="39"/>
      <c r="R55" s="40"/>
      <c r="S55" s="41"/>
    </row>
    <row r="56" spans="1:19" x14ac:dyDescent="0.4">
      <c r="A56">
        <f>ACTIDADES!A15</f>
        <v>14</v>
      </c>
      <c r="B56" t="str">
        <f>ACTIDADES!B15</f>
        <v>Vaciado de vigas de fundación</v>
      </c>
      <c r="G56" s="47">
        <f>ACTIDADES!O15</f>
        <v>3</v>
      </c>
    </row>
    <row r="57" spans="1:19" ht="15.45" x14ac:dyDescent="0.4">
      <c r="G57" s="47"/>
      <c r="M57" s="39"/>
      <c r="N57" s="48">
        <f t="shared" ref="N57" si="23">G55</f>
        <v>0</v>
      </c>
      <c r="O57" s="41"/>
      <c r="Q57" s="39"/>
      <c r="R57" s="40"/>
      <c r="S57" s="41"/>
    </row>
    <row r="58" spans="1:19" ht="15.45" x14ac:dyDescent="0.4">
      <c r="G58" s="47"/>
      <c r="M58" s="39"/>
      <c r="N58" s="40"/>
      <c r="O58" s="41"/>
      <c r="Q58" s="39"/>
      <c r="R58" s="40"/>
      <c r="S58" s="41"/>
    </row>
    <row r="59" spans="1:19" ht="15.45" x14ac:dyDescent="0.4">
      <c r="G59" s="47"/>
      <c r="M59" s="39"/>
      <c r="N59" s="40"/>
      <c r="O59" s="41"/>
      <c r="Q59" s="39"/>
      <c r="R59" s="40"/>
      <c r="S59" s="41"/>
    </row>
    <row r="60" spans="1:19" x14ac:dyDescent="0.4">
      <c r="A60">
        <f>ACTIDADES!A16</f>
        <v>15</v>
      </c>
      <c r="B60" t="str">
        <f>ACTIDADES!B16</f>
        <v>Armado y vaciado de columnas 1 nivel</v>
      </c>
      <c r="G60" s="47">
        <f>ACTIDADES!O16</f>
        <v>4</v>
      </c>
    </row>
    <row r="61" spans="1:19" ht="15.45" x14ac:dyDescent="0.4">
      <c r="G61" s="47"/>
      <c r="M61" s="39"/>
      <c r="N61" s="48">
        <f t="shared" ref="N61" si="24">G59</f>
        <v>0</v>
      </c>
      <c r="O61" s="41"/>
      <c r="Q61" s="39"/>
      <c r="R61" s="40"/>
      <c r="S61" s="41"/>
    </row>
    <row r="62" spans="1:19" ht="15.45" x14ac:dyDescent="0.4">
      <c r="G62" s="47"/>
      <c r="M62" s="39"/>
      <c r="N62" s="40"/>
      <c r="O62" s="41"/>
      <c r="Q62" s="39"/>
      <c r="R62" s="40"/>
      <c r="S62" s="41"/>
    </row>
    <row r="63" spans="1:19" ht="15.45" x14ac:dyDescent="0.4">
      <c r="G63" s="47"/>
      <c r="M63" s="39"/>
      <c r="N63" s="40"/>
      <c r="O63" s="41"/>
      <c r="Q63" s="39"/>
      <c r="R63" s="40"/>
      <c r="S63" s="41"/>
    </row>
    <row r="64" spans="1:19" x14ac:dyDescent="0.4">
      <c r="A64">
        <f>ACTIDADES!A17</f>
        <v>16</v>
      </c>
      <c r="B64" t="str">
        <f>ACTIDADES!B17</f>
        <v>Armado de losa de entrepiso 2nivel</v>
      </c>
      <c r="G64" s="47">
        <f>ACTIDADES!O17</f>
        <v>5</v>
      </c>
    </row>
    <row r="65" spans="1:19" ht="15.45" x14ac:dyDescent="0.4">
      <c r="G65" s="47"/>
      <c r="M65" s="39"/>
      <c r="N65" s="48">
        <f t="shared" ref="N65" si="25">G63</f>
        <v>0</v>
      </c>
      <c r="O65" s="41"/>
      <c r="Q65" s="39"/>
      <c r="R65" s="40"/>
      <c r="S65" s="41"/>
    </row>
    <row r="66" spans="1:19" ht="15.45" x14ac:dyDescent="0.4">
      <c r="G66" s="47"/>
      <c r="M66" s="39"/>
      <c r="N66" s="40"/>
      <c r="O66" s="41"/>
      <c r="Q66" s="39"/>
      <c r="R66" s="40"/>
      <c r="S66" s="41"/>
    </row>
    <row r="67" spans="1:19" ht="15.45" x14ac:dyDescent="0.4">
      <c r="G67" s="47"/>
      <c r="M67" s="39"/>
      <c r="N67" s="40"/>
      <c r="O67" s="41"/>
      <c r="Q67" s="39"/>
      <c r="R67" s="40"/>
      <c r="S67" s="41"/>
    </row>
    <row r="68" spans="1:19" x14ac:dyDescent="0.4">
      <c r="A68">
        <f>ACTIDADES!A18</f>
        <v>17</v>
      </c>
      <c r="B68" t="str">
        <f>ACTIDADES!B18</f>
        <v>Vaciado de placa de piso</v>
      </c>
      <c r="G68" s="47">
        <f>ACTIDADES!O18</f>
        <v>2</v>
      </c>
    </row>
    <row r="69" spans="1:19" ht="15.45" x14ac:dyDescent="0.4">
      <c r="G69" s="47"/>
      <c r="M69" s="39"/>
      <c r="N69" s="48">
        <f t="shared" ref="N69" si="26">G67</f>
        <v>0</v>
      </c>
      <c r="O69" s="41"/>
      <c r="Q69" s="39"/>
      <c r="R69" s="40"/>
      <c r="S69" s="41"/>
    </row>
    <row r="70" spans="1:19" ht="15.45" x14ac:dyDescent="0.4">
      <c r="G70" s="47"/>
      <c r="M70" s="39"/>
      <c r="N70" s="40"/>
      <c r="O70" s="41"/>
      <c r="Q70" s="39"/>
      <c r="R70" s="40"/>
      <c r="S70" s="41"/>
    </row>
    <row r="71" spans="1:19" ht="15.45" x14ac:dyDescent="0.4">
      <c r="G71" s="47"/>
      <c r="M71" s="39"/>
      <c r="N71" s="40"/>
      <c r="O71" s="41"/>
      <c r="Q71" s="39"/>
      <c r="R71" s="40"/>
      <c r="S71" s="41"/>
    </row>
    <row r="72" spans="1:19" x14ac:dyDescent="0.4">
      <c r="A72">
        <f>ACTIDADES!A19</f>
        <v>18</v>
      </c>
      <c r="B72" t="str">
        <f>ACTIDADES!B19</f>
        <v>Colocación de hierro columnas 2 nivel</v>
      </c>
      <c r="G72" s="47">
        <f>ACTIDADES!O19</f>
        <v>2</v>
      </c>
    </row>
    <row r="73" spans="1:19" ht="15.45" x14ac:dyDescent="0.4">
      <c r="G73" s="47"/>
      <c r="M73" s="39"/>
      <c r="N73" s="48">
        <f t="shared" ref="N73" si="27">G71</f>
        <v>0</v>
      </c>
      <c r="O73" s="41"/>
      <c r="Q73" s="39"/>
      <c r="R73" s="40"/>
      <c r="S73" s="41"/>
    </row>
    <row r="74" spans="1:19" ht="15.45" x14ac:dyDescent="0.4">
      <c r="G74" s="47"/>
      <c r="M74" s="39"/>
      <c r="N74" s="40"/>
      <c r="O74" s="41"/>
      <c r="Q74" s="39"/>
      <c r="R74" s="40"/>
      <c r="S74" s="41"/>
    </row>
    <row r="75" spans="1:19" ht="15.45" x14ac:dyDescent="0.4">
      <c r="G75" s="47"/>
      <c r="M75" s="39"/>
      <c r="N75" s="40"/>
      <c r="O75" s="41"/>
      <c r="Q75" s="39"/>
      <c r="R75" s="40"/>
      <c r="S75" s="41"/>
    </row>
    <row r="76" spans="1:19" x14ac:dyDescent="0.4">
      <c r="A76">
        <f>ACTIDADES!A20</f>
        <v>19</v>
      </c>
      <c r="B76" t="str">
        <f>ACTIDADES!B20</f>
        <v>Vaciado losa de entrepiso 2 nivel</v>
      </c>
      <c r="G76" s="47">
        <f>ACTIDADES!O20</f>
        <v>2</v>
      </c>
    </row>
    <row r="77" spans="1:19" ht="15.45" x14ac:dyDescent="0.4">
      <c r="G77" s="47"/>
      <c r="M77" s="39"/>
      <c r="N77" s="48">
        <f t="shared" ref="N77" si="28">G75</f>
        <v>0</v>
      </c>
      <c r="O77" s="41"/>
      <c r="Q77" s="39"/>
      <c r="R77" s="40"/>
      <c r="S77" s="41"/>
    </row>
    <row r="78" spans="1:19" ht="15.45" x14ac:dyDescent="0.4">
      <c r="G78" s="47"/>
      <c r="M78" s="39"/>
      <c r="N78" s="40"/>
      <c r="O78" s="41"/>
      <c r="Q78" s="39"/>
      <c r="R78" s="40"/>
      <c r="S78" s="41"/>
    </row>
    <row r="79" spans="1:19" ht="15.45" x14ac:dyDescent="0.4">
      <c r="G79" s="47"/>
      <c r="M79" s="39"/>
      <c r="N79" s="40"/>
      <c r="O79" s="41"/>
      <c r="Q79" s="39"/>
      <c r="R79" s="40"/>
      <c r="S79" s="41"/>
    </row>
    <row r="80" spans="1:19" x14ac:dyDescent="0.4">
      <c r="A80">
        <f>ACTIDADES!A21</f>
        <v>20</v>
      </c>
      <c r="B80" t="str">
        <f>ACTIDADES!B21</f>
        <v>Armado de escaleras primer tramo</v>
      </c>
      <c r="G80" s="47">
        <f>ACTIDADES!O21</f>
        <v>3</v>
      </c>
    </row>
    <row r="81" spans="1:19" ht="15.45" x14ac:dyDescent="0.4">
      <c r="G81" s="47"/>
      <c r="M81" s="39"/>
      <c r="N81" s="48">
        <f t="shared" ref="N81" si="29">G79</f>
        <v>0</v>
      </c>
      <c r="O81" s="41"/>
      <c r="Q81" s="39"/>
      <c r="R81" s="40"/>
      <c r="S81" s="41"/>
    </row>
    <row r="82" spans="1:19" ht="15.45" x14ac:dyDescent="0.4">
      <c r="G82" s="47"/>
      <c r="M82" s="39"/>
      <c r="N82" s="40"/>
      <c r="O82" s="41"/>
      <c r="Q82" s="39"/>
      <c r="R82" s="40"/>
      <c r="S82" s="41"/>
    </row>
    <row r="83" spans="1:19" ht="15.45" x14ac:dyDescent="0.4">
      <c r="G83" s="47"/>
      <c r="M83" s="39"/>
      <c r="N83" s="40"/>
      <c r="O83" s="41"/>
      <c r="Q83" s="39"/>
      <c r="R83" s="40"/>
      <c r="S83" s="41"/>
    </row>
    <row r="84" spans="1:19" x14ac:dyDescent="0.4">
      <c r="A84">
        <f>ACTIDADES!A22</f>
        <v>21</v>
      </c>
      <c r="B84" t="str">
        <f>ACTIDADES!B22</f>
        <v>Colocación acero de escaleras primer tramo</v>
      </c>
      <c r="G84" s="47">
        <f>ACTIDADES!O22</f>
        <v>2</v>
      </c>
    </row>
    <row r="85" spans="1:19" ht="15.45" x14ac:dyDescent="0.4">
      <c r="G85" s="47"/>
      <c r="M85" s="39"/>
      <c r="N85" s="48">
        <f t="shared" ref="N85" si="30">G83</f>
        <v>0</v>
      </c>
      <c r="O85" s="41"/>
      <c r="Q85" s="39"/>
      <c r="R85" s="40"/>
      <c r="S85" s="41"/>
    </row>
    <row r="86" spans="1:19" ht="15.45" x14ac:dyDescent="0.4">
      <c r="G86" s="47"/>
      <c r="M86" s="39"/>
      <c r="N86" s="40"/>
      <c r="O86" s="41"/>
      <c r="Q86" s="39"/>
      <c r="R86" s="40"/>
      <c r="S86" s="41"/>
    </row>
    <row r="87" spans="1:19" ht="15.45" x14ac:dyDescent="0.4">
      <c r="G87" s="47"/>
      <c r="M87" s="39"/>
      <c r="N87" s="40"/>
      <c r="O87" s="41"/>
      <c r="Q87" s="39"/>
      <c r="R87" s="40"/>
      <c r="S87" s="41"/>
    </row>
    <row r="88" spans="1:19" x14ac:dyDescent="0.4">
      <c r="A88">
        <f>ACTIDADES!A23</f>
        <v>22</v>
      </c>
      <c r="B88" t="str">
        <f>ACTIDADES!B23</f>
        <v>Mampostería 1 nivel</v>
      </c>
      <c r="G88" s="47">
        <f>ACTIDADES!O23</f>
        <v>8</v>
      </c>
    </row>
    <row r="89" spans="1:19" ht="15.45" x14ac:dyDescent="0.4">
      <c r="G89" s="47"/>
      <c r="M89" s="39"/>
      <c r="N89" s="48">
        <f t="shared" ref="N89" si="31">G87</f>
        <v>0</v>
      </c>
      <c r="O89" s="41"/>
      <c r="Q89" s="39"/>
      <c r="R89" s="40"/>
      <c r="S89" s="41"/>
    </row>
    <row r="90" spans="1:19" ht="15.45" x14ac:dyDescent="0.4">
      <c r="G90" s="47"/>
      <c r="M90" s="39"/>
      <c r="N90" s="40"/>
      <c r="O90" s="41"/>
      <c r="Q90" s="39"/>
      <c r="R90" s="40"/>
      <c r="S90" s="41"/>
    </row>
    <row r="91" spans="1:19" ht="15.45" x14ac:dyDescent="0.4">
      <c r="G91" s="47"/>
      <c r="M91" s="39"/>
      <c r="N91" s="40"/>
      <c r="O91" s="41"/>
      <c r="Q91" s="39"/>
      <c r="R91" s="40"/>
      <c r="S91" s="41"/>
    </row>
    <row r="92" spans="1:19" x14ac:dyDescent="0.4">
      <c r="A92">
        <f>ACTIDADES!A24</f>
        <v>23</v>
      </c>
      <c r="B92" t="str">
        <f>ACTIDADES!B24</f>
        <v>Vaciado de escaleras primer tramo</v>
      </c>
      <c r="G92" s="47">
        <f>ACTIDADES!O24</f>
        <v>1</v>
      </c>
    </row>
    <row r="93" spans="1:19" ht="15.45" x14ac:dyDescent="0.4">
      <c r="G93" s="47"/>
      <c r="M93" s="39"/>
      <c r="N93" s="48">
        <f t="shared" ref="N93" si="32">G91</f>
        <v>0</v>
      </c>
      <c r="O93" s="41"/>
      <c r="Q93" s="39"/>
      <c r="R93" s="40"/>
      <c r="S93" s="41"/>
    </row>
    <row r="94" spans="1:19" ht="15.45" x14ac:dyDescent="0.4">
      <c r="G94" s="47"/>
      <c r="M94" s="39"/>
      <c r="N94" s="40"/>
      <c r="O94" s="41"/>
      <c r="Q94" s="39"/>
      <c r="R94" s="40"/>
      <c r="S94" s="41"/>
    </row>
    <row r="95" spans="1:19" ht="15.45" x14ac:dyDescent="0.4">
      <c r="G95" s="47"/>
      <c r="M95" s="39"/>
      <c r="N95" s="40"/>
      <c r="O95" s="41"/>
      <c r="Q95" s="39"/>
      <c r="R95" s="40"/>
      <c r="S95" s="41"/>
    </row>
    <row r="96" spans="1:19" x14ac:dyDescent="0.4">
      <c r="A96">
        <f>ACTIDADES!A25</f>
        <v>24</v>
      </c>
      <c r="B96" t="str">
        <f>ACTIDADES!B25</f>
        <v>Armado y vaciado de columnas 2 nivel</v>
      </c>
      <c r="G96" s="47">
        <f>ACTIDADES!O25</f>
        <v>3</v>
      </c>
    </row>
    <row r="97" spans="1:19" ht="15.45" x14ac:dyDescent="0.4">
      <c r="G97" s="47"/>
      <c r="M97" s="39"/>
      <c r="N97" s="48">
        <f t="shared" ref="N97" si="33">G95</f>
        <v>0</v>
      </c>
      <c r="O97" s="41"/>
      <c r="Q97" s="39"/>
      <c r="R97" s="40"/>
      <c r="S97" s="41"/>
    </row>
    <row r="98" spans="1:19" ht="15.45" x14ac:dyDescent="0.4">
      <c r="G98" s="47"/>
      <c r="M98" s="39"/>
      <c r="N98" s="40"/>
      <c r="O98" s="41"/>
      <c r="Q98" s="39"/>
      <c r="R98" s="40"/>
      <c r="S98" s="41"/>
    </row>
    <row r="99" spans="1:19" ht="15.45" x14ac:dyDescent="0.4">
      <c r="G99" s="47"/>
      <c r="M99" s="39"/>
      <c r="N99" s="40"/>
      <c r="O99" s="41"/>
      <c r="Q99" s="39"/>
      <c r="R99" s="40"/>
      <c r="S99" s="41"/>
    </row>
    <row r="100" spans="1:19" x14ac:dyDescent="0.4">
      <c r="A100">
        <f>ACTIDADES!A26</f>
        <v>25</v>
      </c>
      <c r="B100" t="str">
        <f>ACTIDADES!B26</f>
        <v>Armado de losa de entrepiso 3nivel</v>
      </c>
      <c r="G100" s="47">
        <f>ACTIDADES!O26</f>
        <v>5</v>
      </c>
    </row>
    <row r="101" spans="1:19" ht="15.45" x14ac:dyDescent="0.4">
      <c r="G101" s="47"/>
      <c r="M101" s="39"/>
      <c r="N101" s="48">
        <f t="shared" ref="N101" si="34">G99</f>
        <v>0</v>
      </c>
      <c r="O101" s="41"/>
      <c r="Q101" s="39"/>
      <c r="R101" s="40"/>
      <c r="S101" s="41"/>
    </row>
    <row r="102" spans="1:19" ht="15.45" x14ac:dyDescent="0.4">
      <c r="G102" s="47"/>
      <c r="M102" s="39"/>
      <c r="N102" s="40"/>
      <c r="O102" s="41"/>
      <c r="Q102" s="39"/>
      <c r="R102" s="40"/>
      <c r="S102" s="41"/>
    </row>
    <row r="103" spans="1:19" ht="15.45" x14ac:dyDescent="0.4">
      <c r="G103" s="47"/>
      <c r="M103" s="39"/>
      <c r="N103" s="40"/>
      <c r="O103" s="41"/>
      <c r="Q103" s="39"/>
      <c r="R103" s="40"/>
      <c r="S103" s="41"/>
    </row>
    <row r="104" spans="1:19" x14ac:dyDescent="0.4">
      <c r="A104">
        <f>ACTIDADES!A27</f>
        <v>26</v>
      </c>
      <c r="B104" t="str">
        <f>ACTIDADES!B27</f>
        <v>Colocación de hierro columnas 3 nivel</v>
      </c>
      <c r="G104" s="47">
        <f>ACTIDADES!O27</f>
        <v>2</v>
      </c>
    </row>
    <row r="105" spans="1:19" ht="15.45" x14ac:dyDescent="0.4">
      <c r="G105" s="47"/>
      <c r="M105" s="39"/>
      <c r="N105" s="48">
        <f t="shared" ref="N105" si="35">G103</f>
        <v>0</v>
      </c>
      <c r="O105" s="41"/>
      <c r="Q105" s="39"/>
      <c r="R105" s="40"/>
      <c r="S105" s="41"/>
    </row>
    <row r="106" spans="1:19" ht="15.45" x14ac:dyDescent="0.4">
      <c r="G106" s="47"/>
      <c r="M106" s="39"/>
      <c r="N106" s="40"/>
      <c r="O106" s="41"/>
      <c r="Q106" s="39"/>
      <c r="R106" s="40"/>
      <c r="S106" s="41"/>
    </row>
    <row r="107" spans="1:19" ht="15.45" x14ac:dyDescent="0.4">
      <c r="G107" s="47"/>
      <c r="M107" s="39"/>
      <c r="N107" s="40"/>
      <c r="O107" s="41"/>
      <c r="Q107" s="39"/>
      <c r="R107" s="40"/>
      <c r="S107" s="41"/>
    </row>
    <row r="108" spans="1:19" x14ac:dyDescent="0.4">
      <c r="A108">
        <f>ACTIDADES!A28</f>
        <v>27</v>
      </c>
      <c r="B108" t="str">
        <f>ACTIDADES!B28</f>
        <v>Vaciado losa de entrepiso 3 nivel</v>
      </c>
      <c r="G108" s="47">
        <f>ACTIDADES!O28</f>
        <v>2</v>
      </c>
    </row>
    <row r="109" spans="1:19" ht="15.45" x14ac:dyDescent="0.4">
      <c r="G109" s="47"/>
      <c r="M109" s="39"/>
      <c r="N109" s="48">
        <f t="shared" ref="N109" si="36">G107</f>
        <v>0</v>
      </c>
      <c r="O109" s="41"/>
      <c r="Q109" s="39"/>
      <c r="R109" s="40"/>
      <c r="S109" s="41"/>
    </row>
    <row r="110" spans="1:19" ht="15.45" x14ac:dyDescent="0.4">
      <c r="G110" s="47"/>
      <c r="M110" s="39"/>
      <c r="N110" s="40"/>
      <c r="O110" s="41"/>
      <c r="Q110" s="39"/>
      <c r="R110" s="40"/>
      <c r="S110" s="41"/>
    </row>
    <row r="111" spans="1:19" ht="15.45" x14ac:dyDescent="0.4">
      <c r="G111" s="47"/>
      <c r="M111" s="39"/>
      <c r="N111" s="40"/>
      <c r="O111" s="41"/>
      <c r="Q111" s="39"/>
      <c r="R111" s="40"/>
      <c r="S111" s="41"/>
    </row>
    <row r="112" spans="1:19" x14ac:dyDescent="0.4">
      <c r="A112">
        <f>ACTIDADES!A29</f>
        <v>28</v>
      </c>
      <c r="B112" t="str">
        <f>ACTIDADES!B29</f>
        <v>Armado de escaleras segundo tramo</v>
      </c>
      <c r="G112" s="47">
        <f>ACTIDADES!O29</f>
        <v>3</v>
      </c>
    </row>
    <row r="113" spans="1:19" ht="15.45" x14ac:dyDescent="0.4">
      <c r="G113" s="47"/>
      <c r="M113" s="39"/>
      <c r="N113" s="48">
        <f t="shared" ref="N113" si="37">G111</f>
        <v>0</v>
      </c>
      <c r="O113" s="41"/>
      <c r="Q113" s="39"/>
      <c r="R113" s="40"/>
      <c r="S113" s="41"/>
    </row>
    <row r="114" spans="1:19" ht="15.45" x14ac:dyDescent="0.4">
      <c r="G114" s="47"/>
      <c r="M114" s="39"/>
      <c r="N114" s="40"/>
      <c r="O114" s="41"/>
      <c r="Q114" s="39"/>
      <c r="R114" s="40"/>
      <c r="S114" s="41"/>
    </row>
    <row r="115" spans="1:19" ht="15.45" x14ac:dyDescent="0.4">
      <c r="G115" s="47"/>
      <c r="M115" s="39"/>
      <c r="N115" s="40"/>
      <c r="O115" s="41"/>
      <c r="Q115" s="39"/>
      <c r="R115" s="40"/>
      <c r="S115" s="41"/>
    </row>
    <row r="116" spans="1:19" x14ac:dyDescent="0.4">
      <c r="A116">
        <f>ACTIDADES!A30</f>
        <v>29</v>
      </c>
      <c r="B116" t="str">
        <f>ACTIDADES!B30</f>
        <v>Colocación acero de escaleras segundo tramo</v>
      </c>
      <c r="G116" s="47">
        <f>ACTIDADES!O30</f>
        <v>2</v>
      </c>
    </row>
    <row r="117" spans="1:19" ht="15.45" x14ac:dyDescent="0.4">
      <c r="G117" s="47"/>
      <c r="M117" s="39"/>
      <c r="N117" s="48">
        <f t="shared" ref="N117" si="38">G115</f>
        <v>0</v>
      </c>
      <c r="O117" s="41"/>
      <c r="Q117" s="39"/>
      <c r="R117" s="40"/>
      <c r="S117" s="41"/>
    </row>
    <row r="118" spans="1:19" ht="15.45" x14ac:dyDescent="0.4">
      <c r="G118" s="47"/>
      <c r="M118" s="39"/>
      <c r="N118" s="40"/>
      <c r="O118" s="41"/>
      <c r="Q118" s="39"/>
      <c r="R118" s="40"/>
      <c r="S118" s="41"/>
    </row>
    <row r="119" spans="1:19" ht="15.45" x14ac:dyDescent="0.4">
      <c r="G119" s="47"/>
      <c r="M119" s="39"/>
      <c r="N119" s="40"/>
      <c r="O119" s="41"/>
      <c r="Q119" s="39"/>
      <c r="R119" s="40"/>
      <c r="S119" s="41"/>
    </row>
    <row r="120" spans="1:19" x14ac:dyDescent="0.4">
      <c r="A120">
        <f>ACTIDADES!A31</f>
        <v>30</v>
      </c>
      <c r="B120" t="str">
        <f>ACTIDADES!B31</f>
        <v>Armado y vaciado de columnas 3 nivel</v>
      </c>
      <c r="G120" s="47">
        <f>ACTIDADES!O31</f>
        <v>3</v>
      </c>
    </row>
    <row r="121" spans="1:19" ht="15.45" x14ac:dyDescent="0.4">
      <c r="G121" s="47"/>
      <c r="M121" s="39"/>
      <c r="N121" s="48">
        <f t="shared" ref="N121" si="39">G119</f>
        <v>0</v>
      </c>
      <c r="O121" s="41"/>
      <c r="Q121" s="39"/>
      <c r="R121" s="40"/>
      <c r="S121" s="41"/>
    </row>
    <row r="122" spans="1:19" ht="15.45" x14ac:dyDescent="0.4">
      <c r="G122" s="47"/>
      <c r="M122" s="39"/>
      <c r="N122" s="40"/>
      <c r="O122" s="41"/>
      <c r="Q122" s="39"/>
      <c r="R122" s="40"/>
      <c r="S122" s="41"/>
    </row>
    <row r="123" spans="1:19" ht="15.45" x14ac:dyDescent="0.4">
      <c r="G123" s="47"/>
      <c r="M123" s="39"/>
      <c r="N123" s="40"/>
      <c r="O123" s="41"/>
      <c r="Q123" s="39"/>
      <c r="R123" s="40"/>
      <c r="S123" s="41"/>
    </row>
    <row r="124" spans="1:19" x14ac:dyDescent="0.4">
      <c r="A124">
        <f>ACTIDADES!A32</f>
        <v>31</v>
      </c>
      <c r="B124" t="str">
        <f>ACTIDADES!B32</f>
        <v>Revoque 1 piso</v>
      </c>
      <c r="G124" s="47">
        <f>ACTIDADES!O32</f>
        <v>12</v>
      </c>
    </row>
    <row r="125" spans="1:19" ht="15.45" x14ac:dyDescent="0.4">
      <c r="G125" s="47"/>
      <c r="M125" s="39"/>
      <c r="N125" s="48">
        <f t="shared" ref="N125" si="40">G123</f>
        <v>0</v>
      </c>
      <c r="O125" s="41"/>
      <c r="Q125" s="39"/>
      <c r="R125" s="40"/>
      <c r="S125" s="41"/>
    </row>
    <row r="126" spans="1:19" ht="15.45" x14ac:dyDescent="0.4">
      <c r="G126" s="47"/>
      <c r="M126" s="39"/>
      <c r="N126" s="40"/>
      <c r="O126" s="41"/>
      <c r="Q126" s="39"/>
      <c r="R126" s="40"/>
      <c r="S126" s="41"/>
    </row>
    <row r="127" spans="1:19" ht="15.45" x14ac:dyDescent="0.4">
      <c r="G127" s="47"/>
      <c r="M127" s="39"/>
      <c r="N127" s="40"/>
      <c r="O127" s="41"/>
      <c r="Q127" s="39"/>
      <c r="R127" s="40"/>
      <c r="S127" s="41"/>
    </row>
    <row r="128" spans="1:19" x14ac:dyDescent="0.4">
      <c r="A128">
        <f>ACTIDADES!A33</f>
        <v>32</v>
      </c>
      <c r="B128" t="str">
        <f>ACTIDADES!B33</f>
        <v>Revoque cielo 1 piso</v>
      </c>
      <c r="G128" s="47">
        <f>ACTIDADES!O33</f>
        <v>6</v>
      </c>
    </row>
    <row r="129" spans="1:19" ht="15.45" x14ac:dyDescent="0.4">
      <c r="G129" s="47"/>
      <c r="M129" s="39"/>
      <c r="N129" s="48">
        <f t="shared" ref="N129" si="41">G127</f>
        <v>0</v>
      </c>
      <c r="O129" s="41"/>
      <c r="Q129" s="39"/>
      <c r="R129" s="40"/>
      <c r="S129" s="41"/>
    </row>
    <row r="130" spans="1:19" ht="15.45" x14ac:dyDescent="0.4">
      <c r="G130" s="47"/>
      <c r="M130" s="39"/>
      <c r="N130" s="40"/>
      <c r="O130" s="41"/>
      <c r="Q130" s="39"/>
      <c r="R130" s="40"/>
      <c r="S130" s="41"/>
    </row>
    <row r="131" spans="1:19" ht="15.45" x14ac:dyDescent="0.4">
      <c r="G131" s="47"/>
      <c r="M131" s="39"/>
      <c r="N131" s="40"/>
      <c r="O131" s="41"/>
      <c r="Q131" s="39"/>
      <c r="R131" s="40"/>
      <c r="S131" s="41"/>
    </row>
    <row r="132" spans="1:19" x14ac:dyDescent="0.4">
      <c r="A132">
        <f>ACTIDADES!A34</f>
        <v>33</v>
      </c>
      <c r="B132" t="str">
        <f>ACTIDADES!B34</f>
        <v>Vaciado de escaleras segundo tramo</v>
      </c>
      <c r="G132" s="47">
        <f>ACTIDADES!O34</f>
        <v>1</v>
      </c>
    </row>
    <row r="133" spans="1:19" ht="15.45" x14ac:dyDescent="0.4">
      <c r="G133" s="47"/>
      <c r="M133" s="39"/>
      <c r="N133" s="48">
        <f t="shared" ref="N133" si="42">G131</f>
        <v>0</v>
      </c>
      <c r="O133" s="41"/>
      <c r="Q133" s="39"/>
      <c r="R133" s="40"/>
      <c r="S133" s="41"/>
    </row>
    <row r="134" spans="1:19" ht="15.45" x14ac:dyDescent="0.4">
      <c r="G134" s="47"/>
      <c r="M134" s="39"/>
      <c r="N134" s="40"/>
      <c r="O134" s="41"/>
      <c r="Q134" s="39"/>
      <c r="R134" s="40"/>
      <c r="S134" s="41"/>
    </row>
    <row r="135" spans="1:19" ht="15.45" x14ac:dyDescent="0.4">
      <c r="G135" s="47"/>
      <c r="M135" s="39"/>
      <c r="N135" s="40"/>
      <c r="O135" s="41"/>
      <c r="Q135" s="39"/>
      <c r="R135" s="40"/>
      <c r="S135" s="41"/>
    </row>
    <row r="136" spans="1:19" x14ac:dyDescent="0.4">
      <c r="A136">
        <f>ACTIDADES!A35</f>
        <v>34</v>
      </c>
      <c r="B136" t="str">
        <f>ACTIDADES!B35</f>
        <v>Mampostería 2 nivel</v>
      </c>
      <c r="G136" s="47">
        <f>ACTIDADES!O35</f>
        <v>6</v>
      </c>
    </row>
    <row r="137" spans="1:19" ht="15.45" x14ac:dyDescent="0.4">
      <c r="G137" s="47"/>
      <c r="M137" s="39"/>
      <c r="N137" s="48">
        <f t="shared" ref="N137" si="43">G135</f>
        <v>0</v>
      </c>
      <c r="O137" s="41"/>
      <c r="Q137" s="39"/>
      <c r="R137" s="40"/>
      <c r="S137" s="41"/>
    </row>
    <row r="138" spans="1:19" ht="15.45" x14ac:dyDescent="0.4">
      <c r="G138" s="47"/>
      <c r="M138" s="39"/>
      <c r="N138" s="40"/>
      <c r="O138" s="41"/>
      <c r="Q138" s="39"/>
      <c r="R138" s="40"/>
      <c r="S138" s="41"/>
    </row>
    <row r="139" spans="1:19" ht="15.45" x14ac:dyDescent="0.4">
      <c r="G139" s="47"/>
      <c r="M139" s="39"/>
      <c r="N139" s="40"/>
      <c r="O139" s="41"/>
      <c r="Q139" s="39"/>
      <c r="R139" s="40"/>
      <c r="S139" s="41"/>
    </row>
    <row r="140" spans="1:19" x14ac:dyDescent="0.4">
      <c r="A140">
        <f>ACTIDADES!A36</f>
        <v>35</v>
      </c>
      <c r="B140" t="str">
        <f>ACTIDADES!B36</f>
        <v xml:space="preserve">Colocación puertas y ventanas 1 nivel </v>
      </c>
      <c r="G140" s="47">
        <f>ACTIDADES!O36</f>
        <v>2</v>
      </c>
    </row>
    <row r="141" spans="1:19" ht="15.45" x14ac:dyDescent="0.4">
      <c r="G141" s="47"/>
      <c r="M141" s="39"/>
      <c r="N141" s="48">
        <f t="shared" ref="N141" si="44">G139</f>
        <v>0</v>
      </c>
      <c r="O141" s="41"/>
      <c r="Q141" s="39"/>
      <c r="R141" s="40"/>
      <c r="S141" s="41"/>
    </row>
    <row r="142" spans="1:19" ht="15.45" x14ac:dyDescent="0.4">
      <c r="G142" s="47"/>
      <c r="M142" s="39"/>
      <c r="N142" s="40"/>
      <c r="O142" s="41"/>
      <c r="Q142" s="39"/>
      <c r="R142" s="40"/>
      <c r="S142" s="41"/>
    </row>
    <row r="143" spans="1:19" ht="15.45" x14ac:dyDescent="0.4">
      <c r="G143" s="47"/>
      <c r="M143" s="39"/>
      <c r="N143" s="40"/>
      <c r="O143" s="41"/>
      <c r="Q143" s="39"/>
      <c r="R143" s="40"/>
      <c r="S143" s="41"/>
    </row>
    <row r="144" spans="1:19" x14ac:dyDescent="0.4">
      <c r="A144">
        <f>ACTIDADES!A37</f>
        <v>36</v>
      </c>
      <c r="B144" t="str">
        <f>ACTIDADES!B37</f>
        <v>Revoque 2 nivel</v>
      </c>
      <c r="G144" s="47">
        <f>ACTIDADES!O37</f>
        <v>12</v>
      </c>
    </row>
    <row r="145" spans="1:19" ht="15.45" x14ac:dyDescent="0.4">
      <c r="G145" s="47"/>
      <c r="M145" s="39"/>
      <c r="N145" s="48">
        <f t="shared" ref="N145" si="45">G143</f>
        <v>0</v>
      </c>
      <c r="O145" s="41"/>
      <c r="Q145" s="39"/>
      <c r="R145" s="40"/>
      <c r="S145" s="41"/>
    </row>
    <row r="146" spans="1:19" ht="15.45" x14ac:dyDescent="0.4">
      <c r="G146" s="47"/>
      <c r="M146" s="39"/>
      <c r="N146" s="40"/>
      <c r="O146" s="41"/>
      <c r="Q146" s="39"/>
      <c r="R146" s="40"/>
      <c r="S146" s="41"/>
    </row>
    <row r="147" spans="1:19" ht="15.45" x14ac:dyDescent="0.4">
      <c r="G147" s="47"/>
      <c r="M147" s="39"/>
      <c r="N147" s="40"/>
      <c r="O147" s="41"/>
      <c r="Q147" s="39"/>
      <c r="R147" s="40"/>
      <c r="S147" s="41"/>
    </row>
    <row r="148" spans="1:19" x14ac:dyDescent="0.4">
      <c r="A148">
        <f>ACTIDADES!A38</f>
        <v>37</v>
      </c>
      <c r="B148" t="str">
        <f>ACTIDADES!B38</f>
        <v>Revoque cielo 2 piso</v>
      </c>
      <c r="G148" s="47">
        <f>ACTIDADES!O38</f>
        <v>6</v>
      </c>
    </row>
    <row r="149" spans="1:19" ht="15.45" x14ac:dyDescent="0.4">
      <c r="G149" s="47"/>
      <c r="M149" s="39"/>
      <c r="N149" s="48">
        <f t="shared" ref="N149" si="46">G147</f>
        <v>0</v>
      </c>
      <c r="O149" s="41"/>
      <c r="Q149" s="39"/>
      <c r="R149" s="40"/>
      <c r="S149" s="41"/>
    </row>
    <row r="150" spans="1:19" ht="15.45" x14ac:dyDescent="0.4">
      <c r="G150" s="47"/>
      <c r="M150" s="39"/>
      <c r="N150" s="40"/>
      <c r="O150" s="41"/>
      <c r="Q150" s="39"/>
      <c r="R150" s="40"/>
      <c r="S150" s="41"/>
    </row>
    <row r="151" spans="1:19" ht="15.45" x14ac:dyDescent="0.4">
      <c r="G151" s="47"/>
      <c r="M151" s="39"/>
      <c r="N151" s="40"/>
      <c r="O151" s="41"/>
      <c r="Q151" s="39"/>
      <c r="R151" s="40"/>
      <c r="S151" s="41"/>
    </row>
    <row r="152" spans="1:19" x14ac:dyDescent="0.4">
      <c r="A152">
        <f>ACTIDADES!A39</f>
        <v>38</v>
      </c>
      <c r="B152" t="str">
        <f>ACTIDADES!B39</f>
        <v>Armado de vigas de amarre para cubierta</v>
      </c>
      <c r="G152" s="47">
        <f>ACTIDADES!O39</f>
        <v>5</v>
      </c>
    </row>
    <row r="153" spans="1:19" ht="15.45" x14ac:dyDescent="0.4">
      <c r="G153" s="47"/>
      <c r="M153" s="39"/>
      <c r="N153" s="48">
        <f t="shared" ref="N153" si="47">G151</f>
        <v>0</v>
      </c>
      <c r="O153" s="41"/>
      <c r="Q153" s="39"/>
      <c r="R153" s="40"/>
      <c r="S153" s="41"/>
    </row>
    <row r="154" spans="1:19" ht="15.45" x14ac:dyDescent="0.4">
      <c r="G154" s="47"/>
      <c r="M154" s="39"/>
      <c r="N154" s="40"/>
      <c r="O154" s="41"/>
      <c r="Q154" s="39"/>
      <c r="R154" s="40"/>
      <c r="S154" s="41"/>
    </row>
    <row r="155" spans="1:19" ht="15.45" x14ac:dyDescent="0.4">
      <c r="G155" s="47"/>
      <c r="M155" s="39"/>
      <c r="N155" s="40"/>
      <c r="O155" s="41"/>
      <c r="Q155" s="39"/>
      <c r="R155" s="40"/>
      <c r="S155" s="41"/>
    </row>
    <row r="156" spans="1:19" x14ac:dyDescent="0.4">
      <c r="A156">
        <f>ACTIDADES!A40</f>
        <v>39</v>
      </c>
      <c r="B156" t="str">
        <f>ACTIDADES!B40</f>
        <v>Colocación acero vigas de amarre cubierta</v>
      </c>
      <c r="G156" s="47">
        <f>ACTIDADES!O40</f>
        <v>3</v>
      </c>
    </row>
    <row r="157" spans="1:19" ht="15.45" x14ac:dyDescent="0.4">
      <c r="G157" s="47"/>
      <c r="M157" s="39"/>
      <c r="N157" s="48">
        <f t="shared" ref="N157" si="48">G155</f>
        <v>0</v>
      </c>
      <c r="O157" s="41"/>
      <c r="Q157" s="39"/>
      <c r="R157" s="40"/>
      <c r="S157" s="41"/>
    </row>
    <row r="158" spans="1:19" ht="15.45" x14ac:dyDescent="0.4">
      <c r="G158" s="47"/>
      <c r="M158" s="39"/>
      <c r="N158" s="40"/>
      <c r="O158" s="41"/>
      <c r="Q158" s="39"/>
      <c r="R158" s="40"/>
      <c r="S158" s="41"/>
    </row>
    <row r="159" spans="1:19" ht="15.45" x14ac:dyDescent="0.4">
      <c r="G159" s="47"/>
      <c r="M159" s="39"/>
      <c r="N159" s="40"/>
      <c r="O159" s="41"/>
      <c r="Q159" s="39"/>
      <c r="R159" s="40"/>
      <c r="S159" s="41"/>
    </row>
    <row r="160" spans="1:19" x14ac:dyDescent="0.4">
      <c r="A160">
        <f>ACTIDADES!A41</f>
        <v>40</v>
      </c>
      <c r="B160" t="str">
        <f>ACTIDADES!B41</f>
        <v>Vaciado vigas de amarre de cubierta</v>
      </c>
      <c r="G160" s="47">
        <f>ACTIDADES!O41</f>
        <v>4</v>
      </c>
    </row>
    <row r="161" spans="1:19" ht="15.45" x14ac:dyDescent="0.4">
      <c r="G161" s="47"/>
      <c r="M161" s="39"/>
      <c r="N161" s="48">
        <f t="shared" ref="N161" si="49">G159</f>
        <v>0</v>
      </c>
      <c r="O161" s="41"/>
      <c r="Q161" s="39"/>
      <c r="R161" s="40"/>
      <c r="S161" s="41"/>
    </row>
    <row r="162" spans="1:19" ht="15.45" x14ac:dyDescent="0.4">
      <c r="G162" s="47"/>
      <c r="M162" s="39"/>
      <c r="N162" s="40"/>
      <c r="O162" s="41"/>
      <c r="Q162" s="39"/>
      <c r="R162" s="40"/>
      <c r="S162" s="41"/>
    </row>
    <row r="163" spans="1:19" ht="15.45" x14ac:dyDescent="0.4">
      <c r="G163" s="47"/>
      <c r="M163" s="39"/>
      <c r="N163" s="40"/>
      <c r="O163" s="41"/>
      <c r="Q163" s="39"/>
      <c r="R163" s="40"/>
      <c r="S163" s="41"/>
    </row>
    <row r="164" spans="1:19" x14ac:dyDescent="0.4">
      <c r="A164">
        <f>ACTIDADES!A42</f>
        <v>41</v>
      </c>
      <c r="B164" t="str">
        <f>ACTIDADES!B42</f>
        <v>Construcción de cubierta</v>
      </c>
      <c r="G164" s="47">
        <f>ACTIDADES!O42</f>
        <v>6</v>
      </c>
    </row>
    <row r="165" spans="1:19" ht="15.45" x14ac:dyDescent="0.4">
      <c r="G165" s="47"/>
      <c r="M165" s="39"/>
      <c r="N165" s="48">
        <f t="shared" ref="N165" si="50">G163</f>
        <v>0</v>
      </c>
      <c r="O165" s="41"/>
      <c r="Q165" s="39"/>
      <c r="R165" s="40"/>
      <c r="S165" s="41"/>
    </row>
    <row r="166" spans="1:19" ht="15.45" x14ac:dyDescent="0.4">
      <c r="G166" s="47"/>
      <c r="M166" s="39"/>
      <c r="N166" s="40"/>
      <c r="O166" s="41"/>
      <c r="Q166" s="39"/>
      <c r="R166" s="40"/>
      <c r="S166" s="41"/>
    </row>
    <row r="167" spans="1:19" ht="15.45" x14ac:dyDescent="0.4">
      <c r="G167" s="47"/>
      <c r="M167" s="39"/>
      <c r="N167" s="40"/>
      <c r="O167" s="41"/>
      <c r="Q167" s="39"/>
      <c r="R167" s="40"/>
      <c r="S167" s="41"/>
    </row>
    <row r="168" spans="1:19" x14ac:dyDescent="0.4">
      <c r="A168">
        <f>ACTIDADES!A43</f>
        <v>42</v>
      </c>
      <c r="B168" t="str">
        <f>ACTIDADES!B43</f>
        <v>Instalación de pisos 1 nivel</v>
      </c>
      <c r="G168" s="47">
        <f>ACTIDADES!O43</f>
        <v>5</v>
      </c>
    </row>
    <row r="169" spans="1:19" ht="15.45" x14ac:dyDescent="0.4">
      <c r="G169" s="47"/>
      <c r="M169" s="39"/>
      <c r="N169" s="48">
        <f t="shared" ref="N169" si="51">G167</f>
        <v>0</v>
      </c>
      <c r="O169" s="41"/>
      <c r="Q169" s="39"/>
      <c r="R169" s="40"/>
      <c r="S169" s="41"/>
    </row>
    <row r="170" spans="1:19" ht="15.45" x14ac:dyDescent="0.4">
      <c r="G170" s="47"/>
      <c r="M170" s="39"/>
      <c r="N170" s="40"/>
      <c r="O170" s="41"/>
      <c r="Q170" s="39"/>
      <c r="R170" s="40"/>
      <c r="S170" s="41"/>
    </row>
    <row r="171" spans="1:19" ht="15.45" x14ac:dyDescent="0.4">
      <c r="G171" s="47"/>
      <c r="M171" s="39"/>
      <c r="N171" s="40"/>
      <c r="O171" s="41"/>
      <c r="Q171" s="39"/>
      <c r="R171" s="40"/>
      <c r="S171" s="41"/>
    </row>
    <row r="172" spans="1:19" x14ac:dyDescent="0.4">
      <c r="A172">
        <f>ACTIDADES!A44</f>
        <v>43</v>
      </c>
      <c r="B172" t="str">
        <f>ACTIDADES!B44</f>
        <v>Estuco 1 nivel muros</v>
      </c>
      <c r="G172" s="47">
        <f>ACTIDADES!O44</f>
        <v>10</v>
      </c>
    </row>
    <row r="173" spans="1:19" ht="15.45" x14ac:dyDescent="0.4">
      <c r="G173" s="47"/>
      <c r="M173" s="39"/>
      <c r="N173" s="48">
        <f t="shared" ref="N173" si="52">G171</f>
        <v>0</v>
      </c>
      <c r="O173" s="41"/>
      <c r="Q173" s="39"/>
      <c r="R173" s="40"/>
      <c r="S173" s="41"/>
    </row>
    <row r="174" spans="1:19" ht="15.45" x14ac:dyDescent="0.4">
      <c r="G174" s="47"/>
      <c r="M174" s="39"/>
      <c r="N174" s="40"/>
      <c r="O174" s="41"/>
      <c r="Q174" s="39"/>
      <c r="R174" s="40"/>
      <c r="S174" s="41"/>
    </row>
    <row r="175" spans="1:19" ht="15.45" x14ac:dyDescent="0.4">
      <c r="G175" s="47"/>
      <c r="M175" s="39"/>
      <c r="N175" s="40"/>
      <c r="O175" s="41"/>
      <c r="Q175" s="39"/>
      <c r="R175" s="40"/>
      <c r="S175" s="41"/>
    </row>
    <row r="176" spans="1:19" x14ac:dyDescent="0.4">
      <c r="A176">
        <f>ACTIDADES!A45</f>
        <v>44</v>
      </c>
      <c r="B176" t="str">
        <f>ACTIDADES!B45</f>
        <v xml:space="preserve">Colocación puertas y ventanas 2 nivel </v>
      </c>
      <c r="G176" s="47">
        <f>ACTIDADES!O45</f>
        <v>2</v>
      </c>
    </row>
    <row r="177" spans="1:19" ht="15.45" x14ac:dyDescent="0.4">
      <c r="G177" s="47"/>
      <c r="M177" s="39"/>
      <c r="N177" s="48">
        <f t="shared" ref="N177" si="53">G175</f>
        <v>0</v>
      </c>
      <c r="O177" s="41"/>
      <c r="Q177" s="39"/>
      <c r="R177" s="40"/>
      <c r="S177" s="41"/>
    </row>
    <row r="178" spans="1:19" ht="15.45" x14ac:dyDescent="0.4">
      <c r="G178" s="47"/>
      <c r="M178" s="39"/>
      <c r="N178" s="40"/>
      <c r="O178" s="41"/>
      <c r="Q178" s="39"/>
      <c r="R178" s="40"/>
      <c r="S178" s="41"/>
    </row>
    <row r="179" spans="1:19" ht="15.45" x14ac:dyDescent="0.4">
      <c r="G179" s="47"/>
      <c r="M179" s="39"/>
      <c r="N179" s="40"/>
      <c r="O179" s="41"/>
      <c r="Q179" s="39"/>
      <c r="R179" s="40"/>
      <c r="S179" s="41"/>
    </row>
    <row r="180" spans="1:19" x14ac:dyDescent="0.4">
      <c r="A180">
        <f>ACTIDADES!A46</f>
        <v>45</v>
      </c>
      <c r="B180" t="str">
        <f>ACTIDADES!B46</f>
        <v>Estuco 1 nivel cielos</v>
      </c>
      <c r="G180" s="47">
        <f>ACTIDADES!O46</f>
        <v>5</v>
      </c>
    </row>
    <row r="181" spans="1:19" ht="15.45" x14ac:dyDescent="0.4">
      <c r="G181" s="47"/>
      <c r="M181" s="39"/>
      <c r="N181" s="48">
        <f t="shared" ref="N181" si="54">G179</f>
        <v>0</v>
      </c>
      <c r="O181" s="41"/>
      <c r="Q181" s="39"/>
      <c r="R181" s="40"/>
      <c r="S181" s="41"/>
    </row>
    <row r="182" spans="1:19" ht="15.45" x14ac:dyDescent="0.4">
      <c r="G182" s="47"/>
      <c r="M182" s="39"/>
      <c r="N182" s="40"/>
      <c r="O182" s="41"/>
      <c r="Q182" s="39"/>
      <c r="R182" s="40"/>
      <c r="S182" s="41"/>
    </row>
    <row r="183" spans="1:19" ht="15.45" x14ac:dyDescent="0.4">
      <c r="G183" s="47"/>
      <c r="M183" s="39"/>
      <c r="N183" s="40"/>
      <c r="O183" s="41"/>
      <c r="Q183" s="39"/>
      <c r="R183" s="40"/>
      <c r="S183" s="41"/>
    </row>
    <row r="184" spans="1:19" x14ac:dyDescent="0.4">
      <c r="A184">
        <f>ACTIDADES!A47</f>
        <v>46</v>
      </c>
      <c r="B184" t="str">
        <f>ACTIDADES!B47</f>
        <v>Instalación de pisos 2 nivel</v>
      </c>
      <c r="G184" s="47">
        <f>ACTIDADES!O47</f>
        <v>5</v>
      </c>
    </row>
    <row r="185" spans="1:19" ht="15.45" x14ac:dyDescent="0.4">
      <c r="G185" s="47"/>
      <c r="M185" s="39"/>
      <c r="N185" s="48">
        <f t="shared" ref="N185" si="55">G183</f>
        <v>0</v>
      </c>
      <c r="O185" s="41"/>
      <c r="Q185" s="39"/>
      <c r="R185" s="40"/>
      <c r="S185" s="41"/>
    </row>
    <row r="186" spans="1:19" ht="15.45" x14ac:dyDescent="0.4">
      <c r="G186" s="47"/>
      <c r="M186" s="39"/>
      <c r="N186" s="40"/>
      <c r="O186" s="41"/>
      <c r="Q186" s="39"/>
      <c r="R186" s="40"/>
      <c r="S186" s="41"/>
    </row>
    <row r="187" spans="1:19" ht="15.45" x14ac:dyDescent="0.4">
      <c r="G187" s="47"/>
      <c r="M187" s="39"/>
      <c r="N187" s="40"/>
      <c r="O187" s="41"/>
      <c r="Q187" s="39"/>
      <c r="R187" s="40"/>
      <c r="S187" s="41"/>
    </row>
    <row r="188" spans="1:19" x14ac:dyDescent="0.4">
      <c r="A188">
        <f>ACTIDADES!A48</f>
        <v>47</v>
      </c>
      <c r="B188" t="str">
        <f>ACTIDADES!B48</f>
        <v>Estuco 2 nivel</v>
      </c>
      <c r="G188" s="47">
        <f>ACTIDADES!O48</f>
        <v>9</v>
      </c>
    </row>
    <row r="189" spans="1:19" ht="15.45" x14ac:dyDescent="0.4">
      <c r="G189" s="47"/>
      <c r="M189" s="39"/>
      <c r="N189" s="48">
        <f t="shared" ref="N189" si="56">G187</f>
        <v>0</v>
      </c>
      <c r="O189" s="41"/>
      <c r="Q189" s="39"/>
      <c r="R189" s="40"/>
      <c r="S189" s="41"/>
    </row>
    <row r="190" spans="1:19" ht="15.45" x14ac:dyDescent="0.4">
      <c r="G190" s="47"/>
      <c r="M190" s="39"/>
      <c r="N190" s="40"/>
      <c r="O190" s="41"/>
      <c r="Q190" s="39"/>
      <c r="R190" s="40"/>
      <c r="S190" s="41"/>
    </row>
    <row r="191" spans="1:19" ht="15.45" x14ac:dyDescent="0.4">
      <c r="G191" s="47"/>
      <c r="M191" s="39"/>
      <c r="N191" s="40"/>
      <c r="O191" s="41"/>
      <c r="Q191" s="39"/>
      <c r="R191" s="40"/>
      <c r="S191" s="41"/>
    </row>
    <row r="192" spans="1:19" x14ac:dyDescent="0.4">
      <c r="A192">
        <f>ACTIDADES!A49</f>
        <v>48</v>
      </c>
      <c r="B192" t="str">
        <f>ACTIDADES!B49</f>
        <v>Instalación de piso en escaleras primer tramo</v>
      </c>
      <c r="G192" s="47">
        <f>ACTIDADES!O49</f>
        <v>3</v>
      </c>
    </row>
    <row r="193" spans="1:19" ht="15.45" x14ac:dyDescent="0.4">
      <c r="G193" s="47"/>
      <c r="M193" s="39"/>
      <c r="N193" s="48">
        <f t="shared" ref="N193" si="57">G191</f>
        <v>0</v>
      </c>
      <c r="O193" s="41"/>
      <c r="Q193" s="39"/>
      <c r="R193" s="40"/>
      <c r="S193" s="41"/>
    </row>
    <row r="194" spans="1:19" ht="15.45" x14ac:dyDescent="0.4">
      <c r="G194" s="47"/>
      <c r="M194" s="39"/>
      <c r="N194" s="40"/>
      <c r="O194" s="41"/>
      <c r="Q194" s="39"/>
      <c r="R194" s="40"/>
      <c r="S194" s="41"/>
    </row>
    <row r="195" spans="1:19" ht="15.45" x14ac:dyDescent="0.4">
      <c r="G195" s="47"/>
      <c r="M195" s="39"/>
      <c r="N195" s="40"/>
      <c r="O195" s="41"/>
      <c r="Q195" s="39"/>
      <c r="R195" s="40"/>
      <c r="S195" s="41"/>
    </row>
    <row r="196" spans="1:19" x14ac:dyDescent="0.4">
      <c r="A196">
        <f>ACTIDADES!A50</f>
        <v>49</v>
      </c>
      <c r="B196" t="str">
        <f>ACTIDADES!B50</f>
        <v>Mampostería 3 nivel</v>
      </c>
      <c r="G196" s="47">
        <f>ACTIDADES!O50</f>
        <v>9</v>
      </c>
    </row>
    <row r="197" spans="1:19" ht="15.45" x14ac:dyDescent="0.4">
      <c r="G197" s="47"/>
      <c r="M197" s="39"/>
      <c r="N197" s="48">
        <f t="shared" ref="N197" si="58">G195</f>
        <v>0</v>
      </c>
      <c r="O197" s="41"/>
      <c r="Q197" s="39"/>
      <c r="R197" s="40"/>
      <c r="S197" s="41"/>
    </row>
    <row r="198" spans="1:19" ht="15.45" x14ac:dyDescent="0.4">
      <c r="G198" s="47"/>
      <c r="M198" s="39"/>
      <c r="N198" s="40"/>
      <c r="O198" s="41"/>
      <c r="Q198" s="39"/>
      <c r="R198" s="40"/>
      <c r="S198" s="41"/>
    </row>
    <row r="199" spans="1:19" ht="15.45" x14ac:dyDescent="0.4">
      <c r="G199" s="47"/>
      <c r="M199" s="39"/>
      <c r="N199" s="40"/>
      <c r="O199" s="41"/>
      <c r="Q199" s="39"/>
      <c r="R199" s="40"/>
      <c r="S199" s="41"/>
    </row>
    <row r="200" spans="1:19" x14ac:dyDescent="0.4">
      <c r="A200">
        <f>ACTIDADES!A51</f>
        <v>50</v>
      </c>
      <c r="B200" t="str">
        <f>ACTIDADES!B51</f>
        <v>Revoque 3 nivel</v>
      </c>
      <c r="G200" s="47">
        <f>ACTIDADES!O51</f>
        <v>9</v>
      </c>
    </row>
    <row r="201" spans="1:19" ht="15.45" x14ac:dyDescent="0.4">
      <c r="G201" s="47"/>
      <c r="M201" s="39"/>
      <c r="N201" s="48">
        <f t="shared" ref="N201" si="59">G199</f>
        <v>0</v>
      </c>
      <c r="O201" s="41"/>
      <c r="Q201" s="39"/>
      <c r="R201" s="40"/>
      <c r="S201" s="41"/>
    </row>
    <row r="202" spans="1:19" ht="15.45" x14ac:dyDescent="0.4">
      <c r="G202" s="47"/>
      <c r="M202" s="39"/>
      <c r="N202" s="40"/>
      <c r="O202" s="41"/>
      <c r="Q202" s="39"/>
      <c r="R202" s="40"/>
      <c r="S202" s="41"/>
    </row>
    <row r="203" spans="1:19" ht="15.45" x14ac:dyDescent="0.4">
      <c r="G203" s="47"/>
      <c r="M203" s="39"/>
      <c r="N203" s="40"/>
      <c r="O203" s="41"/>
      <c r="Q203" s="39"/>
      <c r="R203" s="40"/>
      <c r="S203" s="41"/>
    </row>
    <row r="204" spans="1:19" x14ac:dyDescent="0.4">
      <c r="A204">
        <f>ACTIDADES!A52</f>
        <v>51</v>
      </c>
      <c r="B204" t="str">
        <f>ACTIDADES!B52</f>
        <v>Estuco 3 nivel</v>
      </c>
      <c r="G204" s="47">
        <f>ACTIDADES!O52</f>
        <v>9</v>
      </c>
    </row>
    <row r="205" spans="1:19" ht="15.45" x14ac:dyDescent="0.4">
      <c r="G205" s="47"/>
      <c r="M205" s="39"/>
      <c r="N205" s="48">
        <f t="shared" ref="N205" si="60">G203</f>
        <v>0</v>
      </c>
      <c r="O205" s="41"/>
      <c r="Q205" s="39"/>
      <c r="R205" s="40"/>
      <c r="S205" s="41"/>
    </row>
    <row r="206" spans="1:19" ht="15.45" x14ac:dyDescent="0.4">
      <c r="G206" s="47"/>
      <c r="M206" s="39"/>
      <c r="N206" s="40"/>
      <c r="O206" s="41"/>
      <c r="Q206" s="39"/>
      <c r="R206" s="40"/>
      <c r="S206" s="41"/>
    </row>
    <row r="207" spans="1:19" ht="15.45" x14ac:dyDescent="0.4">
      <c r="G207" s="47"/>
      <c r="M207" s="39"/>
      <c r="N207" s="40"/>
      <c r="O207" s="41"/>
      <c r="Q207" s="39"/>
      <c r="R207" s="40"/>
      <c r="S207" s="41"/>
    </row>
    <row r="208" spans="1:19" x14ac:dyDescent="0.4">
      <c r="A208">
        <f>ACTIDADES!A53</f>
        <v>52</v>
      </c>
      <c r="B208" t="str">
        <f>ACTIDADES!B53</f>
        <v>Instalación de piso en escaleras segundo tramo</v>
      </c>
      <c r="G208" s="47">
        <f>ACTIDADES!O53</f>
        <v>3</v>
      </c>
    </row>
    <row r="209" spans="1:19" ht="15.45" x14ac:dyDescent="0.4">
      <c r="G209" s="47"/>
      <c r="M209" s="39"/>
      <c r="N209" s="48">
        <f t="shared" ref="N209" si="61">G207</f>
        <v>0</v>
      </c>
      <c r="O209" s="41"/>
      <c r="Q209" s="39"/>
      <c r="R209" s="40"/>
      <c r="S209" s="41"/>
    </row>
    <row r="210" spans="1:19" ht="15.45" x14ac:dyDescent="0.4">
      <c r="G210" s="47"/>
      <c r="M210" s="39"/>
      <c r="N210" s="40"/>
      <c r="O210" s="41"/>
      <c r="Q210" s="39"/>
      <c r="R210" s="40"/>
      <c r="S210" s="41"/>
    </row>
    <row r="211" spans="1:19" ht="15.45" x14ac:dyDescent="0.4">
      <c r="G211" s="47"/>
      <c r="M211" s="39"/>
      <c r="N211" s="40"/>
      <c r="O211" s="41"/>
      <c r="Q211" s="39"/>
      <c r="R211" s="40"/>
      <c r="S211" s="41"/>
    </row>
    <row r="212" spans="1:19" x14ac:dyDescent="0.4">
      <c r="A212">
        <f>ACTIDADES!A54</f>
        <v>53</v>
      </c>
      <c r="B212" t="str">
        <f>ACTIDADES!B54</f>
        <v xml:space="preserve">Colocación puertas y ventanas 3 nivel </v>
      </c>
      <c r="G212" s="47">
        <f>ACTIDADES!O54</f>
        <v>2</v>
      </c>
    </row>
    <row r="213" spans="1:19" ht="15.45" x14ac:dyDescent="0.4">
      <c r="G213" s="47"/>
      <c r="M213" s="39"/>
      <c r="N213" s="48">
        <f t="shared" ref="N213" si="62">G211</f>
        <v>0</v>
      </c>
      <c r="O213" s="41"/>
      <c r="Q213" s="39"/>
      <c r="R213" s="40"/>
      <c r="S213" s="41"/>
    </row>
    <row r="214" spans="1:19" ht="15.45" x14ac:dyDescent="0.4">
      <c r="G214" s="47"/>
      <c r="M214" s="39"/>
      <c r="N214" s="40"/>
      <c r="O214" s="41"/>
      <c r="Q214" s="39"/>
      <c r="R214" s="40"/>
      <c r="S214" s="41"/>
    </row>
    <row r="215" spans="1:19" ht="15.45" x14ac:dyDescent="0.4">
      <c r="G215" s="47"/>
      <c r="M215" s="39"/>
      <c r="N215" s="40"/>
      <c r="O215" s="41"/>
      <c r="Q215" s="39"/>
      <c r="R215" s="40"/>
      <c r="S215" s="41"/>
    </row>
    <row r="216" spans="1:19" x14ac:dyDescent="0.4">
      <c r="A216">
        <f>ACTIDADES!A55</f>
        <v>54</v>
      </c>
      <c r="B216" t="str">
        <f>ACTIDADES!B55</f>
        <v>Enchapes en zonas húmedas 1 piso</v>
      </c>
      <c r="G216" s="47">
        <f>ACTIDADES!O55</f>
        <v>2</v>
      </c>
    </row>
    <row r="217" spans="1:19" ht="15.45" x14ac:dyDescent="0.4">
      <c r="G217" s="47"/>
      <c r="M217" s="39"/>
      <c r="N217" s="48">
        <f t="shared" ref="N217" si="63">G215</f>
        <v>0</v>
      </c>
      <c r="O217" s="41"/>
      <c r="Q217" s="39"/>
      <c r="R217" s="40"/>
      <c r="S217" s="41"/>
    </row>
    <row r="218" spans="1:19" ht="15.45" x14ac:dyDescent="0.4">
      <c r="G218" s="47"/>
      <c r="M218" s="39"/>
      <c r="N218" s="40"/>
      <c r="O218" s="41"/>
      <c r="Q218" s="39"/>
      <c r="R218" s="40"/>
      <c r="S218" s="41"/>
    </row>
    <row r="219" spans="1:19" ht="15.45" x14ac:dyDescent="0.4">
      <c r="G219" s="47"/>
      <c r="M219" s="39"/>
      <c r="N219" s="40"/>
      <c r="O219" s="41"/>
      <c r="Q219" s="39"/>
      <c r="R219" s="40"/>
      <c r="S219" s="41"/>
    </row>
    <row r="220" spans="1:19" x14ac:dyDescent="0.4">
      <c r="A220">
        <f>ACTIDADES!A56</f>
        <v>55</v>
      </c>
      <c r="B220" t="str">
        <f>ACTIDADES!B56</f>
        <v>Instalación de mueble para cocina</v>
      </c>
      <c r="G220" s="47">
        <f>ACTIDADES!O56</f>
        <v>3</v>
      </c>
    </row>
    <row r="221" spans="1:19" ht="15.45" x14ac:dyDescent="0.4">
      <c r="G221" s="47"/>
      <c r="M221" s="39"/>
      <c r="N221" s="48">
        <f t="shared" ref="N221" si="64">G219</f>
        <v>0</v>
      </c>
      <c r="O221" s="41"/>
      <c r="Q221" s="39"/>
      <c r="R221" s="40"/>
      <c r="S221" s="41"/>
    </row>
    <row r="222" spans="1:19" ht="15.45" x14ac:dyDescent="0.4">
      <c r="G222" s="47"/>
      <c r="M222" s="39"/>
      <c r="N222" s="40"/>
      <c r="O222" s="41"/>
      <c r="Q222" s="39"/>
      <c r="R222" s="40"/>
      <c r="S222" s="41"/>
    </row>
    <row r="223" spans="1:19" ht="15.45" x14ac:dyDescent="0.4">
      <c r="G223" s="47"/>
      <c r="M223" s="39"/>
      <c r="N223" s="40"/>
      <c r="O223" s="41"/>
      <c r="Q223" s="39"/>
      <c r="R223" s="40"/>
      <c r="S223" s="41"/>
    </row>
    <row r="224" spans="1:19" x14ac:dyDescent="0.4">
      <c r="A224">
        <f>ACTIDADES!A57</f>
        <v>56</v>
      </c>
      <c r="B224" t="str">
        <f>ACTIDADES!B57</f>
        <v>Instalación aparatos sanitarios 1 Nivel</v>
      </c>
      <c r="G224" s="47">
        <f>ACTIDADES!O57</f>
        <v>2</v>
      </c>
    </row>
    <row r="225" spans="1:19" ht="15.45" x14ac:dyDescent="0.4">
      <c r="G225" s="47"/>
      <c r="M225" s="39"/>
      <c r="N225" s="48">
        <f t="shared" ref="N225" si="65">G223</f>
        <v>0</v>
      </c>
      <c r="O225" s="41"/>
      <c r="Q225" s="39"/>
      <c r="R225" s="40"/>
      <c r="S225" s="41"/>
    </row>
    <row r="226" spans="1:19" ht="15.45" x14ac:dyDescent="0.4">
      <c r="G226" s="47"/>
      <c r="M226" s="39"/>
      <c r="N226" s="40"/>
      <c r="O226" s="41"/>
      <c r="Q226" s="39"/>
      <c r="R226" s="40"/>
      <c r="S226" s="41"/>
    </row>
    <row r="227" spans="1:19" ht="15.45" x14ac:dyDescent="0.4">
      <c r="G227" s="47"/>
      <c r="M227" s="39"/>
      <c r="N227" s="40"/>
      <c r="O227" s="41"/>
      <c r="Q227" s="39"/>
      <c r="R227" s="40"/>
      <c r="S227" s="41"/>
    </row>
    <row r="228" spans="1:19" x14ac:dyDescent="0.4">
      <c r="A228">
        <f>ACTIDADES!A58</f>
        <v>57</v>
      </c>
      <c r="B228" t="str">
        <f>ACTIDADES!B58</f>
        <v>Pulida y brillada de pisos 1 nivel</v>
      </c>
      <c r="G228" s="47">
        <f>ACTIDADES!O58</f>
        <v>7</v>
      </c>
    </row>
    <row r="229" spans="1:19" ht="15.45" x14ac:dyDescent="0.4">
      <c r="G229" s="47"/>
      <c r="M229" s="39"/>
      <c r="N229" s="48">
        <f t="shared" ref="N229" si="66">G227</f>
        <v>0</v>
      </c>
      <c r="O229" s="41"/>
      <c r="Q229" s="39"/>
      <c r="R229" s="40"/>
      <c r="S229" s="41"/>
    </row>
    <row r="230" spans="1:19" ht="15.45" x14ac:dyDescent="0.4">
      <c r="G230" s="47"/>
      <c r="M230" s="39"/>
      <c r="N230" s="40"/>
      <c r="O230" s="41"/>
      <c r="Q230" s="39"/>
      <c r="R230" s="40"/>
      <c r="S230" s="41"/>
    </row>
    <row r="231" spans="1:19" ht="15.45" x14ac:dyDescent="0.4">
      <c r="G231" s="47"/>
      <c r="M231" s="39"/>
      <c r="N231" s="40"/>
      <c r="O231" s="41"/>
      <c r="Q231" s="39"/>
      <c r="R231" s="40"/>
      <c r="S231" s="41"/>
    </row>
    <row r="232" spans="1:19" x14ac:dyDescent="0.4">
      <c r="A232">
        <f>ACTIDADES!A59</f>
        <v>58</v>
      </c>
      <c r="B232" t="str">
        <f>ACTIDADES!B59</f>
        <v>Instalación aparatos sanitarios 2 Nivel</v>
      </c>
      <c r="G232" s="47">
        <f>ACTIDADES!O59</f>
        <v>4</v>
      </c>
    </row>
    <row r="233" spans="1:19" ht="15.45" x14ac:dyDescent="0.4">
      <c r="G233" s="47"/>
      <c r="M233" s="39"/>
      <c r="N233" s="48">
        <f t="shared" ref="N233" si="67">G231</f>
        <v>0</v>
      </c>
      <c r="O233" s="41"/>
      <c r="Q233" s="39"/>
      <c r="R233" s="40"/>
      <c r="S233" s="41"/>
    </row>
    <row r="234" spans="1:19" ht="15.45" x14ac:dyDescent="0.4">
      <c r="G234" s="47"/>
      <c r="M234" s="39"/>
      <c r="N234" s="40"/>
      <c r="O234" s="41"/>
      <c r="Q234" s="39"/>
      <c r="R234" s="40"/>
      <c r="S234" s="41"/>
    </row>
    <row r="235" spans="1:19" ht="15.45" x14ac:dyDescent="0.4">
      <c r="G235" s="47"/>
      <c r="M235" s="39"/>
      <c r="N235" s="40"/>
      <c r="O235" s="41"/>
      <c r="Q235" s="39"/>
      <c r="R235" s="40"/>
      <c r="S235" s="41"/>
    </row>
    <row r="236" spans="1:19" x14ac:dyDescent="0.4">
      <c r="A236">
        <f>ACTIDADES!A60</f>
        <v>59</v>
      </c>
      <c r="B236" t="str">
        <f>ACTIDADES!B60</f>
        <v>Pulida y brillada de pisos 2 Nivel</v>
      </c>
      <c r="G236" s="47">
        <f>ACTIDADES!O60</f>
        <v>6</v>
      </c>
    </row>
    <row r="237" spans="1:19" ht="15.45" x14ac:dyDescent="0.4">
      <c r="G237" s="47"/>
      <c r="M237" s="39"/>
      <c r="N237" s="48">
        <f t="shared" ref="N237" si="68">G235</f>
        <v>0</v>
      </c>
      <c r="O237" s="41"/>
      <c r="Q237" s="39"/>
      <c r="R237" s="40"/>
      <c r="S237" s="41"/>
    </row>
    <row r="238" spans="1:19" ht="15.45" x14ac:dyDescent="0.4">
      <c r="G238" s="47"/>
      <c r="M238" s="39"/>
      <c r="N238" s="40"/>
      <c r="O238" s="41"/>
      <c r="Q238" s="39"/>
      <c r="R238" s="40"/>
      <c r="S238" s="41"/>
    </row>
    <row r="239" spans="1:19" ht="15.45" x14ac:dyDescent="0.4">
      <c r="G239" s="47"/>
      <c r="M239" s="39"/>
      <c r="N239" s="40"/>
      <c r="O239" s="41"/>
      <c r="Q239" s="39"/>
      <c r="R239" s="40"/>
      <c r="S239" s="41"/>
    </row>
    <row r="240" spans="1:19" x14ac:dyDescent="0.4">
      <c r="A240">
        <f>ACTIDADES!A61</f>
        <v>60</v>
      </c>
      <c r="B240" t="str">
        <f>ACTIDADES!B61</f>
        <v>Aplicación de pintura 1 nivel muros</v>
      </c>
      <c r="G240" s="47">
        <f>ACTIDADES!O61</f>
        <v>11</v>
      </c>
    </row>
    <row r="241" spans="1:19" ht="15.45" x14ac:dyDescent="0.4">
      <c r="G241" s="47"/>
      <c r="M241" s="39"/>
      <c r="N241" s="48">
        <f t="shared" ref="N241" si="69">G239</f>
        <v>0</v>
      </c>
      <c r="O241" s="41"/>
      <c r="Q241" s="39"/>
      <c r="R241" s="40"/>
      <c r="S241" s="41"/>
    </row>
    <row r="242" spans="1:19" ht="15.45" x14ac:dyDescent="0.4">
      <c r="G242" s="47"/>
      <c r="M242" s="39"/>
      <c r="N242" s="40"/>
      <c r="O242" s="41"/>
      <c r="Q242" s="39"/>
      <c r="R242" s="40"/>
      <c r="S242" s="41"/>
    </row>
    <row r="243" spans="1:19" ht="15.45" x14ac:dyDescent="0.4">
      <c r="G243" s="47"/>
      <c r="M243" s="39"/>
      <c r="N243" s="40"/>
      <c r="O243" s="41"/>
      <c r="Q243" s="39"/>
      <c r="R243" s="40"/>
      <c r="S243" s="41"/>
    </row>
    <row r="244" spans="1:19" x14ac:dyDescent="0.4">
      <c r="A244">
        <f>ACTIDADES!A62</f>
        <v>61</v>
      </c>
      <c r="B244" t="str">
        <f>ACTIDADES!B62</f>
        <v>Aplicación pintura 1 nivel cielos</v>
      </c>
      <c r="G244" s="47">
        <f>ACTIDADES!O62</f>
        <v>7</v>
      </c>
    </row>
    <row r="245" spans="1:19" ht="15.45" x14ac:dyDescent="0.4">
      <c r="G245" s="47"/>
      <c r="M245" s="39"/>
      <c r="N245" s="48">
        <f t="shared" ref="N245" si="70">G243</f>
        <v>0</v>
      </c>
      <c r="O245" s="41"/>
      <c r="Q245" s="39"/>
      <c r="R245" s="40"/>
      <c r="S245" s="41"/>
    </row>
    <row r="246" spans="1:19" ht="15.45" x14ac:dyDescent="0.4">
      <c r="G246" s="47"/>
      <c r="M246" s="39"/>
      <c r="N246" s="40"/>
      <c r="O246" s="41"/>
      <c r="Q246" s="39"/>
      <c r="R246" s="40"/>
      <c r="S246" s="41"/>
    </row>
    <row r="247" spans="1:19" ht="15.45" x14ac:dyDescent="0.4">
      <c r="G247" s="47"/>
      <c r="M247" s="39"/>
      <c r="N247" s="40"/>
      <c r="O247" s="41"/>
      <c r="Q247" s="39"/>
      <c r="R247" s="40"/>
      <c r="S247" s="41"/>
    </row>
    <row r="248" spans="1:19" x14ac:dyDescent="0.4">
      <c r="A248">
        <f>ACTIDADES!A63</f>
        <v>62</v>
      </c>
      <c r="B248" t="str">
        <f>ACTIDADES!B63</f>
        <v>Enchapes en zonas húmedas 2 piso</v>
      </c>
      <c r="G248" s="47">
        <f>ACTIDADES!O63</f>
        <v>2</v>
      </c>
    </row>
    <row r="249" spans="1:19" ht="15.45" x14ac:dyDescent="0.4">
      <c r="G249" s="47"/>
      <c r="M249" s="39"/>
      <c r="N249" s="48">
        <f t="shared" ref="N249" si="71">G247</f>
        <v>0</v>
      </c>
      <c r="O249" s="41"/>
      <c r="Q249" s="39"/>
      <c r="R249" s="40"/>
      <c r="S249" s="41"/>
    </row>
    <row r="250" spans="1:19" ht="15.45" x14ac:dyDescent="0.4">
      <c r="G250" s="47"/>
      <c r="M250" s="39"/>
      <c r="N250" s="40"/>
      <c r="O250" s="41"/>
      <c r="Q250" s="39"/>
      <c r="R250" s="40"/>
      <c r="S250" s="41"/>
    </row>
    <row r="251" spans="1:19" ht="15.45" x14ac:dyDescent="0.4">
      <c r="G251" s="47"/>
      <c r="M251" s="39"/>
      <c r="N251" s="40"/>
      <c r="O251" s="41"/>
      <c r="Q251" s="39"/>
      <c r="R251" s="40"/>
      <c r="S251" s="41"/>
    </row>
    <row r="252" spans="1:19" x14ac:dyDescent="0.4">
      <c r="A252">
        <f>ACTIDADES!A64</f>
        <v>63</v>
      </c>
      <c r="B252" t="str">
        <f>ACTIDADES!B64</f>
        <v>Aplicación de pintura 2 nivel muros</v>
      </c>
      <c r="G252" s="47">
        <f>ACTIDADES!O64</f>
        <v>11</v>
      </c>
    </row>
    <row r="253" spans="1:19" ht="15.45" x14ac:dyDescent="0.4">
      <c r="G253" s="47"/>
      <c r="M253" s="39"/>
      <c r="N253" s="48">
        <f t="shared" ref="N253" si="72">G251</f>
        <v>0</v>
      </c>
      <c r="O253" s="41"/>
      <c r="Q253" s="39"/>
      <c r="R253" s="40"/>
      <c r="S253" s="41"/>
    </row>
    <row r="254" spans="1:19" ht="15.45" x14ac:dyDescent="0.4">
      <c r="G254" s="47"/>
      <c r="M254" s="39"/>
      <c r="N254" s="40"/>
      <c r="O254" s="41"/>
      <c r="Q254" s="39"/>
      <c r="R254" s="40"/>
      <c r="S254" s="41"/>
    </row>
    <row r="255" spans="1:19" ht="15.45" x14ac:dyDescent="0.4">
      <c r="G255" s="47"/>
      <c r="M255" s="39"/>
      <c r="N255" s="40"/>
      <c r="O255" s="41"/>
      <c r="Q255" s="39"/>
      <c r="R255" s="40"/>
      <c r="S255" s="41"/>
    </row>
    <row r="256" spans="1:19" x14ac:dyDescent="0.4">
      <c r="A256">
        <f>ACTIDADES!A65</f>
        <v>64</v>
      </c>
      <c r="B256" t="str">
        <f>ACTIDADES!B65</f>
        <v>Instalación de pisos 3 nivel</v>
      </c>
      <c r="G256" s="47">
        <f>ACTIDADES!O65</f>
        <v>5</v>
      </c>
    </row>
    <row r="257" spans="1:19" ht="15.45" x14ac:dyDescent="0.4">
      <c r="G257" s="47"/>
      <c r="M257" s="39"/>
      <c r="N257" s="48">
        <f t="shared" ref="N257" si="73">G255</f>
        <v>0</v>
      </c>
      <c r="O257" s="41"/>
      <c r="Q257" s="39"/>
      <c r="R257" s="40"/>
      <c r="S257" s="41"/>
    </row>
    <row r="258" spans="1:19" ht="15.45" x14ac:dyDescent="0.4">
      <c r="G258" s="47"/>
      <c r="M258" s="39"/>
      <c r="N258" s="40"/>
      <c r="O258" s="41"/>
      <c r="Q258" s="39"/>
      <c r="R258" s="40"/>
      <c r="S258" s="41"/>
    </row>
    <row r="259" spans="1:19" ht="15.45" x14ac:dyDescent="0.4">
      <c r="G259" s="47"/>
      <c r="M259" s="39"/>
      <c r="N259" s="40"/>
      <c r="O259" s="41"/>
      <c r="Q259" s="39"/>
      <c r="R259" s="40"/>
      <c r="S259" s="41"/>
    </row>
    <row r="260" spans="1:19" x14ac:dyDescent="0.4">
      <c r="A260">
        <f>ACTIDADES!A66</f>
        <v>65</v>
      </c>
      <c r="B260" t="str">
        <f>ACTIDADES!B66</f>
        <v>Enchapes en zonas húmedas 3 piso</v>
      </c>
      <c r="G260" s="47">
        <f>ACTIDADES!O66</f>
        <v>2</v>
      </c>
    </row>
    <row r="261" spans="1:19" ht="15.45" x14ac:dyDescent="0.4">
      <c r="G261" s="47"/>
      <c r="M261" s="39"/>
      <c r="N261" s="48">
        <f t="shared" ref="N261" si="74">G259</f>
        <v>0</v>
      </c>
      <c r="O261" s="41"/>
      <c r="Q261" s="39"/>
      <c r="R261" s="40"/>
      <c r="S261" s="41"/>
    </row>
    <row r="262" spans="1:19" ht="15.45" x14ac:dyDescent="0.4">
      <c r="G262" s="47"/>
      <c r="M262" s="39"/>
      <c r="N262" s="40"/>
      <c r="O262" s="41"/>
      <c r="Q262" s="39"/>
      <c r="R262" s="40"/>
      <c r="S262" s="41"/>
    </row>
    <row r="263" spans="1:19" ht="15.45" x14ac:dyDescent="0.4">
      <c r="G263" s="47"/>
      <c r="M263" s="39"/>
      <c r="N263" s="40"/>
      <c r="O263" s="41"/>
      <c r="Q263" s="39"/>
      <c r="R263" s="40"/>
      <c r="S263" s="41"/>
    </row>
    <row r="264" spans="1:19" x14ac:dyDescent="0.4">
      <c r="A264">
        <f>ACTIDADES!A67</f>
        <v>66</v>
      </c>
      <c r="B264" t="str">
        <f>ACTIDADES!B67</f>
        <v>Instalación aparatos sanitarios 3 Nivel</v>
      </c>
      <c r="G264" s="47">
        <f>ACTIDADES!O67</f>
        <v>2</v>
      </c>
    </row>
    <row r="265" spans="1:19" ht="15.45" x14ac:dyDescent="0.4">
      <c r="G265" s="47"/>
      <c r="M265" s="39"/>
      <c r="N265" s="48">
        <f t="shared" ref="N265" si="75">G263</f>
        <v>0</v>
      </c>
      <c r="O265" s="41"/>
      <c r="Q265" s="39"/>
      <c r="R265" s="40"/>
      <c r="S265" s="41"/>
    </row>
    <row r="266" spans="1:19" ht="15.45" x14ac:dyDescent="0.4">
      <c r="G266" s="47"/>
      <c r="M266" s="39"/>
      <c r="N266" s="40"/>
      <c r="O266" s="41"/>
      <c r="Q266" s="39"/>
      <c r="R266" s="40"/>
      <c r="S266" s="41"/>
    </row>
    <row r="267" spans="1:19" ht="15.45" x14ac:dyDescent="0.4">
      <c r="G267" s="47"/>
      <c r="M267" s="39"/>
      <c r="N267" s="40"/>
      <c r="O267" s="41"/>
      <c r="Q267" s="39"/>
      <c r="R267" s="40"/>
      <c r="S267" s="41"/>
    </row>
    <row r="268" spans="1:19" x14ac:dyDescent="0.4">
      <c r="A268">
        <f>ACTIDADES!A68</f>
        <v>67</v>
      </c>
      <c r="B268" t="str">
        <f>ACTIDADES!B68</f>
        <v>Pulida y brillada de pisos 3 Nivel</v>
      </c>
      <c r="G268" s="47">
        <f>ACTIDADES!O68</f>
        <v>5</v>
      </c>
    </row>
    <row r="269" spans="1:19" ht="15.45" x14ac:dyDescent="0.4">
      <c r="G269" s="47"/>
      <c r="M269" s="39"/>
      <c r="N269" s="48">
        <f t="shared" ref="N269" si="76">G267</f>
        <v>0</v>
      </c>
      <c r="O269" s="41"/>
      <c r="Q269" s="39"/>
      <c r="R269" s="40"/>
      <c r="S269" s="41"/>
    </row>
    <row r="270" spans="1:19" ht="15.45" x14ac:dyDescent="0.4">
      <c r="G270" s="47"/>
      <c r="M270" s="39"/>
      <c r="N270" s="40"/>
      <c r="O270" s="41"/>
      <c r="Q270" s="39"/>
      <c r="R270" s="40"/>
      <c r="S270" s="41"/>
    </row>
    <row r="271" spans="1:19" ht="15.45" x14ac:dyDescent="0.4">
      <c r="G271" s="47"/>
      <c r="M271" s="39"/>
      <c r="N271" s="40"/>
      <c r="O271" s="41"/>
      <c r="Q271" s="39"/>
      <c r="R271" s="40"/>
      <c r="S271" s="41"/>
    </row>
    <row r="272" spans="1:19" x14ac:dyDescent="0.4">
      <c r="A272">
        <f>ACTIDADES!A69</f>
        <v>68</v>
      </c>
      <c r="B272" t="str">
        <f>ACTIDADES!B69</f>
        <v>Aplicación pintura 2 nivel cielos</v>
      </c>
      <c r="G272" s="47">
        <f>ACTIDADES!O69</f>
        <v>7</v>
      </c>
    </row>
    <row r="273" spans="1:19" ht="15.45" x14ac:dyDescent="0.4">
      <c r="G273" s="47"/>
      <c r="M273" s="39"/>
      <c r="N273" s="48">
        <f t="shared" ref="N273" si="77">G271</f>
        <v>0</v>
      </c>
      <c r="O273" s="41"/>
      <c r="Q273" s="39"/>
      <c r="R273" s="40"/>
      <c r="S273" s="41"/>
    </row>
    <row r="274" spans="1:19" ht="15.45" x14ac:dyDescent="0.4">
      <c r="G274" s="47"/>
      <c r="M274" s="39"/>
      <c r="N274" s="40"/>
      <c r="O274" s="41"/>
      <c r="Q274" s="39"/>
      <c r="R274" s="40"/>
      <c r="S274" s="41"/>
    </row>
    <row r="275" spans="1:19" ht="15.45" x14ac:dyDescent="0.4">
      <c r="G275" s="47"/>
      <c r="M275" s="39"/>
      <c r="N275" s="40"/>
      <c r="O275" s="41"/>
      <c r="Q275" s="39"/>
      <c r="R275" s="40"/>
      <c r="S275" s="41"/>
    </row>
    <row r="276" spans="1:19" x14ac:dyDescent="0.4">
      <c r="A276">
        <f>ACTIDADES!A70</f>
        <v>69</v>
      </c>
      <c r="B276" t="str">
        <f>ACTIDADES!B70</f>
        <v>Aplicación de pintura 3 Nivel</v>
      </c>
      <c r="G276" s="47">
        <f>ACTIDADES!O70</f>
        <v>9</v>
      </c>
    </row>
    <row r="277" spans="1:19" ht="15.45" x14ac:dyDescent="0.4">
      <c r="G277" s="47"/>
      <c r="M277" s="39"/>
      <c r="N277" s="48">
        <f t="shared" ref="N277" si="78">G275</f>
        <v>0</v>
      </c>
      <c r="O277" s="41"/>
      <c r="Q277" s="39"/>
      <c r="R277" s="40"/>
      <c r="S277" s="41"/>
    </row>
    <row r="278" spans="1:19" ht="15.45" x14ac:dyDescent="0.4">
      <c r="G278" s="47"/>
      <c r="M278" s="39"/>
      <c r="N278" s="40"/>
      <c r="O278" s="41"/>
      <c r="Q278" s="39"/>
      <c r="R278" s="40"/>
      <c r="S278" s="41"/>
    </row>
    <row r="279" spans="1:19" ht="15.45" x14ac:dyDescent="0.4">
      <c r="G279" s="47"/>
      <c r="M279" s="39"/>
      <c r="N279" s="40"/>
      <c r="O279" s="41"/>
      <c r="Q279" s="39"/>
      <c r="R279" s="40"/>
      <c r="S279" s="41"/>
    </row>
    <row r="280" spans="1:19" x14ac:dyDescent="0.4">
      <c r="A280">
        <f>ACTIDADES!A71</f>
        <v>70</v>
      </c>
      <c r="B280" t="str">
        <f>ACTIDADES!B71</f>
        <v>Aseo y entrega.</v>
      </c>
      <c r="G280" s="47">
        <f>ACTIDADES!O71</f>
        <v>4</v>
      </c>
    </row>
    <row r="281" spans="1:19" ht="15.45" x14ac:dyDescent="0.4">
      <c r="G281" s="47"/>
      <c r="M281" s="39"/>
      <c r="N281" s="48">
        <f t="shared" ref="N281" si="79">G279</f>
        <v>0</v>
      </c>
      <c r="O281" s="41"/>
      <c r="Q281" s="39"/>
      <c r="R281" s="40"/>
      <c r="S281" s="41"/>
    </row>
    <row r="282" spans="1:19" ht="15.45" x14ac:dyDescent="0.4">
      <c r="G282" s="47"/>
      <c r="M282" s="39"/>
      <c r="N282" s="40"/>
      <c r="O282" s="41"/>
      <c r="Q282" s="39"/>
      <c r="R282" s="40"/>
      <c r="S282" s="41"/>
    </row>
    <row r="283" spans="1:19" ht="15.45" x14ac:dyDescent="0.4">
      <c r="G283" s="47"/>
      <c r="M283" s="39"/>
      <c r="N283" s="40"/>
      <c r="O283" s="41"/>
      <c r="Q283" s="39"/>
      <c r="R283" s="40"/>
      <c r="S283" s="41"/>
    </row>
    <row r="284" spans="1:19" x14ac:dyDescent="0.4">
      <c r="B284">
        <f>ACTIDADES!B72</f>
        <v>0</v>
      </c>
    </row>
    <row r="285" spans="1:19" x14ac:dyDescent="0.4">
      <c r="B285" t="str">
        <f>ACTIDADES!B73</f>
        <v>Tiempo Asumido de 165 días</v>
      </c>
    </row>
    <row r="286" spans="1:19" x14ac:dyDescent="0.4">
      <c r="B286">
        <f>ACTIDADES!B74</f>
        <v>0</v>
      </c>
    </row>
    <row r="287" spans="1:19" x14ac:dyDescent="0.4">
      <c r="B287">
        <f>ACTIDADES!B75</f>
        <v>0</v>
      </c>
    </row>
    <row r="288" spans="1:19" x14ac:dyDescent="0.4">
      <c r="B288">
        <f>ACTIDADES!B76</f>
        <v>0</v>
      </c>
    </row>
  </sheetData>
  <mergeCells count="7">
    <mergeCell ref="M19:O19"/>
    <mergeCell ref="M4:O4"/>
    <mergeCell ref="Q4:S4"/>
    <mergeCell ref="M16:O16"/>
    <mergeCell ref="M7:O7"/>
    <mergeCell ref="M10:O10"/>
    <mergeCell ref="M13:O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F284-6266-4EEB-99FD-41C85283E790}">
  <dimension ref="J1:EB39"/>
  <sheetViews>
    <sheetView tabSelected="1" topLeftCell="AN2" zoomScale="70" zoomScaleNormal="70" workbookViewId="0">
      <selection activeCell="CC11" sqref="CC11"/>
    </sheetView>
  </sheetViews>
  <sheetFormatPr baseColWidth="10" defaultRowHeight="14.6" x14ac:dyDescent="0.4"/>
  <cols>
    <col min="1" max="132" width="5.69140625" customWidth="1"/>
  </cols>
  <sheetData>
    <row r="1" spans="14:132" ht="35.049999999999997" customHeight="1" x14ac:dyDescent="0.4"/>
    <row r="2" spans="14:132" ht="35.049999999999997" customHeight="1" x14ac:dyDescent="0.4"/>
    <row r="3" spans="14:132" ht="35.049999999999997" customHeight="1" x14ac:dyDescent="0.4">
      <c r="CC3" s="70" t="str">
        <f>Hoja2!B152</f>
        <v>Armado de vigas de amarre para cubierta</v>
      </c>
      <c r="CD3" s="71"/>
      <c r="CE3" s="72"/>
      <c r="CG3" s="70" t="str">
        <f>Hoja2!B156</f>
        <v>Colocación acero vigas de amarre cubierta</v>
      </c>
      <c r="CH3" s="71"/>
      <c r="CI3" s="72"/>
      <c r="CK3" s="70" t="str">
        <f>Hoja2!B160</f>
        <v>Vaciado vigas de amarre de cubierta</v>
      </c>
      <c r="CL3" s="71"/>
      <c r="CM3" s="72"/>
      <c r="CO3" s="70" t="str">
        <f>Hoja2!B164</f>
        <v>Construcción de cubierta</v>
      </c>
      <c r="CP3" s="71"/>
      <c r="CQ3" s="72"/>
    </row>
    <row r="4" spans="14:132" ht="35.049999999999997" customHeight="1" x14ac:dyDescent="0.4">
      <c r="CC4" s="73"/>
      <c r="CD4" s="74"/>
      <c r="CE4" s="75"/>
      <c r="CG4" s="73"/>
      <c r="CH4" s="74"/>
      <c r="CI4" s="75"/>
      <c r="CK4" s="73"/>
      <c r="CL4" s="74"/>
      <c r="CM4" s="75"/>
      <c r="CO4" s="73"/>
      <c r="CP4" s="74"/>
      <c r="CQ4" s="75"/>
      <c r="CS4" s="69" t="str">
        <f>Hoja2!B196</f>
        <v>Mampostería 3 nivel</v>
      </c>
      <c r="CT4" s="69"/>
      <c r="CU4" s="69"/>
      <c r="CW4" s="69" t="str">
        <f>Hoja2!B200</f>
        <v>Revoque 3 nivel</v>
      </c>
      <c r="CX4" s="69"/>
      <c r="CY4" s="69"/>
      <c r="DA4" s="69" t="str">
        <f>Hoja2!B212</f>
        <v xml:space="preserve">Colocación puertas y ventanas 3 nivel </v>
      </c>
      <c r="DB4" s="69"/>
      <c r="DC4" s="69"/>
      <c r="DE4" s="69" t="str">
        <f>Hoja2!B204</f>
        <v>Estuco 3 nivel</v>
      </c>
      <c r="DF4" s="69"/>
      <c r="DG4" s="69"/>
      <c r="DI4" s="69" t="str">
        <f>Hoja2!B276</f>
        <v>Aplicación de pintura 3 Nivel</v>
      </c>
      <c r="DJ4" s="69"/>
      <c r="DK4" s="69"/>
      <c r="DM4" s="69" t="str">
        <f>Hoja2!B256</f>
        <v>Instalación de pisos 3 nivel</v>
      </c>
      <c r="DN4" s="69"/>
      <c r="DO4" s="69"/>
      <c r="DQ4" s="69" t="str">
        <f>Hoja2!B264</f>
        <v>Instalación aparatos sanitarios 3 Nivel</v>
      </c>
      <c r="DR4" s="69"/>
      <c r="DS4" s="69"/>
    </row>
    <row r="5" spans="14:132" ht="35.049999999999997" customHeight="1" x14ac:dyDescent="0.4">
      <c r="CC5" s="44">
        <f>MAX(CA10)</f>
        <v>64</v>
      </c>
      <c r="CD5" s="36">
        <f>Hoja2!A152</f>
        <v>38</v>
      </c>
      <c r="CE5" s="44">
        <f>CD6+CC5</f>
        <v>69</v>
      </c>
      <c r="CG5" s="44">
        <f>MAX(CE5)</f>
        <v>69</v>
      </c>
      <c r="CH5" s="36">
        <f>Hoja2!A156</f>
        <v>39</v>
      </c>
      <c r="CI5" s="44">
        <f>CH6+CG5</f>
        <v>72</v>
      </c>
      <c r="CK5" s="44">
        <f>MAX(CI5)</f>
        <v>72</v>
      </c>
      <c r="CL5" s="36">
        <f>Hoja2!A160</f>
        <v>40</v>
      </c>
      <c r="CM5" s="44">
        <f>CL6+CK5</f>
        <v>76</v>
      </c>
      <c r="CO5" s="44">
        <f>MAX(CM5)</f>
        <v>76</v>
      </c>
      <c r="CP5" s="36">
        <f>Hoja2!A164</f>
        <v>41</v>
      </c>
      <c r="CQ5" s="44">
        <f>CP6+CO5</f>
        <v>82</v>
      </c>
      <c r="CS5" s="69"/>
      <c r="CT5" s="69"/>
      <c r="CU5" s="69"/>
      <c r="CW5" s="69"/>
      <c r="CX5" s="69"/>
      <c r="CY5" s="69"/>
      <c r="DA5" s="69"/>
      <c r="DB5" s="69"/>
      <c r="DC5" s="69"/>
      <c r="DE5" s="69"/>
      <c r="DF5" s="69"/>
      <c r="DG5" s="69"/>
      <c r="DI5" s="69"/>
      <c r="DJ5" s="69"/>
      <c r="DK5" s="69"/>
      <c r="DM5" s="69"/>
      <c r="DN5" s="69"/>
      <c r="DO5" s="69"/>
      <c r="DQ5" s="69"/>
      <c r="DR5" s="69"/>
      <c r="DS5" s="69"/>
    </row>
    <row r="6" spans="14:132" ht="35.049999999999997" customHeight="1" x14ac:dyDescent="0.4">
      <c r="CC6" s="45">
        <f t="shared" ref="CC6" si="0">CE6-CD6</f>
        <v>71</v>
      </c>
      <c r="CD6" s="42">
        <f>Hoja2!G152</f>
        <v>5</v>
      </c>
      <c r="CE6" s="45">
        <f>MIN(CG6)</f>
        <v>76</v>
      </c>
      <c r="CG6" s="45">
        <f t="shared" ref="CG6" si="1">CI6-CH6</f>
        <v>76</v>
      </c>
      <c r="CH6" s="42">
        <f>Hoja2!G156</f>
        <v>3</v>
      </c>
      <c r="CI6" s="45">
        <f>MIN(CK6)</f>
        <v>79</v>
      </c>
      <c r="CK6" s="45">
        <f t="shared" ref="CK6" si="2">CM6-CL6</f>
        <v>79</v>
      </c>
      <c r="CL6" s="42">
        <f>Hoja2!G160</f>
        <v>4</v>
      </c>
      <c r="CM6" s="45">
        <f>MIN(CO6)</f>
        <v>83</v>
      </c>
      <c r="CO6" s="45">
        <f t="shared" ref="CO6" si="3">CQ6-CP6</f>
        <v>83</v>
      </c>
      <c r="CP6" s="42">
        <f>Hoja2!G164</f>
        <v>6</v>
      </c>
      <c r="CQ6" s="45">
        <f>MIN(CS7)</f>
        <v>89</v>
      </c>
      <c r="CS6" s="44">
        <f>MAX(CQ5)</f>
        <v>82</v>
      </c>
      <c r="CT6" s="36">
        <f>Hoja2!A196</f>
        <v>49</v>
      </c>
      <c r="CU6" s="44">
        <f t="shared" ref="CU6" si="4">CT7+CS6</f>
        <v>91</v>
      </c>
      <c r="CW6" s="44">
        <f>MAX(CU6)</f>
        <v>91</v>
      </c>
      <c r="CX6" s="36">
        <f>Hoja2!A200</f>
        <v>50</v>
      </c>
      <c r="CY6" s="44">
        <f t="shared" ref="CY6" si="5">CX7+CW6</f>
        <v>100</v>
      </c>
      <c r="DA6" s="44">
        <f>MAX(CY6)</f>
        <v>100</v>
      </c>
      <c r="DB6" s="36">
        <f>Hoja2!A212</f>
        <v>53</v>
      </c>
      <c r="DC6" s="44">
        <f t="shared" ref="DC6" si="6">DB7+DA6</f>
        <v>102</v>
      </c>
      <c r="DE6" s="44">
        <f>MAX(DC6)</f>
        <v>102</v>
      </c>
      <c r="DF6" s="36">
        <f>Hoja2!A204</f>
        <v>51</v>
      </c>
      <c r="DG6" s="44">
        <f t="shared" ref="DG6" si="7">DF7+DE6</f>
        <v>111</v>
      </c>
      <c r="DI6" s="44">
        <f>MAX(DG6,DG11)</f>
        <v>111</v>
      </c>
      <c r="DJ6" s="36">
        <f>Hoja2!A276</f>
        <v>69</v>
      </c>
      <c r="DK6" s="44">
        <f t="shared" ref="DK6" si="8">DJ7+DI6</f>
        <v>120</v>
      </c>
      <c r="DM6" s="44">
        <f>MAX(DK6)</f>
        <v>120</v>
      </c>
      <c r="DN6" s="36">
        <f>Hoja2!A256</f>
        <v>64</v>
      </c>
      <c r="DO6" s="44">
        <f t="shared" ref="DO6" si="9">DN7+DM6</f>
        <v>125</v>
      </c>
      <c r="DQ6" s="44">
        <f>MAX(DO6)</f>
        <v>125</v>
      </c>
      <c r="DR6" s="36">
        <f>Hoja2!A264</f>
        <v>66</v>
      </c>
      <c r="DS6" s="44">
        <f t="shared" ref="DS6" si="10">DR7+DQ6</f>
        <v>127</v>
      </c>
      <c r="DU6" s="69" t="str">
        <f>Hoja2!B268</f>
        <v>Pulida y brillada de pisos 3 Nivel</v>
      </c>
      <c r="DV6" s="69"/>
      <c r="DW6" s="69"/>
    </row>
    <row r="7" spans="14:132" ht="35.049999999999997" customHeight="1" x14ac:dyDescent="0.4">
      <c r="CC7" s="38"/>
      <c r="CD7" s="38"/>
      <c r="CE7" s="43">
        <f t="shared" ref="CE7" si="11">CE6-CE5</f>
        <v>7</v>
      </c>
      <c r="CG7" s="38"/>
      <c r="CH7" s="38"/>
      <c r="CI7" s="43">
        <f t="shared" ref="CI7" si="12">CI6-CI5</f>
        <v>7</v>
      </c>
      <c r="CK7" s="38"/>
      <c r="CL7" s="38"/>
      <c r="CM7" s="43">
        <f>CM6-CM5</f>
        <v>7</v>
      </c>
      <c r="CO7" s="38"/>
      <c r="CP7" s="38"/>
      <c r="CQ7" s="43">
        <f t="shared" ref="CQ7" si="13">CQ6-CQ5</f>
        <v>7</v>
      </c>
      <c r="CS7" s="45">
        <f t="shared" ref="CS7" si="14">CU7-CT7</f>
        <v>89</v>
      </c>
      <c r="CT7" s="42">
        <f>Hoja2!G196</f>
        <v>9</v>
      </c>
      <c r="CU7" s="45">
        <f>MIN(CW7)</f>
        <v>98</v>
      </c>
      <c r="CW7" s="45">
        <f t="shared" ref="CW7" si="15">CY7-CX7</f>
        <v>98</v>
      </c>
      <c r="CX7" s="42">
        <f>Hoja2!G200</f>
        <v>9</v>
      </c>
      <c r="CY7" s="45">
        <f>MIN(DA7)</f>
        <v>107</v>
      </c>
      <c r="DA7" s="45">
        <f t="shared" ref="DA7" si="16">DC7-DB7</f>
        <v>107</v>
      </c>
      <c r="DB7" s="42">
        <f>Hoja2!G212</f>
        <v>2</v>
      </c>
      <c r="DC7" s="45">
        <f>MIN(DE7,DE12)</f>
        <v>109</v>
      </c>
      <c r="DE7" s="45">
        <f t="shared" ref="DE7" si="17">DG7-DF7</f>
        <v>109</v>
      </c>
      <c r="DF7" s="42">
        <f>Hoja2!G204</f>
        <v>9</v>
      </c>
      <c r="DG7" s="45">
        <f>MIN(DI7)</f>
        <v>118</v>
      </c>
      <c r="DI7" s="45">
        <f t="shared" ref="DI7" si="18">DK7-DJ7</f>
        <v>118</v>
      </c>
      <c r="DJ7" s="42">
        <f>Hoja2!G276</f>
        <v>9</v>
      </c>
      <c r="DK7" s="45">
        <f>MIN(DM7)</f>
        <v>127</v>
      </c>
      <c r="DM7" s="45">
        <f t="shared" ref="DM7" si="19">DO7-DN7</f>
        <v>127</v>
      </c>
      <c r="DN7" s="42">
        <f>Hoja2!G256</f>
        <v>5</v>
      </c>
      <c r="DO7" s="45">
        <f>MIN(DQ7)</f>
        <v>132</v>
      </c>
      <c r="DQ7" s="45">
        <f t="shared" ref="DQ7" si="20">DS7-DR7</f>
        <v>132</v>
      </c>
      <c r="DR7" s="42">
        <f>Hoja2!G264</f>
        <v>2</v>
      </c>
      <c r="DS7" s="45">
        <f>MIN(DU9)</f>
        <v>134</v>
      </c>
      <c r="DU7" s="69"/>
      <c r="DV7" s="69"/>
      <c r="DW7" s="69"/>
    </row>
    <row r="8" spans="14:132" ht="35.049999999999997" customHeight="1" x14ac:dyDescent="0.4">
      <c r="BY8" s="70" t="str">
        <f>Hoja2!B120</f>
        <v>Armado y vaciado de columnas 3 nivel</v>
      </c>
      <c r="BZ8" s="71"/>
      <c r="CA8" s="72"/>
      <c r="CS8" s="38"/>
      <c r="CT8" s="38"/>
      <c r="CU8" s="43">
        <f t="shared" ref="CU8" si="21">CU7-CU6</f>
        <v>7</v>
      </c>
      <c r="CW8" s="38"/>
      <c r="CX8" s="38"/>
      <c r="CY8" s="43">
        <f t="shared" ref="CY8" si="22">CY7-CY6</f>
        <v>7</v>
      </c>
      <c r="DA8" s="38"/>
      <c r="DB8" s="38"/>
      <c r="DC8" s="43">
        <f t="shared" ref="DC8" si="23">DC7-DC6</f>
        <v>7</v>
      </c>
      <c r="DE8" s="38"/>
      <c r="DF8" s="38"/>
      <c r="DG8" s="43">
        <f t="shared" ref="DG8" si="24">DG7-DG6</f>
        <v>7</v>
      </c>
      <c r="DI8" s="38"/>
      <c r="DJ8" s="38"/>
      <c r="DK8" s="43">
        <f>DK7-DK6</f>
        <v>7</v>
      </c>
      <c r="DM8" s="38"/>
      <c r="DN8" s="38"/>
      <c r="DO8" s="43">
        <f t="shared" ref="DO8" si="25">DO7-DO6</f>
        <v>7</v>
      </c>
      <c r="DQ8" s="38"/>
      <c r="DR8" s="38"/>
      <c r="DS8" s="43">
        <f t="shared" ref="DS8" si="26">DS7-DS6</f>
        <v>7</v>
      </c>
      <c r="DU8" s="44">
        <f>MAX(DS6)</f>
        <v>127</v>
      </c>
      <c r="DV8" s="36">
        <f>Hoja2!A268</f>
        <v>67</v>
      </c>
      <c r="DW8" s="44">
        <f t="shared" ref="DW8" si="27">DV9+DU8</f>
        <v>132</v>
      </c>
    </row>
    <row r="9" spans="14:132" ht="35.049999999999997" customHeight="1" x14ac:dyDescent="0.4">
      <c r="BY9" s="73"/>
      <c r="BZ9" s="74"/>
      <c r="CA9" s="75"/>
      <c r="CU9" s="78" t="str">
        <f>Hoja2!B216</f>
        <v>Enchapes en zonas húmedas 1 piso</v>
      </c>
      <c r="CV9" s="78"/>
      <c r="CW9" s="78"/>
      <c r="DE9" s="76" t="str">
        <f>Hoja2!B260</f>
        <v>Enchapes en zonas húmedas 3 piso</v>
      </c>
      <c r="DF9" s="76"/>
      <c r="DG9" s="76"/>
      <c r="DO9" s="76" t="str">
        <f>Hoja2!B224</f>
        <v>Instalación aparatos sanitarios 1 Nivel</v>
      </c>
      <c r="DP9" s="76"/>
      <c r="DQ9" s="76"/>
      <c r="DU9" s="45">
        <f t="shared" ref="DU9" si="28">DW9-DV9</f>
        <v>134</v>
      </c>
      <c r="DV9" s="42">
        <f>Hoja2!G268</f>
        <v>5</v>
      </c>
      <c r="DW9" s="45">
        <f>MIN(DZ16)</f>
        <v>139</v>
      </c>
    </row>
    <row r="10" spans="14:132" ht="35.049999999999997" customHeight="1" x14ac:dyDescent="0.4">
      <c r="BY10" s="44">
        <f>MAX(BW16)</f>
        <v>61</v>
      </c>
      <c r="BZ10" s="36">
        <f>Hoja2!A120</f>
        <v>30</v>
      </c>
      <c r="CA10" s="44">
        <f>BZ11+BY10</f>
        <v>64</v>
      </c>
      <c r="CU10" s="77"/>
      <c r="CV10" s="77"/>
      <c r="CW10" s="77"/>
      <c r="DE10" s="74"/>
      <c r="DF10" s="74"/>
      <c r="DG10" s="74"/>
      <c r="DO10" s="74"/>
      <c r="DP10" s="74"/>
      <c r="DQ10" s="74"/>
      <c r="DU10" s="38"/>
      <c r="DV10" s="38"/>
      <c r="DW10" s="43">
        <f t="shared" ref="DW10" si="29">DW9-DW8</f>
        <v>7</v>
      </c>
    </row>
    <row r="11" spans="14:132" ht="35.049999999999997" customHeight="1" x14ac:dyDescent="0.4">
      <c r="BY11" s="45">
        <f t="shared" ref="BY11" si="30">CA11-BZ11</f>
        <v>68</v>
      </c>
      <c r="BZ11" s="42">
        <f>Hoja2!G120</f>
        <v>3</v>
      </c>
      <c r="CA11" s="45">
        <f>MIN(CC6)</f>
        <v>71</v>
      </c>
      <c r="CU11" s="44">
        <f>MAX(CS16)</f>
        <v>91</v>
      </c>
      <c r="CV11" s="36">
        <f>Hoja2!A216</f>
        <v>54</v>
      </c>
      <c r="CW11" s="44">
        <f t="shared" ref="CW11" si="31">CV12+CU11</f>
        <v>93</v>
      </c>
      <c r="DE11" s="44">
        <f>MAX(DC6)</f>
        <v>102</v>
      </c>
      <c r="DF11" s="36">
        <f>Hoja2!A260</f>
        <v>65</v>
      </c>
      <c r="DG11" s="44">
        <f t="shared" ref="DG11" si="32">DF12+DE11</f>
        <v>104</v>
      </c>
      <c r="DO11" s="44">
        <f>MAX(DM16)</f>
        <v>129</v>
      </c>
      <c r="DP11" s="36">
        <f>Hoja2!A224</f>
        <v>56</v>
      </c>
      <c r="DQ11" s="44">
        <f t="shared" ref="DQ11" si="33">DP12+DO11</f>
        <v>131</v>
      </c>
    </row>
    <row r="12" spans="14:132" ht="35.049999999999997" customHeight="1" x14ac:dyDescent="0.4">
      <c r="BY12" s="38"/>
      <c r="BZ12" s="38"/>
      <c r="CA12" s="43">
        <f t="shared" ref="CA12" si="34">CA11-CA10</f>
        <v>7</v>
      </c>
      <c r="CU12" s="45">
        <f t="shared" ref="CU12" si="35">CW12-CV12</f>
        <v>94</v>
      </c>
      <c r="CV12" s="42">
        <f>Hoja2!G216</f>
        <v>2</v>
      </c>
      <c r="CW12" s="45">
        <f>MIN(CY17)</f>
        <v>96</v>
      </c>
      <c r="DE12" s="45">
        <f t="shared" ref="DE12" si="36">DG12-DF12</f>
        <v>116</v>
      </c>
      <c r="DF12" s="42">
        <f>Hoja2!G260</f>
        <v>2</v>
      </c>
      <c r="DG12" s="45">
        <f>MIN(DI7)</f>
        <v>118</v>
      </c>
      <c r="DO12" s="45">
        <f t="shared" ref="DO12" si="37">DQ12-DP12</f>
        <v>130</v>
      </c>
      <c r="DP12" s="42">
        <f>Hoja2!G224</f>
        <v>2</v>
      </c>
      <c r="DQ12" s="45">
        <f>MIN(DU17)</f>
        <v>132</v>
      </c>
    </row>
    <row r="13" spans="14:132" ht="35.049999999999997" customHeight="1" x14ac:dyDescent="0.4">
      <c r="CU13" s="38"/>
      <c r="CV13" s="38"/>
      <c r="CW13" s="63">
        <f t="shared" ref="CW13" si="38">CW12-CW11</f>
        <v>3</v>
      </c>
      <c r="DE13" s="38"/>
      <c r="DF13" s="38"/>
      <c r="DG13" s="63">
        <f t="shared" ref="DG13" si="39">DG12-DG11</f>
        <v>14</v>
      </c>
      <c r="DO13" s="38"/>
      <c r="DP13" s="38"/>
      <c r="DQ13" s="63">
        <f t="shared" ref="DQ13" si="40">DQ12-DQ11</f>
        <v>1</v>
      </c>
    </row>
    <row r="14" spans="14:132" ht="35.049999999999997" customHeight="1" x14ac:dyDescent="0.4">
      <c r="N14" s="69" t="str">
        <f>Hoja2!B8</f>
        <v>Instalación cerramiento del lote</v>
      </c>
      <c r="O14" s="69"/>
      <c r="P14" s="69"/>
      <c r="V14" s="69" t="str">
        <f>Hoja2!B20</f>
        <v>Excavación Zapatas</v>
      </c>
      <c r="W14" s="69"/>
      <c r="X14" s="69"/>
      <c r="Y14" s="64"/>
      <c r="AA14" s="69" t="str">
        <f>Hoja2!B32</f>
        <v>Vaciado de solado en zapata</v>
      </c>
      <c r="AB14" s="69"/>
      <c r="AC14" s="69"/>
      <c r="AD14" s="64"/>
      <c r="AO14" s="70" t="str">
        <f>Hoja2!B52</f>
        <v>Vaciado de zapatas</v>
      </c>
      <c r="AP14" s="71"/>
      <c r="AQ14" s="72"/>
      <c r="BA14" s="70" t="str">
        <f>Hoja2!B76</f>
        <v>Vaciado losa de entrepiso 2 nivel</v>
      </c>
      <c r="BB14" s="71"/>
      <c r="BC14" s="72"/>
      <c r="BE14" s="70" t="str">
        <f>Hoja2!B72</f>
        <v>Colocación de hierro columnas 2 nivel</v>
      </c>
      <c r="BF14" s="71"/>
      <c r="BG14" s="72"/>
      <c r="BI14" s="70" t="str">
        <f>Hoja2!B96</f>
        <v>Armado y vaciado de columnas 2 nivel</v>
      </c>
      <c r="BJ14" s="71"/>
      <c r="BK14" s="72"/>
      <c r="BM14" s="70" t="str">
        <f>Hoja2!B100</f>
        <v>Armado de losa de entrepiso 3nivel</v>
      </c>
      <c r="BN14" s="71"/>
      <c r="BO14" s="72"/>
      <c r="BQ14" s="70" t="str">
        <f>Hoja2!B108</f>
        <v>Vaciado losa de entrepiso 3 nivel</v>
      </c>
      <c r="BR14" s="71"/>
      <c r="BS14" s="72"/>
      <c r="BU14" s="70" t="str">
        <f>Hoja2!B104</f>
        <v>Colocación de hierro columnas 3 nivel</v>
      </c>
      <c r="BV14" s="71"/>
      <c r="BW14" s="72"/>
      <c r="BY14" s="70" t="str">
        <f>Hoja2!B68</f>
        <v>Vaciado de placa de piso</v>
      </c>
      <c r="BZ14" s="71"/>
      <c r="CA14" s="72"/>
      <c r="CE14" s="69" t="str">
        <f>Hoja2!B88</f>
        <v>Mampostería 1 nivel</v>
      </c>
      <c r="CF14" s="69"/>
      <c r="CG14" s="69"/>
      <c r="CI14" s="69" t="str">
        <f>Hoja2!B128</f>
        <v>Revoque cielo 1 piso</v>
      </c>
      <c r="CJ14" s="69"/>
      <c r="CK14" s="69"/>
      <c r="CM14" s="69" t="str">
        <f>Hoja2!B124</f>
        <v>Revoque 1 piso</v>
      </c>
      <c r="CN14" s="69"/>
      <c r="CO14" s="69"/>
      <c r="CQ14" s="69" t="str">
        <f>Hoja2!B140</f>
        <v xml:space="preserve">Colocación puertas y ventanas 1 nivel </v>
      </c>
      <c r="CR14" s="69"/>
      <c r="CS14" s="69"/>
      <c r="CU14" s="69" t="str">
        <f>Hoja2!B180</f>
        <v>Estuco 1 nivel cielos</v>
      </c>
      <c r="CV14" s="69"/>
      <c r="CW14" s="69"/>
      <c r="CY14" s="69" t="str">
        <f>Hoja2!B172</f>
        <v>Estuco 1 nivel muros</v>
      </c>
      <c r="CZ14" s="69"/>
      <c r="DA14" s="69"/>
      <c r="DC14" s="69" t="str">
        <f>Hoja2!B244</f>
        <v>Aplicación pintura 1 nivel cielos</v>
      </c>
      <c r="DD14" s="69"/>
      <c r="DE14" s="69"/>
      <c r="DG14" s="69" t="str">
        <f>Hoja2!B240</f>
        <v>Aplicación de pintura 1 nivel muros</v>
      </c>
      <c r="DH14" s="69"/>
      <c r="DI14" s="69"/>
      <c r="DK14" s="69" t="str">
        <f>Hoja2!B168</f>
        <v>Instalación de pisos 1 nivel</v>
      </c>
      <c r="DL14" s="69"/>
      <c r="DM14" s="69"/>
      <c r="DO14" s="69" t="str">
        <f>Hoja2!B220</f>
        <v>Instalación de mueble para cocina</v>
      </c>
      <c r="DP14" s="69"/>
      <c r="DQ14" s="69"/>
      <c r="DU14" s="69" t="str">
        <f>Hoja2!B228</f>
        <v>Pulida y brillada de pisos 1 nivel</v>
      </c>
      <c r="DV14" s="69"/>
      <c r="DW14" s="69"/>
      <c r="DZ14" s="69" t="str">
        <f>Hoja2!B280</f>
        <v>Aseo y entrega.</v>
      </c>
      <c r="EA14" s="69"/>
      <c r="EB14" s="69"/>
    </row>
    <row r="15" spans="14:132" ht="35.049999999999997" customHeight="1" x14ac:dyDescent="0.4">
      <c r="N15" s="69"/>
      <c r="O15" s="69"/>
      <c r="P15" s="69"/>
      <c r="V15" s="69"/>
      <c r="W15" s="69"/>
      <c r="X15" s="69"/>
      <c r="Y15" s="64"/>
      <c r="AA15" s="69"/>
      <c r="AB15" s="69"/>
      <c r="AC15" s="69"/>
      <c r="AD15" s="64"/>
      <c r="AF15" s="70" t="str">
        <f>Hoja2!B40</f>
        <v>Colocación de hierro zapatas</v>
      </c>
      <c r="AG15" s="71"/>
      <c r="AH15" s="72"/>
      <c r="AO15" s="73"/>
      <c r="AP15" s="74"/>
      <c r="AQ15" s="75"/>
      <c r="AR15" s="49"/>
      <c r="AS15" s="49"/>
      <c r="BA15" s="73"/>
      <c r="BB15" s="74"/>
      <c r="BC15" s="75"/>
      <c r="BE15" s="73"/>
      <c r="BF15" s="74"/>
      <c r="BG15" s="75"/>
      <c r="BI15" s="73"/>
      <c r="BJ15" s="74"/>
      <c r="BK15" s="75"/>
      <c r="BM15" s="73"/>
      <c r="BN15" s="74"/>
      <c r="BO15" s="75"/>
      <c r="BQ15" s="73"/>
      <c r="BR15" s="74"/>
      <c r="BS15" s="75"/>
      <c r="BU15" s="73"/>
      <c r="BV15" s="74"/>
      <c r="BW15" s="75"/>
      <c r="BY15" s="73"/>
      <c r="BZ15" s="74"/>
      <c r="CA15" s="75"/>
      <c r="CE15" s="69"/>
      <c r="CF15" s="69"/>
      <c r="CG15" s="69"/>
      <c r="CI15" s="69"/>
      <c r="CJ15" s="69"/>
      <c r="CK15" s="69"/>
      <c r="CM15" s="69"/>
      <c r="CN15" s="69"/>
      <c r="CO15" s="69"/>
      <c r="CQ15" s="69"/>
      <c r="CR15" s="69"/>
      <c r="CS15" s="69"/>
      <c r="CU15" s="69"/>
      <c r="CV15" s="69"/>
      <c r="CW15" s="69"/>
      <c r="CY15" s="69"/>
      <c r="CZ15" s="69"/>
      <c r="DA15" s="69"/>
      <c r="DC15" s="69"/>
      <c r="DD15" s="69"/>
      <c r="DE15" s="69"/>
      <c r="DG15" s="69"/>
      <c r="DH15" s="69"/>
      <c r="DI15" s="69"/>
      <c r="DK15" s="69"/>
      <c r="DL15" s="69"/>
      <c r="DM15" s="69"/>
      <c r="DO15" s="69"/>
      <c r="DP15" s="69"/>
      <c r="DQ15" s="69"/>
      <c r="DU15" s="69"/>
      <c r="DV15" s="69"/>
      <c r="DW15" s="69"/>
      <c r="DZ15" s="69"/>
      <c r="EA15" s="69"/>
      <c r="EB15" s="69"/>
    </row>
    <row r="16" spans="14:132" ht="35.049999999999997" customHeight="1" x14ac:dyDescent="0.4">
      <c r="N16" s="44">
        <f>MAX(L23)</f>
        <v>6</v>
      </c>
      <c r="O16" s="36">
        <f>Hoja2!A8</f>
        <v>2</v>
      </c>
      <c r="P16" s="44">
        <f t="shared" ref="P16" si="41">O17+N16</f>
        <v>12</v>
      </c>
      <c r="V16" s="44">
        <f>MAX(T23)</f>
        <v>17</v>
      </c>
      <c r="W16" s="36">
        <f>Hoja2!A20</f>
        <v>5</v>
      </c>
      <c r="X16" s="44">
        <f t="shared" ref="X16" si="42">W17+V16</f>
        <v>24</v>
      </c>
      <c r="Y16" s="50"/>
      <c r="AA16" s="44">
        <f>MAX(X16)</f>
        <v>24</v>
      </c>
      <c r="AB16" s="36">
        <f>Hoja2!A32</f>
        <v>8</v>
      </c>
      <c r="AC16" s="44">
        <f t="shared" ref="AC16" si="43">AB17+AA16</f>
        <v>25</v>
      </c>
      <c r="AD16" s="50"/>
      <c r="AF16" s="73"/>
      <c r="AG16" s="74"/>
      <c r="AH16" s="75"/>
      <c r="AO16" s="44">
        <f>MAX(AH17,AL23)</f>
        <v>29</v>
      </c>
      <c r="AP16" s="36">
        <f>Hoja2!A52</f>
        <v>13</v>
      </c>
      <c r="AQ16" s="44">
        <f>AP17+AO16</f>
        <v>36</v>
      </c>
      <c r="AR16" s="50"/>
      <c r="AS16" s="50"/>
      <c r="BA16" s="44">
        <f>MAX(AY23)</f>
        <v>45</v>
      </c>
      <c r="BB16" s="36">
        <f>Hoja2!A76</f>
        <v>19</v>
      </c>
      <c r="BC16" s="44">
        <f t="shared" ref="BC16" si="44">BB17+BA16</f>
        <v>47</v>
      </c>
      <c r="BE16" s="44">
        <f>MAX(BC16)</f>
        <v>47</v>
      </c>
      <c r="BF16" s="36">
        <f>Hoja2!A72</f>
        <v>18</v>
      </c>
      <c r="BG16" s="44">
        <f t="shared" ref="BG16" si="45">BF17+BE16</f>
        <v>49</v>
      </c>
      <c r="BI16" s="44">
        <f>MAX(BG16)</f>
        <v>49</v>
      </c>
      <c r="BJ16" s="36">
        <f>Hoja2!A96</f>
        <v>24</v>
      </c>
      <c r="BK16" s="44">
        <f t="shared" ref="BK16" si="46">BJ17+BI16</f>
        <v>52</v>
      </c>
      <c r="BM16" s="44">
        <f>MAX(BK16)</f>
        <v>52</v>
      </c>
      <c r="BN16" s="36">
        <f>Hoja2!A100</f>
        <v>25</v>
      </c>
      <c r="BO16" s="44">
        <f>BN17+BM16</f>
        <v>57</v>
      </c>
      <c r="BQ16" s="44">
        <f>MAX(BO16)</f>
        <v>57</v>
      </c>
      <c r="BR16" s="36">
        <f>Hoja2!A108</f>
        <v>27</v>
      </c>
      <c r="BS16" s="44">
        <f>BR17+BQ16</f>
        <v>59</v>
      </c>
      <c r="BU16" s="44">
        <f>MAX(BS16)</f>
        <v>59</v>
      </c>
      <c r="BV16" s="36">
        <f>Hoja2!A104</f>
        <v>26</v>
      </c>
      <c r="BW16" s="44">
        <f>BV17+BU16</f>
        <v>61</v>
      </c>
      <c r="BY16" s="44">
        <f>MAX(BW16)</f>
        <v>61</v>
      </c>
      <c r="BZ16" s="36">
        <f>Hoja2!A68</f>
        <v>17</v>
      </c>
      <c r="CA16" s="44">
        <f t="shared" ref="CA16" si="47">BZ17+BY16</f>
        <v>63</v>
      </c>
      <c r="CE16" s="44">
        <f>MAX(CA16)</f>
        <v>63</v>
      </c>
      <c r="CF16" s="36">
        <f>Hoja2!A88</f>
        <v>22</v>
      </c>
      <c r="CG16" s="44">
        <f t="shared" ref="CG16" si="48">CF17+CE16</f>
        <v>71</v>
      </c>
      <c r="CI16" s="44">
        <f>MAX(CG16)</f>
        <v>71</v>
      </c>
      <c r="CJ16" s="36">
        <f>Hoja2!A128</f>
        <v>32</v>
      </c>
      <c r="CK16" s="44">
        <f>CJ17+CI16</f>
        <v>77</v>
      </c>
      <c r="CM16" s="44">
        <f>MAX(CK16)</f>
        <v>77</v>
      </c>
      <c r="CN16" s="36">
        <f>Hoja2!A124</f>
        <v>31</v>
      </c>
      <c r="CO16" s="44">
        <f>CN17+CM16</f>
        <v>89</v>
      </c>
      <c r="CQ16" s="44">
        <f>MAX(CO16)</f>
        <v>89</v>
      </c>
      <c r="CR16" s="36">
        <f>Hoja2!A140</f>
        <v>35</v>
      </c>
      <c r="CS16" s="44">
        <f>CR17+CQ16</f>
        <v>91</v>
      </c>
      <c r="CU16" s="44">
        <f>MAX(CS16)</f>
        <v>91</v>
      </c>
      <c r="CV16" s="36">
        <f>Hoja2!A180</f>
        <v>45</v>
      </c>
      <c r="CW16" s="44">
        <f>CV17+CU16</f>
        <v>96</v>
      </c>
      <c r="CY16" s="44">
        <f>MAX(CW11,CW16)</f>
        <v>96</v>
      </c>
      <c r="CZ16" s="36">
        <f>Hoja2!A172</f>
        <v>43</v>
      </c>
      <c r="DA16" s="44">
        <f>CZ17+CY16</f>
        <v>106</v>
      </c>
      <c r="DB16" s="38"/>
      <c r="DC16" s="44">
        <f>MAX(DA16)</f>
        <v>106</v>
      </c>
      <c r="DD16" s="36">
        <f>Hoja2!A244</f>
        <v>61</v>
      </c>
      <c r="DE16" s="44">
        <f t="shared" ref="DE16" si="49">DD17+DC16</f>
        <v>113</v>
      </c>
      <c r="DG16" s="44">
        <f>MAX(DE16)</f>
        <v>113</v>
      </c>
      <c r="DH16" s="36">
        <f>Hoja2!A240</f>
        <v>60</v>
      </c>
      <c r="DI16" s="44">
        <f t="shared" ref="DI16" si="50">DH17+DG16</f>
        <v>124</v>
      </c>
      <c r="DK16" s="44">
        <f>MAX(DI16)</f>
        <v>124</v>
      </c>
      <c r="DL16" s="36">
        <f>Hoja2!A168</f>
        <v>42</v>
      </c>
      <c r="DM16" s="44">
        <f>DL17+DK16</f>
        <v>129</v>
      </c>
      <c r="DO16" s="44">
        <f>MAX(DM16)</f>
        <v>129</v>
      </c>
      <c r="DP16" s="36">
        <f>Hoja2!A220</f>
        <v>55</v>
      </c>
      <c r="DQ16" s="44">
        <f t="shared" ref="DQ16" si="51">DP17+DO16</f>
        <v>132</v>
      </c>
      <c r="DU16" s="44">
        <f>MAX(DQ11,DQ16,DQ21)</f>
        <v>132</v>
      </c>
      <c r="DV16" s="36">
        <f>Hoja2!A228</f>
        <v>57</v>
      </c>
      <c r="DW16" s="44">
        <f t="shared" ref="DW16" si="52">DV17+DU16</f>
        <v>139</v>
      </c>
      <c r="DZ16" s="44">
        <f>MAX(DW8,DW16,DW28)</f>
        <v>139</v>
      </c>
      <c r="EA16" s="36">
        <f>Hoja2!A280</f>
        <v>70</v>
      </c>
      <c r="EB16" s="44">
        <f t="shared" ref="EB16" si="53">EA17+DZ16</f>
        <v>143</v>
      </c>
    </row>
    <row r="17" spans="10:132" ht="35.049999999999997" customHeight="1" x14ac:dyDescent="0.4">
      <c r="N17" s="45">
        <f t="shared" ref="N17" si="54">P17-O17</f>
        <v>7</v>
      </c>
      <c r="O17" s="42">
        <f>Hoja2!G8</f>
        <v>6</v>
      </c>
      <c r="P17" s="45">
        <f>MIN(R24)</f>
        <v>13</v>
      </c>
      <c r="V17" s="45">
        <f t="shared" ref="V17" si="55">X17-W17</f>
        <v>17</v>
      </c>
      <c r="W17" s="42">
        <f>Hoja2!G20</f>
        <v>7</v>
      </c>
      <c r="X17" s="45">
        <f>MIN(AA17)</f>
        <v>24</v>
      </c>
      <c r="Y17" s="65"/>
      <c r="AA17" s="45">
        <f t="shared" ref="AA17" si="56">AC17-AB17</f>
        <v>24</v>
      </c>
      <c r="AB17" s="42">
        <f>Hoja2!G32</f>
        <v>1</v>
      </c>
      <c r="AC17" s="45">
        <f>MIN(AF18)</f>
        <v>25</v>
      </c>
      <c r="AD17" s="65"/>
      <c r="AF17" s="44">
        <f>MAX(AC16,AC23)</f>
        <v>25</v>
      </c>
      <c r="AG17" s="36">
        <f>Hoja2!A40</f>
        <v>10</v>
      </c>
      <c r="AH17" s="44">
        <f t="shared" ref="AH17" si="57">AG18+AF17</f>
        <v>27</v>
      </c>
      <c r="AO17" s="45">
        <f t="shared" ref="AO17" si="58">AQ17-AP17</f>
        <v>29</v>
      </c>
      <c r="AP17" s="42">
        <f>Hoja2!G52</f>
        <v>7</v>
      </c>
      <c r="AQ17" s="45">
        <f>MIN(AR24)</f>
        <v>36</v>
      </c>
      <c r="AR17" s="51"/>
      <c r="AS17" s="51"/>
      <c r="BA17" s="45">
        <f t="shared" ref="BA17" si="59">BC17-BB17</f>
        <v>45</v>
      </c>
      <c r="BB17" s="42">
        <f>Hoja2!G76</f>
        <v>2</v>
      </c>
      <c r="BC17" s="45">
        <f>MIN(BE17)</f>
        <v>47</v>
      </c>
      <c r="BE17" s="45">
        <f t="shared" ref="BE17" si="60">BG17-BF17</f>
        <v>47</v>
      </c>
      <c r="BF17" s="42">
        <f>Hoja2!G72</f>
        <v>2</v>
      </c>
      <c r="BG17" s="45">
        <f>MIN(BI17)</f>
        <v>49</v>
      </c>
      <c r="BI17" s="45">
        <f t="shared" ref="BI17" si="61">BK17-BJ17</f>
        <v>49</v>
      </c>
      <c r="BJ17" s="42">
        <f>Hoja2!G96</f>
        <v>3</v>
      </c>
      <c r="BK17" s="45">
        <f>MIN(BM17)</f>
        <v>52</v>
      </c>
      <c r="BM17" s="45">
        <f t="shared" ref="BM17" si="62">BO17-BN17</f>
        <v>52</v>
      </c>
      <c r="BN17" s="42">
        <f>Hoja2!G100</f>
        <v>5</v>
      </c>
      <c r="BO17" s="45">
        <f>MIN(BQ17,BQ24)</f>
        <v>57</v>
      </c>
      <c r="BQ17" s="45">
        <f t="shared" ref="BQ17" si="63">BS17-BR17</f>
        <v>57</v>
      </c>
      <c r="BR17" s="42">
        <f>Hoja2!G108</f>
        <v>2</v>
      </c>
      <c r="BS17" s="62">
        <f>MIN(BU17)</f>
        <v>59</v>
      </c>
      <c r="BU17" s="45">
        <f t="shared" ref="BU17" si="64">BW17-BV17</f>
        <v>59</v>
      </c>
      <c r="BV17" s="42">
        <f>Hoja2!G104</f>
        <v>2</v>
      </c>
      <c r="BW17" s="45">
        <f>MIN(BY17)</f>
        <v>61</v>
      </c>
      <c r="BY17" s="45">
        <f t="shared" ref="BY17" si="65">CA17-BZ17</f>
        <v>61</v>
      </c>
      <c r="BZ17" s="42">
        <f>Hoja2!G68</f>
        <v>2</v>
      </c>
      <c r="CA17" s="45">
        <f>MIN(CE17)</f>
        <v>63</v>
      </c>
      <c r="CE17" s="45">
        <f t="shared" ref="CE17" si="66">CG17-CF17</f>
        <v>63</v>
      </c>
      <c r="CF17" s="42">
        <f>Hoja2!G88</f>
        <v>8</v>
      </c>
      <c r="CG17" s="45">
        <f>MIN(CI17)</f>
        <v>71</v>
      </c>
      <c r="CI17" s="45">
        <f t="shared" ref="CI17" si="67">CK17-CJ17</f>
        <v>71</v>
      </c>
      <c r="CJ17" s="42">
        <f>Hoja2!G128</f>
        <v>6</v>
      </c>
      <c r="CK17" s="45">
        <f>MIN(CM17)</f>
        <v>77</v>
      </c>
      <c r="CM17" s="45">
        <f t="shared" ref="CM17" si="68">CO17-CN17</f>
        <v>77</v>
      </c>
      <c r="CN17" s="42">
        <f>Hoja2!G124</f>
        <v>12</v>
      </c>
      <c r="CO17" s="45">
        <f>MIN(CQ17)</f>
        <v>89</v>
      </c>
      <c r="CQ17" s="45">
        <f t="shared" ref="CQ17" si="69">CS17-CR17</f>
        <v>89</v>
      </c>
      <c r="CR17" s="42">
        <f>Hoja2!G140</f>
        <v>2</v>
      </c>
      <c r="CS17" s="45">
        <f>MIN(CU12,CU17)</f>
        <v>91</v>
      </c>
      <c r="CU17" s="45">
        <f t="shared" ref="CU17" si="70">CW17-CV17</f>
        <v>91</v>
      </c>
      <c r="CV17" s="42">
        <f>Hoja2!G180</f>
        <v>5</v>
      </c>
      <c r="CW17" s="45">
        <f>MIN(CY17)</f>
        <v>96</v>
      </c>
      <c r="CY17" s="45">
        <f t="shared" ref="CY17" si="71">DA17-CZ17</f>
        <v>96</v>
      </c>
      <c r="CZ17" s="42">
        <f>Hoja2!G172</f>
        <v>10</v>
      </c>
      <c r="DA17" s="45">
        <f>MIN(DC17)</f>
        <v>106</v>
      </c>
      <c r="DC17" s="45">
        <f t="shared" ref="DC17" si="72">DE17-DD17</f>
        <v>106</v>
      </c>
      <c r="DD17" s="42">
        <f>Hoja2!G244</f>
        <v>7</v>
      </c>
      <c r="DE17" s="45">
        <f>MIN(DG17)</f>
        <v>113</v>
      </c>
      <c r="DG17" s="45">
        <f t="shared" ref="DG17" si="73">DI17-DH17</f>
        <v>113</v>
      </c>
      <c r="DH17" s="42">
        <f>Hoja2!G240</f>
        <v>11</v>
      </c>
      <c r="DI17" s="45">
        <f>MIN(DK17)</f>
        <v>124</v>
      </c>
      <c r="DK17" s="45">
        <f t="shared" ref="DK17" si="74">DM17-DL17</f>
        <v>124</v>
      </c>
      <c r="DL17" s="42">
        <f>Hoja2!G168</f>
        <v>5</v>
      </c>
      <c r="DM17" s="45">
        <f>MIN(DO12,DO17,DO22)</f>
        <v>129</v>
      </c>
      <c r="DO17" s="45">
        <f t="shared" ref="DO17" si="75">DQ17-DP17</f>
        <v>129</v>
      </c>
      <c r="DP17" s="42">
        <f>Hoja2!G220</f>
        <v>3</v>
      </c>
      <c r="DQ17" s="45">
        <f>MIN(DU17)</f>
        <v>132</v>
      </c>
      <c r="DU17" s="45">
        <f t="shared" ref="DU17" si="76">DW17-DV17</f>
        <v>132</v>
      </c>
      <c r="DV17" s="42">
        <f>Hoja2!G228</f>
        <v>7</v>
      </c>
      <c r="DW17" s="45">
        <f>MIN(DZ17)</f>
        <v>139</v>
      </c>
      <c r="DZ17" s="45">
        <f>EB17-EA17</f>
        <v>139</v>
      </c>
      <c r="EA17" s="42">
        <v>4</v>
      </c>
      <c r="EB17" s="44">
        <f>EB16</f>
        <v>143</v>
      </c>
    </row>
    <row r="18" spans="10:132" ht="35.049999999999997" customHeight="1" x14ac:dyDescent="0.4">
      <c r="N18" s="38"/>
      <c r="O18" s="38"/>
      <c r="P18" s="43">
        <f t="shared" ref="P18" si="77">P17-P16</f>
        <v>1</v>
      </c>
      <c r="V18" s="38"/>
      <c r="W18" s="38"/>
      <c r="X18" s="43">
        <f t="shared" ref="X18" si="78">X17-X16</f>
        <v>0</v>
      </c>
      <c r="Y18" s="52"/>
      <c r="AA18" s="38"/>
      <c r="AB18" s="38"/>
      <c r="AC18" s="43">
        <f t="shared" ref="AC18" si="79">AC17-AC16</f>
        <v>0</v>
      </c>
      <c r="AD18" s="52"/>
      <c r="AF18" s="45">
        <f t="shared" ref="AF18" si="80">AH18-AG18</f>
        <v>25</v>
      </c>
      <c r="AG18" s="42">
        <f>Hoja2!G40</f>
        <v>2</v>
      </c>
      <c r="AH18" s="45">
        <f>MIN(AO17,AJ24)</f>
        <v>27</v>
      </c>
      <c r="AO18" s="38"/>
      <c r="AP18" s="38"/>
      <c r="AQ18" s="43">
        <f t="shared" ref="AQ18" si="81">AQ17-AQ16</f>
        <v>0</v>
      </c>
      <c r="AR18" s="52"/>
      <c r="AS18" s="52"/>
      <c r="BA18" s="38"/>
      <c r="BB18" s="38"/>
      <c r="BC18" s="43">
        <f t="shared" ref="BC18" si="82">BC17-BC16</f>
        <v>0</v>
      </c>
      <c r="BE18" s="38"/>
      <c r="BF18" s="38"/>
      <c r="BG18" s="43">
        <f t="shared" ref="BG18" si="83">BG17-BG16</f>
        <v>0</v>
      </c>
      <c r="BI18" s="38"/>
      <c r="BJ18" s="38"/>
      <c r="BK18" s="43">
        <f t="shared" ref="BK18" si="84">BK17-BK16</f>
        <v>0</v>
      </c>
      <c r="BM18" s="38"/>
      <c r="BN18" s="38"/>
      <c r="BO18" s="43">
        <f t="shared" ref="BO18" si="85">BO17-BO16</f>
        <v>0</v>
      </c>
      <c r="BQ18" s="38"/>
      <c r="BR18" s="38"/>
      <c r="BS18" s="43">
        <f t="shared" ref="BS18" si="86">BS17-BS16</f>
        <v>0</v>
      </c>
      <c r="BU18" s="38"/>
      <c r="BV18" s="38"/>
      <c r="BW18" s="43">
        <f t="shared" ref="BW18" si="87">BW17-BW16</f>
        <v>0</v>
      </c>
      <c r="BY18" s="38"/>
      <c r="BZ18" s="38"/>
      <c r="CA18" s="43">
        <f t="shared" ref="CA18" si="88">CA17-CA16</f>
        <v>0</v>
      </c>
      <c r="CE18" s="38"/>
      <c r="CF18" s="38"/>
      <c r="CG18" s="63">
        <f t="shared" ref="CG18" si="89">CG17-CG16</f>
        <v>0</v>
      </c>
      <c r="CI18" s="38"/>
      <c r="CJ18" s="38"/>
      <c r="CK18" s="63">
        <f t="shared" ref="CK18" si="90">CK17-CK16</f>
        <v>0</v>
      </c>
      <c r="CM18" s="38"/>
      <c r="CN18" s="38"/>
      <c r="CO18" s="63">
        <f t="shared" ref="CO18" si="91">CO17-CO16</f>
        <v>0</v>
      </c>
      <c r="CQ18" s="38"/>
      <c r="CR18" s="38"/>
      <c r="CS18" s="63">
        <f t="shared" ref="CS18" si="92">CS17-CS16</f>
        <v>0</v>
      </c>
      <c r="CU18" s="38"/>
      <c r="CV18" s="38"/>
      <c r="CW18" s="63">
        <f t="shared" ref="CW18" si="93">CW17-CW16</f>
        <v>0</v>
      </c>
      <c r="DA18" s="63">
        <f>DA17-DA16</f>
        <v>0</v>
      </c>
      <c r="DC18" s="38"/>
      <c r="DD18" s="38"/>
      <c r="DE18" s="63">
        <f t="shared" ref="DE18" si="94">DE17-DE16</f>
        <v>0</v>
      </c>
      <c r="DG18" s="38"/>
      <c r="DH18" s="38"/>
      <c r="DI18" s="63">
        <f t="shared" ref="DI18" si="95">DI17-DI16</f>
        <v>0</v>
      </c>
      <c r="DK18" s="38"/>
      <c r="DL18" s="38"/>
      <c r="DM18" s="43">
        <f t="shared" ref="DM18" si="96">DM17-DM16</f>
        <v>0</v>
      </c>
      <c r="DO18" s="38"/>
      <c r="DP18" s="38"/>
      <c r="DQ18" s="63">
        <f t="shared" ref="DQ18" si="97">DQ17-DQ16</f>
        <v>0</v>
      </c>
      <c r="DU18" s="38"/>
      <c r="DV18" s="38"/>
      <c r="DW18" s="43">
        <f t="shared" ref="DW18" si="98">DW17-DW16</f>
        <v>0</v>
      </c>
      <c r="DZ18" s="38"/>
      <c r="EA18" s="38"/>
      <c r="EB18" s="44">
        <f t="shared" ref="EB18" si="99">EB17-EB16</f>
        <v>0</v>
      </c>
    </row>
    <row r="19" spans="10:132" ht="35.049999999999997" customHeight="1" x14ac:dyDescent="0.4">
      <c r="AF19" s="38"/>
      <c r="AG19" s="38"/>
      <c r="AH19" s="43">
        <f t="shared" ref="AH19" si="100">AH18-AH17</f>
        <v>0</v>
      </c>
      <c r="CE19" s="69" t="str">
        <f>Hoja2!B136</f>
        <v>Mampostería 2 nivel</v>
      </c>
      <c r="CF19" s="69"/>
      <c r="CG19" s="69"/>
      <c r="CI19" s="69" t="str">
        <f>Hoja2!B148</f>
        <v>Revoque cielo 2 piso</v>
      </c>
      <c r="CJ19" s="69"/>
      <c r="CK19" s="69"/>
      <c r="CM19" s="69" t="str">
        <f>Hoja2!B144</f>
        <v>Revoque 2 nivel</v>
      </c>
      <c r="CN19" s="69"/>
      <c r="CO19" s="69"/>
      <c r="CQ19" s="69" t="str">
        <f>Hoja2!B176</f>
        <v xml:space="preserve">Colocación puertas y ventanas 2 nivel </v>
      </c>
      <c r="CR19" s="69"/>
      <c r="CS19" s="69"/>
      <c r="CU19" s="69" t="str">
        <f>Hoja2!B248</f>
        <v>Enchapes en zonas húmedas 2 piso</v>
      </c>
      <c r="CV19" s="69"/>
      <c r="CW19" s="69"/>
      <c r="CY19" s="69" t="str">
        <f>Hoja2!B188</f>
        <v>Estuco 2 nivel</v>
      </c>
      <c r="CZ19" s="69"/>
      <c r="DA19" s="69"/>
      <c r="DC19" s="69" t="str">
        <f>Hoja2!B272</f>
        <v>Aplicación pintura 2 nivel cielos</v>
      </c>
      <c r="DD19" s="69"/>
      <c r="DE19" s="69"/>
      <c r="DG19" s="69" t="str">
        <f>Hoja2!B252</f>
        <v>Aplicación de pintura 2 nivel muros</v>
      </c>
      <c r="DH19" s="69"/>
      <c r="DI19" s="69"/>
      <c r="DO19" s="69" t="str">
        <f>Hoja2!B192</f>
        <v>Instalación de piso en escaleras primer tramo</v>
      </c>
      <c r="DP19" s="69"/>
      <c r="DQ19" s="69"/>
    </row>
    <row r="20" spans="10:132" ht="35.049999999999997" customHeight="1" x14ac:dyDescent="0.4">
      <c r="CE20" s="69"/>
      <c r="CF20" s="69"/>
      <c r="CG20" s="69"/>
      <c r="CI20" s="69"/>
      <c r="CJ20" s="69"/>
      <c r="CK20" s="69"/>
      <c r="CM20" s="69"/>
      <c r="CN20" s="69"/>
      <c r="CO20" s="69"/>
      <c r="CQ20" s="69"/>
      <c r="CR20" s="69"/>
      <c r="CS20" s="69"/>
      <c r="CU20" s="69"/>
      <c r="CV20" s="69"/>
      <c r="CW20" s="69"/>
      <c r="CY20" s="69"/>
      <c r="CZ20" s="69"/>
      <c r="DA20" s="69"/>
      <c r="DC20" s="69"/>
      <c r="DD20" s="69"/>
      <c r="DE20" s="69"/>
      <c r="DG20" s="69"/>
      <c r="DH20" s="69"/>
      <c r="DI20" s="69"/>
      <c r="DO20" s="69"/>
      <c r="DP20" s="69"/>
      <c r="DQ20" s="69"/>
    </row>
    <row r="21" spans="10:132" ht="35.049999999999997" customHeight="1" x14ac:dyDescent="0.4">
      <c r="J21" s="69" t="str">
        <f>Hoja2!B4</f>
        <v>Descapote del terreno</v>
      </c>
      <c r="K21" s="69"/>
      <c r="L21" s="69"/>
      <c r="R21" s="69" t="str">
        <f>Hoja2!B16</f>
        <v>Localización y Replanteo</v>
      </c>
      <c r="S21" s="69"/>
      <c r="T21" s="69"/>
      <c r="AA21" s="69" t="str">
        <f>Hoja2!B28</f>
        <v>Corte y figurado de hierro</v>
      </c>
      <c r="AB21" s="69"/>
      <c r="AC21" s="69"/>
      <c r="AD21" s="64"/>
      <c r="AJ21" s="69" t="str">
        <f>Hoja2!B48</f>
        <v>Colocación de hierro columnas 1 nivel</v>
      </c>
      <c r="AK21" s="69"/>
      <c r="AL21" s="69"/>
      <c r="AR21" s="69" t="str">
        <f>Hoja2!B60</f>
        <v>Armado y vaciado de columnas 1 nivel</v>
      </c>
      <c r="AS21" s="69"/>
      <c r="AT21" s="69"/>
      <c r="AW21" s="70" t="str">
        <f>Hoja2!B64</f>
        <v>Armado de losa de entrepiso 2nivel</v>
      </c>
      <c r="AX21" s="71"/>
      <c r="AY21" s="72"/>
      <c r="BQ21" s="70" t="str">
        <f>Hoja2!B112</f>
        <v>Armado de escaleras segundo tramo</v>
      </c>
      <c r="BR21" s="71"/>
      <c r="BS21" s="72"/>
      <c r="BU21" s="70" t="str">
        <f>Hoja2!B116</f>
        <v>Colocación acero de escaleras segundo tramo</v>
      </c>
      <c r="BV21" s="71"/>
      <c r="BW21" s="72"/>
      <c r="BY21" s="70" t="str">
        <f>Hoja2!B132</f>
        <v>Vaciado de escaleras segundo tramo</v>
      </c>
      <c r="BZ21" s="71"/>
      <c r="CA21" s="72"/>
      <c r="CE21" s="44">
        <f>MAX(CA23)</f>
        <v>63</v>
      </c>
      <c r="CF21" s="36">
        <f>Hoja2!A136</f>
        <v>34</v>
      </c>
      <c r="CG21" s="44">
        <f>CF22+CE21</f>
        <v>69</v>
      </c>
      <c r="CI21" s="44">
        <f>MAX(CG21)</f>
        <v>69</v>
      </c>
      <c r="CJ21" s="36">
        <f>Hoja2!A148</f>
        <v>37</v>
      </c>
      <c r="CK21" s="44">
        <f>CJ22+CI21</f>
        <v>75</v>
      </c>
      <c r="CM21" s="44">
        <f>MAX(CK21)</f>
        <v>75</v>
      </c>
      <c r="CN21" s="36">
        <f>Hoja2!A144</f>
        <v>36</v>
      </c>
      <c r="CO21" s="44">
        <f>CN22+CM21</f>
        <v>87</v>
      </c>
      <c r="CQ21" s="44">
        <f>MAX(CO21)</f>
        <v>87</v>
      </c>
      <c r="CR21" s="36">
        <f>Hoja2!A176</f>
        <v>44</v>
      </c>
      <c r="CS21" s="44">
        <f>CR22+CQ21</f>
        <v>89</v>
      </c>
      <c r="CU21" s="44">
        <f>MAX(CS21)</f>
        <v>89</v>
      </c>
      <c r="CV21" s="36">
        <f>Hoja2!A248</f>
        <v>62</v>
      </c>
      <c r="CW21" s="44">
        <f t="shared" ref="CW21" si="101">CV22+CU21</f>
        <v>91</v>
      </c>
      <c r="CY21" s="44">
        <f>MAX(CW21)</f>
        <v>91</v>
      </c>
      <c r="CZ21" s="36">
        <f>Hoja2!A188</f>
        <v>47</v>
      </c>
      <c r="DA21" s="44">
        <f t="shared" ref="DA21" si="102">CZ22+CY21</f>
        <v>100</v>
      </c>
      <c r="DC21" s="44">
        <f>MAX(DA21)</f>
        <v>100</v>
      </c>
      <c r="DD21" s="36">
        <f>Hoja2!A272</f>
        <v>68</v>
      </c>
      <c r="DE21" s="44">
        <f t="shared" ref="DE21" si="103">DD22+DC21</f>
        <v>107</v>
      </c>
      <c r="DG21" s="44">
        <f>MAX(DE21)</f>
        <v>107</v>
      </c>
      <c r="DH21" s="36">
        <f>Hoja2!A252</f>
        <v>63</v>
      </c>
      <c r="DI21" s="44">
        <f t="shared" ref="DI21" si="104">DH22+DG21</f>
        <v>118</v>
      </c>
      <c r="DO21" s="44">
        <f>MAX(DM16)</f>
        <v>129</v>
      </c>
      <c r="DP21" s="36">
        <f>Hoja2!A192</f>
        <v>48</v>
      </c>
      <c r="DQ21" s="44">
        <f t="shared" ref="DQ21" si="105">DP22+DO21</f>
        <v>132</v>
      </c>
    </row>
    <row r="22" spans="10:132" ht="35.049999999999997" customHeight="1" x14ac:dyDescent="0.4">
      <c r="J22" s="69"/>
      <c r="K22" s="69"/>
      <c r="L22" s="69"/>
      <c r="R22" s="69"/>
      <c r="S22" s="69"/>
      <c r="T22" s="69"/>
      <c r="AA22" s="69"/>
      <c r="AB22" s="69"/>
      <c r="AC22" s="69"/>
      <c r="AD22" s="64"/>
      <c r="AJ22" s="69"/>
      <c r="AK22" s="69"/>
      <c r="AL22" s="69"/>
      <c r="AR22" s="69"/>
      <c r="AS22" s="69"/>
      <c r="AT22" s="69"/>
      <c r="AW22" s="73"/>
      <c r="AX22" s="74"/>
      <c r="AY22" s="75"/>
      <c r="BQ22" s="73"/>
      <c r="BR22" s="74"/>
      <c r="BS22" s="75"/>
      <c r="BU22" s="73"/>
      <c r="BV22" s="74"/>
      <c r="BW22" s="75"/>
      <c r="BY22" s="73"/>
      <c r="BZ22" s="74"/>
      <c r="CA22" s="75"/>
      <c r="CE22" s="45">
        <f t="shared" ref="CE22" si="106">CG22-CF22</f>
        <v>69</v>
      </c>
      <c r="CF22" s="42">
        <f>Hoja2!G136</f>
        <v>6</v>
      </c>
      <c r="CG22" s="45">
        <f>MIN(CI22)</f>
        <v>75</v>
      </c>
      <c r="CI22" s="45">
        <f t="shared" ref="CI22" si="107">CK22-CJ22</f>
        <v>75</v>
      </c>
      <c r="CJ22" s="42">
        <f>Hoja2!G148</f>
        <v>6</v>
      </c>
      <c r="CK22" s="45">
        <f>MIN(CM22)</f>
        <v>81</v>
      </c>
      <c r="CM22" s="45">
        <f t="shared" ref="CM22" si="108">CO22-CN22</f>
        <v>81</v>
      </c>
      <c r="CN22" s="42">
        <f>Hoja2!G144</f>
        <v>12</v>
      </c>
      <c r="CO22" s="45">
        <f>MIN(CQ22)</f>
        <v>93</v>
      </c>
      <c r="CQ22" s="45">
        <f t="shared" ref="CQ22" si="109">CS22-CR22</f>
        <v>93</v>
      </c>
      <c r="CR22" s="42">
        <f>Hoja2!G176</f>
        <v>2</v>
      </c>
      <c r="CS22" s="45">
        <f>MIN(CU22)</f>
        <v>95</v>
      </c>
      <c r="CU22" s="45">
        <f t="shared" ref="CU22" si="110">CW22-CV22</f>
        <v>95</v>
      </c>
      <c r="CV22" s="42">
        <f>Hoja2!G248</f>
        <v>2</v>
      </c>
      <c r="CW22" s="45">
        <f>MIN(CY22)</f>
        <v>97</v>
      </c>
      <c r="CY22" s="45">
        <f t="shared" ref="CY22" si="111">DA22-CZ22</f>
        <v>97</v>
      </c>
      <c r="CZ22" s="42">
        <f>Hoja2!G188</f>
        <v>9</v>
      </c>
      <c r="DA22" s="45">
        <f>MIN(DC22)</f>
        <v>106</v>
      </c>
      <c r="DC22" s="45">
        <f t="shared" ref="DC22" si="112">DE22-DD22</f>
        <v>106</v>
      </c>
      <c r="DD22" s="42">
        <f>Hoja2!G272</f>
        <v>7</v>
      </c>
      <c r="DE22" s="45">
        <f>MIN(DG22)</f>
        <v>113</v>
      </c>
      <c r="DG22" s="45">
        <f t="shared" ref="DG22" si="113">DI22-DH22</f>
        <v>113</v>
      </c>
      <c r="DH22" s="42">
        <f>Hoja2!G252</f>
        <v>11</v>
      </c>
      <c r="DI22" s="45">
        <f>MIN(DK27)</f>
        <v>124</v>
      </c>
      <c r="DO22" s="45">
        <f t="shared" ref="DO22" si="114">DQ22-DP22</f>
        <v>129</v>
      </c>
      <c r="DP22" s="42">
        <f>Hoja2!G192</f>
        <v>3</v>
      </c>
      <c r="DQ22" s="45">
        <f>MIN(DU17)</f>
        <v>132</v>
      </c>
    </row>
    <row r="23" spans="10:132" ht="35.049999999999997" customHeight="1" x14ac:dyDescent="0.4">
      <c r="J23" s="35">
        <v>0</v>
      </c>
      <c r="K23" s="36">
        <f>Hoja2!A4</f>
        <v>1</v>
      </c>
      <c r="L23" s="44">
        <f>K24+J23</f>
        <v>6</v>
      </c>
      <c r="R23" s="44">
        <f>MAX(P16,P30)</f>
        <v>13</v>
      </c>
      <c r="S23" s="36">
        <f>Hoja2!A16</f>
        <v>4</v>
      </c>
      <c r="T23" s="44">
        <f t="shared" ref="T23" si="115">S24+R23</f>
        <v>17</v>
      </c>
      <c r="AA23" s="44">
        <f>MAX(T23)</f>
        <v>17</v>
      </c>
      <c r="AB23" s="36">
        <f>Hoja2!A28</f>
        <v>7</v>
      </c>
      <c r="AC23" s="44">
        <f t="shared" ref="AC23" si="116">AB24+AA23</f>
        <v>21</v>
      </c>
      <c r="AD23" s="50"/>
      <c r="AJ23" s="44">
        <f>MAX(AH17,AC23,AH29)</f>
        <v>27</v>
      </c>
      <c r="AK23" s="36">
        <f>Hoja2!A48</f>
        <v>12</v>
      </c>
      <c r="AL23" s="44">
        <f t="shared" ref="AL23" si="117">AK24+AJ23</f>
        <v>29</v>
      </c>
      <c r="AR23" s="44">
        <f>MAX(AQ16,AL23,AO30)</f>
        <v>36</v>
      </c>
      <c r="AS23" s="36">
        <f>Hoja2!A60</f>
        <v>15</v>
      </c>
      <c r="AT23" s="44">
        <f t="shared" ref="AT23" si="118">AS24+AR23</f>
        <v>40</v>
      </c>
      <c r="AW23" s="44">
        <f>MAX(AT23)</f>
        <v>40</v>
      </c>
      <c r="AX23" s="36">
        <f>Hoja2!A64</f>
        <v>16</v>
      </c>
      <c r="AY23" s="44">
        <f>AX24+AW23</f>
        <v>45</v>
      </c>
      <c r="BQ23" s="44">
        <f>MAX(BO16,BM30)</f>
        <v>57</v>
      </c>
      <c r="BR23" s="36">
        <f>Hoja2!A112</f>
        <v>28</v>
      </c>
      <c r="BS23" s="44">
        <f>BR24+BQ23</f>
        <v>60</v>
      </c>
      <c r="BU23" s="44">
        <f>MAX(BS23)</f>
        <v>60</v>
      </c>
      <c r="BV23" s="36">
        <f>Hoja2!A116</f>
        <v>29</v>
      </c>
      <c r="BW23" s="44">
        <f>BV24+BU23</f>
        <v>62</v>
      </c>
      <c r="BY23" s="44">
        <f>MAX(BW23)</f>
        <v>62</v>
      </c>
      <c r="BZ23" s="36">
        <f>Hoja2!A132</f>
        <v>33</v>
      </c>
      <c r="CA23" s="44">
        <f>BZ24+BY23</f>
        <v>63</v>
      </c>
      <c r="CE23" s="38"/>
      <c r="CF23" s="38"/>
      <c r="CG23" s="43">
        <f t="shared" ref="CG23" si="119">CG22-CG21</f>
        <v>6</v>
      </c>
      <c r="CI23" s="38"/>
      <c r="CJ23" s="38"/>
      <c r="CK23" s="43">
        <f t="shared" ref="CK23" si="120">CK22-CK21</f>
        <v>6</v>
      </c>
      <c r="CM23" s="38"/>
      <c r="CN23" s="38"/>
      <c r="CO23" s="43">
        <f t="shared" ref="CO23" si="121">CO22-CO21</f>
        <v>6</v>
      </c>
      <c r="CQ23" s="38"/>
      <c r="CR23" s="38"/>
      <c r="CS23" s="43">
        <f t="shared" ref="CS23" si="122">CS22-CS21</f>
        <v>6</v>
      </c>
      <c r="CU23" s="38"/>
      <c r="CV23" s="38"/>
      <c r="CW23" s="43">
        <f t="shared" ref="CW23" si="123">CW22-CW21</f>
        <v>6</v>
      </c>
      <c r="CY23" s="38"/>
      <c r="CZ23" s="38"/>
      <c r="DA23" s="43">
        <f t="shared" ref="DA23" si="124">DA22-DA21</f>
        <v>6</v>
      </c>
      <c r="DC23" s="38"/>
      <c r="DD23" s="38"/>
      <c r="DE23" s="43">
        <f t="shared" ref="DE23" si="125">DE22-DE21</f>
        <v>6</v>
      </c>
      <c r="DG23" s="38"/>
      <c r="DH23" s="38"/>
      <c r="DI23" s="43">
        <f t="shared" ref="DI23" si="126">DI22-DI21</f>
        <v>6</v>
      </c>
      <c r="DO23" s="38"/>
      <c r="DP23" s="38"/>
      <c r="DQ23" s="63">
        <f t="shared" ref="DQ23" si="127">DQ22-DQ21</f>
        <v>0</v>
      </c>
    </row>
    <row r="24" spans="10:132" ht="35.049999999999997" customHeight="1" x14ac:dyDescent="0.4">
      <c r="J24" s="45">
        <f>L24-K24</f>
        <v>0</v>
      </c>
      <c r="K24" s="42">
        <f>Hoja2!G4</f>
        <v>6</v>
      </c>
      <c r="L24" s="45">
        <f>MIN(N17,N31)</f>
        <v>6</v>
      </c>
      <c r="R24" s="45">
        <f t="shared" ref="R24" si="128">T24-S24</f>
        <v>13</v>
      </c>
      <c r="S24" s="42">
        <f>Hoja2!G16</f>
        <v>4</v>
      </c>
      <c r="T24" s="45">
        <f>MIN(V17,AA24,V31)</f>
        <v>17</v>
      </c>
      <c r="AA24" s="45">
        <f t="shared" ref="AA24" si="129">AC24-AB24</f>
        <v>21</v>
      </c>
      <c r="AB24" s="42">
        <f>Hoja2!G28</f>
        <v>4</v>
      </c>
      <c r="AC24" s="45">
        <f>MIN(AF18,AJ24,AF30)</f>
        <v>25</v>
      </c>
      <c r="AD24" s="65"/>
      <c r="AJ24" s="45">
        <f t="shared" ref="AJ24" si="130">AL24-AK24</f>
        <v>27</v>
      </c>
      <c r="AK24" s="42">
        <f>Hoja2!G48</f>
        <v>2</v>
      </c>
      <c r="AL24" s="45">
        <f>MIN(AO17,AR24)</f>
        <v>29</v>
      </c>
      <c r="AR24" s="45">
        <f t="shared" ref="AR24" si="131">AT24-AS24</f>
        <v>36</v>
      </c>
      <c r="AS24" s="42">
        <f>Hoja2!G60</f>
        <v>4</v>
      </c>
      <c r="AT24" s="45">
        <f>MIN(AW24)</f>
        <v>40</v>
      </c>
      <c r="AW24" s="45">
        <f>AY24-AX24</f>
        <v>40</v>
      </c>
      <c r="AX24" s="42">
        <f>Hoja2!G64</f>
        <v>5</v>
      </c>
      <c r="AY24" s="45">
        <f>MIN(BA17,BA31)</f>
        <v>45</v>
      </c>
      <c r="BQ24" s="45">
        <f t="shared" ref="BQ24" si="132">BS24-BR24</f>
        <v>63</v>
      </c>
      <c r="BR24" s="42">
        <f>Hoja2!G112</f>
        <v>3</v>
      </c>
      <c r="BS24" s="45">
        <f>MIN(BU24)</f>
        <v>66</v>
      </c>
      <c r="BU24" s="45">
        <f t="shared" ref="BU24" si="133">BW24-BV24</f>
        <v>66</v>
      </c>
      <c r="BV24" s="42">
        <f>Hoja2!G116</f>
        <v>2</v>
      </c>
      <c r="BW24" s="45">
        <f>MIN(BY24)</f>
        <v>68</v>
      </c>
      <c r="BY24" s="45">
        <f t="shared" ref="BY24" si="134">CA24-BZ24</f>
        <v>68</v>
      </c>
      <c r="BZ24" s="42">
        <f>Hoja2!G132</f>
        <v>1</v>
      </c>
      <c r="CA24" s="45">
        <f>MIN(CE22)</f>
        <v>69</v>
      </c>
      <c r="DK24" s="69" t="str">
        <f>Hoja2!B184</f>
        <v>Instalación de pisos 2 nivel</v>
      </c>
      <c r="DL24" s="69"/>
      <c r="DM24" s="69"/>
      <c r="DO24" s="69" t="str">
        <f>Hoja2!B232</f>
        <v>Instalación aparatos sanitarios 2 Nivel</v>
      </c>
      <c r="DP24" s="69"/>
      <c r="DQ24" s="69"/>
    </row>
    <row r="25" spans="10:132" ht="35.049999999999997" customHeight="1" x14ac:dyDescent="0.4">
      <c r="J25" s="38"/>
      <c r="K25" s="38"/>
      <c r="L25" s="43">
        <f>L24-L23</f>
        <v>0</v>
      </c>
      <c r="R25" s="38"/>
      <c r="S25" s="38"/>
      <c r="T25" s="43">
        <f t="shared" ref="T25" si="135">T24-T23</f>
        <v>0</v>
      </c>
      <c r="AA25" s="38"/>
      <c r="AB25" s="38"/>
      <c r="AC25" s="43">
        <f t="shared" ref="AC25" si="136">AC24-AC23</f>
        <v>4</v>
      </c>
      <c r="AD25" s="52"/>
      <c r="AJ25" s="38"/>
      <c r="AK25" s="38"/>
      <c r="AL25" s="43">
        <f t="shared" ref="AL25" si="137">AL24-AL23</f>
        <v>0</v>
      </c>
      <c r="AR25" s="38"/>
      <c r="AS25" s="38"/>
      <c r="AT25" s="43">
        <f t="shared" ref="AT25" si="138">AT24-AT23</f>
        <v>0</v>
      </c>
      <c r="AW25" s="38"/>
      <c r="AX25" s="38"/>
      <c r="AY25" s="43">
        <f t="shared" ref="AY25" si="139">AY24-AY23</f>
        <v>0</v>
      </c>
      <c r="BQ25" s="38"/>
      <c r="BR25" s="38"/>
      <c r="BS25" s="43">
        <f>BS24-BS23</f>
        <v>6</v>
      </c>
      <c r="BU25" s="38"/>
      <c r="BV25" s="38"/>
      <c r="BW25" s="43">
        <f t="shared" ref="BW25" si="140">BW24-BW23</f>
        <v>6</v>
      </c>
      <c r="BY25" s="38"/>
      <c r="BZ25" s="38"/>
      <c r="CA25" s="43">
        <f t="shared" ref="CA25" si="141">CA24-CA23</f>
        <v>6</v>
      </c>
      <c r="DK25" s="69"/>
      <c r="DL25" s="69"/>
      <c r="DM25" s="69"/>
      <c r="DO25" s="69"/>
      <c r="DP25" s="69"/>
      <c r="DQ25" s="69"/>
    </row>
    <row r="26" spans="10:132" ht="35.049999999999997" customHeight="1" x14ac:dyDescent="0.4">
      <c r="DK26" s="44">
        <f>MAX(DI21)</f>
        <v>118</v>
      </c>
      <c r="DL26" s="36">
        <f>Hoja2!A184</f>
        <v>46</v>
      </c>
      <c r="DM26" s="44">
        <f>DL27+DK26</f>
        <v>123</v>
      </c>
      <c r="DO26" s="44">
        <f>MAX(DM26)</f>
        <v>123</v>
      </c>
      <c r="DP26" s="36">
        <f>Hoja2!A232</f>
        <v>58</v>
      </c>
      <c r="DQ26" s="44">
        <f t="shared" ref="DQ26" si="142">DP27+DO26</f>
        <v>127</v>
      </c>
      <c r="DU26" s="69" t="str">
        <f>Hoja2!B236</f>
        <v>Pulida y brillada de pisos 2 Nivel</v>
      </c>
      <c r="DV26" s="69"/>
      <c r="DW26" s="69"/>
    </row>
    <row r="27" spans="10:132" ht="35.049999999999997" customHeight="1" x14ac:dyDescent="0.4">
      <c r="AF27" s="70" t="str">
        <f>Hoja2!B44</f>
        <v>Colocación de hierro vigas de fundación</v>
      </c>
      <c r="AG27" s="71"/>
      <c r="AH27" s="72"/>
      <c r="DK27" s="45">
        <f t="shared" ref="DK27" si="143">DM27-DL27</f>
        <v>124</v>
      </c>
      <c r="DL27" s="42">
        <f>Hoja2!G184</f>
        <v>5</v>
      </c>
      <c r="DM27" s="45">
        <f>MIN(DO27,DO32)</f>
        <v>129</v>
      </c>
      <c r="DO27" s="45">
        <f t="shared" ref="DO27" si="144">DQ27-DP27</f>
        <v>129</v>
      </c>
      <c r="DP27" s="42">
        <f>Hoja2!G232</f>
        <v>4</v>
      </c>
      <c r="DQ27" s="45">
        <f>MIN(DU29)</f>
        <v>133</v>
      </c>
      <c r="DU27" s="69"/>
      <c r="DV27" s="69"/>
      <c r="DW27" s="69"/>
    </row>
    <row r="28" spans="10:132" ht="35.049999999999997" customHeight="1" x14ac:dyDescent="0.4">
      <c r="N28" s="69" t="str">
        <f>Hoja2!B12</f>
        <v>Explanación del terreno</v>
      </c>
      <c r="O28" s="69"/>
      <c r="P28" s="69"/>
      <c r="V28" s="70" t="str">
        <f>Hoja2!B24</f>
        <v>Excavación vigas de fundación</v>
      </c>
      <c r="W28" s="71"/>
      <c r="X28" s="72"/>
      <c r="Y28" s="64"/>
      <c r="AA28" s="70" t="str">
        <f>Hoja2!B36</f>
        <v>Vaciado de solado en vigas de fundación</v>
      </c>
      <c r="AB28" s="71"/>
      <c r="AC28" s="72"/>
      <c r="AD28" s="64"/>
      <c r="AF28" s="73"/>
      <c r="AG28" s="74"/>
      <c r="AH28" s="75"/>
      <c r="AM28" s="69" t="str">
        <f>Hoja2!B56</f>
        <v>Vaciado de vigas de fundación</v>
      </c>
      <c r="AN28" s="69"/>
      <c r="AO28" s="69"/>
      <c r="BA28" s="70" t="str">
        <f>Hoja2!B80</f>
        <v>Armado de escaleras primer tramo</v>
      </c>
      <c r="BB28" s="71"/>
      <c r="BC28" s="72"/>
      <c r="BF28" s="70" t="str">
        <f>Hoja2!B84</f>
        <v>Colocación acero de escaleras primer tramo</v>
      </c>
      <c r="BG28" s="71"/>
      <c r="BH28" s="72"/>
      <c r="BK28" s="70" t="str">
        <f>Hoja2!B92</f>
        <v>Vaciado de escaleras primer tramo</v>
      </c>
      <c r="BL28" s="71"/>
      <c r="BM28" s="72"/>
      <c r="DK28" s="38"/>
      <c r="DL28" s="38"/>
      <c r="DM28" s="43">
        <f t="shared" ref="DM28" si="145">DM27-DM26</f>
        <v>6</v>
      </c>
      <c r="DO28" s="38"/>
      <c r="DP28" s="38"/>
      <c r="DQ28" s="63">
        <f t="shared" ref="DQ28" si="146">DQ27-DQ26</f>
        <v>6</v>
      </c>
      <c r="DU28" s="44">
        <f>MAX(DQ26,DQ31)</f>
        <v>127</v>
      </c>
      <c r="DV28" s="36">
        <f>Hoja2!A236</f>
        <v>59</v>
      </c>
      <c r="DW28" s="44">
        <f t="shared" ref="DW28" si="147">DV29+DU28</f>
        <v>133</v>
      </c>
    </row>
    <row r="29" spans="10:132" ht="35.049999999999997" customHeight="1" x14ac:dyDescent="0.4">
      <c r="N29" s="69"/>
      <c r="O29" s="69"/>
      <c r="P29" s="69"/>
      <c r="V29" s="73"/>
      <c r="W29" s="74"/>
      <c r="X29" s="75"/>
      <c r="Y29" s="64"/>
      <c r="AA29" s="73"/>
      <c r="AB29" s="74"/>
      <c r="AC29" s="75"/>
      <c r="AD29" s="64"/>
      <c r="AF29" s="44">
        <f>MAX(AC23,AC30)</f>
        <v>25</v>
      </c>
      <c r="AG29" s="36">
        <f>Hoja2!A44</f>
        <v>11</v>
      </c>
      <c r="AH29" s="44">
        <f t="shared" ref="AH29" si="148">AG30+AF29</f>
        <v>27</v>
      </c>
      <c r="AM29" s="69"/>
      <c r="AN29" s="69"/>
      <c r="AO29" s="69"/>
      <c r="BA29" s="73"/>
      <c r="BB29" s="74"/>
      <c r="BC29" s="75"/>
      <c r="BF29" s="73"/>
      <c r="BG29" s="74"/>
      <c r="BH29" s="75"/>
      <c r="BK29" s="73"/>
      <c r="BL29" s="74"/>
      <c r="BM29" s="75"/>
      <c r="DO29" s="69" t="str">
        <f>Hoja2!B208</f>
        <v>Instalación de piso en escaleras segundo tramo</v>
      </c>
      <c r="DP29" s="69"/>
      <c r="DQ29" s="69"/>
      <c r="DU29" s="45">
        <f>DW29-DV29</f>
        <v>133</v>
      </c>
      <c r="DV29" s="42">
        <f>Hoja2!G236</f>
        <v>6</v>
      </c>
      <c r="DW29" s="45">
        <f>MIN(DZ17)</f>
        <v>139</v>
      </c>
    </row>
    <row r="30" spans="10:132" ht="35.049999999999997" customHeight="1" x14ac:dyDescent="0.4">
      <c r="N30" s="44">
        <f>L23</f>
        <v>6</v>
      </c>
      <c r="O30" s="36">
        <f>Hoja2!A12</f>
        <v>3</v>
      </c>
      <c r="P30" s="44">
        <f t="shared" ref="P30" si="149">O31+N30</f>
        <v>13</v>
      </c>
      <c r="V30" s="44">
        <f>MAX(T23)</f>
        <v>17</v>
      </c>
      <c r="W30" s="36">
        <f>Hoja2!A24</f>
        <v>6</v>
      </c>
      <c r="X30" s="44">
        <f t="shared" ref="X30" si="150">W31+V30</f>
        <v>24</v>
      </c>
      <c r="Y30" s="50"/>
      <c r="AA30" s="44">
        <f>MAX(X30)</f>
        <v>24</v>
      </c>
      <c r="AB30" s="36">
        <f>Hoja2!A36</f>
        <v>9</v>
      </c>
      <c r="AC30" s="44">
        <f t="shared" ref="AC30" si="151">AB31+AA30</f>
        <v>25</v>
      </c>
      <c r="AD30" s="50"/>
      <c r="AF30" s="45">
        <f t="shared" ref="AF30" si="152">AH30-AG30</f>
        <v>25</v>
      </c>
      <c r="AG30" s="42">
        <f>Hoja2!G44</f>
        <v>2</v>
      </c>
      <c r="AH30" s="45">
        <f>MIN(AJ24,AM31)</f>
        <v>27</v>
      </c>
      <c r="AM30" s="44">
        <f>MAX(AH29)</f>
        <v>27</v>
      </c>
      <c r="AN30" s="36">
        <f>Hoja2!A56</f>
        <v>14</v>
      </c>
      <c r="AO30" s="44">
        <f t="shared" ref="AO30" si="153">AN31+AM30</f>
        <v>30</v>
      </c>
      <c r="BA30" s="44">
        <f>MAX(AY23)</f>
        <v>45</v>
      </c>
      <c r="BB30" s="36">
        <f>Hoja2!A80</f>
        <v>20</v>
      </c>
      <c r="BC30" s="44">
        <f t="shared" ref="BC30" si="154">BB31+BA30</f>
        <v>48</v>
      </c>
      <c r="BF30" s="44">
        <f>MAX(BC30)</f>
        <v>48</v>
      </c>
      <c r="BG30" s="36">
        <f>Hoja2!A84</f>
        <v>21</v>
      </c>
      <c r="BH30" s="44">
        <f t="shared" ref="BH30" si="155">BG31+BF30</f>
        <v>50</v>
      </c>
      <c r="BK30" s="44">
        <f>MAX(BH30)</f>
        <v>50</v>
      </c>
      <c r="BL30" s="36">
        <f>Hoja2!A92</f>
        <v>23</v>
      </c>
      <c r="BM30" s="44">
        <f t="shared" ref="BM30" si="156">BL31+BK30</f>
        <v>51</v>
      </c>
      <c r="DO30" s="69"/>
      <c r="DP30" s="69"/>
      <c r="DQ30" s="69"/>
      <c r="DU30" s="38"/>
      <c r="DV30" s="38"/>
      <c r="DW30" s="43">
        <f t="shared" ref="DW30" si="157">DW29-DW28</f>
        <v>6</v>
      </c>
    </row>
    <row r="31" spans="10:132" ht="35.049999999999997" customHeight="1" x14ac:dyDescent="0.4">
      <c r="N31" s="45">
        <f t="shared" ref="N31" si="158">P31-O31</f>
        <v>6</v>
      </c>
      <c r="O31" s="42">
        <f>Hoja2!G12</f>
        <v>7</v>
      </c>
      <c r="P31" s="45">
        <f>MIN(R24)</f>
        <v>13</v>
      </c>
      <c r="V31" s="45">
        <f t="shared" ref="V31" si="159">X31-W31</f>
        <v>17</v>
      </c>
      <c r="W31" s="42">
        <f>Hoja2!G24</f>
        <v>7</v>
      </c>
      <c r="X31" s="45">
        <f>MIN(AA31)</f>
        <v>24</v>
      </c>
      <c r="Y31" s="65"/>
      <c r="AA31" s="45">
        <f t="shared" ref="AA31" si="160">AC31-AB31</f>
        <v>24</v>
      </c>
      <c r="AB31" s="42">
        <f>Hoja2!G36</f>
        <v>1</v>
      </c>
      <c r="AC31" s="45">
        <f>MIN(AF30)</f>
        <v>25</v>
      </c>
      <c r="AD31" s="65"/>
      <c r="AF31" s="38"/>
      <c r="AG31" s="38"/>
      <c r="AH31" s="43">
        <f t="shared" ref="AH31" si="161">AH30-AH29</f>
        <v>0</v>
      </c>
      <c r="AM31" s="45">
        <f t="shared" ref="AM31" si="162">AO31-AN31</f>
        <v>33</v>
      </c>
      <c r="AN31" s="42">
        <f>Hoja2!G56</f>
        <v>3</v>
      </c>
      <c r="AO31" s="45">
        <f>MIN(AR24)</f>
        <v>36</v>
      </c>
      <c r="BA31" s="45">
        <f t="shared" ref="BA31" si="163">BC31-BB31</f>
        <v>57</v>
      </c>
      <c r="BB31" s="42">
        <f>Hoja2!G80</f>
        <v>3</v>
      </c>
      <c r="BC31" s="45">
        <f>MIN(BF31)</f>
        <v>60</v>
      </c>
      <c r="BF31" s="45">
        <f t="shared" ref="BF31" si="164">BH31-BG31</f>
        <v>60</v>
      </c>
      <c r="BG31" s="42">
        <f>Hoja2!G84</f>
        <v>2</v>
      </c>
      <c r="BH31" s="45">
        <f>MIN(BK31)</f>
        <v>62</v>
      </c>
      <c r="BK31" s="45">
        <f t="shared" ref="BK31" si="165">BM31-BL31</f>
        <v>62</v>
      </c>
      <c r="BL31" s="42">
        <f>Hoja2!G92</f>
        <v>1</v>
      </c>
      <c r="BM31" s="45">
        <f>MIN(BQ24)</f>
        <v>63</v>
      </c>
      <c r="DO31" s="44">
        <f>MAX(DM26)</f>
        <v>123</v>
      </c>
      <c r="DP31" s="36">
        <f>Hoja2!A208</f>
        <v>52</v>
      </c>
      <c r="DQ31" s="44">
        <f t="shared" ref="DQ31" si="166">DP32+DO31</f>
        <v>126</v>
      </c>
    </row>
    <row r="32" spans="10:132" ht="35.049999999999997" customHeight="1" x14ac:dyDescent="0.4">
      <c r="N32" s="38"/>
      <c r="O32" s="38"/>
      <c r="P32" s="43">
        <f t="shared" ref="P32" si="167">P31-P30</f>
        <v>0</v>
      </c>
      <c r="V32" s="38"/>
      <c r="W32" s="38"/>
      <c r="X32" s="43">
        <f t="shared" ref="X32" si="168">X31-X30</f>
        <v>0</v>
      </c>
      <c r="Y32" s="52"/>
      <c r="AA32" s="38"/>
      <c r="AB32" s="38"/>
      <c r="AC32" s="43">
        <f t="shared" ref="AC32" si="169">AC31-AC30</f>
        <v>0</v>
      </c>
      <c r="AD32" s="52"/>
      <c r="AM32" s="38"/>
      <c r="AN32" s="38"/>
      <c r="AO32" s="43">
        <f t="shared" ref="AO32" si="170">AO31-AO30</f>
        <v>6</v>
      </c>
      <c r="BA32" s="38"/>
      <c r="BB32" s="38"/>
      <c r="BC32" s="43">
        <f t="shared" ref="BC32" si="171">BC31-BC30</f>
        <v>12</v>
      </c>
      <c r="BF32" s="38"/>
      <c r="BG32" s="38"/>
      <c r="BH32" s="43">
        <f t="shared" ref="BH32" si="172">BH31-BH30</f>
        <v>12</v>
      </c>
      <c r="BK32" s="38"/>
      <c r="BL32" s="38"/>
      <c r="BM32" s="43">
        <f t="shared" ref="BM32" si="173">BM31-BM30</f>
        <v>12</v>
      </c>
      <c r="DO32" s="45">
        <f t="shared" ref="DO32" si="174">DQ32-DP32</f>
        <v>130</v>
      </c>
      <c r="DP32" s="42">
        <f>Hoja2!G208</f>
        <v>3</v>
      </c>
      <c r="DQ32" s="45">
        <f>MIN(DU29)</f>
        <v>133</v>
      </c>
    </row>
    <row r="33" spans="39:121" ht="35.049999999999997" customHeight="1" x14ac:dyDescent="0.4">
      <c r="AM33" s="52"/>
      <c r="AN33" s="52"/>
      <c r="DO33" s="38"/>
      <c r="DP33" s="38"/>
      <c r="DQ33" s="43">
        <f t="shared" ref="DQ33" si="175">DQ32-DQ31</f>
        <v>7</v>
      </c>
    </row>
    <row r="34" spans="39:121" ht="35.049999999999997" customHeight="1" x14ac:dyDescent="0.4"/>
    <row r="35" spans="39:121" ht="35.049999999999997" customHeight="1" x14ac:dyDescent="0.4"/>
    <row r="36" spans="39:121" ht="35.049999999999997" customHeight="1" x14ac:dyDescent="0.4"/>
    <row r="37" spans="39:121" ht="35.049999999999997" customHeight="1" x14ac:dyDescent="0.4"/>
    <row r="38" spans="39:121" ht="35.049999999999997" customHeight="1" x14ac:dyDescent="0.4"/>
    <row r="39" spans="39:121" ht="35.049999999999997" customHeight="1" x14ac:dyDescent="0.4"/>
  </sheetData>
  <mergeCells count="69">
    <mergeCell ref="BY21:CA22"/>
    <mergeCell ref="BU21:BW22"/>
    <mergeCell ref="BQ21:BS22"/>
    <mergeCell ref="BY8:CA9"/>
    <mergeCell ref="CC3:CE4"/>
    <mergeCell ref="BA14:BC15"/>
    <mergeCell ref="BY14:CA15"/>
    <mergeCell ref="BU14:BW15"/>
    <mergeCell ref="BQ14:BS15"/>
    <mergeCell ref="BM14:BO15"/>
    <mergeCell ref="BI14:BK15"/>
    <mergeCell ref="BE14:BG15"/>
    <mergeCell ref="AA14:AC15"/>
    <mergeCell ref="AA21:AC22"/>
    <mergeCell ref="AM28:AO29"/>
    <mergeCell ref="AF15:AH16"/>
    <mergeCell ref="J21:L22"/>
    <mergeCell ref="N14:P15"/>
    <mergeCell ref="N28:P29"/>
    <mergeCell ref="R21:T22"/>
    <mergeCell ref="V14:X15"/>
    <mergeCell ref="AJ21:AL22"/>
    <mergeCell ref="AR21:AT22"/>
    <mergeCell ref="AO14:AQ15"/>
    <mergeCell ref="AW21:AY22"/>
    <mergeCell ref="CE19:CG20"/>
    <mergeCell ref="CE14:CG15"/>
    <mergeCell ref="CG3:CI4"/>
    <mergeCell ref="CK3:CM4"/>
    <mergeCell ref="CI14:CK15"/>
    <mergeCell ref="CI19:CK20"/>
    <mergeCell ref="CS4:CU5"/>
    <mergeCell ref="CM14:CO15"/>
    <mergeCell ref="CM19:CO20"/>
    <mergeCell ref="CQ19:CS20"/>
    <mergeCell ref="CU19:CW20"/>
    <mergeCell ref="CU14:CW15"/>
    <mergeCell ref="CQ14:CS15"/>
    <mergeCell ref="CO3:CQ4"/>
    <mergeCell ref="CW4:CY5"/>
    <mergeCell ref="DE9:DG10"/>
    <mergeCell ref="DA4:DC5"/>
    <mergeCell ref="DE4:DG5"/>
    <mergeCell ref="DZ14:EB15"/>
    <mergeCell ref="DM4:DO5"/>
    <mergeCell ref="DQ4:DS5"/>
    <mergeCell ref="DU6:DW7"/>
    <mergeCell ref="DO9:DQ10"/>
    <mergeCell ref="DK14:DM15"/>
    <mergeCell ref="DO14:DQ15"/>
    <mergeCell ref="DI4:DK5"/>
    <mergeCell ref="CY19:DA20"/>
    <mergeCell ref="DC19:DE20"/>
    <mergeCell ref="DG19:DI20"/>
    <mergeCell ref="DO19:DQ20"/>
    <mergeCell ref="DU14:DW15"/>
    <mergeCell ref="CY14:DA15"/>
    <mergeCell ref="DC14:DE15"/>
    <mergeCell ref="DG14:DI15"/>
    <mergeCell ref="DK24:DM25"/>
    <mergeCell ref="DO24:DQ25"/>
    <mergeCell ref="DU26:DW27"/>
    <mergeCell ref="DO29:DQ30"/>
    <mergeCell ref="V28:X29"/>
    <mergeCell ref="AA28:AC29"/>
    <mergeCell ref="AF27:AH28"/>
    <mergeCell ref="BA28:BC29"/>
    <mergeCell ref="BF28:BH29"/>
    <mergeCell ref="BK28:BM2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07421875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Hoja2</vt:lpstr>
      <vt:lpstr>RED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2024-10-15T11:58:00Z</dcterms:modified>
</cp:coreProperties>
</file>