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</sheets>
  <definedNames/>
  <calcPr/>
</workbook>
</file>

<file path=xl/sharedStrings.xml><?xml version="1.0" encoding="utf-8"?>
<sst xmlns="http://schemas.openxmlformats.org/spreadsheetml/2006/main" count="949" uniqueCount="347">
  <si>
    <t>Theme</t>
  </si>
  <si>
    <t>Archeology</t>
  </si>
  <si>
    <t>Genre</t>
  </si>
  <si>
    <t>System</t>
  </si>
  <si>
    <t>Age</t>
  </si>
  <si>
    <t>Excellent</t>
  </si>
  <si>
    <t>Good</t>
  </si>
  <si>
    <t>Design</t>
  </si>
  <si>
    <t>Story</t>
  </si>
  <si>
    <t>Characters</t>
  </si>
  <si>
    <t>Gameplay</t>
  </si>
  <si>
    <t>Graphics</t>
  </si>
  <si>
    <t>User interface</t>
  </si>
  <si>
    <t>Development</t>
  </si>
  <si>
    <t>Physics</t>
  </si>
  <si>
    <t>Artificial intelligence</t>
  </si>
  <si>
    <t>Sound</t>
  </si>
  <si>
    <t>Modding</t>
  </si>
  <si>
    <t>Network</t>
  </si>
  <si>
    <t>Polish</t>
  </si>
  <si>
    <t>Animation</t>
  </si>
  <si>
    <t>Optimization</t>
  </si>
  <si>
    <t>Artwork</t>
  </si>
  <si>
    <t>Tutorial</t>
  </si>
  <si>
    <t>Cutscenes</t>
  </si>
  <si>
    <t>Genres</t>
  </si>
  <si>
    <t>Complete key</t>
  </si>
  <si>
    <t>Not started</t>
  </si>
  <si>
    <t>In progress</t>
  </si>
  <si>
    <t>Done</t>
  </si>
  <si>
    <t>Perfect</t>
  </si>
  <si>
    <t>(perfect stats all have +0.25%)</t>
  </si>
  <si>
    <t>Description/Examples</t>
  </si>
  <si>
    <t>much more story driven than anything</t>
  </si>
  <si>
    <t>80s only, nothing really modern</t>
  </si>
  <si>
    <t>this is so broad, no modern good fits that aren't in a subgenre</t>
  </si>
  <si>
    <t>n/a</t>
  </si>
  <si>
    <t>Early doom too, close to an fps but the goal is usually to shoot what's in front of you</t>
  </si>
  <si>
    <t>third person shooter</t>
  </si>
  <si>
    <t>I can't think of anything else</t>
  </si>
  <si>
    <t>so broad, so many subcategories... what fits as a true sim only?</t>
  </si>
  <si>
    <t>You usually control the people in some way, maybe physics too</t>
  </si>
  <si>
    <t>not too many of these, i dont think</t>
  </si>
  <si>
    <t>not sure if that car physics simulator counts</t>
  </si>
  <si>
    <t>EU4, Civilization</t>
  </si>
  <si>
    <t>Really early games, like the pre mario in donkey kong too</t>
  </si>
  <si>
    <t>DDR, Guitar hero?</t>
  </si>
  <si>
    <t>The Witcher</t>
  </si>
  <si>
    <t>Devil May Cry</t>
  </si>
  <si>
    <t>Dungeon Master</t>
  </si>
  <si>
    <t>Mortal Kombat</t>
  </si>
  <si>
    <t>Call of Duty</t>
  </si>
  <si>
    <t>GoldenEye</t>
  </si>
  <si>
    <t>Gears of War</t>
  </si>
  <si>
    <t>Left 4 Dead</t>
  </si>
  <si>
    <t>Minecraft</t>
  </si>
  <si>
    <t>Smash Bros</t>
  </si>
  <si>
    <t>Galaga</t>
  </si>
  <si>
    <t>Pandemic</t>
  </si>
  <si>
    <t>Farming Simulator</t>
  </si>
  <si>
    <t>Tycoon (all of them)</t>
  </si>
  <si>
    <t>Europa Universalis</t>
  </si>
  <si>
    <t>Capitalism</t>
  </si>
  <si>
    <t>Cities: Skylines</t>
  </si>
  <si>
    <t>Fifa</t>
  </si>
  <si>
    <t>Forza</t>
  </si>
  <si>
    <t>Kerbal Space Program</t>
  </si>
  <si>
    <t>Flight Simulator X</t>
  </si>
  <si>
    <t>Euro Truck Simulator</t>
  </si>
  <si>
    <t>Silent Hunter</t>
  </si>
  <si>
    <t>Train Simulator</t>
  </si>
  <si>
    <t>Age of Empires</t>
  </si>
  <si>
    <t>Balloon Tower Defense</t>
  </si>
  <si>
    <t>Final Fantasy</t>
  </si>
  <si>
    <t>Civilization</t>
  </si>
  <si>
    <t>Mario</t>
  </si>
  <si>
    <t>Zelda</t>
  </si>
  <si>
    <t>Grand Theft Auto</t>
  </si>
  <si>
    <t>Dance Dance Revolution</t>
  </si>
  <si>
    <t>RPG</t>
  </si>
  <si>
    <t>Hack'n'slash</t>
  </si>
  <si>
    <t>Beat-em-all</t>
  </si>
  <si>
    <t>Dungeon</t>
  </si>
  <si>
    <t>Crook-like</t>
  </si>
  <si>
    <t>Dungeon crawler</t>
  </si>
  <si>
    <t>Action RPG</t>
  </si>
  <si>
    <t>Tactical RPG</t>
  </si>
  <si>
    <t>Action</t>
  </si>
  <si>
    <t>FPS</t>
  </si>
  <si>
    <t>Shoot</t>
  </si>
  <si>
    <t>TPS</t>
  </si>
  <si>
    <t>Horror</t>
  </si>
  <si>
    <t>Survival</t>
  </si>
  <si>
    <t>Versus fighting</t>
  </si>
  <si>
    <t>Shoot'em up</t>
  </si>
  <si>
    <t>Simulation</t>
  </si>
  <si>
    <t>Living organism</t>
  </si>
  <si>
    <t>Farming</t>
  </si>
  <si>
    <t>God-game</t>
  </si>
  <si>
    <t>Management</t>
  </si>
  <si>
    <t>Government</t>
  </si>
  <si>
    <t>Economy</t>
  </si>
  <si>
    <t>City-builder</t>
  </si>
  <si>
    <t>Sport</t>
  </si>
  <si>
    <t>Vehicle</t>
  </si>
  <si>
    <t>Racing</t>
  </si>
  <si>
    <t>Space</t>
  </si>
  <si>
    <t>Fly</t>
  </si>
  <si>
    <t>Driver</t>
  </si>
  <si>
    <t>Submarine</t>
  </si>
  <si>
    <t>Train</t>
  </si>
  <si>
    <t>Animals</t>
  </si>
  <si>
    <t>Classic puzzle</t>
  </si>
  <si>
    <t>Puzzle</t>
  </si>
  <si>
    <t>Maze</t>
  </si>
  <si>
    <t>Hidden objects</t>
  </si>
  <si>
    <t>Infiltration</t>
  </si>
  <si>
    <t>Strategy</t>
  </si>
  <si>
    <t>RTS</t>
  </si>
  <si>
    <t>Tower defense</t>
  </si>
  <si>
    <t>RTT</t>
  </si>
  <si>
    <t>Moba-like</t>
  </si>
  <si>
    <t>Turn based</t>
  </si>
  <si>
    <t>Artillery</t>
  </si>
  <si>
    <t>4X</t>
  </si>
  <si>
    <t>Adventure</t>
  </si>
  <si>
    <t>Platforms</t>
  </si>
  <si>
    <t>Action adventure</t>
  </si>
  <si>
    <t>Mystery-like</t>
  </si>
  <si>
    <t>Open world</t>
  </si>
  <si>
    <t>HTA-like</t>
  </si>
  <si>
    <t>Interactive fiction</t>
  </si>
  <si>
    <t>Interactive movie</t>
  </si>
  <si>
    <t>Visual novel</t>
  </si>
  <si>
    <t>Casual</t>
  </si>
  <si>
    <t>Rythm</t>
  </si>
  <si>
    <t>Chat</t>
  </si>
  <si>
    <t>Bishojo</t>
  </si>
  <si>
    <t>Otome</t>
  </si>
  <si>
    <t>Eroge</t>
  </si>
  <si>
    <t>Break-out</t>
  </si>
  <si>
    <t>Clicker-game</t>
  </si>
  <si>
    <t>Themes/Genre Matching</t>
  </si>
  <si>
    <t>In progress/unverified</t>
  </si>
  <si>
    <t>Aladdin, idk what else really</t>
  </si>
  <si>
    <t>Indiana Jones, maybe tomb raider?</t>
  </si>
  <si>
    <t>DBZ: Budokai</t>
  </si>
  <si>
    <t>Spongebob Diner Dash</t>
  </si>
  <si>
    <t>Fable</t>
  </si>
  <si>
    <t>City Game Studio</t>
  </si>
  <si>
    <t>God of War</t>
  </si>
  <si>
    <t>Ninja Gaiden</t>
  </si>
  <si>
    <t>Fallout</t>
  </si>
  <si>
    <t>Halo</t>
  </si>
  <si>
    <t>James Bond</t>
  </si>
  <si>
    <t>Spiderman</t>
  </si>
  <si>
    <t>Red Dead Redemption</t>
  </si>
  <si>
    <t>Resident Evil</t>
  </si>
  <si>
    <t>Anime</t>
  </si>
  <si>
    <t>Arabian nights</t>
  </si>
  <si>
    <t>Atlantis</t>
  </si>
  <si>
    <t>Cartoon</t>
  </si>
  <si>
    <t>Comedy</t>
  </si>
  <si>
    <t>Cook</t>
  </si>
  <si>
    <t>Cross over</t>
  </si>
  <si>
    <t>Cyberpunk</t>
  </si>
  <si>
    <t>Desert</t>
  </si>
  <si>
    <t>Dragon</t>
  </si>
  <si>
    <t>Erotic</t>
  </si>
  <si>
    <t>Evolution</t>
  </si>
  <si>
    <t>Fantasy</t>
  </si>
  <si>
    <t>Game dev</t>
  </si>
  <si>
    <t>Ghost</t>
  </si>
  <si>
    <t>Hack</t>
  </si>
  <si>
    <t>History</t>
  </si>
  <si>
    <t>Hunt</t>
  </si>
  <si>
    <t>Industrialization</t>
  </si>
  <si>
    <t>Kaiju</t>
  </si>
  <si>
    <t>Medical</t>
  </si>
  <si>
    <t>Medieval</t>
  </si>
  <si>
    <t>Military</t>
  </si>
  <si>
    <t>Movie adaptation</t>
  </si>
  <si>
    <t>Music</t>
  </si>
  <si>
    <t>Mythology</t>
  </si>
  <si>
    <t>Ninja</t>
  </si>
  <si>
    <t>Ocean</t>
  </si>
  <si>
    <t>Organized crime</t>
  </si>
  <si>
    <t>Park</t>
  </si>
  <si>
    <t>Pet</t>
  </si>
  <si>
    <t>Pirate</t>
  </si>
  <si>
    <t>Post apocalyptic</t>
  </si>
  <si>
    <t>Prehistory</t>
  </si>
  <si>
    <t>Religious</t>
  </si>
  <si>
    <t>Science fiction</t>
  </si>
  <si>
    <t>Soccer</t>
  </si>
  <si>
    <t>Spy</t>
  </si>
  <si>
    <t>Steampunk</t>
  </si>
  <si>
    <t>Super hero</t>
  </si>
  <si>
    <t>Time travel</t>
  </si>
  <si>
    <t>Transportation</t>
  </si>
  <si>
    <t>Urban</t>
  </si>
  <si>
    <t>Vampire</t>
  </si>
  <si>
    <t>Western</t>
  </si>
  <si>
    <t>Zombie</t>
  </si>
  <si>
    <t>Adventure,Beat-em-all,Bishojo,Versus fighting,Chat,Eroge,Interactive movie,Fly,Hack'n'slash,Horror,Moba-like,Otome,Racing,Submarine,Space,Sport,Shoot,Vehicle</t>
  </si>
  <si>
    <t>Action,Action adventure,Adventure,Beat-em-all,Break-out,Casual,Interactive fiction,Hack'n'slash,Classic puzzle,Turn based,Visual novel</t>
  </si>
  <si>
    <t>Adventure,Dungeon,Interactive movie,Management,Hidden objects,Living organism,Platforms,Classic puzzle,Submarine,Visual novel</t>
  </si>
  <si>
    <t>Adventure,Dungeon,Interactive movie,FPS,Hack'n'slash,Maze,Mystery-like,Hidden objects,Puzzle,Classic puzzle,Submarine</t>
  </si>
  <si>
    <t>Action,Artillery,Bishojo,Casual,Clicker-game,Versus fighting,Chat,Eroge,Fly,Otome,Platforms,Racing,Tower defense,Vehicle,Visual novel</t>
  </si>
  <si>
    <t>Animals,Bishojo,Casual,Interactive fiction,Otome</t>
  </si>
  <si>
    <t>Break-out,Casual,Clicker-game,Hidden objects,Puzzle,Classic puzzle,RPG,Rythm,Simulation,Turn Based</t>
  </si>
  <si>
    <t>Adventure,Dungeon crawler,Management,Hack'n'slash,Open world,Living organism,Sport,Turn based,Vehicle</t>
  </si>
  <si>
    <t>Action adventure,City-builder,Versus fighting,Dungeon crawler,Economy,Interactive fiction,Fly,FPS,Government,Horror,Infiltration,Mystery-like,Hidden objects,Open world,RPG,Puzzle,Submarine,Space,Shoot,TPS,Train,Visual novel</t>
  </si>
  <si>
    <t>4X,Adventure,Dungeon crawler,Management,Hack'n'slash,Open world,Living organism,Vehicle</t>
  </si>
  <si>
    <t>Action,FPS,Casual,RPG,Action RPG</t>
  </si>
  <si>
    <t>FPS,TPS,Horror,Survival,RPG,Dungeon,Dungeon crawler,Action RPG,Tactical RPG,Puzzle</t>
  </si>
  <si>
    <t>RPG,Hack'n'slash,Beat-em-all,Dungeon,Dungeon crawler,Action RPG,Tactical RPG,Strategy</t>
  </si>
  <si>
    <t>Casual,Hack'n'slash,Dungeon,Dungeon crawler</t>
  </si>
  <si>
    <t>FPS,TPS,Casual,RPG,Action RPG,Tactical RPG,Classic puzzle,Puzzle</t>
  </si>
  <si>
    <t>Shoot,Strategy</t>
  </si>
  <si>
    <t>Action,FPS,Dungeon crawler</t>
  </si>
  <si>
    <t>Action,FPS,Shoot,TPS,Survival,Hack'n'slash,Action RPG,Tactical RPG</t>
  </si>
  <si>
    <t>Action,FPS,Shoot,TPS,Horror,Survival,Beat-em-all,Dungeon,Strategy</t>
  </si>
  <si>
    <t>Casual,Classic puzzle,Puzzle</t>
  </si>
  <si>
    <t>Action,FPS,TPS,Versus fighting,Clicker-game,RPG,Hack'n'slash,Beat-em-all,Crook-like,Dungeon crawler,Action RPG,Tactical RPG,Strategy</t>
  </si>
  <si>
    <t>Action,FPS,Shoot,Horror,Shoot'em up,Hack'n'slash,Beat-em-all,Dungeon,Dungeon crawler,Action RPG,Tactical RPG</t>
  </si>
  <si>
    <t>Action,Casual,Beat-em-all</t>
  </si>
  <si>
    <t>Action,Beat-em-all,Crook-like</t>
  </si>
  <si>
    <t>Action,FPS,Clicker-game,Hack'n'slash,Beat-em-all,Crook-like,Action RPG</t>
  </si>
  <si>
    <t>Action,FPS,Clicker-game,Beat-em-all</t>
  </si>
  <si>
    <t>TPS,Horror,Survival,Versus fighting,Beat-em-all</t>
  </si>
  <si>
    <t>Shoot,Casual,Beat-em-all,Strategy</t>
  </si>
  <si>
    <t>Action,FPS,Shoot,Casual,RPG,Crook-like</t>
  </si>
  <si>
    <t>Action,FPS,Shoot,Shoot'em up,RPG,Action RPG,Strategy</t>
  </si>
  <si>
    <t>Action,FPS,Casual,Crook-like,Puzzle</t>
  </si>
  <si>
    <t>Action,Shoot,Casual,Clicker-game,Beat-em-all,Crook-like,Action RPG</t>
  </si>
  <si>
    <t>FPS,TPS,Horror,Classic puzzle</t>
  </si>
  <si>
    <t>Action,Casual,RPG,Beat-em-all,Crook-like</t>
  </si>
  <si>
    <t>Action,FPS,Shoot,Casual,Beat-em-all</t>
  </si>
  <si>
    <t>Action,FPS,Shoot,Survival,Casual,Beat-em-all,Action RPG</t>
  </si>
  <si>
    <t>4X,Action,Action RPG,Driver,Dungeon,Dungeon crawler,Economy,Interactive fiction,FPS,God-game,Platforms,Classic puzzle,RTT,Rythm,Shoot'em up,Tactical RPG,TPS,Train,Visual novel</t>
  </si>
  <si>
    <t>Crook-like,Dungeon,Dungeon crawler,Infiltration,Hidden objects,Open world,Otome,Platforms,Puzzle,RTT</t>
  </si>
  <si>
    <t>4X,Action,Action adventure,Beat-em-all,City-builder,Dungeon crawler,FPS,Maze,Mystery-like,Puzzle,Turn based</t>
  </si>
  <si>
    <t>Action,Action adventure,Clicker-game,Crook-like,Interactive fiction,Fly,RPG,Space,Shoot,Vehicle,Visual novel</t>
  </si>
  <si>
    <t>Action adventure,Action RPG,Adventure,Beat-em-all,Crook-like,Driver,Dungeon,FPS,Hack'n'slash,Horror,Moba-like,RTS,RTT,Rythm,Shoot'em up,Submarine,Sport,Tactical RPG,TPS,Turn based</t>
  </si>
  <si>
    <t>Chat,Driver,Eroge,Interactive movie,Rythm,Visual novel</t>
  </si>
  <si>
    <t>Action,Bishojo,Chat,Economy,Eroge,FPS,Management,Hack'n'slash,Mystery-like,Otome,Shoot'em up,Submarine,Strategy,Shoot,TPS,Train</t>
  </si>
  <si>
    <t>Action,Action adventure,Action RPG,Crook-like,Interactive fiction,Interactive movie,Fly,Maze,Racing,RTS,RTT,Strategy</t>
  </si>
  <si>
    <t>Action,Action RPG,Adventure,Beat-em-all,Crook-like,Driver,Dungeon,Interactive movie,Hack'n'slash,HTA-like,Maze,Moba-like,Platforms,Racing,RTS,RTT,Shoot'em up,Sport,Strategy,Tactical RPG,Turn based</t>
  </si>
  <si>
    <t>Action,Action adventure,Action RPG,Crook-like,Interactive fiction,Interactive movie,Fly,Maze,Racing,RTS,RTT,Sport,Strategy,Turn based</t>
  </si>
  <si>
    <t>Shoot'em up,Clicker-game,Dungeon,Crook-like,Dungeon crawler,Tactical RPG</t>
  </si>
  <si>
    <t>Rythm,Break-out</t>
  </si>
  <si>
    <t>Versus fighting,Shoot'em up,Casual,Break-out,Clicker-game,Hack'n'slash,Crook-like,Classic puzzle,Strategy</t>
  </si>
  <si>
    <t>Action,FPS,Shoot,Clicker-game,Puzzle</t>
  </si>
  <si>
    <t>Action,FPS,RPG,Tactical RPG,Classic puzzle,Puzzle</t>
  </si>
  <si>
    <t>Action,Horror,Versus fighting,Clicker-game,Crook-like,Dungeon crawler</t>
  </si>
  <si>
    <t>FPS,RPG,Dungeon crawler,Action RPG,Puzzle</t>
  </si>
  <si>
    <t>Shoot,Casual,RPG,Dungeon,Crook-like,Action RPG,Classic puzzle</t>
  </si>
  <si>
    <t>Horror,Versus fighting,Shoot'em up,Casual,Beat-em-all,Dungeon crawler,Strategy</t>
  </si>
  <si>
    <t>TPS,Break-out,Classic puzzle</t>
  </si>
  <si>
    <t>Versus fighting,Shoot'em up,Casual,Hack'n'slash,Action RPG,Tactical RPG</t>
  </si>
  <si>
    <t>Shoot,Horror,Survival,Shoot'em up,Dungeon</t>
  </si>
  <si>
    <t>TPS,Survival,Versus fighting,Clicker-game,RPG,Crook-like</t>
  </si>
  <si>
    <t>FPS,RPG,Hack'n'slash,Dungeon,Dungeon crawler,Action RPG,Tactical RPG</t>
  </si>
  <si>
    <t>Shoot,Casual,Dungeon,Dungeon crawler,Tactical RPG</t>
  </si>
  <si>
    <t>Shoot'em up,Strategy</t>
  </si>
  <si>
    <t>Shoot,Casual,RPG,Crook-like,Strategy</t>
  </si>
  <si>
    <t>Break-out,Clicker-game,Strategy</t>
  </si>
  <si>
    <t>Action,FPS,Casual,Rythm,Action RPG</t>
  </si>
  <si>
    <t>Action,FPS,RPG,Crook-like,Action RPG,Tactical RPG</t>
  </si>
  <si>
    <t>Shoot'em up,Clicker-game,Hack'n'slash,Beat-em-all,Dungeon,Dungeon crawler,Action RPG,Tactical RPG,Classic puzzle,Strategy</t>
  </si>
  <si>
    <t>Action,Beat-em-all,Dungeon,Classic puzzle</t>
  </si>
  <si>
    <t>Break-out,Beat-em-all,Dungeon crawler,Tactical RPG</t>
  </si>
  <si>
    <t>TPS,Versus fighting,Casual,Rythm,RPG,Tactical RPG,Strategy</t>
  </si>
  <si>
    <t>Shoot,Clicker-game,RPG,Beat-em-all,Action RPG</t>
  </si>
  <si>
    <t>Shoot'em up,RPG,Hack'n'slash,Tactical RPG</t>
  </si>
  <si>
    <t>Action,Casual,Beat-em-all,Classic puzzle</t>
  </si>
  <si>
    <t>Survival,Versus fighting,Shoot'em up,Dungeon,Tactical RPG,Strategy</t>
  </si>
  <si>
    <t>FPS,Shoot,Clicker-game,Hack'n'slash,Dungeon,Action RPG</t>
  </si>
  <si>
    <t>Clicker-game,RPG,Hack'n'slash,Crook-like,Tactical RPG,Strategy</t>
  </si>
  <si>
    <t>Clicker-game,Hack'n'slash,Crook-like,Tactical RPG,Strategy</t>
  </si>
  <si>
    <t>Ages</t>
  </si>
  <si>
    <t>Young</t>
  </si>
  <si>
    <t>Everyone</t>
  </si>
  <si>
    <t>Mature</t>
  </si>
  <si>
    <t>Systems Age Matching</t>
  </si>
  <si>
    <t>Unlocked ~ 1982</t>
  </si>
  <si>
    <t>Young,Everybody</t>
  </si>
  <si>
    <t>Everybody</t>
  </si>
  <si>
    <t>Young,Mature</t>
  </si>
  <si>
    <t>Ok</t>
  </si>
  <si>
    <t>Systems Genre Matching</t>
  </si>
  <si>
    <t>4X,Action,Action RPG,Bishojo,City-builder,Chat,Driver,Dungeon,Dungeon crawler,Economy,Farming,Eroge,Interactive movie,FPS,Management,God-game,Government,Horror,HTA-like,Infiltration,Moba-like,Mystery-like,Hidden objects,Open world,Living organism,Otome,Puzzle,RPG,RTS,RTT,Shoot'em up,Simulation,Space,Strategy,Survival,Tactical RPG,Shoot,Tower defense,TPS,Train,Turn based</t>
  </si>
  <si>
    <t>Action adventure,Action RPG,Animals,Adventure,Break-out,Casual,Clicker-game,Maze,Platforms,Puzzle,Classic puzzle,RPG</t>
  </si>
  <si>
    <t>Animals,Adventure,Beat-em-all,Casual,Versus fighting,Crook-like,Fly,Hack'n'slash,Horror,Infiltration,Open world,Platforms,Racing,RPG,Rythm,Shoot'em up,Simulation,Sport,Survival,Vehicle</t>
  </si>
  <si>
    <t>Animals,Adventure,Beat-em-all,Casual,Versus fighting,Crook-like,Fly,Hack'n'slash,Horror,Infiltration,Open World,Platforms,Racing,RPG,Rythm,Shoot'em up,Simulation,Sport,Survival,Vehicle</t>
  </si>
  <si>
    <t>Animals,Artillery,Versus fighting,Crook-like,Interactive fiction,Fly,Hack'n'slash,Maze,Platforms,Racing,Classic puzzle,Submarine,Sport,Vehicle,Visual novel</t>
  </si>
  <si>
    <t>Beat-em-all,Bishojo,Crook-like,Chat,Dungeon,Eroge,Hack'n'slash,Hidden objects,Otome,Racing,Rythm,Shoot'em up,Tactical RPG,Vehicle</t>
  </si>
  <si>
    <t>Action,Driver,Dungeon,Interactive fiction,Interactive movie,HTA-like,Living organism,Submarine,Space,Tactical RPG,Shoot,TPS</t>
  </si>
  <si>
    <t>Manufacturers/Systems</t>
  </si>
  <si>
    <t>(bold &amp; underline = online multiplayer)</t>
  </si>
  <si>
    <t>Magmabox</t>
  </si>
  <si>
    <t>Wataggi</t>
  </si>
  <si>
    <t>Plastics Electronics</t>
  </si>
  <si>
    <t>PEC</t>
  </si>
  <si>
    <t>Commandor</t>
  </si>
  <si>
    <t>Sinfonce</t>
  </si>
  <si>
    <t>Dimex</t>
  </si>
  <si>
    <t>Roberto industries</t>
  </si>
  <si>
    <t>Grantendo</t>
  </si>
  <si>
    <t>Amsterdam</t>
  </si>
  <si>
    <t>Minisoft</t>
  </si>
  <si>
    <t>Saga</t>
  </si>
  <si>
    <t>Ulysse</t>
  </si>
  <si>
    <t>Wataggi 2600</t>
  </si>
  <si>
    <t>Ulysse 2</t>
  </si>
  <si>
    <t>Smartvision</t>
  </si>
  <si>
    <t>PC-8002</t>
  </si>
  <si>
    <t>RIC-20</t>
  </si>
  <si>
    <t>VX81</t>
  </si>
  <si>
    <t>VX Spectrum</t>
  </si>
  <si>
    <t>Commandor 64</t>
  </si>
  <si>
    <t>RobertoVision</t>
  </si>
  <si>
    <t>Wataggi 5200</t>
  </si>
  <si>
    <t>GES</t>
  </si>
  <si>
    <t>CPC</t>
  </si>
  <si>
    <t>Skylight 1.0</t>
  </si>
  <si>
    <t>Wataggi ST</t>
  </si>
  <si>
    <t>Mega System</t>
  </si>
  <si>
    <t>Wataggi 7800</t>
  </si>
  <si>
    <t>Wataggi XEGS</t>
  </si>
  <si>
    <t>Omega 500</t>
  </si>
  <si>
    <t>GNU/Linux</t>
  </si>
  <si>
    <t>Grantendo 3DS</t>
  </si>
  <si>
    <t>Vita</t>
  </si>
  <si>
    <t>Gamestation 4</t>
  </si>
  <si>
    <t>Vbox Zero</t>
  </si>
  <si>
    <t>VapeurOS</t>
  </si>
  <si>
    <t>Skylight 10</t>
  </si>
  <si>
    <t>Swap</t>
  </si>
  <si>
    <t>Wataggibox</t>
  </si>
  <si>
    <t>Amigo</t>
  </si>
  <si>
    <t>Release date</t>
  </si>
  <si>
    <t>End of Life</t>
  </si>
  <si>
    <t>Counterpart Manufactuers/Systems</t>
  </si>
  <si>
    <t>Magnavox</t>
  </si>
  <si>
    <t>Odyssey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</si>
</sst>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17">
    <font>
      <sz val="10.0"/>
      <color rgb="FF000000"/>
      <name val="Arial"/>
    </font>
    <font>
      <b/>
    </font>
    <font/>
    <font>
      <b/>
      <u/>
      <name val="Arial"/>
    </font>
    <font>
      <name val="Arial"/>
    </font>
    <font>
      <b/>
      <u/>
      <name val="Arial"/>
    </font>
    <font>
      <b/>
      <u/>
    </font>
    <font>
      <i/>
      <name val="Arial"/>
    </font>
    <font>
      <u/>
      <name val="Arial"/>
    </font>
    <font>
      <b/>
      <name val="Arial"/>
    </font>
    <font>
      <sz val="10.0"/>
    </font>
    <font>
      <u/>
      <name val="Arial"/>
    </font>
    <font>
      <u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name val="Arial"/>
    </font>
  </fonts>
  <fills count="3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DEADC4"/>
        <bgColor rgb="FFDEADC4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649F4A"/>
        <bgColor rgb="FF649F4A"/>
      </patternFill>
    </fill>
    <fill>
      <patternFill patternType="solid">
        <fgColor rgb="FF98CB81"/>
        <bgColor rgb="FF98CB81"/>
      </patternFill>
    </fill>
    <fill>
      <patternFill patternType="solid">
        <fgColor rgb="FFC1E4B2"/>
        <bgColor rgb="FFC1E4B2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8271B3"/>
        <bgColor rgb="FF8271B3"/>
      </patternFill>
    </fill>
    <fill>
      <patternFill patternType="solid">
        <fgColor rgb="FFA79AC7"/>
        <bgColor rgb="FFA79AC7"/>
      </patternFill>
    </fill>
    <fill>
      <patternFill patternType="solid">
        <fgColor rgb="FFD9D2E9"/>
        <bgColor rgb="FFD9D2E9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7E7E7E"/>
        <bgColor rgb="FF7E7E7E"/>
      </patternFill>
    </fill>
    <fill>
      <patternFill patternType="solid">
        <fgColor rgb="FFB7B7B7"/>
        <bgColor rgb="FFB7B7B7"/>
      </patternFill>
    </fill>
    <fill>
      <patternFill patternType="solid">
        <fgColor rgb="FFE2E2E2"/>
        <bgColor rgb="FFE2E2E2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2" fillId="2" fontId="7" numFmtId="0" xfId="0" applyAlignment="1" applyBorder="1" applyFill="1" applyFont="1">
      <alignment vertical="bottom"/>
    </xf>
    <xf borderId="2" fillId="3" fontId="7" numFmtId="0" xfId="0" applyAlignment="1" applyBorder="1" applyFill="1" applyFont="1">
      <alignment vertical="bottom"/>
    </xf>
    <xf borderId="2" fillId="2" fontId="7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6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1" fillId="8" fontId="7" numFmtId="0" xfId="0" applyAlignment="1" applyBorder="1" applyFill="1" applyFont="1">
      <alignment vertical="bottom"/>
    </xf>
    <xf borderId="0" fillId="9" fontId="7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1" fontId="7" numFmtId="0" xfId="0" applyAlignment="1" applyFill="1" applyFont="1">
      <alignment vertical="bottom"/>
    </xf>
    <xf borderId="0" fillId="12" fontId="4" numFmtId="0" xfId="0" applyAlignment="1" applyFill="1" applyFont="1">
      <alignment vertical="bottom"/>
    </xf>
    <xf borderId="0" fillId="13" fontId="7" numFmtId="0" xfId="0" applyAlignment="1" applyFill="1" applyFont="1">
      <alignment vertical="bottom"/>
    </xf>
    <xf borderId="0" fillId="14" fontId="4" numFmtId="0" xfId="0" applyAlignment="1" applyFill="1" applyFont="1">
      <alignment vertical="bottom"/>
    </xf>
    <xf borderId="0" fillId="14" fontId="7" numFmtId="0" xfId="0" applyAlignment="1" applyFont="1">
      <alignment vertical="bottom"/>
    </xf>
    <xf borderId="0" fillId="15" fontId="4" numFmtId="0" xfId="0" applyAlignment="1" applyFill="1" applyFont="1">
      <alignment vertical="bottom"/>
    </xf>
    <xf borderId="0" fillId="16" fontId="7" numFmtId="0" xfId="0" applyAlignment="1" applyFill="1" applyFont="1">
      <alignment vertical="bottom"/>
    </xf>
    <xf borderId="0" fillId="17" fontId="4" numFmtId="0" xfId="0" applyAlignment="1" applyFill="1" applyFont="1">
      <alignment vertical="bottom"/>
    </xf>
    <xf borderId="0" fillId="18" fontId="7" numFmtId="0" xfId="0" applyAlignment="1" applyFill="1" applyFont="1">
      <alignment vertical="bottom"/>
    </xf>
    <xf borderId="0" fillId="19" fontId="7" numFmtId="0" xfId="0" applyAlignment="1" applyFill="1" applyFont="1">
      <alignment vertical="bottom"/>
    </xf>
    <xf borderId="0" fillId="20" fontId="4" numFmtId="0" xfId="0" applyAlignment="1" applyFill="1" applyFont="1">
      <alignment vertical="bottom"/>
    </xf>
    <xf borderId="0" fillId="20" fontId="4" numFmtId="0" xfId="0" applyAlignment="1" applyFont="1">
      <alignment readingOrder="0" vertical="bottom"/>
    </xf>
    <xf borderId="0" fillId="21" fontId="7" numFmtId="0" xfId="0" applyAlignment="1" applyFill="1" applyFont="1">
      <alignment vertical="bottom"/>
    </xf>
    <xf borderId="0" fillId="7" fontId="7" numFmtId="0" xfId="0" applyAlignment="1" applyFont="1">
      <alignment vertical="bottom"/>
    </xf>
    <xf borderId="0" fillId="22" fontId="4" numFmtId="0" xfId="0" applyAlignment="1" applyFill="1" applyFont="1">
      <alignment vertical="bottom"/>
    </xf>
    <xf borderId="0" fillId="23" fontId="7" numFmtId="0" xfId="0" applyAlignment="1" applyFill="1" applyFont="1">
      <alignment vertical="bottom"/>
    </xf>
    <xf borderId="0" fillId="24" fontId="4" numFmtId="0" xfId="0" applyAlignment="1" applyFill="1" applyFont="1">
      <alignment vertical="bottom"/>
    </xf>
    <xf borderId="0" fillId="24" fontId="7" numFmtId="0" xfId="0" applyAlignment="1" applyFont="1">
      <alignment vertical="bottom"/>
    </xf>
    <xf borderId="0" fillId="25" fontId="4" numFmtId="0" xfId="0" applyAlignment="1" applyFill="1" applyFont="1">
      <alignment vertical="bottom"/>
    </xf>
    <xf borderId="6" fillId="26" fontId="11" numFmtId="0" xfId="0" applyAlignment="1" applyBorder="1" applyFill="1" applyFont="1">
      <alignment readingOrder="0" vertical="bottom"/>
    </xf>
    <xf borderId="2" fillId="26" fontId="12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right" readingOrder="0" vertical="bottom"/>
    </xf>
    <xf borderId="2" fillId="26" fontId="9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2" fillId="26" fontId="7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vertical="bottom"/>
    </xf>
    <xf borderId="0" fillId="5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5" fillId="0" fontId="4" numFmtId="0" xfId="0" applyAlignment="1" applyBorder="1" applyFont="1">
      <alignment shrinkToFit="0" vertical="bottom" wrapText="0"/>
    </xf>
    <xf borderId="0" fillId="27" fontId="4" numFmtId="0" xfId="0" applyAlignment="1" applyFill="1" applyFont="1">
      <alignment vertical="bottom"/>
    </xf>
    <xf borderId="0" fillId="27" fontId="4" numFmtId="0" xfId="0" applyAlignment="1" applyFont="1">
      <alignment vertical="bottom"/>
    </xf>
    <xf borderId="0" fillId="27" fontId="4" numFmtId="0" xfId="0" applyAlignment="1" applyFont="1">
      <alignment readingOrder="0" vertical="bottom"/>
    </xf>
    <xf borderId="2" fillId="2" fontId="7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 vertical="bottom"/>
    </xf>
    <xf borderId="3" fillId="0" fontId="2" numFmtId="0" xfId="0" applyBorder="1" applyFont="1"/>
    <xf borderId="0" fillId="0" fontId="9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2" fillId="0" fontId="7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28" fontId="7" numFmtId="0" xfId="0" applyAlignment="1" applyBorder="1" applyFill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vertical="bottom"/>
    </xf>
    <xf borderId="0" fillId="29" fontId="4" numFmtId="0" xfId="0" applyAlignment="1" applyFill="1" applyFont="1">
      <alignment vertical="bottom"/>
    </xf>
    <xf borderId="0" fillId="30" fontId="4" numFmtId="0" xfId="0" applyAlignment="1" applyFill="1" applyFont="1">
      <alignment vertical="bottom"/>
    </xf>
    <xf borderId="0" fillId="31" fontId="4" numFmtId="0" xfId="0" applyAlignment="1" applyFill="1" applyFont="1">
      <alignment vertical="bottom"/>
    </xf>
    <xf borderId="0" fillId="32" fontId="4" numFmtId="0" xfId="0" applyAlignment="1" applyFill="1" applyFont="1">
      <alignment vertical="bottom"/>
    </xf>
    <xf borderId="0" fillId="33" fontId="4" numFmtId="0" xfId="0" applyAlignment="1" applyFill="1" applyFont="1">
      <alignment readingOrder="0" vertical="bottom"/>
    </xf>
    <xf borderId="0" fillId="34" fontId="4" numFmtId="0" xfId="0" applyAlignment="1" applyFill="1" applyFont="1">
      <alignment readingOrder="0" vertical="bottom"/>
    </xf>
    <xf borderId="0" fillId="12" fontId="4" numFmtId="0" xfId="0" applyAlignment="1" applyFont="1">
      <alignment readingOrder="0" vertical="bottom"/>
    </xf>
    <xf borderId="0" fillId="35" fontId="2" numFmtId="0" xfId="0" applyAlignment="1" applyFill="1" applyFont="1">
      <alignment readingOrder="0"/>
    </xf>
    <xf borderId="0" fillId="21" fontId="4" numFmtId="0" xfId="0" applyAlignment="1" applyFont="1">
      <alignment readingOrder="0" vertical="bottom"/>
    </xf>
    <xf borderId="0" fillId="36" fontId="4" numFmtId="0" xfId="0" applyAlignment="1" applyFill="1" applyFont="1">
      <alignment readingOrder="0" vertical="bottom"/>
    </xf>
    <xf borderId="0" fillId="29" fontId="4" numFmtId="0" xfId="0" applyAlignment="1" applyFont="1">
      <alignment vertical="bottom"/>
    </xf>
    <xf borderId="0" fillId="32" fontId="4" numFmtId="0" xfId="0" applyAlignment="1" applyFont="1">
      <alignment readingOrder="0" vertical="bottom"/>
    </xf>
    <xf borderId="0" fillId="30" fontId="4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12" fontId="14" numFmtId="0" xfId="0" applyAlignment="1" applyFont="1">
      <alignment readingOrder="0" vertical="bottom"/>
    </xf>
    <xf borderId="0" fillId="21" fontId="15" numFmtId="0" xfId="0" applyAlignment="1" applyFont="1">
      <alignment readingOrder="0" vertical="bottom"/>
    </xf>
    <xf borderId="0" fillId="30" fontId="16" numFmtId="0" xfId="0" applyAlignment="1" applyFont="1">
      <alignment readingOrder="0" vertical="bottom"/>
    </xf>
    <xf borderId="0" fillId="17" fontId="4" numFmtId="0" xfId="0" applyAlignment="1" applyFont="1">
      <alignment readingOrder="0"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 vertical="bottom"/>
    </xf>
    <xf borderId="0" fillId="0" fontId="4" numFmtId="165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7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5" fillId="0" fontId="7" numFmtId="0" xfId="0" applyAlignment="1" applyBorder="1" applyFont="1">
      <alignment shrinkToFit="0" vertical="bottom" wrapText="0"/>
    </xf>
    <xf borderId="0" fillId="29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Main!$B$6</c:f>
            </c:strRef>
          </c:tx>
          <c:spPr>
            <a:solidFill>
              <a:srgbClr val="3366CC"/>
            </a:solidFill>
          </c:spPr>
          <c:cat>
            <c:strRef>
              <c:f>Main!$B$7:$B$11</c:f>
            </c:strRef>
          </c:cat>
          <c:val>
            <c:numRef>
              <c:f>Main!$B$7:$B$11</c:f>
            </c:numRef>
          </c:val>
        </c:ser>
        <c:overlap val="100"/>
        <c:axId val="844016339"/>
        <c:axId val="165084712"/>
      </c:barChart>
      <c:catAx>
        <c:axId val="844016339"/>
        <c:scaling>
          <c:orientation val="maxMin"/>
        </c:scaling>
        <c:delete val="0"/>
        <c:axPos val="l"/>
        <c:txPr>
          <a:bodyPr/>
          <a:lstStyle/>
          <a:p>
            <a:pPr lvl="0">
              <a:defRPr b="0"/>
            </a:pPr>
          </a:p>
        </c:txPr>
        <c:crossAx val="165084712"/>
      </c:catAx>
      <c:valAx>
        <c:axId val="1650847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44016339"/>
        <c:crosses val="max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Main!$B$13</c:f>
            </c:strRef>
          </c:tx>
          <c:spPr>
            <a:solidFill>
              <a:srgbClr val="3366CC"/>
            </a:solidFill>
          </c:spPr>
          <c:cat>
            <c:strRef>
              <c:f>Main!$B$14:$B$18</c:f>
            </c:strRef>
          </c:cat>
          <c:val>
            <c:numRef>
              <c:f>Main!$B$14:$B$18</c:f>
            </c:numRef>
          </c:val>
        </c:ser>
        <c:overlap val="100"/>
        <c:axId val="452598527"/>
        <c:axId val="883429659"/>
      </c:barChart>
      <c:catAx>
        <c:axId val="452598527"/>
        <c:scaling>
          <c:orientation val="maxMin"/>
        </c:scaling>
        <c:delete val="0"/>
        <c:axPos val="l"/>
        <c:txPr>
          <a:bodyPr/>
          <a:lstStyle/>
          <a:p>
            <a:pPr lvl="0">
              <a:defRPr b="0"/>
            </a:pPr>
          </a:p>
        </c:txPr>
        <c:crossAx val="883429659"/>
      </c:catAx>
      <c:valAx>
        <c:axId val="8834296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52598527"/>
        <c:crosses val="max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Main!$B$20</c:f>
            </c:strRef>
          </c:tx>
          <c:spPr>
            <a:solidFill>
              <a:srgbClr val="3366CC"/>
            </a:solidFill>
          </c:spPr>
          <c:cat>
            <c:strRef>
              <c:f>Main!$B$21:$B$25</c:f>
            </c:strRef>
          </c:cat>
          <c:val>
            <c:numRef>
              <c:f>Main!$B$21:$B$25</c:f>
            </c:numRef>
          </c:val>
        </c:ser>
        <c:overlap val="100"/>
        <c:axId val="1721505331"/>
        <c:axId val="304721748"/>
      </c:barChart>
      <c:catAx>
        <c:axId val="1721505331"/>
        <c:scaling>
          <c:orientation val="maxMin"/>
        </c:scaling>
        <c:delete val="0"/>
        <c:axPos val="l"/>
        <c:txPr>
          <a:bodyPr/>
          <a:lstStyle/>
          <a:p>
            <a:pPr lvl="0">
              <a:defRPr b="0"/>
            </a:pPr>
          </a:p>
        </c:txPr>
        <c:crossAx val="304721748"/>
      </c:catAx>
      <c:valAx>
        <c:axId val="3047217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21505331"/>
        <c:crosses val="max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1457325</xdr:colOff>
      <xdr:row>5</xdr:row>
      <xdr:rowOff>95250</xdr:rowOff>
    </xdr:from>
    <xdr:ext cx="6257925" cy="1400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1457325</xdr:colOff>
      <xdr:row>12</xdr:row>
      <xdr:rowOff>85725</xdr:rowOff>
    </xdr:from>
    <xdr:ext cx="6257925" cy="1400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1457325</xdr:colOff>
      <xdr:row>19</xdr:row>
      <xdr:rowOff>85725</xdr:rowOff>
    </xdr:from>
    <xdr:ext cx="6257925" cy="14001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3.0"/>
    <col customWidth="1" min="8" max="9" width="14.43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4" t="s">
        <v>0</v>
      </c>
      <c r="B2" s="5"/>
      <c r="C2" s="6" t="s">
        <v>3</v>
      </c>
      <c r="E2" s="7" t="s">
        <v>4</v>
      </c>
      <c r="G2" s="5"/>
    </row>
    <row r="3">
      <c r="A3" s="8" t="s">
        <v>5</v>
      </c>
      <c r="B3" s="9" t="s">
        <v>6</v>
      </c>
      <c r="C3" s="10" t="s">
        <v>5</v>
      </c>
      <c r="D3" s="9" t="s">
        <v>6</v>
      </c>
      <c r="E3" s="8" t="s">
        <v>5</v>
      </c>
      <c r="F3" s="11" t="s">
        <v>6</v>
      </c>
    </row>
    <row r="4" ht="137.25" customHeight="1">
      <c r="A4" s="12" t="str">
        <f t="array" ref="A4">if(isblank(D1), ,textjoin(", ", 1, if(iserror(search(D1, 63:63)), , 60:60)))</f>
        <v/>
      </c>
      <c r="B4" s="12" t="str">
        <f t="array" ref="B4">if(isblank(D1), ,textjoin(", ", 1, if(iserror(search(D1, 65:65)), , 60:60)))</f>
        <v/>
      </c>
      <c r="C4" s="13"/>
      <c r="D4" s="13"/>
      <c r="E4" s="14"/>
      <c r="F4" s="14"/>
    </row>
    <row r="5" hidden="1">
      <c r="A5" s="15" t="str">
        <f>IFERROR(__xludf.DUMMYFUNCTION("arrayformula(if(ISBLANK(B1),35:35,split(HLOOKUP(B1,$A$60:$BI$63,4,false),"","")))"),"Adventure")</f>
        <v>Adventure</v>
      </c>
      <c r="B5" s="5" t="str">
        <f>IFERROR(__xludf.DUMMYFUNCTION("""COMPUTED_VALUE"""),"Dungeon")</f>
        <v>Dungeon</v>
      </c>
      <c r="C5" s="16" t="str">
        <f>IFERROR(__xludf.DUMMYFUNCTION("""COMPUTED_VALUE"""),"Interactive movie")</f>
        <v>Interactive movie</v>
      </c>
      <c r="D5" s="16" t="str">
        <f>IFERROR(__xludf.DUMMYFUNCTION("""COMPUTED_VALUE"""),"Management")</f>
        <v>Management</v>
      </c>
      <c r="E5" s="5" t="str">
        <f>IFERROR(__xludf.DUMMYFUNCTION("""COMPUTED_VALUE"""),"Hidden objects")</f>
        <v>Hidden objects</v>
      </c>
      <c r="F5" s="5" t="str">
        <f>IFERROR(__xludf.DUMMYFUNCTION("""COMPUTED_VALUE"""),"Living organism")</f>
        <v>Living organism</v>
      </c>
      <c r="G5" t="str">
        <f>IFERROR(__xludf.DUMMYFUNCTION("""COMPUTED_VALUE"""),"Platforms")</f>
        <v>Platforms</v>
      </c>
      <c r="H5" t="str">
        <f>IFERROR(__xludf.DUMMYFUNCTION("""COMPUTED_VALUE"""),"Classic puzzle")</f>
        <v>Classic puzzle</v>
      </c>
      <c r="I5" t="str">
        <f>IFERROR(__xludf.DUMMYFUNCTION("""COMPUTED_VALUE"""),"Submarine")</f>
        <v>Submarine</v>
      </c>
      <c r="J5" t="str">
        <f>IFERROR(__xludf.DUMMYFUNCTION("""COMPUTED_VALUE"""),"Visual novel")</f>
        <v>Visual novel</v>
      </c>
    </row>
    <row r="6">
      <c r="A6" s="17" t="s">
        <v>7</v>
      </c>
      <c r="B6" s="18"/>
      <c r="C6" s="16"/>
      <c r="D6" s="16"/>
      <c r="E6" s="5"/>
      <c r="F6" s="5"/>
    </row>
    <row r="7">
      <c r="A7" s="16" t="s">
        <v>8</v>
      </c>
      <c r="B7" s="19" t="str">
        <f>HLOOKUP(D1,$A$35:$BJ$37,3,false)</f>
        <v>#N/A</v>
      </c>
      <c r="C7" s="20"/>
      <c r="D7" s="20"/>
      <c r="E7" s="5"/>
    </row>
    <row r="8">
      <c r="A8" s="16" t="s">
        <v>9</v>
      </c>
      <c r="B8" s="19" t="str">
        <f>HLOOKUP(D1,$A$35:$BJ$38,4,false)</f>
        <v>#N/A</v>
      </c>
      <c r="C8" s="20"/>
      <c r="D8" s="16"/>
      <c r="E8" s="5"/>
    </row>
    <row r="9">
      <c r="A9" s="16" t="s">
        <v>10</v>
      </c>
      <c r="B9" s="19" t="str">
        <f>HLOOKUP(D1,$A$35:$BJ$39,5,false)</f>
        <v>#N/A</v>
      </c>
      <c r="C9" s="20"/>
      <c r="D9" s="16"/>
      <c r="E9" s="5"/>
    </row>
    <row r="10">
      <c r="A10" s="16" t="s">
        <v>11</v>
      </c>
      <c r="B10" s="19" t="str">
        <f>HLOOKUP(D1,$A$35:$BJ$40,6,false)</f>
        <v>#N/A</v>
      </c>
      <c r="C10" s="20"/>
      <c r="D10" s="16"/>
      <c r="E10" s="5"/>
      <c r="F10" s="5"/>
    </row>
    <row r="11">
      <c r="A11" s="5" t="s">
        <v>12</v>
      </c>
      <c r="B11" s="19" t="str">
        <f>HLOOKUP(D1,$A$35:$BJ$41,7,false)</f>
        <v>#N/A</v>
      </c>
      <c r="C11" s="20"/>
      <c r="D11" s="16"/>
      <c r="E11" s="5"/>
      <c r="F11" s="5"/>
    </row>
    <row r="12" ht="15.75" customHeight="1">
      <c r="A12" s="21"/>
      <c r="B12" s="22"/>
      <c r="C12" s="16"/>
      <c r="D12" s="16"/>
    </row>
    <row r="13">
      <c r="A13" s="23" t="s">
        <v>13</v>
      </c>
      <c r="B13" s="22"/>
      <c r="C13" s="16"/>
      <c r="D13" s="16"/>
    </row>
    <row r="14">
      <c r="A14" s="16" t="s">
        <v>14</v>
      </c>
      <c r="B14" s="19" t="str">
        <f>HLOOKUP(D1,$A$35:$BJ$43,9,false)</f>
        <v>#N/A</v>
      </c>
      <c r="C14" s="20"/>
      <c r="D14" s="16"/>
    </row>
    <row r="15">
      <c r="A15" s="16" t="s">
        <v>15</v>
      </c>
      <c r="B15" s="19" t="str">
        <f>HLOOKUP(D1,$A$35:$BJ$44,10,false)</f>
        <v>#N/A</v>
      </c>
      <c r="C15" s="20"/>
      <c r="D15" s="16"/>
    </row>
    <row r="16">
      <c r="A16" s="16" t="s">
        <v>16</v>
      </c>
      <c r="B16" s="19" t="str">
        <f>HLOOKUP(D1,$A$35:$BJ$45,11,false)</f>
        <v>#N/A</v>
      </c>
      <c r="C16" s="20"/>
      <c r="D16" s="5"/>
    </row>
    <row r="17">
      <c r="A17" s="16" t="s">
        <v>17</v>
      </c>
      <c r="B17" s="19" t="str">
        <f>HLOOKUP(D1,$A$35:$BJ$46,12,false)</f>
        <v>#N/A</v>
      </c>
      <c r="C17" s="20"/>
      <c r="D17" s="5"/>
    </row>
    <row r="18">
      <c r="A18" s="16" t="s">
        <v>18</v>
      </c>
      <c r="B18" s="19" t="str">
        <f>HLOOKUP(D1,$A$35:$BJ$47,13,false)</f>
        <v>#N/A</v>
      </c>
      <c r="C18" s="20"/>
      <c r="D18" s="16"/>
    </row>
    <row r="19">
      <c r="A19" s="16"/>
      <c r="B19" s="22"/>
      <c r="C19" s="5"/>
      <c r="D19" s="5"/>
    </row>
    <row r="20">
      <c r="A20" s="24" t="s">
        <v>19</v>
      </c>
      <c r="B20" s="22"/>
      <c r="C20" s="5"/>
    </row>
    <row r="21">
      <c r="A21" s="16" t="s">
        <v>20</v>
      </c>
      <c r="B21" s="19" t="str">
        <f>HLOOKUP(D1,$A$35:$BJ$49,15,false)</f>
        <v>#N/A</v>
      </c>
      <c r="C21" s="20"/>
    </row>
    <row r="22">
      <c r="A22" s="16" t="s">
        <v>21</v>
      </c>
      <c r="B22" s="19" t="str">
        <f>HLOOKUP(D1,$A$35:$BJ$50,16,false)</f>
        <v>#N/A</v>
      </c>
      <c r="C22" s="20"/>
    </row>
    <row r="23">
      <c r="A23" s="16" t="s">
        <v>22</v>
      </c>
      <c r="B23" s="19" t="str">
        <f>HLOOKUP(D1,$A$35:$BJ$51,17,false)</f>
        <v>#N/A</v>
      </c>
      <c r="C23" s="20"/>
    </row>
    <row r="24">
      <c r="A24" s="16" t="s">
        <v>23</v>
      </c>
      <c r="B24" s="19" t="str">
        <f>HLOOKUP(D1,$A$35:$BJ$52,18,false)</f>
        <v>#N/A</v>
      </c>
      <c r="C24" s="20"/>
    </row>
    <row r="25">
      <c r="A25" s="16" t="s">
        <v>24</v>
      </c>
      <c r="B25" s="19" t="str">
        <f>HLOOKUP(D1,$A$35:$BJ$53,19,false)</f>
        <v>#N/A</v>
      </c>
      <c r="C25" s="20"/>
    </row>
    <row r="26">
      <c r="A26" s="16"/>
      <c r="B26" s="16"/>
    </row>
    <row r="27">
      <c r="A27" s="5"/>
      <c r="B27" s="5"/>
    </row>
    <row r="28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</row>
    <row r="29">
      <c r="A29" s="27" t="s">
        <v>25</v>
      </c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5"/>
      <c r="BK29" s="5"/>
    </row>
    <row r="30">
      <c r="A30" s="16" t="s">
        <v>26</v>
      </c>
      <c r="B30" s="30" t="s">
        <v>27</v>
      </c>
      <c r="C30" s="31" t="s">
        <v>28</v>
      </c>
      <c r="D30" s="32" t="s">
        <v>29</v>
      </c>
      <c r="E30" s="33" t="s">
        <v>30</v>
      </c>
      <c r="F30" s="2" t="s">
        <v>31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>
      <c r="A31" s="34" t="s">
        <v>32</v>
      </c>
      <c r="B31" s="16"/>
      <c r="C31" s="5"/>
      <c r="D31" s="5"/>
      <c r="E31" s="16"/>
      <c r="F31" s="20"/>
      <c r="G31" s="5"/>
      <c r="H31" s="5"/>
      <c r="I31" s="5"/>
      <c r="J31" s="20"/>
      <c r="K31" s="5"/>
      <c r="L31" s="5"/>
      <c r="M31" s="5"/>
      <c r="N31" s="5"/>
      <c r="O31" s="20"/>
      <c r="P31" s="5"/>
      <c r="Q31" s="5"/>
      <c r="R31" s="5"/>
      <c r="S31" s="5"/>
      <c r="T31" s="5"/>
      <c r="U31" s="5"/>
      <c r="V31" s="5"/>
      <c r="W31" s="5"/>
      <c r="X31" s="20"/>
      <c r="Y31" s="20"/>
      <c r="Z31" s="5"/>
      <c r="AA31" s="20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20"/>
      <c r="AO31" s="5"/>
      <c r="AP31" s="5"/>
      <c r="AQ31" s="5"/>
      <c r="AR31" s="5"/>
      <c r="AS31" s="5"/>
      <c r="AT31" s="20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>
      <c r="A32" s="35" t="s">
        <v>33</v>
      </c>
      <c r="B32" s="36"/>
      <c r="C32" s="37"/>
      <c r="D32" s="37"/>
      <c r="E32" s="36"/>
      <c r="F32" s="35" t="s">
        <v>34</v>
      </c>
      <c r="G32" s="37"/>
      <c r="H32" s="37"/>
      <c r="I32" s="35" t="s">
        <v>35</v>
      </c>
      <c r="J32" s="35" t="s">
        <v>36</v>
      </c>
      <c r="K32" s="35" t="s">
        <v>37</v>
      </c>
      <c r="L32" s="35" t="s">
        <v>38</v>
      </c>
      <c r="M32" s="37"/>
      <c r="N32" s="35" t="s">
        <v>39</v>
      </c>
      <c r="O32" s="35" t="s">
        <v>36</v>
      </c>
      <c r="P32" s="37"/>
      <c r="Q32" s="35" t="s">
        <v>40</v>
      </c>
      <c r="R32" s="37"/>
      <c r="S32" s="37"/>
      <c r="T32" s="35" t="s">
        <v>41</v>
      </c>
      <c r="U32" s="37"/>
      <c r="V32" s="37"/>
      <c r="W32" s="37"/>
      <c r="X32" s="35" t="s">
        <v>36</v>
      </c>
      <c r="Y32" s="35" t="s">
        <v>36</v>
      </c>
      <c r="Z32" s="37"/>
      <c r="AA32" s="35" t="s">
        <v>36</v>
      </c>
      <c r="AB32" s="35" t="s">
        <v>42</v>
      </c>
      <c r="AC32" s="35" t="s">
        <v>36</v>
      </c>
      <c r="AD32" s="35" t="s">
        <v>43</v>
      </c>
      <c r="AE32" s="35" t="s">
        <v>36</v>
      </c>
      <c r="AF32" s="35" t="s">
        <v>36</v>
      </c>
      <c r="AG32" s="37"/>
      <c r="AH32" s="37"/>
      <c r="AI32" s="37"/>
      <c r="AJ32" s="37"/>
      <c r="AK32" s="37"/>
      <c r="AL32" s="37"/>
      <c r="AM32" s="37"/>
      <c r="AN32" s="35" t="s">
        <v>36</v>
      </c>
      <c r="AO32" s="37"/>
      <c r="AP32" s="37"/>
      <c r="AQ32" s="37"/>
      <c r="AR32" s="37"/>
      <c r="AS32" s="37"/>
      <c r="AT32" s="35" t="s">
        <v>44</v>
      </c>
      <c r="AU32" s="35" t="s">
        <v>45</v>
      </c>
      <c r="AV32" s="37"/>
      <c r="AW32" s="37"/>
      <c r="AX32" s="37"/>
      <c r="AY32" s="35" t="s">
        <v>36</v>
      </c>
      <c r="AZ32" s="37"/>
      <c r="BA32" s="37"/>
      <c r="BB32" s="37"/>
      <c r="BC32" s="37"/>
      <c r="BD32" s="35" t="s">
        <v>46</v>
      </c>
      <c r="BE32" s="37"/>
      <c r="BF32" s="37"/>
      <c r="BG32" s="37"/>
      <c r="BH32" s="37"/>
      <c r="BI32" s="37"/>
      <c r="BJ32" s="37"/>
      <c r="BK32" s="37"/>
    </row>
    <row r="33">
      <c r="A33" s="38" t="s">
        <v>47</v>
      </c>
      <c r="B33" s="38" t="s">
        <v>48</v>
      </c>
      <c r="C33" s="39"/>
      <c r="D33" s="39"/>
      <c r="E33" s="40"/>
      <c r="F33" s="38" t="s">
        <v>49</v>
      </c>
      <c r="G33" s="38"/>
      <c r="H33" s="39"/>
      <c r="I33" s="38" t="s">
        <v>50</v>
      </c>
      <c r="J33" s="40" t="s">
        <v>51</v>
      </c>
      <c r="K33" s="38" t="s">
        <v>52</v>
      </c>
      <c r="L33" s="38" t="s">
        <v>53</v>
      </c>
      <c r="M33" s="38" t="s">
        <v>54</v>
      </c>
      <c r="N33" s="38" t="s">
        <v>55</v>
      </c>
      <c r="O33" s="40" t="s">
        <v>56</v>
      </c>
      <c r="P33" s="38" t="s">
        <v>57</v>
      </c>
      <c r="Q33" s="39"/>
      <c r="R33" s="38" t="s">
        <v>58</v>
      </c>
      <c r="S33" s="38" t="s">
        <v>59</v>
      </c>
      <c r="T33" s="39"/>
      <c r="U33" s="38" t="s">
        <v>60</v>
      </c>
      <c r="V33" s="38" t="s">
        <v>61</v>
      </c>
      <c r="W33" s="38" t="s">
        <v>62</v>
      </c>
      <c r="X33" s="40" t="s">
        <v>63</v>
      </c>
      <c r="Y33" s="40" t="s">
        <v>64</v>
      </c>
      <c r="Z33" s="39"/>
      <c r="AA33" s="40" t="s">
        <v>65</v>
      </c>
      <c r="AB33" s="38" t="s">
        <v>66</v>
      </c>
      <c r="AC33" s="38" t="s">
        <v>67</v>
      </c>
      <c r="AD33" s="38" t="s">
        <v>68</v>
      </c>
      <c r="AE33" s="38" t="s">
        <v>69</v>
      </c>
      <c r="AF33" s="38" t="s">
        <v>70</v>
      </c>
      <c r="AG33" s="39"/>
      <c r="AH33" s="39"/>
      <c r="AI33" s="39"/>
      <c r="AJ33" s="39"/>
      <c r="AK33" s="39"/>
      <c r="AL33" s="39"/>
      <c r="AM33" s="38" t="s">
        <v>71</v>
      </c>
      <c r="AN33" s="41" t="s">
        <v>72</v>
      </c>
      <c r="AO33" s="39"/>
      <c r="AP33" s="42"/>
      <c r="AQ33" s="38" t="s">
        <v>73</v>
      </c>
      <c r="AR33" s="39"/>
      <c r="AS33" s="39"/>
      <c r="AT33" s="38" t="s">
        <v>74</v>
      </c>
      <c r="AU33" s="38" t="s">
        <v>75</v>
      </c>
      <c r="AV33" s="38" t="s">
        <v>76</v>
      </c>
      <c r="AW33" s="39"/>
      <c r="AX33" s="39"/>
      <c r="AY33" s="38" t="s">
        <v>77</v>
      </c>
      <c r="AZ33" s="39"/>
      <c r="BA33" s="39"/>
      <c r="BB33" s="39"/>
      <c r="BC33" s="39"/>
      <c r="BD33" s="38" t="s">
        <v>78</v>
      </c>
      <c r="BE33" s="39"/>
      <c r="BF33" s="39"/>
      <c r="BG33" s="39"/>
      <c r="BH33" s="39"/>
      <c r="BI33" s="39"/>
      <c r="BJ33" s="39"/>
      <c r="BK33" s="39"/>
    </row>
    <row r="34">
      <c r="A34" s="43"/>
      <c r="B34" s="43"/>
      <c r="C34" s="43"/>
      <c r="D34" s="43"/>
      <c r="E34" s="43"/>
      <c r="F34" s="32"/>
      <c r="G34" s="32"/>
      <c r="H34" s="32"/>
      <c r="I34" s="44"/>
      <c r="J34" s="44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44"/>
      <c r="AM34" s="32"/>
      <c r="AN34" s="44"/>
      <c r="AO34" s="44"/>
      <c r="AP34" s="30"/>
      <c r="AQ34" s="44"/>
      <c r="AR34" s="44"/>
      <c r="AS34" s="44"/>
      <c r="AT34" s="30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</row>
    <row r="35">
      <c r="A35" s="45" t="s">
        <v>79</v>
      </c>
      <c r="B35" s="46" t="s">
        <v>80</v>
      </c>
      <c r="C35" s="47" t="s">
        <v>81</v>
      </c>
      <c r="D35" s="48" t="s">
        <v>82</v>
      </c>
      <c r="E35" s="48" t="s">
        <v>83</v>
      </c>
      <c r="F35" s="49" t="s">
        <v>84</v>
      </c>
      <c r="G35" s="49" t="s">
        <v>85</v>
      </c>
      <c r="H35" s="49" t="s">
        <v>86</v>
      </c>
      <c r="I35" s="50" t="s">
        <v>87</v>
      </c>
      <c r="J35" s="51" t="s">
        <v>88</v>
      </c>
      <c r="K35" s="51" t="s">
        <v>89</v>
      </c>
      <c r="L35" s="51" t="s">
        <v>90</v>
      </c>
      <c r="M35" s="51" t="s">
        <v>91</v>
      </c>
      <c r="N35" s="51" t="s">
        <v>92</v>
      </c>
      <c r="O35" s="51" t="s">
        <v>93</v>
      </c>
      <c r="P35" s="51" t="s">
        <v>94</v>
      </c>
      <c r="Q35" s="52" t="s">
        <v>95</v>
      </c>
      <c r="R35" s="53" t="s">
        <v>96</v>
      </c>
      <c r="S35" s="53" t="s">
        <v>97</v>
      </c>
      <c r="T35" s="53" t="s">
        <v>98</v>
      </c>
      <c r="U35" s="54" t="s">
        <v>99</v>
      </c>
      <c r="V35" s="55" t="s">
        <v>100</v>
      </c>
      <c r="W35" s="55" t="s">
        <v>101</v>
      </c>
      <c r="X35" s="55" t="s">
        <v>102</v>
      </c>
      <c r="Y35" s="53" t="s">
        <v>103</v>
      </c>
      <c r="Z35" s="54" t="s">
        <v>104</v>
      </c>
      <c r="AA35" s="55" t="s">
        <v>105</v>
      </c>
      <c r="AB35" s="55" t="s">
        <v>106</v>
      </c>
      <c r="AC35" s="55" t="s">
        <v>107</v>
      </c>
      <c r="AD35" s="55" t="s">
        <v>108</v>
      </c>
      <c r="AE35" s="55" t="s">
        <v>109</v>
      </c>
      <c r="AF35" s="55" t="s">
        <v>110</v>
      </c>
      <c r="AG35" s="53" t="s">
        <v>111</v>
      </c>
      <c r="AH35" s="56" t="s">
        <v>112</v>
      </c>
      <c r="AI35" s="57" t="s">
        <v>113</v>
      </c>
      <c r="AJ35" s="57" t="s">
        <v>114</v>
      </c>
      <c r="AK35" s="57" t="s">
        <v>115</v>
      </c>
      <c r="AL35" s="57" t="s">
        <v>116</v>
      </c>
      <c r="AM35" s="58" t="s">
        <v>117</v>
      </c>
      <c r="AN35" s="59" t="s">
        <v>118</v>
      </c>
      <c r="AO35" s="60" t="s">
        <v>119</v>
      </c>
      <c r="AP35" s="61" t="s">
        <v>120</v>
      </c>
      <c r="AQ35" s="60" t="s">
        <v>121</v>
      </c>
      <c r="AR35" s="59" t="s">
        <v>122</v>
      </c>
      <c r="AS35" s="60" t="s">
        <v>123</v>
      </c>
      <c r="AT35" s="61" t="s">
        <v>124</v>
      </c>
      <c r="AU35" s="62" t="s">
        <v>125</v>
      </c>
      <c r="AV35" s="44" t="s">
        <v>126</v>
      </c>
      <c r="AW35" s="44" t="s">
        <v>127</v>
      </c>
      <c r="AX35" s="44" t="s">
        <v>128</v>
      </c>
      <c r="AY35" s="63" t="s">
        <v>129</v>
      </c>
      <c r="AZ35" s="64" t="s">
        <v>130</v>
      </c>
      <c r="BA35" s="33" t="s">
        <v>131</v>
      </c>
      <c r="BB35" s="33" t="s">
        <v>132</v>
      </c>
      <c r="BC35" s="33" t="s">
        <v>133</v>
      </c>
      <c r="BD35" s="65" t="s">
        <v>134</v>
      </c>
      <c r="BE35" s="66" t="s">
        <v>135</v>
      </c>
      <c r="BF35" s="67" t="s">
        <v>136</v>
      </c>
      <c r="BG35" s="68" t="s">
        <v>137</v>
      </c>
      <c r="BH35" s="68" t="s">
        <v>138</v>
      </c>
      <c r="BI35" s="68" t="s">
        <v>139</v>
      </c>
      <c r="BJ35" s="66" t="s">
        <v>140</v>
      </c>
      <c r="BK35" s="66" t="s">
        <v>141</v>
      </c>
    </row>
    <row r="36">
      <c r="A36" s="69" t="s">
        <v>7</v>
      </c>
      <c r="B36" s="70" t="s">
        <v>7</v>
      </c>
      <c r="C36" s="70" t="s">
        <v>7</v>
      </c>
      <c r="D36" s="70" t="s">
        <v>7</v>
      </c>
      <c r="E36" s="70" t="s">
        <v>7</v>
      </c>
      <c r="F36" s="70" t="s">
        <v>7</v>
      </c>
      <c r="G36" s="70" t="s">
        <v>7</v>
      </c>
      <c r="H36" s="70" t="s">
        <v>7</v>
      </c>
      <c r="I36" s="70" t="s">
        <v>7</v>
      </c>
      <c r="J36" s="70" t="s">
        <v>7</v>
      </c>
      <c r="K36" s="70" t="s">
        <v>7</v>
      </c>
      <c r="L36" s="70" t="s">
        <v>7</v>
      </c>
      <c r="M36" s="70" t="s">
        <v>7</v>
      </c>
      <c r="N36" s="70" t="s">
        <v>7</v>
      </c>
      <c r="O36" s="70" t="s">
        <v>7</v>
      </c>
      <c r="P36" s="70" t="s">
        <v>7</v>
      </c>
      <c r="Q36" s="70" t="s">
        <v>7</v>
      </c>
      <c r="R36" s="70" t="s">
        <v>7</v>
      </c>
      <c r="S36" s="70" t="s">
        <v>7</v>
      </c>
      <c r="T36" s="70" t="s">
        <v>7</v>
      </c>
      <c r="U36" s="70" t="s">
        <v>7</v>
      </c>
      <c r="V36" s="70" t="s">
        <v>7</v>
      </c>
      <c r="W36" s="70" t="s">
        <v>7</v>
      </c>
      <c r="X36" s="70" t="s">
        <v>7</v>
      </c>
      <c r="Y36" s="70" t="s">
        <v>7</v>
      </c>
      <c r="Z36" s="70" t="s">
        <v>7</v>
      </c>
      <c r="AA36" s="70" t="s">
        <v>7</v>
      </c>
      <c r="AB36" s="70" t="s">
        <v>7</v>
      </c>
      <c r="AC36" s="70" t="s">
        <v>7</v>
      </c>
      <c r="AD36" s="70" t="s">
        <v>7</v>
      </c>
      <c r="AE36" s="70" t="s">
        <v>7</v>
      </c>
      <c r="AF36" s="70" t="s">
        <v>7</v>
      </c>
      <c r="AG36" s="70" t="s">
        <v>7</v>
      </c>
      <c r="AH36" s="70" t="s">
        <v>7</v>
      </c>
      <c r="AI36" s="70" t="s">
        <v>7</v>
      </c>
      <c r="AJ36" s="70" t="s">
        <v>7</v>
      </c>
      <c r="AK36" s="70" t="s">
        <v>7</v>
      </c>
      <c r="AL36" s="70" t="s">
        <v>7</v>
      </c>
      <c r="AM36" s="70" t="s">
        <v>7</v>
      </c>
      <c r="AN36" s="70" t="s">
        <v>7</v>
      </c>
      <c r="AO36" s="70" t="s">
        <v>7</v>
      </c>
      <c r="AP36" s="70" t="s">
        <v>7</v>
      </c>
      <c r="AQ36" s="70" t="s">
        <v>7</v>
      </c>
      <c r="AR36" s="70" t="s">
        <v>7</v>
      </c>
      <c r="AS36" s="70" t="s">
        <v>7</v>
      </c>
      <c r="AT36" s="70" t="s">
        <v>7</v>
      </c>
      <c r="AU36" s="70" t="s">
        <v>7</v>
      </c>
      <c r="AV36" s="70" t="s">
        <v>7</v>
      </c>
      <c r="AW36" s="70" t="s">
        <v>7</v>
      </c>
      <c r="AX36" s="70" t="s">
        <v>7</v>
      </c>
      <c r="AY36" s="70" t="s">
        <v>7</v>
      </c>
      <c r="AZ36" s="70" t="s">
        <v>7</v>
      </c>
      <c r="BA36" s="70" t="s">
        <v>7</v>
      </c>
      <c r="BB36" s="70" t="s">
        <v>7</v>
      </c>
      <c r="BC36" s="70" t="s">
        <v>7</v>
      </c>
      <c r="BD36" s="70" t="s">
        <v>7</v>
      </c>
      <c r="BE36" s="70" t="s">
        <v>7</v>
      </c>
      <c r="BF36" s="70" t="s">
        <v>7</v>
      </c>
      <c r="BG36" s="70" t="s">
        <v>7</v>
      </c>
      <c r="BH36" s="70" t="s">
        <v>7</v>
      </c>
      <c r="BI36" s="70" t="s">
        <v>7</v>
      </c>
      <c r="BJ36" s="70" t="s">
        <v>7</v>
      </c>
      <c r="BK36" s="70" t="s">
        <v>7</v>
      </c>
    </row>
    <row r="37">
      <c r="A37" s="71">
        <v>69.0</v>
      </c>
      <c r="B37" s="71">
        <v>44.0</v>
      </c>
      <c r="C37" s="71">
        <v>7.0</v>
      </c>
      <c r="D37" s="71">
        <v>32.0</v>
      </c>
      <c r="E37" s="71">
        <v>7.0</v>
      </c>
      <c r="F37" s="71">
        <v>69.0</v>
      </c>
      <c r="G37" s="71">
        <v>44.0</v>
      </c>
      <c r="H37" s="71">
        <v>57.0</v>
      </c>
      <c r="I37" s="71">
        <v>17.0</v>
      </c>
      <c r="J37" s="71">
        <v>35.0</v>
      </c>
      <c r="K37" s="71">
        <v>44.0</v>
      </c>
      <c r="L37" s="71">
        <v>32.0</v>
      </c>
      <c r="M37" s="71">
        <v>19.0</v>
      </c>
      <c r="N37" s="71">
        <v>7.0</v>
      </c>
      <c r="O37" s="71">
        <v>7.0</v>
      </c>
      <c r="P37" s="71">
        <v>7.0</v>
      </c>
      <c r="Q37" s="71">
        <v>44.0</v>
      </c>
      <c r="R37" s="71">
        <v>19.0</v>
      </c>
      <c r="S37" s="71">
        <v>19.0</v>
      </c>
      <c r="T37" s="71">
        <v>32.0</v>
      </c>
      <c r="U37" s="71">
        <v>32.0</v>
      </c>
      <c r="V37" s="71">
        <v>44.0</v>
      </c>
      <c r="W37" s="71">
        <v>19.0</v>
      </c>
      <c r="X37" s="71">
        <v>19.0</v>
      </c>
      <c r="Y37" s="71">
        <v>19.0</v>
      </c>
      <c r="Z37" s="71">
        <v>57.0</v>
      </c>
      <c r="AA37" s="71">
        <v>7.0</v>
      </c>
      <c r="AB37" s="71">
        <v>32.0</v>
      </c>
      <c r="AC37" s="71">
        <v>19.0</v>
      </c>
      <c r="AD37" s="71">
        <v>69.0</v>
      </c>
      <c r="AE37" s="71">
        <v>19.0</v>
      </c>
      <c r="AF37" s="71">
        <v>7.0</v>
      </c>
      <c r="AG37" s="71">
        <v>19.0</v>
      </c>
      <c r="AH37" s="71">
        <v>19.0</v>
      </c>
      <c r="AI37" s="71">
        <v>19.0</v>
      </c>
      <c r="AJ37" s="71">
        <v>19.0</v>
      </c>
      <c r="AK37" s="71">
        <v>69.0</v>
      </c>
      <c r="AL37" s="71">
        <v>47.0</v>
      </c>
      <c r="AM37" s="71">
        <v>32.0</v>
      </c>
      <c r="AN37" s="71">
        <v>26.0</v>
      </c>
      <c r="AO37" s="71">
        <v>5.0</v>
      </c>
      <c r="AP37" s="71"/>
      <c r="AQ37" s="71">
        <v>11.0</v>
      </c>
      <c r="AR37" s="71">
        <v>32.0</v>
      </c>
      <c r="AS37" s="71">
        <v>5.0</v>
      </c>
      <c r="AT37" s="71"/>
      <c r="AU37" s="71">
        <v>62.0</v>
      </c>
      <c r="AV37" s="71">
        <v>26.0</v>
      </c>
      <c r="AW37" s="71">
        <v>35.0</v>
      </c>
      <c r="AX37" s="71">
        <v>56.0</v>
      </c>
      <c r="AY37" s="71">
        <v>50.0</v>
      </c>
      <c r="AZ37" s="71">
        <v>62.0</v>
      </c>
      <c r="BA37" s="71">
        <v>80.0</v>
      </c>
      <c r="BB37" s="71">
        <v>80.0</v>
      </c>
      <c r="BC37" s="71">
        <v>100.0</v>
      </c>
      <c r="BD37" s="71">
        <v>17.0</v>
      </c>
      <c r="BE37" s="71">
        <v>5.0</v>
      </c>
      <c r="BF37" s="71">
        <v>62.0</v>
      </c>
      <c r="BG37" s="71">
        <v>50.0</v>
      </c>
      <c r="BH37" s="71">
        <v>71.0</v>
      </c>
      <c r="BI37" s="71">
        <v>80.0</v>
      </c>
      <c r="BJ37" s="71">
        <v>17.0</v>
      </c>
      <c r="BK37" s="71">
        <v>17.0</v>
      </c>
    </row>
    <row r="38">
      <c r="A38" s="71">
        <v>82.0</v>
      </c>
      <c r="B38" s="71">
        <v>69.0</v>
      </c>
      <c r="C38" s="71">
        <v>44.0</v>
      </c>
      <c r="D38" s="71">
        <v>32.0</v>
      </c>
      <c r="E38" s="71">
        <v>44.0</v>
      </c>
      <c r="F38" s="71">
        <v>57.0</v>
      </c>
      <c r="G38" s="71">
        <v>94.0</v>
      </c>
      <c r="H38" s="71">
        <v>69.0</v>
      </c>
      <c r="I38" s="71">
        <v>41.0</v>
      </c>
      <c r="J38" s="71">
        <v>47.0</v>
      </c>
      <c r="K38" s="71">
        <v>44.0</v>
      </c>
      <c r="L38" s="71">
        <v>69.0</v>
      </c>
      <c r="M38" s="71">
        <v>44.0</v>
      </c>
      <c r="N38" s="71">
        <v>32.0</v>
      </c>
      <c r="O38" s="71">
        <v>57.0</v>
      </c>
      <c r="P38" s="71">
        <v>19.0</v>
      </c>
      <c r="Q38" s="71">
        <v>44.0</v>
      </c>
      <c r="R38" s="71">
        <v>19.0</v>
      </c>
      <c r="S38" s="71">
        <v>19.0</v>
      </c>
      <c r="T38" s="71">
        <v>44.0</v>
      </c>
      <c r="U38" s="71">
        <v>19.0</v>
      </c>
      <c r="V38" s="71">
        <v>44.0</v>
      </c>
      <c r="W38" s="71">
        <v>19.0</v>
      </c>
      <c r="X38" s="71">
        <v>19.0</v>
      </c>
      <c r="Y38" s="71">
        <v>19.0</v>
      </c>
      <c r="Z38" s="71">
        <v>57.0</v>
      </c>
      <c r="AA38" s="71">
        <v>32.0</v>
      </c>
      <c r="AB38" s="71">
        <v>32.0</v>
      </c>
      <c r="AC38" s="71">
        <v>19.0</v>
      </c>
      <c r="AD38" s="71">
        <v>69.0</v>
      </c>
      <c r="AE38" s="71">
        <v>19.0</v>
      </c>
      <c r="AF38" s="71">
        <v>32.0</v>
      </c>
      <c r="AG38" s="71">
        <v>69.0</v>
      </c>
      <c r="AH38" s="71">
        <v>19.0</v>
      </c>
      <c r="AI38" s="71">
        <v>19.0</v>
      </c>
      <c r="AJ38" s="71">
        <v>19.0</v>
      </c>
      <c r="AK38" s="71">
        <v>44.0</v>
      </c>
      <c r="AL38" s="71">
        <v>86.0</v>
      </c>
      <c r="AM38" s="71">
        <v>20.0</v>
      </c>
      <c r="AN38" s="71">
        <v>35.0</v>
      </c>
      <c r="AO38" s="71">
        <v>35.0</v>
      </c>
      <c r="AP38" s="71"/>
      <c r="AQ38" s="71">
        <v>80.0</v>
      </c>
      <c r="AR38" s="71">
        <v>35.0</v>
      </c>
      <c r="AS38" s="71">
        <v>32.0</v>
      </c>
      <c r="AT38" s="71"/>
      <c r="AU38" s="71">
        <v>56.0</v>
      </c>
      <c r="AV38" s="71">
        <v>56.0</v>
      </c>
      <c r="AW38" s="71">
        <v>50.0</v>
      </c>
      <c r="AX38" s="71">
        <v>77.0</v>
      </c>
      <c r="AY38" s="71">
        <v>65.0</v>
      </c>
      <c r="AZ38" s="71">
        <v>65.0</v>
      </c>
      <c r="BA38" s="71">
        <v>100.0</v>
      </c>
      <c r="BB38" s="71">
        <v>100.0</v>
      </c>
      <c r="BC38" s="71">
        <v>100.0</v>
      </c>
      <c r="BD38" s="71">
        <v>71.0</v>
      </c>
      <c r="BE38" s="71">
        <v>50.0</v>
      </c>
      <c r="BF38" s="71">
        <v>71.0</v>
      </c>
      <c r="BG38" s="71">
        <v>80.0</v>
      </c>
      <c r="BH38" s="71">
        <v>56.0</v>
      </c>
      <c r="BI38" s="71">
        <v>50.0</v>
      </c>
      <c r="BJ38" s="71">
        <v>17.0</v>
      </c>
      <c r="BK38" s="71">
        <v>71.0</v>
      </c>
    </row>
    <row r="39">
      <c r="A39" s="71">
        <v>69.0</v>
      </c>
      <c r="B39" s="71">
        <v>82.0</v>
      </c>
      <c r="C39" s="71">
        <v>94.0</v>
      </c>
      <c r="D39" s="71">
        <v>69.0</v>
      </c>
      <c r="E39" s="71">
        <v>69.0</v>
      </c>
      <c r="F39" s="71">
        <v>82.0</v>
      </c>
      <c r="G39" s="71">
        <v>69.0</v>
      </c>
      <c r="H39" s="71">
        <v>69.0</v>
      </c>
      <c r="I39" s="71">
        <v>80.0</v>
      </c>
      <c r="J39" s="71">
        <v>32.0</v>
      </c>
      <c r="K39" s="71">
        <v>44.0</v>
      </c>
      <c r="L39" s="71">
        <v>68.0</v>
      </c>
      <c r="M39" s="71">
        <v>44.0</v>
      </c>
      <c r="N39" s="71">
        <v>82.0</v>
      </c>
      <c r="O39" s="71">
        <v>82.0</v>
      </c>
      <c r="P39" s="71">
        <v>94.0</v>
      </c>
      <c r="Q39" s="71">
        <v>69.0</v>
      </c>
      <c r="R39" s="71">
        <v>69.0</v>
      </c>
      <c r="S39" s="71">
        <v>19.0</v>
      </c>
      <c r="T39" s="71">
        <v>57.0</v>
      </c>
      <c r="U39" s="71">
        <v>44.0</v>
      </c>
      <c r="V39" s="71">
        <v>32.0</v>
      </c>
      <c r="W39" s="71">
        <v>44.0</v>
      </c>
      <c r="X39" s="71">
        <v>69.0</v>
      </c>
      <c r="Y39" s="71">
        <v>32.0</v>
      </c>
      <c r="Z39" s="71">
        <v>44.0</v>
      </c>
      <c r="AA39" s="71">
        <v>19.0</v>
      </c>
      <c r="AB39" s="71">
        <v>69.0</v>
      </c>
      <c r="AC39" s="71">
        <v>69.0</v>
      </c>
      <c r="AD39" s="71">
        <v>19.0</v>
      </c>
      <c r="AE39" s="71">
        <v>69.0</v>
      </c>
      <c r="AF39" s="71">
        <v>69.0</v>
      </c>
      <c r="AG39" s="71">
        <v>44.0</v>
      </c>
      <c r="AH39" s="71">
        <v>82.0</v>
      </c>
      <c r="AI39" s="71">
        <v>44.0</v>
      </c>
      <c r="AJ39" s="71">
        <v>44.0</v>
      </c>
      <c r="AK39" s="71">
        <v>19.0</v>
      </c>
      <c r="AL39" s="71">
        <v>62.0</v>
      </c>
      <c r="AM39" s="71">
        <v>69.0</v>
      </c>
      <c r="AN39" s="71">
        <v>62.0</v>
      </c>
      <c r="AO39" s="71">
        <v>65.0</v>
      </c>
      <c r="AP39" s="71"/>
      <c r="AQ39" s="71">
        <v>77.0</v>
      </c>
      <c r="AR39" s="71">
        <v>65.0</v>
      </c>
      <c r="AS39" s="71">
        <v>65.0</v>
      </c>
      <c r="AT39" s="71"/>
      <c r="AU39" s="71">
        <v>47.0</v>
      </c>
      <c r="AV39" s="71">
        <v>71.0</v>
      </c>
      <c r="AW39" s="71">
        <v>80.0</v>
      </c>
      <c r="AX39" s="71">
        <v>56.0</v>
      </c>
      <c r="AY39" s="71">
        <v>50.0</v>
      </c>
      <c r="AZ39" s="71">
        <v>50.0</v>
      </c>
      <c r="BA39" s="71">
        <v>20.0</v>
      </c>
      <c r="BB39" s="71">
        <v>5.0</v>
      </c>
      <c r="BC39" s="71">
        <v>5.0</v>
      </c>
      <c r="BD39" s="71">
        <v>50.0</v>
      </c>
      <c r="BE39" s="71">
        <v>35.0</v>
      </c>
      <c r="BF39" s="71">
        <v>17.0</v>
      </c>
      <c r="BG39" s="71">
        <v>17.0</v>
      </c>
      <c r="BH39" s="71">
        <v>20.0</v>
      </c>
      <c r="BI39" s="71">
        <v>17.0</v>
      </c>
      <c r="BJ39" s="71">
        <v>65.0</v>
      </c>
      <c r="BK39" s="71">
        <v>50.0</v>
      </c>
    </row>
    <row r="40">
      <c r="A40" s="71">
        <v>44.0</v>
      </c>
      <c r="B40" s="71">
        <v>44.0</v>
      </c>
      <c r="C40" s="71">
        <v>44.0</v>
      </c>
      <c r="D40" s="71">
        <v>69.0</v>
      </c>
      <c r="E40" s="71">
        <v>32.0</v>
      </c>
      <c r="F40" s="71">
        <v>32.0</v>
      </c>
      <c r="G40" s="71">
        <v>57.0</v>
      </c>
      <c r="H40" s="71">
        <v>57.0</v>
      </c>
      <c r="I40" s="71">
        <v>71.0</v>
      </c>
      <c r="J40" s="71">
        <v>86.0</v>
      </c>
      <c r="K40" s="71">
        <v>69.0</v>
      </c>
      <c r="L40" s="71">
        <v>82.0</v>
      </c>
      <c r="M40" s="71">
        <v>69.0</v>
      </c>
      <c r="N40" s="71">
        <v>32.0</v>
      </c>
      <c r="O40" s="71">
        <v>44.0</v>
      </c>
      <c r="P40" s="71">
        <v>56.0</v>
      </c>
      <c r="Q40" s="71">
        <v>69.0</v>
      </c>
      <c r="R40" s="71">
        <v>44.0</v>
      </c>
      <c r="S40" s="71">
        <v>44.0</v>
      </c>
      <c r="T40" s="71">
        <v>44.0</v>
      </c>
      <c r="U40" s="71">
        <v>69.0</v>
      </c>
      <c r="V40" s="71">
        <v>19.0</v>
      </c>
      <c r="W40" s="71">
        <v>69.0</v>
      </c>
      <c r="X40" s="71">
        <v>69.0</v>
      </c>
      <c r="Y40" s="71">
        <v>69.0</v>
      </c>
      <c r="Z40" s="71">
        <v>69.0</v>
      </c>
      <c r="AA40" s="71">
        <v>94.0</v>
      </c>
      <c r="AB40" s="71">
        <v>57.0</v>
      </c>
      <c r="AC40" s="71">
        <v>82.0</v>
      </c>
      <c r="AD40" s="71">
        <v>82.0</v>
      </c>
      <c r="AE40" s="71">
        <v>57.0</v>
      </c>
      <c r="AF40" s="71">
        <v>57.0</v>
      </c>
      <c r="AG40" s="71">
        <v>44.0</v>
      </c>
      <c r="AH40" s="71">
        <v>44.0</v>
      </c>
      <c r="AI40" s="71">
        <v>32.0</v>
      </c>
      <c r="AJ40" s="71">
        <v>44.0</v>
      </c>
      <c r="AK40" s="71">
        <v>69.0</v>
      </c>
      <c r="AL40" s="71">
        <v>77.0</v>
      </c>
      <c r="AM40" s="71">
        <v>44.0</v>
      </c>
      <c r="AN40" s="71">
        <v>50.0</v>
      </c>
      <c r="AO40" s="71">
        <v>47.0</v>
      </c>
      <c r="AP40" s="71"/>
      <c r="AQ40" s="71">
        <v>65.0</v>
      </c>
      <c r="AR40" s="71">
        <v>62.0</v>
      </c>
      <c r="AS40" s="71">
        <v>62.0</v>
      </c>
      <c r="AT40" s="71"/>
      <c r="AU40" s="71">
        <v>62.0</v>
      </c>
      <c r="AV40" s="71">
        <v>47.0</v>
      </c>
      <c r="AW40" s="71">
        <v>71.0</v>
      </c>
      <c r="AX40" s="71">
        <v>65.0</v>
      </c>
      <c r="AY40" s="71">
        <v>71.0</v>
      </c>
      <c r="AZ40" s="71">
        <v>92.0</v>
      </c>
      <c r="BA40" s="71">
        <v>35.0</v>
      </c>
      <c r="BB40" s="71">
        <v>41.0</v>
      </c>
      <c r="BC40" s="71">
        <v>65.0</v>
      </c>
      <c r="BD40" s="71">
        <v>80.0</v>
      </c>
      <c r="BE40" s="71">
        <v>47.0</v>
      </c>
      <c r="BF40" s="71">
        <v>62.0</v>
      </c>
      <c r="BG40" s="71">
        <v>62.0</v>
      </c>
      <c r="BH40" s="71">
        <v>62.0</v>
      </c>
      <c r="BI40" s="71">
        <v>71.0</v>
      </c>
      <c r="BJ40" s="71">
        <v>47.0</v>
      </c>
      <c r="BK40" s="71">
        <v>80.0</v>
      </c>
    </row>
    <row r="41">
      <c r="A41" s="71">
        <v>44.0</v>
      </c>
      <c r="B41" s="72">
        <v>32.0</v>
      </c>
      <c r="C41" s="71">
        <v>19.0</v>
      </c>
      <c r="D41" s="71">
        <v>82.0</v>
      </c>
      <c r="E41" s="71">
        <v>32.0</v>
      </c>
      <c r="F41" s="71">
        <v>94.0</v>
      </c>
      <c r="G41" s="71">
        <v>44.0</v>
      </c>
      <c r="H41" s="71">
        <v>44.0</v>
      </c>
      <c r="I41" s="71">
        <v>32.0</v>
      </c>
      <c r="J41" s="71">
        <v>26.0</v>
      </c>
      <c r="K41" s="71">
        <v>32.0</v>
      </c>
      <c r="L41" s="71">
        <v>19.0</v>
      </c>
      <c r="M41" s="71">
        <v>19.0</v>
      </c>
      <c r="N41" s="71">
        <v>44.0</v>
      </c>
      <c r="O41" s="71">
        <v>19.0</v>
      </c>
      <c r="P41" s="71">
        <v>44.0</v>
      </c>
      <c r="Q41" s="71">
        <v>19.0</v>
      </c>
      <c r="R41" s="71">
        <v>44.0</v>
      </c>
      <c r="S41" s="71">
        <v>44.0</v>
      </c>
      <c r="T41" s="71">
        <v>19.0</v>
      </c>
      <c r="U41" s="71">
        <v>69.0</v>
      </c>
      <c r="V41" s="71">
        <v>69.0</v>
      </c>
      <c r="W41" s="71">
        <v>69.0</v>
      </c>
      <c r="X41" s="71">
        <v>44.0</v>
      </c>
      <c r="Y41" s="71">
        <v>44.0</v>
      </c>
      <c r="Z41" s="71">
        <v>7.0</v>
      </c>
      <c r="AA41" s="71">
        <v>32.0</v>
      </c>
      <c r="AB41" s="71">
        <v>32.0</v>
      </c>
      <c r="AC41" s="71">
        <v>32.0</v>
      </c>
      <c r="AD41" s="71">
        <v>19.0</v>
      </c>
      <c r="AE41" s="71">
        <v>44.0</v>
      </c>
      <c r="AF41" s="71">
        <v>44.0</v>
      </c>
      <c r="AG41" s="71">
        <v>69.0</v>
      </c>
      <c r="AH41" s="71">
        <v>82.0</v>
      </c>
      <c r="AI41" s="71">
        <v>94.0</v>
      </c>
      <c r="AJ41" s="71">
        <v>82.0</v>
      </c>
      <c r="AK41" s="71">
        <v>82.0</v>
      </c>
      <c r="AL41" s="71">
        <v>26.0</v>
      </c>
      <c r="AM41" s="71">
        <v>69.0</v>
      </c>
      <c r="AN41" s="71">
        <v>77.0</v>
      </c>
      <c r="AO41" s="71">
        <v>77.0</v>
      </c>
      <c r="AP41" s="71"/>
      <c r="AQ41" s="71">
        <v>47.0</v>
      </c>
      <c r="AR41" s="71">
        <v>80.0</v>
      </c>
      <c r="AS41" s="71">
        <v>62.0</v>
      </c>
      <c r="AT41" s="71"/>
      <c r="AU41" s="71">
        <v>32.0</v>
      </c>
      <c r="AV41" s="71">
        <v>41.0</v>
      </c>
      <c r="AW41" s="71">
        <v>20.0</v>
      </c>
      <c r="AX41" s="71">
        <v>80.0</v>
      </c>
      <c r="AY41" s="71">
        <v>47.0</v>
      </c>
      <c r="AZ41" s="71">
        <v>35.0</v>
      </c>
      <c r="BA41" s="71">
        <v>20.0</v>
      </c>
      <c r="BB41" s="71">
        <v>32.0</v>
      </c>
      <c r="BC41" s="71">
        <v>5.0</v>
      </c>
      <c r="BD41" s="71">
        <v>32.0</v>
      </c>
      <c r="BE41" s="71">
        <v>77.0</v>
      </c>
      <c r="BF41" s="71">
        <v>41.0</v>
      </c>
      <c r="BG41" s="71">
        <v>41.0</v>
      </c>
      <c r="BH41" s="71">
        <v>41.0</v>
      </c>
      <c r="BI41" s="71">
        <v>32.0</v>
      </c>
      <c r="BJ41" s="71">
        <v>62.0</v>
      </c>
      <c r="BK41" s="71">
        <v>41.0</v>
      </c>
    </row>
    <row r="42">
      <c r="A42" s="73" t="s">
        <v>13</v>
      </c>
      <c r="B42" s="73" t="s">
        <v>13</v>
      </c>
      <c r="C42" s="73" t="s">
        <v>13</v>
      </c>
      <c r="D42" s="73" t="s">
        <v>13</v>
      </c>
      <c r="E42" s="73" t="s">
        <v>13</v>
      </c>
      <c r="F42" s="73" t="s">
        <v>13</v>
      </c>
      <c r="G42" s="73" t="s">
        <v>13</v>
      </c>
      <c r="H42" s="73" t="s">
        <v>13</v>
      </c>
      <c r="I42" s="73" t="s">
        <v>13</v>
      </c>
      <c r="J42" s="73" t="s">
        <v>13</v>
      </c>
      <c r="K42" s="73" t="s">
        <v>13</v>
      </c>
      <c r="L42" s="73" t="s">
        <v>13</v>
      </c>
      <c r="M42" s="73" t="s">
        <v>13</v>
      </c>
      <c r="N42" s="73" t="s">
        <v>13</v>
      </c>
      <c r="O42" s="73" t="s">
        <v>13</v>
      </c>
      <c r="P42" s="73" t="s">
        <v>13</v>
      </c>
      <c r="Q42" s="73" t="s">
        <v>13</v>
      </c>
      <c r="R42" s="73" t="s">
        <v>13</v>
      </c>
      <c r="S42" s="73" t="s">
        <v>13</v>
      </c>
      <c r="T42" s="73" t="s">
        <v>13</v>
      </c>
      <c r="U42" s="73" t="s">
        <v>13</v>
      </c>
      <c r="V42" s="73" t="s">
        <v>13</v>
      </c>
      <c r="W42" s="73" t="s">
        <v>13</v>
      </c>
      <c r="X42" s="73" t="s">
        <v>13</v>
      </c>
      <c r="Y42" s="73" t="s">
        <v>13</v>
      </c>
      <c r="Z42" s="73" t="s">
        <v>13</v>
      </c>
      <c r="AA42" s="73" t="s">
        <v>13</v>
      </c>
      <c r="AB42" s="73" t="s">
        <v>13</v>
      </c>
      <c r="AC42" s="73" t="s">
        <v>13</v>
      </c>
      <c r="AD42" s="73" t="s">
        <v>13</v>
      </c>
      <c r="AE42" s="73" t="s">
        <v>13</v>
      </c>
      <c r="AF42" s="73" t="s">
        <v>13</v>
      </c>
      <c r="AG42" s="73" t="s">
        <v>13</v>
      </c>
      <c r="AH42" s="73" t="s">
        <v>13</v>
      </c>
      <c r="AI42" s="73" t="s">
        <v>13</v>
      </c>
      <c r="AJ42" s="73" t="s">
        <v>13</v>
      </c>
      <c r="AK42" s="73" t="s">
        <v>13</v>
      </c>
      <c r="AL42" s="73" t="s">
        <v>13</v>
      </c>
      <c r="AM42" s="73" t="s">
        <v>13</v>
      </c>
      <c r="AN42" s="73" t="s">
        <v>13</v>
      </c>
      <c r="AO42" s="73" t="s">
        <v>13</v>
      </c>
      <c r="AP42" s="73" t="s">
        <v>13</v>
      </c>
      <c r="AQ42" s="73" t="s">
        <v>13</v>
      </c>
      <c r="AR42" s="73" t="s">
        <v>13</v>
      </c>
      <c r="AS42" s="73" t="s">
        <v>13</v>
      </c>
      <c r="AT42" s="73" t="s">
        <v>13</v>
      </c>
      <c r="AU42" s="73" t="s">
        <v>13</v>
      </c>
      <c r="AV42" s="73" t="s">
        <v>13</v>
      </c>
      <c r="AW42" s="73" t="s">
        <v>13</v>
      </c>
      <c r="AX42" s="73" t="s">
        <v>13</v>
      </c>
      <c r="AY42" s="73" t="s">
        <v>13</v>
      </c>
      <c r="AZ42" s="73" t="s">
        <v>13</v>
      </c>
      <c r="BA42" s="73" t="s">
        <v>13</v>
      </c>
      <c r="BB42" s="73" t="s">
        <v>13</v>
      </c>
      <c r="BC42" s="73" t="s">
        <v>13</v>
      </c>
      <c r="BD42" s="73" t="s">
        <v>13</v>
      </c>
      <c r="BE42" s="73" t="s">
        <v>13</v>
      </c>
      <c r="BF42" s="73" t="s">
        <v>13</v>
      </c>
      <c r="BG42" s="73" t="s">
        <v>13</v>
      </c>
      <c r="BH42" s="73" t="s">
        <v>13</v>
      </c>
      <c r="BI42" s="73" t="s">
        <v>13</v>
      </c>
      <c r="BJ42" s="73" t="s">
        <v>13</v>
      </c>
      <c r="BK42" s="73" t="s">
        <v>13</v>
      </c>
    </row>
    <row r="43">
      <c r="A43" s="71">
        <v>19.0</v>
      </c>
      <c r="B43" s="71">
        <v>44.0</v>
      </c>
      <c r="C43" s="71">
        <v>44.0</v>
      </c>
      <c r="D43" s="71">
        <v>32.0</v>
      </c>
      <c r="E43" s="71">
        <v>57.0</v>
      </c>
      <c r="F43" s="71">
        <v>19.0</v>
      </c>
      <c r="G43" s="71">
        <v>19.0</v>
      </c>
      <c r="H43" s="71">
        <v>19.0</v>
      </c>
      <c r="I43" s="71">
        <v>50.0</v>
      </c>
      <c r="J43" s="71">
        <v>62.0</v>
      </c>
      <c r="K43" s="71">
        <v>57.0</v>
      </c>
      <c r="L43" s="71">
        <v>57.0</v>
      </c>
      <c r="M43" s="71">
        <v>32.0</v>
      </c>
      <c r="N43" s="71">
        <v>69.0</v>
      </c>
      <c r="O43" s="71">
        <v>32.0</v>
      </c>
      <c r="P43" s="71">
        <v>44.0</v>
      </c>
      <c r="Q43" s="71">
        <v>69.0</v>
      </c>
      <c r="R43" s="71">
        <v>82.0</v>
      </c>
      <c r="S43" s="71">
        <v>57.0</v>
      </c>
      <c r="T43" s="71">
        <v>44.0</v>
      </c>
      <c r="U43" s="71">
        <v>44.0</v>
      </c>
      <c r="V43" s="71">
        <v>19.0</v>
      </c>
      <c r="W43" s="71">
        <v>19.0</v>
      </c>
      <c r="X43" s="71">
        <v>44.0</v>
      </c>
      <c r="Y43" s="71">
        <v>57.0</v>
      </c>
      <c r="Z43" s="71">
        <v>69.0</v>
      </c>
      <c r="AA43" s="71">
        <v>94.0</v>
      </c>
      <c r="AB43" s="71">
        <v>69.0</v>
      </c>
      <c r="AC43" s="71">
        <v>44.0</v>
      </c>
      <c r="AD43" s="71">
        <v>69.0</v>
      </c>
      <c r="AE43" s="71">
        <v>69.0</v>
      </c>
      <c r="AF43" s="71">
        <v>69.0</v>
      </c>
      <c r="AG43" s="71">
        <v>44.0</v>
      </c>
      <c r="AH43" s="71">
        <v>82.0</v>
      </c>
      <c r="AI43" s="71">
        <v>19.0</v>
      </c>
      <c r="AJ43" s="71">
        <v>82.0</v>
      </c>
      <c r="AK43" s="71">
        <v>7.0</v>
      </c>
      <c r="AL43" s="71">
        <v>35.0</v>
      </c>
      <c r="AM43" s="71">
        <v>32.0</v>
      </c>
      <c r="AN43" s="71">
        <v>32.0</v>
      </c>
      <c r="AO43" s="71">
        <v>65.0</v>
      </c>
      <c r="AP43" s="71"/>
      <c r="AQ43" s="71">
        <v>32.0</v>
      </c>
      <c r="AR43" s="71">
        <v>32.0</v>
      </c>
      <c r="AS43" s="71">
        <v>80.0</v>
      </c>
      <c r="AT43" s="71"/>
      <c r="AU43" s="71">
        <v>41.0</v>
      </c>
      <c r="AV43" s="71">
        <v>41.0</v>
      </c>
      <c r="AW43" s="71">
        <v>56.0</v>
      </c>
      <c r="AX43" s="71">
        <v>26.0</v>
      </c>
      <c r="AY43" s="71">
        <v>47.0</v>
      </c>
      <c r="AZ43" s="71">
        <v>35.0</v>
      </c>
      <c r="BA43" s="74">
        <v>17.0</v>
      </c>
      <c r="BB43" s="71">
        <v>11.0</v>
      </c>
      <c r="BC43" s="71">
        <v>11.0</v>
      </c>
      <c r="BD43" s="71">
        <v>50.0</v>
      </c>
      <c r="BE43" s="71">
        <v>32.0</v>
      </c>
      <c r="BF43" s="71">
        <v>41.0</v>
      </c>
      <c r="BG43" s="71">
        <v>41.0</v>
      </c>
      <c r="BH43" s="71">
        <v>41.0</v>
      </c>
      <c r="BI43" s="71">
        <v>41.0</v>
      </c>
      <c r="BJ43" s="71">
        <v>80.0</v>
      </c>
      <c r="BK43" s="71">
        <v>32.0</v>
      </c>
    </row>
    <row r="44">
      <c r="A44" s="71">
        <v>32.0</v>
      </c>
      <c r="B44" s="71">
        <v>32.0</v>
      </c>
      <c r="C44" s="71">
        <v>32.0</v>
      </c>
      <c r="D44" s="74">
        <v>44.0</v>
      </c>
      <c r="E44" s="74">
        <v>57.0</v>
      </c>
      <c r="F44" s="74">
        <v>44.0</v>
      </c>
      <c r="G44" s="74">
        <v>32.0</v>
      </c>
      <c r="H44" s="74">
        <v>32.0</v>
      </c>
      <c r="I44" s="74">
        <v>62.0</v>
      </c>
      <c r="J44" s="74">
        <v>56.0</v>
      </c>
      <c r="K44" s="74">
        <v>7.0</v>
      </c>
      <c r="L44" s="74">
        <v>57.0</v>
      </c>
      <c r="M44" s="74">
        <v>32.0</v>
      </c>
      <c r="N44" s="74">
        <v>57.0</v>
      </c>
      <c r="O44" s="74">
        <v>44.0</v>
      </c>
      <c r="P44" s="74">
        <v>69.0</v>
      </c>
      <c r="Q44" s="74">
        <v>69.0</v>
      </c>
      <c r="R44" s="74">
        <v>69.0</v>
      </c>
      <c r="S44" s="74">
        <v>32.0</v>
      </c>
      <c r="T44" s="74">
        <v>69.0</v>
      </c>
      <c r="U44" s="74">
        <v>69.0</v>
      </c>
      <c r="V44" s="74">
        <v>44.0</v>
      </c>
      <c r="W44" s="74">
        <v>57.0</v>
      </c>
      <c r="X44" s="74">
        <v>32.0</v>
      </c>
      <c r="Y44" s="74">
        <v>44.0</v>
      </c>
      <c r="Z44" s="74">
        <v>44.0</v>
      </c>
      <c r="AA44" s="74">
        <v>69.0</v>
      </c>
      <c r="AB44" s="74">
        <v>32.0</v>
      </c>
      <c r="AC44" s="74">
        <v>19.0</v>
      </c>
      <c r="AD44" s="74">
        <v>44.0</v>
      </c>
      <c r="AE44" s="74">
        <v>44.0</v>
      </c>
      <c r="AF44" s="74">
        <v>44.0</v>
      </c>
      <c r="AG44" s="74">
        <v>19.0</v>
      </c>
      <c r="AH44" s="74">
        <v>19.0</v>
      </c>
      <c r="AI44" s="74">
        <v>7.0</v>
      </c>
      <c r="AJ44" s="74">
        <v>19.0</v>
      </c>
      <c r="AK44" s="74">
        <v>7.0</v>
      </c>
      <c r="AL44" s="74">
        <v>41.0</v>
      </c>
      <c r="AM44" s="74">
        <v>69.0</v>
      </c>
      <c r="AN44" s="74">
        <v>65.0</v>
      </c>
      <c r="AO44" s="74">
        <v>35.0</v>
      </c>
      <c r="AP44" s="74"/>
      <c r="AQ44" s="74">
        <v>50.0</v>
      </c>
      <c r="AR44" s="74">
        <v>65.0</v>
      </c>
      <c r="AS44" s="74">
        <v>65.0</v>
      </c>
      <c r="AT44" s="74"/>
      <c r="AU44" s="74">
        <v>35.0</v>
      </c>
      <c r="AV44" s="74">
        <v>26.0</v>
      </c>
      <c r="AW44" s="74">
        <v>50.0</v>
      </c>
      <c r="AX44" s="74">
        <v>35.0</v>
      </c>
      <c r="AY44" s="74">
        <v>32.0</v>
      </c>
      <c r="AZ44" s="74">
        <v>32.0</v>
      </c>
      <c r="BA44" s="74">
        <v>17.0</v>
      </c>
      <c r="BB44" s="74">
        <v>11.0</v>
      </c>
      <c r="BC44" s="74">
        <v>5.0</v>
      </c>
      <c r="BD44" s="74">
        <v>47.0</v>
      </c>
      <c r="BE44" s="74">
        <v>17.0</v>
      </c>
      <c r="BF44" s="74">
        <v>17.0</v>
      </c>
      <c r="BG44" s="74">
        <v>17.0</v>
      </c>
      <c r="BH44" s="74">
        <v>17.0</v>
      </c>
      <c r="BI44" s="74">
        <v>17.0</v>
      </c>
      <c r="BJ44" s="74">
        <v>41.0</v>
      </c>
      <c r="BK44" s="74">
        <v>17.0</v>
      </c>
    </row>
    <row r="45">
      <c r="A45" s="71">
        <v>44.0</v>
      </c>
      <c r="B45" s="71">
        <v>44.0</v>
      </c>
      <c r="C45" s="71">
        <v>44.0</v>
      </c>
      <c r="D45" s="74">
        <v>32.0</v>
      </c>
      <c r="E45" s="74">
        <v>57.0</v>
      </c>
      <c r="F45" s="74">
        <v>32.0</v>
      </c>
      <c r="G45" s="74">
        <v>44.0</v>
      </c>
      <c r="H45" s="74">
        <v>44.0</v>
      </c>
      <c r="I45" s="74">
        <v>32.0</v>
      </c>
      <c r="J45" s="74">
        <v>47.0</v>
      </c>
      <c r="K45" s="74">
        <v>57.0</v>
      </c>
      <c r="L45" s="74">
        <v>44.0</v>
      </c>
      <c r="M45" s="74">
        <v>57.0</v>
      </c>
      <c r="N45" s="74">
        <v>57.0</v>
      </c>
      <c r="O45" s="74">
        <v>57.0</v>
      </c>
      <c r="P45" s="74">
        <v>44.0</v>
      </c>
      <c r="Q45" s="74">
        <v>57.0</v>
      </c>
      <c r="R45" s="74">
        <v>57.0</v>
      </c>
      <c r="S45" s="74">
        <v>32.0</v>
      </c>
      <c r="T45" s="74">
        <v>32.0</v>
      </c>
      <c r="U45" s="74">
        <v>44.0</v>
      </c>
      <c r="V45" s="74">
        <v>69.0</v>
      </c>
      <c r="W45" s="74">
        <v>44.0</v>
      </c>
      <c r="X45" s="74">
        <v>44.0</v>
      </c>
      <c r="Y45" s="74">
        <v>44.0</v>
      </c>
      <c r="Z45" s="74">
        <v>69.0</v>
      </c>
      <c r="AA45" s="74">
        <v>69.0</v>
      </c>
      <c r="AB45" s="74">
        <v>19.0</v>
      </c>
      <c r="AC45" s="74">
        <v>32.0</v>
      </c>
      <c r="AD45" s="74">
        <v>44.0</v>
      </c>
      <c r="AE45" s="74">
        <v>19.0</v>
      </c>
      <c r="AF45" s="74">
        <v>19.0</v>
      </c>
      <c r="AG45" s="74">
        <v>57.0</v>
      </c>
      <c r="AH45" s="74">
        <v>44.0</v>
      </c>
      <c r="AI45" s="74">
        <v>57.0</v>
      </c>
      <c r="AJ45" s="74">
        <v>57.0</v>
      </c>
      <c r="AK45" s="74">
        <v>44.0</v>
      </c>
      <c r="AL45" s="74">
        <v>62.0</v>
      </c>
      <c r="AM45" s="74">
        <v>32.0</v>
      </c>
      <c r="AN45" s="74">
        <v>35.0</v>
      </c>
      <c r="AO45" s="74">
        <v>47.0</v>
      </c>
      <c r="AP45" s="74"/>
      <c r="AQ45" s="74">
        <v>35.0</v>
      </c>
      <c r="AR45" s="74">
        <v>35.0</v>
      </c>
      <c r="AS45" s="74">
        <v>35.0</v>
      </c>
      <c r="AT45" s="74"/>
      <c r="AU45" s="74">
        <v>35.0</v>
      </c>
      <c r="AV45" s="74">
        <v>50.0</v>
      </c>
      <c r="AW45" s="74">
        <v>32.0</v>
      </c>
      <c r="AX45" s="74">
        <v>50.0</v>
      </c>
      <c r="AY45" s="74">
        <v>47.0</v>
      </c>
      <c r="AZ45" s="74">
        <v>47.0</v>
      </c>
      <c r="BA45" s="74">
        <v>50.0</v>
      </c>
      <c r="BB45" s="74">
        <v>62.0</v>
      </c>
      <c r="BC45" s="74">
        <v>41.0</v>
      </c>
      <c r="BD45" s="74">
        <v>65.0</v>
      </c>
      <c r="BE45" s="74">
        <v>77.0</v>
      </c>
      <c r="BF45" s="74">
        <v>62.0</v>
      </c>
      <c r="BG45" s="74">
        <v>62.0</v>
      </c>
      <c r="BH45" s="74">
        <v>62.0</v>
      </c>
      <c r="BI45" s="74">
        <v>62.0</v>
      </c>
      <c r="BJ45" s="74">
        <v>47.0</v>
      </c>
      <c r="BK45" s="74">
        <v>65.0</v>
      </c>
    </row>
    <row r="46">
      <c r="A46" s="71">
        <v>7.0</v>
      </c>
      <c r="B46" s="71">
        <v>19.0</v>
      </c>
      <c r="C46" s="71">
        <v>19.0</v>
      </c>
      <c r="D46" s="74">
        <v>19.0</v>
      </c>
      <c r="E46" s="74">
        <v>69.0</v>
      </c>
      <c r="F46" s="74">
        <v>7.0</v>
      </c>
      <c r="G46" s="74">
        <v>7.0</v>
      </c>
      <c r="H46" s="74">
        <v>7.0</v>
      </c>
      <c r="I46" s="74">
        <v>26.0</v>
      </c>
      <c r="J46" s="74">
        <v>62.0</v>
      </c>
      <c r="K46" s="74">
        <v>32.0</v>
      </c>
      <c r="L46" s="74">
        <v>44.0</v>
      </c>
      <c r="M46" s="74">
        <v>7.0</v>
      </c>
      <c r="N46" s="74">
        <v>32.0</v>
      </c>
      <c r="O46" s="74">
        <v>7.0</v>
      </c>
      <c r="P46" s="74">
        <v>7.0</v>
      </c>
      <c r="Q46" s="74">
        <v>19.0</v>
      </c>
      <c r="R46" s="74">
        <v>44.0</v>
      </c>
      <c r="S46" s="74">
        <v>7.0</v>
      </c>
      <c r="T46" s="74">
        <v>44.0</v>
      </c>
      <c r="U46" s="74">
        <v>57.0</v>
      </c>
      <c r="V46" s="74">
        <v>57.0</v>
      </c>
      <c r="W46" s="74">
        <v>32.0</v>
      </c>
      <c r="X46" s="74">
        <v>69.0</v>
      </c>
      <c r="Y46" s="74">
        <v>19.0</v>
      </c>
      <c r="Z46" s="74">
        <v>44.0</v>
      </c>
      <c r="AA46" s="74">
        <v>19.0</v>
      </c>
      <c r="AB46" s="74">
        <v>7.0</v>
      </c>
      <c r="AC46" s="74">
        <v>19.0</v>
      </c>
      <c r="AD46" s="74">
        <v>19.0</v>
      </c>
      <c r="AE46" s="74">
        <v>7.0</v>
      </c>
      <c r="AF46" s="74">
        <v>7.0</v>
      </c>
      <c r="AG46" s="74">
        <v>32.0</v>
      </c>
      <c r="AH46" s="74">
        <v>7.0</v>
      </c>
      <c r="AI46" s="74">
        <v>19.0</v>
      </c>
      <c r="AJ46" s="74">
        <v>32.0</v>
      </c>
      <c r="AK46" s="74">
        <v>7.0</v>
      </c>
      <c r="AL46" s="74">
        <v>11.0</v>
      </c>
      <c r="AM46" s="74">
        <v>44.0</v>
      </c>
      <c r="AN46" s="74">
        <v>50.0</v>
      </c>
      <c r="AO46" s="74">
        <v>17.0</v>
      </c>
      <c r="AP46" s="74"/>
      <c r="AQ46" s="74">
        <v>17.0</v>
      </c>
      <c r="AR46" s="74">
        <v>50.0</v>
      </c>
      <c r="AS46" s="74">
        <v>50.0</v>
      </c>
      <c r="AT46" s="74"/>
      <c r="AU46" s="74">
        <v>41.0</v>
      </c>
      <c r="AV46" s="74">
        <v>62.0</v>
      </c>
      <c r="AW46" s="74">
        <v>20.0</v>
      </c>
      <c r="AX46" s="74">
        <v>11.0</v>
      </c>
      <c r="AY46" s="74">
        <v>32.0</v>
      </c>
      <c r="AZ46" s="74">
        <v>32.0</v>
      </c>
      <c r="BA46" s="74">
        <v>5.0</v>
      </c>
      <c r="BB46" s="74">
        <v>5.0</v>
      </c>
      <c r="BC46" s="74">
        <v>17.0</v>
      </c>
      <c r="BD46" s="74">
        <v>11.0</v>
      </c>
      <c r="BE46" s="74">
        <v>35.0</v>
      </c>
      <c r="BF46" s="74">
        <v>26.0</v>
      </c>
      <c r="BG46" s="74">
        <v>26.0</v>
      </c>
      <c r="BH46" s="74">
        <v>26.0</v>
      </c>
      <c r="BI46" s="74">
        <v>26.0</v>
      </c>
      <c r="BJ46" s="74">
        <v>35.0</v>
      </c>
      <c r="BK46" s="74">
        <v>11.0</v>
      </c>
    </row>
    <row r="47">
      <c r="A47" s="71">
        <v>19.0</v>
      </c>
      <c r="B47" s="71">
        <v>7.0</v>
      </c>
      <c r="C47" s="71">
        <v>19.0</v>
      </c>
      <c r="D47" s="74">
        <v>7.0</v>
      </c>
      <c r="E47" s="74">
        <v>19.0</v>
      </c>
      <c r="F47" s="74">
        <v>7.0</v>
      </c>
      <c r="G47" s="74">
        <v>19.0</v>
      </c>
      <c r="H47" s="74">
        <v>19.0</v>
      </c>
      <c r="I47" s="74">
        <v>20.0</v>
      </c>
      <c r="J47" s="74">
        <v>50.0</v>
      </c>
      <c r="K47" s="74">
        <v>44.0</v>
      </c>
      <c r="L47" s="74">
        <v>32.0</v>
      </c>
      <c r="M47" s="74">
        <v>7.0</v>
      </c>
      <c r="N47" s="74">
        <v>57.0</v>
      </c>
      <c r="O47" s="74">
        <v>44.0</v>
      </c>
      <c r="P47" s="74">
        <v>7.0</v>
      </c>
      <c r="Q47" s="74">
        <v>19.0</v>
      </c>
      <c r="R47" s="74">
        <v>19.0</v>
      </c>
      <c r="S47" s="74">
        <v>19.0</v>
      </c>
      <c r="T47" s="74">
        <v>32.0</v>
      </c>
      <c r="U47" s="74">
        <v>19.0</v>
      </c>
      <c r="V47" s="74">
        <v>19.0</v>
      </c>
      <c r="W47" s="74">
        <v>19.0</v>
      </c>
      <c r="X47" s="74">
        <v>19.0</v>
      </c>
      <c r="Y47" s="74">
        <v>32.0</v>
      </c>
      <c r="Z47" s="74">
        <v>19.0</v>
      </c>
      <c r="AA47" s="74">
        <v>7.0</v>
      </c>
      <c r="AB47" s="74">
        <v>7.0</v>
      </c>
      <c r="AC47" s="74">
        <v>7.0</v>
      </c>
      <c r="AD47" s="74">
        <v>7.0</v>
      </c>
      <c r="AE47" s="74">
        <v>7.0</v>
      </c>
      <c r="AF47" s="74">
        <v>7.0</v>
      </c>
      <c r="AG47" s="74">
        <v>19.0</v>
      </c>
      <c r="AH47" s="74">
        <v>7.0</v>
      </c>
      <c r="AI47" s="74">
        <v>7.0</v>
      </c>
      <c r="AJ47" s="74">
        <v>7.0</v>
      </c>
      <c r="AK47" s="74">
        <v>7.0</v>
      </c>
      <c r="AL47" s="74">
        <v>5.0</v>
      </c>
      <c r="AM47" s="74">
        <v>32.0</v>
      </c>
      <c r="AN47" s="74">
        <v>35.0</v>
      </c>
      <c r="AO47" s="74">
        <v>44.0</v>
      </c>
      <c r="AP47" s="74"/>
      <c r="AQ47" s="74">
        <v>65.0</v>
      </c>
      <c r="AR47" s="74">
        <v>35.0</v>
      </c>
      <c r="AS47" s="74">
        <v>35.0</v>
      </c>
      <c r="AT47" s="74"/>
      <c r="AU47" s="74">
        <v>26.0</v>
      </c>
      <c r="AV47" s="74">
        <v>5.0</v>
      </c>
      <c r="AW47" s="74">
        <v>41.0</v>
      </c>
      <c r="AX47" s="74">
        <v>5.0</v>
      </c>
      <c r="AY47" s="74">
        <v>56.0</v>
      </c>
      <c r="AZ47" s="74">
        <v>47.0</v>
      </c>
      <c r="BA47" s="75">
        <v>5.0</v>
      </c>
      <c r="BB47" s="74">
        <v>5.0</v>
      </c>
      <c r="BC47" s="74">
        <v>5.0</v>
      </c>
      <c r="BD47" s="74">
        <v>5.0</v>
      </c>
      <c r="BE47" s="74">
        <v>5.0</v>
      </c>
      <c r="BF47" s="74">
        <v>5.0</v>
      </c>
      <c r="BG47" s="74">
        <v>5.0</v>
      </c>
      <c r="BH47" s="74">
        <v>5.0</v>
      </c>
      <c r="BI47" s="74">
        <v>5.0</v>
      </c>
      <c r="BJ47" s="74">
        <v>17.0</v>
      </c>
      <c r="BK47" s="74">
        <v>5.0</v>
      </c>
    </row>
    <row r="48">
      <c r="A48" s="76" t="s">
        <v>19</v>
      </c>
      <c r="B48" s="76" t="s">
        <v>19</v>
      </c>
      <c r="C48" s="76" t="s">
        <v>19</v>
      </c>
      <c r="D48" s="76" t="s">
        <v>19</v>
      </c>
      <c r="E48" s="76" t="s">
        <v>19</v>
      </c>
      <c r="F48" s="76" t="s">
        <v>19</v>
      </c>
      <c r="G48" s="76" t="s">
        <v>19</v>
      </c>
      <c r="H48" s="76" t="s">
        <v>19</v>
      </c>
      <c r="I48" s="76" t="s">
        <v>19</v>
      </c>
      <c r="J48" s="76" t="s">
        <v>19</v>
      </c>
      <c r="K48" s="76" t="s">
        <v>19</v>
      </c>
      <c r="L48" s="76" t="s">
        <v>19</v>
      </c>
      <c r="M48" s="76" t="s">
        <v>19</v>
      </c>
      <c r="N48" s="76" t="s">
        <v>19</v>
      </c>
      <c r="O48" s="76" t="s">
        <v>19</v>
      </c>
      <c r="P48" s="76" t="s">
        <v>19</v>
      </c>
      <c r="Q48" s="76" t="s">
        <v>19</v>
      </c>
      <c r="R48" s="76" t="s">
        <v>19</v>
      </c>
      <c r="S48" s="76" t="s">
        <v>19</v>
      </c>
      <c r="T48" s="76" t="s">
        <v>19</v>
      </c>
      <c r="U48" s="76" t="s">
        <v>19</v>
      </c>
      <c r="V48" s="76" t="s">
        <v>19</v>
      </c>
      <c r="W48" s="76" t="s">
        <v>19</v>
      </c>
      <c r="X48" s="76" t="s">
        <v>19</v>
      </c>
      <c r="Y48" s="76" t="s">
        <v>19</v>
      </c>
      <c r="Z48" s="76" t="s">
        <v>19</v>
      </c>
      <c r="AA48" s="76" t="s">
        <v>19</v>
      </c>
      <c r="AB48" s="76" t="s">
        <v>19</v>
      </c>
      <c r="AC48" s="76" t="s">
        <v>19</v>
      </c>
      <c r="AD48" s="76" t="s">
        <v>19</v>
      </c>
      <c r="AE48" s="76" t="s">
        <v>19</v>
      </c>
      <c r="AF48" s="76" t="s">
        <v>19</v>
      </c>
      <c r="AG48" s="76" t="s">
        <v>19</v>
      </c>
      <c r="AH48" s="76" t="s">
        <v>19</v>
      </c>
      <c r="AI48" s="76" t="s">
        <v>19</v>
      </c>
      <c r="AJ48" s="76" t="s">
        <v>19</v>
      </c>
      <c r="AK48" s="76" t="s">
        <v>19</v>
      </c>
      <c r="AL48" s="76" t="s">
        <v>19</v>
      </c>
      <c r="AM48" s="76" t="s">
        <v>19</v>
      </c>
      <c r="AN48" s="76" t="s">
        <v>19</v>
      </c>
      <c r="AO48" s="76" t="s">
        <v>19</v>
      </c>
      <c r="AP48" s="76" t="s">
        <v>19</v>
      </c>
      <c r="AQ48" s="76" t="s">
        <v>19</v>
      </c>
      <c r="AR48" s="76" t="s">
        <v>19</v>
      </c>
      <c r="AS48" s="76" t="s">
        <v>19</v>
      </c>
      <c r="AT48" s="76" t="s">
        <v>19</v>
      </c>
      <c r="AU48" s="76" t="s">
        <v>19</v>
      </c>
      <c r="AV48" s="76" t="s">
        <v>19</v>
      </c>
      <c r="AW48" s="76" t="s">
        <v>19</v>
      </c>
      <c r="AX48" s="76" t="s">
        <v>19</v>
      </c>
      <c r="AY48" s="76" t="s">
        <v>19</v>
      </c>
      <c r="AZ48" s="76" t="s">
        <v>19</v>
      </c>
      <c r="BA48" s="76" t="s">
        <v>19</v>
      </c>
      <c r="BB48" s="76" t="s">
        <v>19</v>
      </c>
      <c r="BC48" s="76" t="s">
        <v>19</v>
      </c>
      <c r="BD48" s="76" t="s">
        <v>19</v>
      </c>
      <c r="BE48" s="76" t="s">
        <v>19</v>
      </c>
      <c r="BF48" s="76" t="s">
        <v>19</v>
      </c>
      <c r="BG48" s="76" t="s">
        <v>19</v>
      </c>
      <c r="BH48" s="76" t="s">
        <v>19</v>
      </c>
      <c r="BI48" s="76" t="s">
        <v>19</v>
      </c>
      <c r="BJ48" s="76" t="s">
        <v>19</v>
      </c>
      <c r="BK48" s="76" t="s">
        <v>19</v>
      </c>
    </row>
    <row r="49">
      <c r="A49" s="71">
        <v>44.0</v>
      </c>
      <c r="B49" s="71">
        <v>57.0</v>
      </c>
      <c r="C49" s="71">
        <v>69.0</v>
      </c>
      <c r="D49" s="74">
        <v>69.0</v>
      </c>
      <c r="E49" s="74">
        <v>44.0</v>
      </c>
      <c r="F49" s="74">
        <v>44.0</v>
      </c>
      <c r="G49" s="74">
        <v>44.0</v>
      </c>
      <c r="H49" s="74">
        <v>44.0</v>
      </c>
      <c r="I49" s="74">
        <v>50.0</v>
      </c>
      <c r="J49" s="74">
        <v>35.0</v>
      </c>
      <c r="K49" s="74">
        <v>32.0</v>
      </c>
      <c r="L49" s="74">
        <v>32.0</v>
      </c>
      <c r="M49" s="74">
        <v>69.0</v>
      </c>
      <c r="N49" s="74">
        <v>44.0</v>
      </c>
      <c r="O49" s="74">
        <v>57.0</v>
      </c>
      <c r="P49" s="74">
        <v>44.0</v>
      </c>
      <c r="Q49" s="74">
        <v>57.0</v>
      </c>
      <c r="R49" s="74">
        <v>32.0</v>
      </c>
      <c r="S49" s="74">
        <v>94.0</v>
      </c>
      <c r="T49" s="74">
        <v>44.0</v>
      </c>
      <c r="U49" s="74">
        <v>44.0</v>
      </c>
      <c r="V49" s="74">
        <v>44.0</v>
      </c>
      <c r="W49" s="74">
        <v>57.0</v>
      </c>
      <c r="X49" s="74">
        <v>44.0</v>
      </c>
      <c r="Y49" s="74">
        <v>94.0</v>
      </c>
      <c r="Z49" s="74">
        <v>32.0</v>
      </c>
      <c r="AA49" s="74">
        <v>44.0</v>
      </c>
      <c r="AB49" s="74">
        <v>57.0</v>
      </c>
      <c r="AC49" s="74">
        <v>69.0</v>
      </c>
      <c r="AD49" s="74">
        <v>44.0</v>
      </c>
      <c r="AE49" s="74">
        <v>44.0</v>
      </c>
      <c r="AF49" s="74">
        <v>44.0</v>
      </c>
      <c r="AG49" s="74">
        <v>69.0</v>
      </c>
      <c r="AH49" s="74">
        <v>44.0</v>
      </c>
      <c r="AI49" s="74">
        <v>94.0</v>
      </c>
      <c r="AJ49" s="74">
        <v>82.0</v>
      </c>
      <c r="AK49" s="74">
        <v>19.0</v>
      </c>
      <c r="AL49" s="74">
        <v>62.0</v>
      </c>
      <c r="AM49" s="74">
        <v>19.0</v>
      </c>
      <c r="AN49" s="74">
        <v>20.0</v>
      </c>
      <c r="AO49" s="74">
        <v>32.0</v>
      </c>
      <c r="AP49" s="74"/>
      <c r="AQ49" s="74">
        <v>47.0</v>
      </c>
      <c r="AR49" s="74">
        <v>20.0</v>
      </c>
      <c r="AS49" s="74">
        <v>26.0</v>
      </c>
      <c r="AT49" s="74"/>
      <c r="AU49" s="74">
        <v>41.0</v>
      </c>
      <c r="AV49" s="74">
        <v>35.0</v>
      </c>
      <c r="AW49" s="74">
        <v>56.0</v>
      </c>
      <c r="AX49" s="74">
        <v>26.0</v>
      </c>
      <c r="AY49" s="74">
        <v>62.0</v>
      </c>
      <c r="AZ49" s="74">
        <v>62.0</v>
      </c>
      <c r="BA49" s="74">
        <v>80.0</v>
      </c>
      <c r="BB49" s="74">
        <v>80.0</v>
      </c>
      <c r="BC49" s="74">
        <v>80.0</v>
      </c>
      <c r="BD49" s="74">
        <v>50.0</v>
      </c>
      <c r="BE49" s="74">
        <v>82.0</v>
      </c>
      <c r="BF49" s="74">
        <v>71.0</v>
      </c>
      <c r="BG49" s="74">
        <v>50.0</v>
      </c>
      <c r="BH49" s="74">
        <v>80.0</v>
      </c>
      <c r="BI49" s="74">
        <v>80.0</v>
      </c>
      <c r="BJ49" s="74">
        <v>80.0</v>
      </c>
      <c r="BK49" s="74">
        <v>71.0</v>
      </c>
    </row>
    <row r="50">
      <c r="A50" s="71">
        <v>32.0</v>
      </c>
      <c r="B50" s="71">
        <v>44.0</v>
      </c>
      <c r="C50" s="71">
        <v>69.0</v>
      </c>
      <c r="D50" s="74">
        <v>19.0</v>
      </c>
      <c r="E50" s="74">
        <v>44.0</v>
      </c>
      <c r="F50" s="74">
        <v>7.0</v>
      </c>
      <c r="G50" s="74">
        <v>32.0</v>
      </c>
      <c r="H50" s="74">
        <v>32.0</v>
      </c>
      <c r="I50" s="74">
        <v>41.0</v>
      </c>
      <c r="J50" s="74">
        <v>26.0</v>
      </c>
      <c r="K50" s="74">
        <v>19.0</v>
      </c>
      <c r="L50" s="74">
        <v>19.0</v>
      </c>
      <c r="M50" s="74">
        <v>57.0</v>
      </c>
      <c r="N50" s="74">
        <v>19.0</v>
      </c>
      <c r="O50" s="74">
        <v>44.0</v>
      </c>
      <c r="P50" s="74">
        <v>57.0</v>
      </c>
      <c r="Q50" s="74">
        <v>7.0</v>
      </c>
      <c r="R50" s="74">
        <v>7.0</v>
      </c>
      <c r="S50" s="74">
        <v>32.0</v>
      </c>
      <c r="T50" s="74">
        <v>19.0</v>
      </c>
      <c r="U50" s="74">
        <v>19.0</v>
      </c>
      <c r="V50" s="74">
        <v>19.0</v>
      </c>
      <c r="W50" s="74">
        <v>19.0</v>
      </c>
      <c r="X50" s="74">
        <v>19.0</v>
      </c>
      <c r="Y50" s="74">
        <v>19.0</v>
      </c>
      <c r="Z50" s="74">
        <v>19.0</v>
      </c>
      <c r="AA50" s="74">
        <v>19.0</v>
      </c>
      <c r="AB50" s="74">
        <v>32.0</v>
      </c>
      <c r="AC50" s="74">
        <v>32.0</v>
      </c>
      <c r="AD50" s="74">
        <v>7.0</v>
      </c>
      <c r="AE50" s="74">
        <v>32.0</v>
      </c>
      <c r="AF50" s="74">
        <v>32.0</v>
      </c>
      <c r="AG50" s="74">
        <v>19.0</v>
      </c>
      <c r="AH50" s="74">
        <v>19.0</v>
      </c>
      <c r="AI50" s="74">
        <v>32.0</v>
      </c>
      <c r="AJ50" s="74">
        <v>19.0</v>
      </c>
      <c r="AK50" s="74">
        <v>7.0</v>
      </c>
      <c r="AL50" s="74">
        <v>20.0</v>
      </c>
      <c r="AM50" s="74">
        <v>32.0</v>
      </c>
      <c r="AN50" s="74">
        <v>62.0</v>
      </c>
      <c r="AO50" s="74">
        <v>65.0</v>
      </c>
      <c r="AP50" s="74"/>
      <c r="AQ50" s="74">
        <v>35.0</v>
      </c>
      <c r="AR50" s="74">
        <v>35.0</v>
      </c>
      <c r="AS50" s="74">
        <v>17.0</v>
      </c>
      <c r="AT50" s="74"/>
      <c r="AU50" s="74">
        <v>17.0</v>
      </c>
      <c r="AV50" s="74">
        <v>71.0</v>
      </c>
      <c r="AW50" s="74">
        <v>32.0</v>
      </c>
      <c r="AX50" s="74">
        <v>17.0</v>
      </c>
      <c r="AY50" s="74">
        <v>11.0</v>
      </c>
      <c r="AZ50" s="74">
        <v>11.0</v>
      </c>
      <c r="BA50" s="74">
        <v>26.0</v>
      </c>
      <c r="BB50" s="74">
        <v>20.0</v>
      </c>
      <c r="BC50" s="74">
        <v>17.0</v>
      </c>
      <c r="BD50" s="74">
        <v>11.0</v>
      </c>
      <c r="BE50" s="74">
        <v>44.0</v>
      </c>
      <c r="BF50" s="74">
        <v>17.0</v>
      </c>
      <c r="BG50" s="74">
        <v>20.0</v>
      </c>
      <c r="BH50" s="74">
        <v>17.0</v>
      </c>
      <c r="BI50" s="74">
        <v>17.0</v>
      </c>
      <c r="BJ50" s="74">
        <v>32.0</v>
      </c>
      <c r="BK50" s="74">
        <v>11.0</v>
      </c>
    </row>
    <row r="51">
      <c r="A51" s="71">
        <v>32.0</v>
      </c>
      <c r="B51" s="71">
        <v>19.0</v>
      </c>
      <c r="C51" s="71">
        <v>19.0</v>
      </c>
      <c r="D51" s="74">
        <v>19.0</v>
      </c>
      <c r="E51" s="74">
        <v>7.0</v>
      </c>
      <c r="F51" s="74">
        <v>19.0</v>
      </c>
      <c r="G51" s="74">
        <v>32.0</v>
      </c>
      <c r="H51" s="74">
        <v>32.0</v>
      </c>
      <c r="I51" s="74">
        <v>32.0</v>
      </c>
      <c r="J51" s="74">
        <v>11.0</v>
      </c>
      <c r="K51" s="74">
        <v>7.0</v>
      </c>
      <c r="L51" s="74">
        <v>7.0</v>
      </c>
      <c r="M51" s="74">
        <v>44.0</v>
      </c>
      <c r="N51" s="74">
        <v>7.0</v>
      </c>
      <c r="O51" s="74">
        <v>44.0</v>
      </c>
      <c r="P51" s="74">
        <v>19.0</v>
      </c>
      <c r="Q51" s="74">
        <v>7.0</v>
      </c>
      <c r="R51" s="74">
        <v>7.0</v>
      </c>
      <c r="S51" s="74">
        <v>32.0</v>
      </c>
      <c r="T51" s="74">
        <v>32.0</v>
      </c>
      <c r="U51" s="74">
        <v>19.0</v>
      </c>
      <c r="V51" s="74">
        <v>32.0</v>
      </c>
      <c r="W51" s="74">
        <v>19.0</v>
      </c>
      <c r="X51" s="74">
        <v>19.0</v>
      </c>
      <c r="Y51" s="74">
        <v>19.0</v>
      </c>
      <c r="Z51" s="74">
        <v>19.0</v>
      </c>
      <c r="AA51" s="74">
        <v>19.0</v>
      </c>
      <c r="AB51" s="74">
        <v>19.0</v>
      </c>
      <c r="AC51" s="74">
        <v>19.0</v>
      </c>
      <c r="AD51" s="74">
        <v>19.0</v>
      </c>
      <c r="AE51" s="74">
        <v>19.0</v>
      </c>
      <c r="AF51" s="74">
        <v>19.0</v>
      </c>
      <c r="AG51" s="74">
        <v>32.0</v>
      </c>
      <c r="AH51" s="74">
        <v>44.0</v>
      </c>
      <c r="AI51" s="74">
        <v>32.0</v>
      </c>
      <c r="AJ51" s="74">
        <v>32.0</v>
      </c>
      <c r="AK51" s="74">
        <v>44.0</v>
      </c>
      <c r="AL51" s="74">
        <v>5.0</v>
      </c>
      <c r="AM51" s="74">
        <v>19.0</v>
      </c>
      <c r="AN51" s="74">
        <v>17.0</v>
      </c>
      <c r="AO51" s="74">
        <v>11.0</v>
      </c>
      <c r="AP51" s="74"/>
      <c r="AQ51" s="74">
        <v>32.0</v>
      </c>
      <c r="AR51" s="74">
        <v>17.0</v>
      </c>
      <c r="AS51" s="74">
        <v>17.0</v>
      </c>
      <c r="AT51" s="74"/>
      <c r="AU51" s="74">
        <v>26.0</v>
      </c>
      <c r="AV51" s="74">
        <v>32.0</v>
      </c>
      <c r="AW51" s="74">
        <v>26.0</v>
      </c>
      <c r="AX51" s="74">
        <v>50.0</v>
      </c>
      <c r="AY51" s="74">
        <v>5.0</v>
      </c>
      <c r="AZ51" s="74">
        <v>5.0</v>
      </c>
      <c r="BA51" s="74">
        <v>35.0</v>
      </c>
      <c r="BB51" s="74">
        <v>41.0</v>
      </c>
      <c r="BC51" s="74">
        <v>62.0</v>
      </c>
      <c r="BD51" s="74">
        <v>17.0</v>
      </c>
      <c r="BE51" s="74">
        <v>44.0</v>
      </c>
      <c r="BF51" s="74">
        <v>35.0</v>
      </c>
      <c r="BG51" s="74">
        <v>35.0</v>
      </c>
      <c r="BH51" s="74">
        <v>47.0</v>
      </c>
      <c r="BI51" s="74">
        <v>35.0</v>
      </c>
      <c r="BJ51" s="74">
        <v>17.0</v>
      </c>
      <c r="BK51" s="74">
        <v>17.0</v>
      </c>
    </row>
    <row r="52">
      <c r="A52" s="71">
        <v>44.0</v>
      </c>
      <c r="B52" s="71">
        <v>32.0</v>
      </c>
      <c r="C52" s="71">
        <v>32.0</v>
      </c>
      <c r="D52" s="74">
        <v>69.0</v>
      </c>
      <c r="E52" s="74">
        <v>19.0</v>
      </c>
      <c r="F52" s="74">
        <v>44.0</v>
      </c>
      <c r="G52" s="74">
        <v>44.0</v>
      </c>
      <c r="H52" s="74">
        <v>44.0</v>
      </c>
      <c r="I52" s="74">
        <v>20.0</v>
      </c>
      <c r="J52" s="74">
        <v>11.0</v>
      </c>
      <c r="K52" s="74">
        <v>19.0</v>
      </c>
      <c r="L52" s="74">
        <v>7.0</v>
      </c>
      <c r="M52" s="74">
        <v>19.0</v>
      </c>
      <c r="N52" s="74">
        <v>32.0</v>
      </c>
      <c r="O52" s="74">
        <v>44.0</v>
      </c>
      <c r="P52" s="74">
        <v>32.0</v>
      </c>
      <c r="Q52" s="74">
        <v>19.0</v>
      </c>
      <c r="R52" s="74">
        <v>44.0</v>
      </c>
      <c r="S52" s="74">
        <v>94.0</v>
      </c>
      <c r="T52" s="74">
        <v>44.0</v>
      </c>
      <c r="U52" s="74">
        <v>44.0</v>
      </c>
      <c r="V52" s="74">
        <v>44.0</v>
      </c>
      <c r="W52" s="74">
        <v>57.0</v>
      </c>
      <c r="X52" s="74">
        <v>69.0</v>
      </c>
      <c r="Y52" s="74">
        <v>44.0</v>
      </c>
      <c r="Z52" s="74">
        <v>19.0</v>
      </c>
      <c r="AA52" s="74">
        <v>19.0</v>
      </c>
      <c r="AB52" s="74">
        <v>69.0</v>
      </c>
      <c r="AC52" s="74">
        <v>69.0</v>
      </c>
      <c r="AD52" s="74">
        <v>19.0</v>
      </c>
      <c r="AE52" s="74">
        <v>69.0</v>
      </c>
      <c r="AF52" s="74">
        <v>69.0</v>
      </c>
      <c r="AG52" s="74">
        <v>44.0</v>
      </c>
      <c r="AH52" s="74">
        <v>57.0</v>
      </c>
      <c r="AI52" s="74">
        <v>94.0</v>
      </c>
      <c r="AJ52" s="74">
        <v>57.0</v>
      </c>
      <c r="AK52" s="74">
        <v>69.0</v>
      </c>
      <c r="AL52" s="74">
        <v>35.0</v>
      </c>
      <c r="AM52" s="74">
        <v>57.0</v>
      </c>
      <c r="AN52" s="74">
        <v>35.0</v>
      </c>
      <c r="AO52" s="74">
        <v>56.0</v>
      </c>
      <c r="AP52" s="74"/>
      <c r="AQ52" s="74">
        <v>17.0</v>
      </c>
      <c r="AR52" s="74">
        <v>35.0</v>
      </c>
      <c r="AS52" s="74">
        <v>50.0</v>
      </c>
      <c r="AT52" s="74"/>
      <c r="AU52" s="74">
        <v>41.0</v>
      </c>
      <c r="AV52" s="74">
        <v>26.0</v>
      </c>
      <c r="AW52" s="74">
        <v>20.0</v>
      </c>
      <c r="AX52" s="74">
        <v>17.0</v>
      </c>
      <c r="AY52" s="74">
        <v>26.0</v>
      </c>
      <c r="AZ52" s="74">
        <v>26.0</v>
      </c>
      <c r="BA52" s="74">
        <v>47.0</v>
      </c>
      <c r="BB52" s="74">
        <v>47.0</v>
      </c>
      <c r="BC52" s="74">
        <v>17.0</v>
      </c>
      <c r="BD52" s="74">
        <v>62.0</v>
      </c>
      <c r="BE52" s="74">
        <v>19.0</v>
      </c>
      <c r="BF52" s="74">
        <v>26.0</v>
      </c>
      <c r="BG52" s="74">
        <v>26.0</v>
      </c>
      <c r="BH52" s="74">
        <v>5.0</v>
      </c>
      <c r="BI52" s="74">
        <v>26.0</v>
      </c>
      <c r="BJ52" s="74">
        <v>26.0</v>
      </c>
      <c r="BK52" s="74">
        <v>62.0</v>
      </c>
    </row>
    <row r="53">
      <c r="A53" s="77">
        <v>7.0</v>
      </c>
      <c r="B53" s="77">
        <v>19.0</v>
      </c>
      <c r="C53" s="77">
        <v>44.0</v>
      </c>
      <c r="D53" s="75">
        <v>19.0</v>
      </c>
      <c r="E53" s="75">
        <v>19.0</v>
      </c>
      <c r="F53" s="75">
        <v>19.0</v>
      </c>
      <c r="G53" s="75">
        <v>7.0</v>
      </c>
      <c r="H53" s="75">
        <v>7.0</v>
      </c>
      <c r="I53" s="75">
        <v>47.0</v>
      </c>
      <c r="J53" s="75">
        <v>32.0</v>
      </c>
      <c r="K53" s="75">
        <v>19.0</v>
      </c>
      <c r="L53" s="75">
        <v>32.0</v>
      </c>
      <c r="M53" s="75">
        <v>69.0</v>
      </c>
      <c r="N53" s="75">
        <v>7.0</v>
      </c>
      <c r="O53" s="75">
        <v>19.0</v>
      </c>
      <c r="P53" s="75">
        <v>44.0</v>
      </c>
      <c r="Q53" s="75">
        <v>32.0</v>
      </c>
      <c r="R53" s="75">
        <v>19.0</v>
      </c>
      <c r="S53" s="75">
        <v>44.0</v>
      </c>
      <c r="T53" s="75">
        <v>32.0</v>
      </c>
      <c r="U53" s="75">
        <v>19.0</v>
      </c>
      <c r="V53" s="75">
        <v>32.0</v>
      </c>
      <c r="W53" s="75">
        <v>32.0</v>
      </c>
      <c r="X53" s="75">
        <v>19.0</v>
      </c>
      <c r="Y53" s="75">
        <v>32.0</v>
      </c>
      <c r="Z53" s="75">
        <v>32.0</v>
      </c>
      <c r="AA53" s="75">
        <v>57.0</v>
      </c>
      <c r="AB53" s="75">
        <v>57.0</v>
      </c>
      <c r="AC53" s="75">
        <v>57.0</v>
      </c>
      <c r="AD53" s="75">
        <v>69.0</v>
      </c>
      <c r="AE53" s="75">
        <v>69.0</v>
      </c>
      <c r="AF53" s="75">
        <v>69.0</v>
      </c>
      <c r="AG53" s="75">
        <v>19.0</v>
      </c>
      <c r="AH53" s="75">
        <v>44.0</v>
      </c>
      <c r="AI53" s="75">
        <v>19.0</v>
      </c>
      <c r="AJ53" s="75">
        <v>7.0</v>
      </c>
      <c r="AK53" s="75">
        <v>97.0</v>
      </c>
      <c r="AL53" s="75">
        <v>41.0</v>
      </c>
      <c r="AM53" s="75">
        <v>19.0</v>
      </c>
      <c r="AN53" s="75">
        <v>11.0</v>
      </c>
      <c r="AO53" s="75">
        <v>11.0</v>
      </c>
      <c r="AP53" s="75"/>
      <c r="AQ53" s="75">
        <v>5.0</v>
      </c>
      <c r="AR53" s="75">
        <v>11.0</v>
      </c>
      <c r="AS53" s="75">
        <v>11.0</v>
      </c>
      <c r="AT53" s="75"/>
      <c r="AU53" s="75">
        <v>56.0</v>
      </c>
      <c r="AV53" s="75">
        <v>26.0</v>
      </c>
      <c r="AW53" s="75">
        <v>20.0</v>
      </c>
      <c r="AX53" s="75">
        <v>41.0</v>
      </c>
      <c r="AY53" s="75">
        <v>17.0</v>
      </c>
      <c r="AZ53" s="75">
        <v>17.0</v>
      </c>
      <c r="BA53" s="75">
        <v>71.0</v>
      </c>
      <c r="BB53" s="75">
        <v>71.0</v>
      </c>
      <c r="BC53" s="75">
        <v>80.0</v>
      </c>
      <c r="BD53" s="75">
        <v>47.0</v>
      </c>
      <c r="BE53" s="75">
        <v>44.0</v>
      </c>
      <c r="BF53" s="75">
        <v>65.0</v>
      </c>
      <c r="BG53" s="75">
        <v>80.0</v>
      </c>
      <c r="BH53" s="75">
        <v>65.0</v>
      </c>
      <c r="BI53" s="75">
        <v>56.0</v>
      </c>
      <c r="BJ53" s="75">
        <v>35.0</v>
      </c>
      <c r="BK53" s="75">
        <v>65.0</v>
      </c>
    </row>
    <row r="54">
      <c r="A54" s="78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</row>
    <row r="55">
      <c r="A55" s="79" t="s">
        <v>142</v>
      </c>
      <c r="B55" s="2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5"/>
      <c r="BK55" s="5"/>
    </row>
    <row r="56">
      <c r="A56" s="16" t="s">
        <v>26</v>
      </c>
      <c r="B56" s="30" t="s">
        <v>27</v>
      </c>
      <c r="C56" s="80" t="s">
        <v>143</v>
      </c>
      <c r="D56" s="32" t="s">
        <v>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>
      <c r="A57" s="34" t="s">
        <v>32</v>
      </c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</row>
    <row r="58">
      <c r="A58" s="38" t="s">
        <v>36</v>
      </c>
      <c r="B58" s="38" t="s">
        <v>144</v>
      </c>
      <c r="C58" s="38" t="s">
        <v>145</v>
      </c>
      <c r="D58" s="39"/>
      <c r="E58" s="38" t="s">
        <v>36</v>
      </c>
      <c r="F58" s="39"/>
      <c r="G58" s="39"/>
      <c r="H58" s="39"/>
      <c r="I58" s="42"/>
      <c r="J58" s="39"/>
      <c r="K58" s="39"/>
      <c r="L58" s="39"/>
      <c r="M58" s="39"/>
      <c r="N58" s="39"/>
      <c r="O58" s="38" t="s">
        <v>36</v>
      </c>
      <c r="P58" s="39"/>
      <c r="Q58" s="39"/>
      <c r="R58" s="39"/>
      <c r="S58" s="39"/>
      <c r="T58" s="39"/>
      <c r="U58" s="39"/>
      <c r="V58" s="39"/>
      <c r="W58" s="39"/>
      <c r="X58" s="38" t="s">
        <v>36</v>
      </c>
      <c r="Y58" s="38" t="s">
        <v>36</v>
      </c>
      <c r="Z58" s="39"/>
      <c r="AA58" s="39"/>
      <c r="AB58" s="39"/>
      <c r="AC58" s="39"/>
      <c r="AD58" s="39"/>
      <c r="AE58" s="39"/>
      <c r="AF58" s="39"/>
      <c r="AH58" s="38" t="s">
        <v>36</v>
      </c>
      <c r="AI58" s="39"/>
      <c r="AJ58" s="39"/>
      <c r="AK58" s="39"/>
      <c r="AL58" s="38" t="s">
        <v>36</v>
      </c>
      <c r="AM58" s="38" t="s">
        <v>36</v>
      </c>
      <c r="AN58" s="81"/>
      <c r="AO58" s="38"/>
      <c r="AP58" s="38" t="s">
        <v>36</v>
      </c>
      <c r="AQ58" s="39"/>
      <c r="AR58" s="42"/>
      <c r="AS58" s="39"/>
      <c r="AT58" s="38" t="s">
        <v>36</v>
      </c>
      <c r="AU58" s="38" t="s">
        <v>36</v>
      </c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</row>
    <row r="59">
      <c r="A59" s="40" t="s">
        <v>146</v>
      </c>
      <c r="B59" s="40"/>
      <c r="C59" s="39"/>
      <c r="D59" s="39"/>
      <c r="E59" s="82" t="s">
        <v>147</v>
      </c>
      <c r="F59" s="39"/>
      <c r="G59" s="39"/>
      <c r="H59" s="39"/>
      <c r="I59" s="42"/>
      <c r="J59" s="39"/>
      <c r="K59" s="39"/>
      <c r="L59" s="39"/>
      <c r="M59" s="39"/>
      <c r="N59" s="39" t="s">
        <v>148</v>
      </c>
      <c r="O59" s="82" t="s">
        <v>149</v>
      </c>
      <c r="P59" s="39"/>
      <c r="Q59" s="39"/>
      <c r="R59" s="39"/>
      <c r="S59" s="39"/>
      <c r="T59" s="39"/>
      <c r="U59" s="39"/>
      <c r="V59" s="39"/>
      <c r="W59" s="39"/>
      <c r="X59" s="39"/>
      <c r="Y59" s="39" t="s">
        <v>51</v>
      </c>
      <c r="Z59" s="39"/>
      <c r="AA59" s="42"/>
      <c r="AB59" s="39" t="s">
        <v>150</v>
      </c>
      <c r="AC59" s="39" t="s">
        <v>151</v>
      </c>
      <c r="AD59" s="39"/>
      <c r="AE59" s="39"/>
      <c r="AF59" s="39"/>
      <c r="AG59" s="39"/>
      <c r="AH59" s="39"/>
      <c r="AI59" s="39" t="s">
        <v>152</v>
      </c>
      <c r="AJ59" s="39"/>
      <c r="AK59" s="39"/>
      <c r="AL59" s="39" t="s">
        <v>153</v>
      </c>
      <c r="AM59" s="39" t="s">
        <v>64</v>
      </c>
      <c r="AN59" s="38" t="s">
        <v>154</v>
      </c>
      <c r="AO59" s="42"/>
      <c r="AP59" s="39" t="s">
        <v>155</v>
      </c>
      <c r="AQ59" s="39"/>
      <c r="AR59" s="42"/>
      <c r="AS59" s="39"/>
      <c r="AT59" s="39"/>
      <c r="AU59" s="38" t="s">
        <v>156</v>
      </c>
      <c r="AV59" s="39" t="s">
        <v>157</v>
      </c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</row>
    <row r="60">
      <c r="A60" s="83" t="s">
        <v>158</v>
      </c>
      <c r="B60" s="83" t="s">
        <v>159</v>
      </c>
      <c r="C60" s="84" t="s">
        <v>1</v>
      </c>
      <c r="D60" s="84" t="s">
        <v>160</v>
      </c>
      <c r="E60" s="84" t="s">
        <v>161</v>
      </c>
      <c r="F60" s="84" t="s">
        <v>162</v>
      </c>
      <c r="G60" s="84" t="s">
        <v>163</v>
      </c>
      <c r="H60" s="84" t="s">
        <v>164</v>
      </c>
      <c r="I60" s="85" t="s">
        <v>165</v>
      </c>
      <c r="J60" s="84" t="s">
        <v>166</v>
      </c>
      <c r="K60" s="84" t="s">
        <v>167</v>
      </c>
      <c r="L60" s="84" t="s">
        <v>168</v>
      </c>
      <c r="M60" s="84" t="s">
        <v>169</v>
      </c>
      <c r="N60" s="84" t="s">
        <v>170</v>
      </c>
      <c r="O60" s="84" t="s">
        <v>171</v>
      </c>
      <c r="P60" s="84" t="s">
        <v>172</v>
      </c>
      <c r="Q60" s="84" t="s">
        <v>173</v>
      </c>
      <c r="R60" s="84" t="s">
        <v>174</v>
      </c>
      <c r="S60" s="84" t="s">
        <v>91</v>
      </c>
      <c r="T60" s="84" t="s">
        <v>175</v>
      </c>
      <c r="U60" s="84" t="s">
        <v>176</v>
      </c>
      <c r="V60" s="84" t="s">
        <v>177</v>
      </c>
      <c r="W60" s="84" t="s">
        <v>178</v>
      </c>
      <c r="X60" s="84" t="s">
        <v>179</v>
      </c>
      <c r="Y60" s="84" t="s">
        <v>180</v>
      </c>
      <c r="Z60" s="84" t="s">
        <v>181</v>
      </c>
      <c r="AA60" s="85" t="s">
        <v>182</v>
      </c>
      <c r="AB60" s="84" t="s">
        <v>183</v>
      </c>
      <c r="AC60" s="84" t="s">
        <v>184</v>
      </c>
      <c r="AD60" s="84" t="s">
        <v>185</v>
      </c>
      <c r="AE60" s="84" t="s">
        <v>186</v>
      </c>
      <c r="AF60" s="84" t="s">
        <v>187</v>
      </c>
      <c r="AG60" s="84" t="s">
        <v>188</v>
      </c>
      <c r="AH60" s="84" t="s">
        <v>189</v>
      </c>
      <c r="AI60" s="84" t="s">
        <v>190</v>
      </c>
      <c r="AJ60" s="84" t="s">
        <v>191</v>
      </c>
      <c r="AK60" s="84" t="s">
        <v>192</v>
      </c>
      <c r="AL60" s="84" t="s">
        <v>193</v>
      </c>
      <c r="AM60" s="84" t="s">
        <v>194</v>
      </c>
      <c r="AN60" s="84" t="s">
        <v>195</v>
      </c>
      <c r="AO60" s="85" t="s">
        <v>196</v>
      </c>
      <c r="AP60" s="84" t="s">
        <v>197</v>
      </c>
      <c r="AQ60" s="84" t="s">
        <v>198</v>
      </c>
      <c r="AR60" s="85" t="s">
        <v>199</v>
      </c>
      <c r="AS60" s="84" t="s">
        <v>200</v>
      </c>
      <c r="AT60" s="84" t="s">
        <v>201</v>
      </c>
      <c r="AU60" s="84" t="s">
        <v>202</v>
      </c>
      <c r="AV60" s="84" t="s">
        <v>203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20"/>
      <c r="BJ60" s="20"/>
      <c r="BK60" s="20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3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30"/>
      <c r="AP61" s="80"/>
      <c r="AQ61" s="80"/>
      <c r="AR61" s="30"/>
      <c r="AS61" s="80"/>
      <c r="AT61" s="80"/>
      <c r="AU61" s="80"/>
      <c r="AV61" s="80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20"/>
      <c r="BJ61" s="20"/>
      <c r="BK61" s="20"/>
    </row>
    <row r="62">
      <c r="A62" s="86" t="s">
        <v>5</v>
      </c>
      <c r="B62" s="86" t="s">
        <v>5</v>
      </c>
      <c r="C62" s="86" t="s">
        <v>5</v>
      </c>
      <c r="D62" s="86" t="s">
        <v>5</v>
      </c>
      <c r="E62" s="86" t="s">
        <v>5</v>
      </c>
      <c r="F62" s="86" t="s">
        <v>5</v>
      </c>
      <c r="G62" s="86" t="s">
        <v>5</v>
      </c>
      <c r="H62" s="86" t="s">
        <v>5</v>
      </c>
      <c r="I62" s="86" t="s">
        <v>5</v>
      </c>
      <c r="J62" s="86" t="s">
        <v>5</v>
      </c>
      <c r="K62" s="86" t="s">
        <v>5</v>
      </c>
      <c r="L62" s="86" t="s">
        <v>5</v>
      </c>
      <c r="M62" s="86" t="s">
        <v>5</v>
      </c>
      <c r="N62" s="86" t="s">
        <v>5</v>
      </c>
      <c r="O62" s="86" t="s">
        <v>5</v>
      </c>
      <c r="P62" s="86" t="s">
        <v>5</v>
      </c>
      <c r="Q62" s="86" t="s">
        <v>5</v>
      </c>
      <c r="R62" s="86" t="s">
        <v>5</v>
      </c>
      <c r="S62" s="86" t="s">
        <v>5</v>
      </c>
      <c r="T62" s="86" t="s">
        <v>5</v>
      </c>
      <c r="U62" s="86" t="s">
        <v>5</v>
      </c>
      <c r="V62" s="86" t="s">
        <v>5</v>
      </c>
      <c r="W62" s="86" t="s">
        <v>5</v>
      </c>
      <c r="X62" s="86" t="s">
        <v>5</v>
      </c>
      <c r="Y62" s="86" t="s">
        <v>5</v>
      </c>
      <c r="Z62" s="86" t="s">
        <v>5</v>
      </c>
      <c r="AA62" s="86" t="s">
        <v>5</v>
      </c>
      <c r="AB62" s="86" t="s">
        <v>5</v>
      </c>
      <c r="AC62" s="86" t="s">
        <v>5</v>
      </c>
      <c r="AD62" s="86" t="s">
        <v>5</v>
      </c>
      <c r="AE62" s="86" t="s">
        <v>5</v>
      </c>
      <c r="AF62" s="86" t="s">
        <v>5</v>
      </c>
      <c r="AG62" s="86" t="s">
        <v>5</v>
      </c>
      <c r="AH62" s="86" t="s">
        <v>5</v>
      </c>
      <c r="AI62" s="86" t="s">
        <v>5</v>
      </c>
      <c r="AJ62" s="86" t="s">
        <v>5</v>
      </c>
      <c r="AK62" s="86" t="s">
        <v>5</v>
      </c>
      <c r="AL62" s="86" t="s">
        <v>5</v>
      </c>
      <c r="AM62" s="86" t="s">
        <v>5</v>
      </c>
      <c r="AN62" s="86" t="s">
        <v>5</v>
      </c>
      <c r="AO62" s="86" t="s">
        <v>5</v>
      </c>
      <c r="AP62" s="86" t="s">
        <v>5</v>
      </c>
      <c r="AQ62" s="86" t="s">
        <v>5</v>
      </c>
      <c r="AR62" s="86" t="s">
        <v>5</v>
      </c>
      <c r="AS62" s="86" t="s">
        <v>5</v>
      </c>
      <c r="AT62" s="86" t="s">
        <v>5</v>
      </c>
      <c r="AU62" s="86" t="s">
        <v>5</v>
      </c>
      <c r="AV62" s="86" t="s">
        <v>5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>
      <c r="A63" s="87" t="s">
        <v>204</v>
      </c>
      <c r="B63" s="87" t="s">
        <v>205</v>
      </c>
      <c r="C63" s="87" t="s">
        <v>206</v>
      </c>
      <c r="D63" s="87" t="s">
        <v>207</v>
      </c>
      <c r="E63" s="87" t="s">
        <v>208</v>
      </c>
      <c r="F63" s="87" t="s">
        <v>209</v>
      </c>
      <c r="G63" s="87" t="s">
        <v>210</v>
      </c>
      <c r="H63" s="87" t="s">
        <v>211</v>
      </c>
      <c r="I63" s="87" t="s">
        <v>212</v>
      </c>
      <c r="J63" s="87" t="s">
        <v>213</v>
      </c>
      <c r="K63" s="87" t="s">
        <v>214</v>
      </c>
      <c r="L63" s="87" t="s">
        <v>79</v>
      </c>
      <c r="M63" s="87" t="s">
        <v>215</v>
      </c>
      <c r="N63" s="87" t="s">
        <v>216</v>
      </c>
      <c r="O63" s="87"/>
      <c r="P63" s="87" t="s">
        <v>217</v>
      </c>
      <c r="Q63" s="87" t="s">
        <v>218</v>
      </c>
      <c r="R63" s="87" t="s">
        <v>219</v>
      </c>
      <c r="S63" s="87" t="s">
        <v>220</v>
      </c>
      <c r="T63" s="87" t="s">
        <v>221</v>
      </c>
      <c r="U63" s="87" t="s">
        <v>91</v>
      </c>
      <c r="V63" s="87" t="s">
        <v>222</v>
      </c>
      <c r="W63" s="87" t="s">
        <v>223</v>
      </c>
      <c r="X63" s="87" t="s">
        <v>224</v>
      </c>
      <c r="Y63" s="87" t="s">
        <v>225</v>
      </c>
      <c r="Z63" s="87" t="s">
        <v>226</v>
      </c>
      <c r="AA63" s="87"/>
      <c r="AB63" s="87" t="s">
        <v>227</v>
      </c>
      <c r="AC63" s="87" t="s">
        <v>228</v>
      </c>
      <c r="AD63" s="87" t="s">
        <v>141</v>
      </c>
      <c r="AE63" s="87" t="s">
        <v>229</v>
      </c>
      <c r="AF63" s="87"/>
      <c r="AG63" s="87" t="s">
        <v>230</v>
      </c>
      <c r="AH63" s="87" t="s">
        <v>231</v>
      </c>
      <c r="AI63" s="87" t="s">
        <v>232</v>
      </c>
      <c r="AJ63" s="88"/>
      <c r="AK63" s="87" t="s">
        <v>113</v>
      </c>
      <c r="AL63" s="87" t="s">
        <v>233</v>
      </c>
      <c r="AM63" s="87" t="s">
        <v>89</v>
      </c>
      <c r="AN63" s="87" t="s">
        <v>234</v>
      </c>
      <c r="AO63" s="87"/>
      <c r="AP63" s="87" t="s">
        <v>235</v>
      </c>
      <c r="AQ63" s="88"/>
      <c r="AR63" s="88"/>
      <c r="AS63" s="87" t="s">
        <v>236</v>
      </c>
      <c r="AT63" s="87" t="s">
        <v>237</v>
      </c>
      <c r="AU63" s="87" t="s">
        <v>238</v>
      </c>
      <c r="AV63" s="87" t="s">
        <v>239</v>
      </c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</row>
    <row r="64">
      <c r="A64" s="89" t="s">
        <v>6</v>
      </c>
      <c r="B64" s="89" t="s">
        <v>6</v>
      </c>
      <c r="C64" s="89" t="s">
        <v>6</v>
      </c>
      <c r="D64" s="89" t="s">
        <v>6</v>
      </c>
      <c r="E64" s="89" t="s">
        <v>6</v>
      </c>
      <c r="F64" s="89" t="s">
        <v>6</v>
      </c>
      <c r="G64" s="89" t="s">
        <v>6</v>
      </c>
      <c r="H64" s="89" t="s">
        <v>6</v>
      </c>
      <c r="I64" s="89" t="s">
        <v>6</v>
      </c>
      <c r="J64" s="89" t="s">
        <v>6</v>
      </c>
      <c r="K64" s="89" t="s">
        <v>6</v>
      </c>
      <c r="L64" s="89" t="s">
        <v>6</v>
      </c>
      <c r="M64" s="89" t="s">
        <v>6</v>
      </c>
      <c r="N64" s="89" t="s">
        <v>6</v>
      </c>
      <c r="O64" s="89" t="s">
        <v>6</v>
      </c>
      <c r="P64" s="89" t="s">
        <v>6</v>
      </c>
      <c r="Q64" s="89" t="s">
        <v>6</v>
      </c>
      <c r="R64" s="89" t="s">
        <v>6</v>
      </c>
      <c r="S64" s="89" t="s">
        <v>6</v>
      </c>
      <c r="T64" s="89" t="s">
        <v>6</v>
      </c>
      <c r="U64" s="89" t="s">
        <v>6</v>
      </c>
      <c r="V64" s="89" t="s">
        <v>6</v>
      </c>
      <c r="W64" s="89" t="s">
        <v>6</v>
      </c>
      <c r="X64" s="89" t="s">
        <v>6</v>
      </c>
      <c r="Y64" s="89" t="s">
        <v>6</v>
      </c>
      <c r="Z64" s="89" t="s">
        <v>6</v>
      </c>
      <c r="AA64" s="89" t="s">
        <v>6</v>
      </c>
      <c r="AB64" s="89" t="s">
        <v>6</v>
      </c>
      <c r="AC64" s="89" t="s">
        <v>6</v>
      </c>
      <c r="AD64" s="89" t="s">
        <v>6</v>
      </c>
      <c r="AE64" s="89" t="s">
        <v>6</v>
      </c>
      <c r="AF64" s="89" t="s">
        <v>6</v>
      </c>
      <c r="AG64" s="89" t="s">
        <v>6</v>
      </c>
      <c r="AH64" s="89" t="s">
        <v>6</v>
      </c>
      <c r="AI64" s="89" t="s">
        <v>6</v>
      </c>
      <c r="AJ64" s="89" t="s">
        <v>6</v>
      </c>
      <c r="AK64" s="89" t="s">
        <v>6</v>
      </c>
      <c r="AL64" s="89" t="s">
        <v>6</v>
      </c>
      <c r="AM64" s="89" t="s">
        <v>6</v>
      </c>
      <c r="AN64" s="89" t="s">
        <v>6</v>
      </c>
      <c r="AO64" s="89" t="s">
        <v>6</v>
      </c>
      <c r="AP64" s="89" t="s">
        <v>6</v>
      </c>
      <c r="AQ64" s="89" t="s">
        <v>6</v>
      </c>
      <c r="AR64" s="89" t="s">
        <v>6</v>
      </c>
      <c r="AS64" s="89" t="s">
        <v>6</v>
      </c>
      <c r="AT64" s="89" t="s">
        <v>6</v>
      </c>
      <c r="AU64" s="89" t="s">
        <v>6</v>
      </c>
      <c r="AV64" s="89" t="s">
        <v>6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>
      <c r="A65" s="87" t="s">
        <v>240</v>
      </c>
      <c r="B65" s="87" t="s">
        <v>241</v>
      </c>
      <c r="C65" s="87" t="s">
        <v>242</v>
      </c>
      <c r="D65" s="87" t="s">
        <v>243</v>
      </c>
      <c r="E65" s="87" t="s">
        <v>244</v>
      </c>
      <c r="F65" s="87" t="s">
        <v>245</v>
      </c>
      <c r="G65" s="87" t="s">
        <v>246</v>
      </c>
      <c r="H65" s="87" t="s">
        <v>247</v>
      </c>
      <c r="I65" s="87" t="s">
        <v>248</v>
      </c>
      <c r="J65" s="87" t="s">
        <v>249</v>
      </c>
      <c r="K65" s="87" t="s">
        <v>250</v>
      </c>
      <c r="L65" s="87" t="s">
        <v>251</v>
      </c>
      <c r="M65" s="87" t="s">
        <v>252</v>
      </c>
      <c r="N65" s="87" t="s">
        <v>253</v>
      </c>
      <c r="O65" s="87" t="s">
        <v>113</v>
      </c>
      <c r="P65" s="87" t="s">
        <v>254</v>
      </c>
      <c r="Q65" s="87" t="s">
        <v>255</v>
      </c>
      <c r="R65" s="87" t="s">
        <v>256</v>
      </c>
      <c r="S65" s="87" t="s">
        <v>257</v>
      </c>
      <c r="T65" s="87" t="s">
        <v>258</v>
      </c>
      <c r="U65" s="87" t="s">
        <v>259</v>
      </c>
      <c r="V65" s="87" t="s">
        <v>260</v>
      </c>
      <c r="W65" s="88"/>
      <c r="X65" s="87" t="s">
        <v>261</v>
      </c>
      <c r="Y65" s="87" t="s">
        <v>262</v>
      </c>
      <c r="Z65" s="87" t="s">
        <v>83</v>
      </c>
      <c r="AA65" s="87"/>
      <c r="AB65" s="87" t="s">
        <v>263</v>
      </c>
      <c r="AC65" s="87" t="s">
        <v>264</v>
      </c>
      <c r="AD65" s="87" t="s">
        <v>265</v>
      </c>
      <c r="AE65" s="87" t="s">
        <v>266</v>
      </c>
      <c r="AF65" s="87" t="s">
        <v>267</v>
      </c>
      <c r="AG65" s="87" t="s">
        <v>268</v>
      </c>
      <c r="AH65" s="87" t="s">
        <v>269</v>
      </c>
      <c r="AI65" s="87" t="s">
        <v>270</v>
      </c>
      <c r="AJ65" s="87" t="s">
        <v>271</v>
      </c>
      <c r="AK65" s="87" t="s">
        <v>82</v>
      </c>
      <c r="AL65" s="87" t="s">
        <v>272</v>
      </c>
      <c r="AM65" s="87" t="s">
        <v>273</v>
      </c>
      <c r="AN65" s="87" t="s">
        <v>274</v>
      </c>
      <c r="AO65" s="87"/>
      <c r="AP65" s="87" t="s">
        <v>275</v>
      </c>
      <c r="AQ65" s="87" t="s">
        <v>276</v>
      </c>
      <c r="AR65" s="87"/>
      <c r="AS65" s="87" t="s">
        <v>277</v>
      </c>
      <c r="AT65" s="87" t="s">
        <v>278</v>
      </c>
      <c r="AU65" s="87" t="s">
        <v>279</v>
      </c>
      <c r="AV65" s="87" t="s">
        <v>280</v>
      </c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</row>
    <row r="66">
      <c r="A66" s="90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2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2"/>
      <c r="AS66" s="91"/>
      <c r="AT66" s="91"/>
      <c r="AU66" s="91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</row>
    <row r="67">
      <c r="A67" s="93" t="s">
        <v>281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</row>
    <row r="68">
      <c r="A68" s="95" t="s">
        <v>282</v>
      </c>
      <c r="B68" s="95" t="s">
        <v>283</v>
      </c>
      <c r="C68" s="95" t="s">
        <v>284</v>
      </c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</row>
    <row r="69">
      <c r="A69" s="16" t="s">
        <v>26</v>
      </c>
      <c r="B69" s="30" t="s">
        <v>27</v>
      </c>
      <c r="C69" s="80" t="s">
        <v>28</v>
      </c>
      <c r="D69" s="32" t="s">
        <v>29</v>
      </c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</row>
    <row r="70">
      <c r="A70" s="93" t="s">
        <v>285</v>
      </c>
      <c r="B70" s="94" t="s">
        <v>286</v>
      </c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2"/>
      <c r="AN71" s="32"/>
      <c r="AO71" s="32"/>
      <c r="AP71" s="32"/>
      <c r="AQ71" s="32"/>
      <c r="AR71" s="30"/>
      <c r="AS71" s="32"/>
      <c r="AT71" s="32"/>
      <c r="AU71" s="30"/>
      <c r="AV71" s="32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</row>
    <row r="72">
      <c r="A72" s="86" t="s">
        <v>5</v>
      </c>
      <c r="B72" s="86" t="s">
        <v>5</v>
      </c>
      <c r="C72" s="86" t="s">
        <v>5</v>
      </c>
      <c r="D72" s="86" t="s">
        <v>5</v>
      </c>
      <c r="E72" s="86" t="s">
        <v>5</v>
      </c>
      <c r="F72" s="86" t="s">
        <v>5</v>
      </c>
      <c r="G72" s="86" t="s">
        <v>5</v>
      </c>
      <c r="H72" s="86" t="s">
        <v>5</v>
      </c>
      <c r="I72" s="86" t="s">
        <v>5</v>
      </c>
      <c r="J72" s="86" t="s">
        <v>5</v>
      </c>
      <c r="K72" s="86" t="s">
        <v>5</v>
      </c>
      <c r="L72" s="86" t="s">
        <v>5</v>
      </c>
      <c r="M72" s="86" t="s">
        <v>5</v>
      </c>
      <c r="N72" s="86" t="s">
        <v>5</v>
      </c>
      <c r="O72" s="86" t="s">
        <v>5</v>
      </c>
      <c r="P72" s="86" t="s">
        <v>5</v>
      </c>
      <c r="Q72" s="86" t="s">
        <v>5</v>
      </c>
      <c r="R72" s="86" t="s">
        <v>5</v>
      </c>
      <c r="S72" s="86" t="s">
        <v>5</v>
      </c>
      <c r="T72" s="86" t="s">
        <v>5</v>
      </c>
      <c r="U72" s="86" t="s">
        <v>5</v>
      </c>
      <c r="V72" s="86" t="s">
        <v>5</v>
      </c>
      <c r="W72" s="86" t="s">
        <v>5</v>
      </c>
      <c r="X72" s="86" t="s">
        <v>5</v>
      </c>
      <c r="Y72" s="86" t="s">
        <v>5</v>
      </c>
      <c r="Z72" s="86" t="s">
        <v>5</v>
      </c>
      <c r="AA72" s="86" t="s">
        <v>5</v>
      </c>
      <c r="AB72" s="86" t="s">
        <v>5</v>
      </c>
      <c r="AC72" s="86" t="s">
        <v>5</v>
      </c>
      <c r="AD72" s="86" t="s">
        <v>5</v>
      </c>
      <c r="AE72" s="86" t="s">
        <v>5</v>
      </c>
      <c r="AF72" s="86" t="s">
        <v>5</v>
      </c>
      <c r="AG72" s="86" t="s">
        <v>5</v>
      </c>
      <c r="AH72" s="86" t="s">
        <v>5</v>
      </c>
      <c r="AI72" s="86" t="s">
        <v>5</v>
      </c>
      <c r="AJ72" s="86" t="s">
        <v>5</v>
      </c>
      <c r="AK72" s="86" t="s">
        <v>5</v>
      </c>
      <c r="AL72" s="86" t="s">
        <v>5</v>
      </c>
      <c r="AM72" s="86" t="s">
        <v>5</v>
      </c>
      <c r="AN72" s="86" t="s">
        <v>5</v>
      </c>
      <c r="AO72" s="86" t="s">
        <v>5</v>
      </c>
      <c r="AP72" s="86" t="s">
        <v>5</v>
      </c>
      <c r="AQ72" s="86" t="s">
        <v>5</v>
      </c>
      <c r="AR72" s="86" t="s">
        <v>5</v>
      </c>
      <c r="AS72" s="86" t="s">
        <v>5</v>
      </c>
      <c r="AT72" s="86" t="s">
        <v>5</v>
      </c>
      <c r="AU72" s="86" t="s">
        <v>5</v>
      </c>
      <c r="AV72" s="86" t="s">
        <v>5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</row>
    <row r="73">
      <c r="A73" s="96"/>
      <c r="B73" s="97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7"/>
      <c r="N73" s="87"/>
      <c r="O73" s="88"/>
      <c r="P73" s="88"/>
      <c r="Q73" s="88"/>
      <c r="R73" s="88"/>
      <c r="S73" s="88"/>
      <c r="T73" s="88"/>
      <c r="U73" s="88"/>
      <c r="V73" s="88"/>
      <c r="W73" s="88"/>
      <c r="X73" s="87"/>
      <c r="Y73" s="88"/>
      <c r="Z73" s="87"/>
      <c r="AA73" s="88"/>
      <c r="AB73" s="88"/>
      <c r="AC73" s="88"/>
      <c r="AD73" s="88"/>
      <c r="AE73" s="88"/>
      <c r="AF73" s="88"/>
      <c r="AG73" s="87"/>
      <c r="AH73" s="88"/>
      <c r="AI73" s="88"/>
      <c r="AJ73" s="87"/>
      <c r="AK73" s="87"/>
      <c r="AL73" s="88"/>
      <c r="AM73" s="87" t="s">
        <v>284</v>
      </c>
      <c r="AN73" s="87" t="s">
        <v>287</v>
      </c>
      <c r="AO73" s="87" t="s">
        <v>288</v>
      </c>
      <c r="AP73" s="87" t="s">
        <v>288</v>
      </c>
      <c r="AQ73" s="87" t="s">
        <v>288</v>
      </c>
      <c r="AR73" s="87"/>
      <c r="AS73" s="87" t="s">
        <v>282</v>
      </c>
      <c r="AT73" s="87" t="s">
        <v>288</v>
      </c>
      <c r="AU73" s="88"/>
      <c r="AV73" s="87" t="s">
        <v>284</v>
      </c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</row>
    <row r="74">
      <c r="A74" s="89" t="s">
        <v>6</v>
      </c>
      <c r="B74" s="89" t="s">
        <v>6</v>
      </c>
      <c r="C74" s="89" t="s">
        <v>6</v>
      </c>
      <c r="D74" s="89" t="s">
        <v>6</v>
      </c>
      <c r="E74" s="89" t="s">
        <v>6</v>
      </c>
      <c r="F74" s="89" t="s">
        <v>6</v>
      </c>
      <c r="G74" s="89" t="s">
        <v>6</v>
      </c>
      <c r="H74" s="89" t="s">
        <v>6</v>
      </c>
      <c r="I74" s="89" t="s">
        <v>6</v>
      </c>
      <c r="J74" s="89" t="s">
        <v>6</v>
      </c>
      <c r="K74" s="89" t="s">
        <v>6</v>
      </c>
      <c r="L74" s="89" t="s">
        <v>6</v>
      </c>
      <c r="M74" s="89" t="s">
        <v>6</v>
      </c>
      <c r="N74" s="89" t="s">
        <v>6</v>
      </c>
      <c r="O74" s="89" t="s">
        <v>6</v>
      </c>
      <c r="P74" s="89" t="s">
        <v>6</v>
      </c>
      <c r="Q74" s="89" t="s">
        <v>6</v>
      </c>
      <c r="R74" s="89" t="s">
        <v>6</v>
      </c>
      <c r="S74" s="89" t="s">
        <v>6</v>
      </c>
      <c r="T74" s="89" t="s">
        <v>6</v>
      </c>
      <c r="U74" s="89" t="s">
        <v>6</v>
      </c>
      <c r="V74" s="89" t="s">
        <v>6</v>
      </c>
      <c r="W74" s="89" t="s">
        <v>6</v>
      </c>
      <c r="X74" s="89" t="s">
        <v>6</v>
      </c>
      <c r="Y74" s="89" t="s">
        <v>6</v>
      </c>
      <c r="Z74" s="89" t="s">
        <v>6</v>
      </c>
      <c r="AA74" s="89" t="s">
        <v>6</v>
      </c>
      <c r="AB74" s="89" t="s">
        <v>6</v>
      </c>
      <c r="AC74" s="89" t="s">
        <v>6</v>
      </c>
      <c r="AD74" s="89" t="s">
        <v>6</v>
      </c>
      <c r="AE74" s="89" t="s">
        <v>6</v>
      </c>
      <c r="AF74" s="89" t="s">
        <v>6</v>
      </c>
      <c r="AG74" s="89" t="s">
        <v>6</v>
      </c>
      <c r="AH74" s="89" t="s">
        <v>6</v>
      </c>
      <c r="AI74" s="89" t="s">
        <v>6</v>
      </c>
      <c r="AJ74" s="89" t="s">
        <v>6</v>
      </c>
      <c r="AK74" s="89" t="s">
        <v>6</v>
      </c>
      <c r="AL74" s="89" t="s">
        <v>6</v>
      </c>
      <c r="AM74" s="89" t="s">
        <v>6</v>
      </c>
      <c r="AN74" s="89" t="s">
        <v>6</v>
      </c>
      <c r="AO74" s="89" t="s">
        <v>6</v>
      </c>
      <c r="AP74" s="89" t="s">
        <v>6</v>
      </c>
      <c r="AQ74" s="89" t="s">
        <v>6</v>
      </c>
      <c r="AR74" s="89" t="s">
        <v>6</v>
      </c>
      <c r="AS74" s="89" t="s">
        <v>6</v>
      </c>
      <c r="AT74" s="89" t="s">
        <v>6</v>
      </c>
      <c r="AU74" s="89" t="s">
        <v>6</v>
      </c>
      <c r="AV74" s="89" t="s">
        <v>6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</row>
    <row r="75">
      <c r="A75" s="96"/>
      <c r="B75" s="97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7"/>
      <c r="N75" s="87"/>
      <c r="O75" s="88"/>
      <c r="P75" s="88"/>
      <c r="Q75" s="88"/>
      <c r="R75" s="88"/>
      <c r="S75" s="88"/>
      <c r="T75" s="88"/>
      <c r="U75" s="88"/>
      <c r="V75" s="88"/>
      <c r="W75" s="88"/>
      <c r="X75" s="87"/>
      <c r="Y75" s="88"/>
      <c r="Z75" s="87"/>
      <c r="AA75" s="88"/>
      <c r="AB75" s="88"/>
      <c r="AC75" s="88"/>
      <c r="AD75" s="88"/>
      <c r="AE75" s="88"/>
      <c r="AF75" s="88"/>
      <c r="AG75" s="87"/>
      <c r="AH75" s="88"/>
      <c r="AI75" s="88"/>
      <c r="AJ75" s="87"/>
      <c r="AK75" s="87"/>
      <c r="AL75" s="88"/>
      <c r="AM75" s="87"/>
      <c r="AN75" s="88"/>
      <c r="AO75" s="87" t="s">
        <v>282</v>
      </c>
      <c r="AP75" s="88"/>
      <c r="AQ75" s="88"/>
      <c r="AR75" s="87"/>
      <c r="AS75" s="87" t="s">
        <v>284</v>
      </c>
      <c r="AT75" s="87" t="s">
        <v>289</v>
      </c>
      <c r="AU75" s="88"/>
      <c r="AV75" s="87" t="s">
        <v>288</v>
      </c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</row>
    <row r="76">
      <c r="A76" s="98" t="s">
        <v>290</v>
      </c>
      <c r="B76" s="98" t="s">
        <v>290</v>
      </c>
      <c r="C76" s="98" t="s">
        <v>290</v>
      </c>
      <c r="D76" s="98" t="s">
        <v>290</v>
      </c>
      <c r="E76" s="98" t="s">
        <v>290</v>
      </c>
      <c r="F76" s="98" t="s">
        <v>290</v>
      </c>
      <c r="G76" s="98" t="s">
        <v>290</v>
      </c>
      <c r="H76" s="98" t="s">
        <v>290</v>
      </c>
      <c r="I76" s="98" t="s">
        <v>290</v>
      </c>
      <c r="J76" s="98" t="s">
        <v>290</v>
      </c>
      <c r="K76" s="98" t="s">
        <v>290</v>
      </c>
      <c r="L76" s="98" t="s">
        <v>290</v>
      </c>
      <c r="M76" s="98" t="s">
        <v>290</v>
      </c>
      <c r="N76" s="98" t="s">
        <v>290</v>
      </c>
      <c r="O76" s="98" t="s">
        <v>290</v>
      </c>
      <c r="P76" s="98" t="s">
        <v>290</v>
      </c>
      <c r="Q76" s="98" t="s">
        <v>290</v>
      </c>
      <c r="R76" s="98" t="s">
        <v>290</v>
      </c>
      <c r="S76" s="98" t="s">
        <v>290</v>
      </c>
      <c r="T76" s="98" t="s">
        <v>290</v>
      </c>
      <c r="U76" s="98" t="s">
        <v>290</v>
      </c>
      <c r="V76" s="98" t="s">
        <v>290</v>
      </c>
      <c r="W76" s="98" t="s">
        <v>290</v>
      </c>
      <c r="X76" s="98" t="s">
        <v>290</v>
      </c>
      <c r="Y76" s="98" t="s">
        <v>290</v>
      </c>
      <c r="Z76" s="98" t="s">
        <v>290</v>
      </c>
      <c r="AA76" s="98" t="s">
        <v>290</v>
      </c>
      <c r="AB76" s="98" t="s">
        <v>290</v>
      </c>
      <c r="AC76" s="98" t="s">
        <v>290</v>
      </c>
      <c r="AD76" s="98" t="s">
        <v>290</v>
      </c>
      <c r="AE76" s="98" t="s">
        <v>290</v>
      </c>
      <c r="AF76" s="98" t="s">
        <v>290</v>
      </c>
      <c r="AG76" s="98" t="s">
        <v>290</v>
      </c>
      <c r="AH76" s="98" t="s">
        <v>290</v>
      </c>
      <c r="AI76" s="98" t="s">
        <v>290</v>
      </c>
      <c r="AJ76" s="98" t="s">
        <v>290</v>
      </c>
      <c r="AK76" s="98" t="s">
        <v>290</v>
      </c>
      <c r="AL76" s="98" t="s">
        <v>290</v>
      </c>
      <c r="AM76" s="98" t="s">
        <v>290</v>
      </c>
      <c r="AN76" s="98" t="s">
        <v>290</v>
      </c>
      <c r="AO76" s="98" t="s">
        <v>290</v>
      </c>
      <c r="AP76" s="98" t="s">
        <v>290</v>
      </c>
      <c r="AQ76" s="98" t="s">
        <v>290</v>
      </c>
      <c r="AR76" s="98" t="s">
        <v>290</v>
      </c>
      <c r="AS76" s="98" t="s">
        <v>290</v>
      </c>
      <c r="AT76" s="98" t="s">
        <v>290</v>
      </c>
      <c r="AU76" s="98" t="s">
        <v>290</v>
      </c>
      <c r="AV76" s="98" t="s">
        <v>290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</row>
    <row r="77">
      <c r="A77" s="96"/>
      <c r="B77" s="97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7"/>
      <c r="N77" s="87"/>
      <c r="O77" s="88"/>
      <c r="P77" s="88"/>
      <c r="Q77" s="88"/>
      <c r="R77" s="88"/>
      <c r="S77" s="88"/>
      <c r="T77" s="88"/>
      <c r="U77" s="88"/>
      <c r="V77" s="88"/>
      <c r="W77" s="88"/>
      <c r="X77" s="87"/>
      <c r="Y77" s="88"/>
      <c r="Z77" s="87"/>
      <c r="AA77" s="88"/>
      <c r="AB77" s="88"/>
      <c r="AC77" s="88"/>
      <c r="AD77" s="88"/>
      <c r="AE77" s="88"/>
      <c r="AF77" s="88"/>
      <c r="AG77" s="87"/>
      <c r="AH77" s="88"/>
      <c r="AI77" s="88"/>
      <c r="AJ77" s="87"/>
      <c r="AK77" s="87"/>
      <c r="AL77" s="88"/>
      <c r="AM77" s="87" t="s">
        <v>288</v>
      </c>
      <c r="AN77" s="87" t="s">
        <v>284</v>
      </c>
      <c r="AO77" s="87" t="s">
        <v>284</v>
      </c>
      <c r="AP77" s="87" t="s">
        <v>289</v>
      </c>
      <c r="AQ77" s="87" t="s">
        <v>289</v>
      </c>
      <c r="AR77" s="87"/>
      <c r="AS77" s="87" t="s">
        <v>288</v>
      </c>
      <c r="AT77" s="88"/>
      <c r="AU77" s="88"/>
      <c r="AV77" s="87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</row>
    <row r="78">
      <c r="A78" s="93" t="s">
        <v>291</v>
      </c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2"/>
      <c r="AN79" s="32"/>
      <c r="AO79" s="32"/>
      <c r="AP79" s="32"/>
      <c r="AQ79" s="32"/>
      <c r="AR79" s="30"/>
      <c r="AS79" s="32"/>
      <c r="AT79" s="30"/>
      <c r="AU79" s="30"/>
      <c r="AV79" s="32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>
      <c r="A80" s="86" t="s">
        <v>5</v>
      </c>
      <c r="B80" s="86" t="s">
        <v>5</v>
      </c>
      <c r="C80" s="86" t="s">
        <v>5</v>
      </c>
      <c r="D80" s="86" t="s">
        <v>5</v>
      </c>
      <c r="E80" s="86" t="s">
        <v>5</v>
      </c>
      <c r="F80" s="86" t="s">
        <v>5</v>
      </c>
      <c r="G80" s="86" t="s">
        <v>5</v>
      </c>
      <c r="H80" s="86" t="s">
        <v>5</v>
      </c>
      <c r="I80" s="86" t="s">
        <v>5</v>
      </c>
      <c r="J80" s="86" t="s">
        <v>5</v>
      </c>
      <c r="K80" s="86" t="s">
        <v>5</v>
      </c>
      <c r="L80" s="86" t="s">
        <v>5</v>
      </c>
      <c r="M80" s="86" t="s">
        <v>5</v>
      </c>
      <c r="N80" s="86" t="s">
        <v>5</v>
      </c>
      <c r="O80" s="86" t="s">
        <v>5</v>
      </c>
      <c r="P80" s="86" t="s">
        <v>5</v>
      </c>
      <c r="Q80" s="86" t="s">
        <v>5</v>
      </c>
      <c r="R80" s="86" t="s">
        <v>5</v>
      </c>
      <c r="S80" s="86" t="s">
        <v>5</v>
      </c>
      <c r="T80" s="86" t="s">
        <v>5</v>
      </c>
      <c r="U80" s="86" t="s">
        <v>5</v>
      </c>
      <c r="V80" s="86" t="s">
        <v>5</v>
      </c>
      <c r="W80" s="86" t="s">
        <v>5</v>
      </c>
      <c r="X80" s="86" t="s">
        <v>5</v>
      </c>
      <c r="Y80" s="86" t="s">
        <v>5</v>
      </c>
      <c r="Z80" s="86" t="s">
        <v>5</v>
      </c>
      <c r="AA80" s="86" t="s">
        <v>5</v>
      </c>
      <c r="AB80" s="86" t="s">
        <v>5</v>
      </c>
      <c r="AC80" s="86" t="s">
        <v>5</v>
      </c>
      <c r="AD80" s="86" t="s">
        <v>5</v>
      </c>
      <c r="AE80" s="86" t="s">
        <v>5</v>
      </c>
      <c r="AF80" s="86" t="s">
        <v>5</v>
      </c>
      <c r="AG80" s="86" t="s">
        <v>5</v>
      </c>
      <c r="AH80" s="86" t="s">
        <v>5</v>
      </c>
      <c r="AI80" s="86" t="s">
        <v>5</v>
      </c>
      <c r="AJ80" s="86" t="s">
        <v>5</v>
      </c>
      <c r="AK80" s="86" t="s">
        <v>5</v>
      </c>
      <c r="AL80" s="86" t="s">
        <v>5</v>
      </c>
      <c r="AM80" s="86" t="s">
        <v>5</v>
      </c>
      <c r="AN80" s="86" t="s">
        <v>5</v>
      </c>
      <c r="AO80" s="86" t="s">
        <v>5</v>
      </c>
      <c r="AP80" s="86" t="s">
        <v>5</v>
      </c>
      <c r="AQ80" s="86" t="s">
        <v>5</v>
      </c>
      <c r="AR80" s="86" t="s">
        <v>5</v>
      </c>
      <c r="AS80" s="86" t="s">
        <v>5</v>
      </c>
      <c r="AT80" s="86" t="s">
        <v>5</v>
      </c>
      <c r="AU80" s="86" t="s">
        <v>5</v>
      </c>
      <c r="AV80" s="86" t="s">
        <v>5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</row>
    <row r="81">
      <c r="A81" s="96"/>
      <c r="B81" s="97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7"/>
      <c r="N81" s="87"/>
      <c r="O81" s="88"/>
      <c r="P81" s="88"/>
      <c r="Q81" s="88"/>
      <c r="R81" s="88"/>
      <c r="S81" s="88"/>
      <c r="T81" s="88"/>
      <c r="U81" s="88"/>
      <c r="V81" s="88"/>
      <c r="W81" s="88"/>
      <c r="X81" s="87"/>
      <c r="Y81" s="88"/>
      <c r="Z81" s="87"/>
      <c r="AA81" s="88"/>
      <c r="AB81" s="88"/>
      <c r="AC81" s="88"/>
      <c r="AD81" s="88"/>
      <c r="AE81" s="88"/>
      <c r="AF81" s="88"/>
      <c r="AG81" s="87"/>
      <c r="AH81" s="88"/>
      <c r="AI81" s="88"/>
      <c r="AJ81" s="87"/>
      <c r="AK81" s="87"/>
      <c r="AL81" s="88"/>
      <c r="AM81" s="87" t="s">
        <v>292</v>
      </c>
      <c r="AN81" s="87" t="s">
        <v>293</v>
      </c>
      <c r="AO81" s="87" t="s">
        <v>293</v>
      </c>
      <c r="AP81" s="87" t="s">
        <v>294</v>
      </c>
      <c r="AQ81" s="87" t="s">
        <v>295</v>
      </c>
      <c r="AR81" s="87"/>
      <c r="AS81" s="87" t="s">
        <v>292</v>
      </c>
      <c r="AT81" s="88"/>
      <c r="AU81" s="88"/>
      <c r="AV81" s="87" t="s">
        <v>294</v>
      </c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</row>
    <row r="82">
      <c r="A82" s="89" t="s">
        <v>6</v>
      </c>
      <c r="B82" s="89" t="s">
        <v>6</v>
      </c>
      <c r="C82" s="89" t="s">
        <v>6</v>
      </c>
      <c r="D82" s="89" t="s">
        <v>6</v>
      </c>
      <c r="E82" s="89" t="s">
        <v>6</v>
      </c>
      <c r="F82" s="89" t="s">
        <v>6</v>
      </c>
      <c r="G82" s="89" t="s">
        <v>6</v>
      </c>
      <c r="H82" s="89" t="s">
        <v>6</v>
      </c>
      <c r="I82" s="89" t="s">
        <v>6</v>
      </c>
      <c r="J82" s="89" t="s">
        <v>6</v>
      </c>
      <c r="K82" s="89" t="s">
        <v>6</v>
      </c>
      <c r="L82" s="89" t="s">
        <v>6</v>
      </c>
      <c r="M82" s="89" t="s">
        <v>6</v>
      </c>
      <c r="N82" s="89" t="s">
        <v>6</v>
      </c>
      <c r="O82" s="89" t="s">
        <v>6</v>
      </c>
      <c r="P82" s="89" t="s">
        <v>6</v>
      </c>
      <c r="Q82" s="89" t="s">
        <v>6</v>
      </c>
      <c r="R82" s="89" t="s">
        <v>6</v>
      </c>
      <c r="S82" s="89" t="s">
        <v>6</v>
      </c>
      <c r="T82" s="89" t="s">
        <v>6</v>
      </c>
      <c r="U82" s="89" t="s">
        <v>6</v>
      </c>
      <c r="V82" s="89" t="s">
        <v>6</v>
      </c>
      <c r="W82" s="89" t="s">
        <v>6</v>
      </c>
      <c r="X82" s="89" t="s">
        <v>6</v>
      </c>
      <c r="Y82" s="89" t="s">
        <v>6</v>
      </c>
      <c r="Z82" s="89" t="s">
        <v>6</v>
      </c>
      <c r="AA82" s="89" t="s">
        <v>6</v>
      </c>
      <c r="AB82" s="89" t="s">
        <v>6</v>
      </c>
      <c r="AC82" s="89" t="s">
        <v>6</v>
      </c>
      <c r="AD82" s="89" t="s">
        <v>6</v>
      </c>
      <c r="AE82" s="89" t="s">
        <v>6</v>
      </c>
      <c r="AF82" s="89" t="s">
        <v>6</v>
      </c>
      <c r="AG82" s="89" t="s">
        <v>6</v>
      </c>
      <c r="AH82" s="89" t="s">
        <v>6</v>
      </c>
      <c r="AI82" s="89" t="s">
        <v>6</v>
      </c>
      <c r="AJ82" s="89" t="s">
        <v>6</v>
      </c>
      <c r="AK82" s="89" t="s">
        <v>6</v>
      </c>
      <c r="AL82" s="89" t="s">
        <v>6</v>
      </c>
      <c r="AM82" s="89" t="s">
        <v>6</v>
      </c>
      <c r="AN82" s="89" t="s">
        <v>6</v>
      </c>
      <c r="AO82" s="89" t="s">
        <v>6</v>
      </c>
      <c r="AP82" s="89" t="s">
        <v>6</v>
      </c>
      <c r="AQ82" s="89" t="s">
        <v>6</v>
      </c>
      <c r="AR82" s="89" t="s">
        <v>6</v>
      </c>
      <c r="AS82" s="89" t="s">
        <v>6</v>
      </c>
      <c r="AT82" s="89" t="s">
        <v>6</v>
      </c>
      <c r="AU82" s="89" t="s">
        <v>6</v>
      </c>
      <c r="AV82" s="89" t="s">
        <v>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</row>
    <row r="83">
      <c r="A83" s="96"/>
      <c r="B83" s="97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7"/>
      <c r="N83" s="87"/>
      <c r="O83" s="88"/>
      <c r="P83" s="88"/>
      <c r="Q83" s="88"/>
      <c r="R83" s="88"/>
      <c r="S83" s="88"/>
      <c r="T83" s="88"/>
      <c r="U83" s="88"/>
      <c r="V83" s="88"/>
      <c r="W83" s="88"/>
      <c r="X83" s="87"/>
      <c r="Y83" s="88"/>
      <c r="Z83" s="87"/>
      <c r="AA83" s="88"/>
      <c r="AB83" s="88"/>
      <c r="AC83" s="88"/>
      <c r="AD83" s="88"/>
      <c r="AE83" s="88"/>
      <c r="AF83" s="88"/>
      <c r="AG83" s="87"/>
      <c r="AH83" s="88"/>
      <c r="AI83" s="88"/>
      <c r="AJ83" s="87"/>
      <c r="AK83" s="87"/>
      <c r="AL83" s="88"/>
      <c r="AM83" s="87" t="s">
        <v>296</v>
      </c>
      <c r="AN83" s="87" t="s">
        <v>297</v>
      </c>
      <c r="AO83" s="87" t="s">
        <v>297</v>
      </c>
      <c r="AP83" s="87" t="s">
        <v>298</v>
      </c>
      <c r="AQ83" s="87" t="s">
        <v>298</v>
      </c>
      <c r="AR83" s="87"/>
      <c r="AS83" s="87" t="s">
        <v>296</v>
      </c>
      <c r="AT83" s="88"/>
      <c r="AU83" s="88"/>
      <c r="AV83" s="87" t="s">
        <v>298</v>
      </c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</row>
    <row r="84">
      <c r="A84" s="99"/>
      <c r="B84" s="16"/>
      <c r="C84" s="5"/>
      <c r="D84" s="5"/>
      <c r="E84" s="5"/>
      <c r="F84" s="5"/>
      <c r="G84" s="5"/>
      <c r="H84" s="20"/>
      <c r="I84" s="5"/>
      <c r="J84" s="5"/>
      <c r="K84" s="5"/>
      <c r="L84" s="5"/>
      <c r="M84" s="20"/>
      <c r="N84" s="20"/>
      <c r="O84" s="5"/>
      <c r="P84" s="5"/>
      <c r="Q84" s="5"/>
      <c r="R84" s="5"/>
      <c r="S84" s="5"/>
      <c r="T84" s="5"/>
      <c r="U84" s="5"/>
      <c r="V84" s="5"/>
      <c r="W84" s="5"/>
      <c r="X84" s="20"/>
      <c r="Y84" s="5"/>
      <c r="Z84" s="20"/>
      <c r="AA84" s="5"/>
      <c r="AB84" s="5"/>
      <c r="AC84" s="5"/>
      <c r="AD84" s="5"/>
      <c r="AE84" s="5"/>
      <c r="AF84" s="5"/>
      <c r="AG84" s="20"/>
      <c r="AH84" s="5"/>
      <c r="AI84" s="5"/>
      <c r="AJ84" s="20"/>
      <c r="AK84" s="20"/>
      <c r="AL84" s="5"/>
      <c r="AM84" s="20"/>
      <c r="AN84" s="5"/>
      <c r="AO84" s="5"/>
      <c r="AP84" s="5"/>
      <c r="AQ84" s="5"/>
      <c r="AR84" s="20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>
      <c r="A85" s="100" t="s">
        <v>299</v>
      </c>
      <c r="B85" s="101" t="s">
        <v>300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20"/>
      <c r="N85" s="20"/>
      <c r="O85" s="5"/>
      <c r="P85" s="5"/>
      <c r="Q85" s="5"/>
      <c r="R85" s="5"/>
      <c r="S85" s="5"/>
      <c r="T85" s="5"/>
      <c r="U85" s="5"/>
      <c r="V85" s="5"/>
      <c r="W85" s="5"/>
      <c r="X85" s="20"/>
      <c r="Y85" s="5"/>
      <c r="Z85" s="20"/>
      <c r="AA85" s="5"/>
      <c r="AB85" s="5"/>
      <c r="AC85" s="5"/>
      <c r="AD85" s="5"/>
      <c r="AE85" s="5"/>
      <c r="AF85" s="5"/>
      <c r="AG85" s="20"/>
      <c r="AH85" s="5"/>
      <c r="AI85" s="5"/>
      <c r="AJ85" s="20"/>
      <c r="AK85" s="20"/>
      <c r="AL85" s="5"/>
      <c r="AM85" s="20"/>
      <c r="AN85" s="5"/>
      <c r="AO85" s="5"/>
      <c r="AP85" s="5"/>
      <c r="AQ85" s="5"/>
      <c r="AR85" s="20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  <row r="86">
      <c r="A86" s="102" t="s">
        <v>301</v>
      </c>
      <c r="B86" s="103" t="s">
        <v>302</v>
      </c>
      <c r="C86" s="57" t="s">
        <v>303</v>
      </c>
      <c r="D86" s="104" t="s">
        <v>304</v>
      </c>
      <c r="E86" s="105" t="s">
        <v>305</v>
      </c>
      <c r="F86" s="64" t="s">
        <v>306</v>
      </c>
      <c r="G86" s="106" t="s">
        <v>307</v>
      </c>
      <c r="H86" s="107" t="s">
        <v>308</v>
      </c>
      <c r="I86" s="108" t="s">
        <v>309</v>
      </c>
      <c r="J86" s="109" t="s">
        <v>310</v>
      </c>
      <c r="K86" s="110" t="s">
        <v>311</v>
      </c>
      <c r="L86" s="111" t="s">
        <v>312</v>
      </c>
      <c r="M86" s="20"/>
      <c r="N86" s="20"/>
      <c r="O86" s="5"/>
      <c r="P86" s="5"/>
      <c r="Q86" s="5"/>
      <c r="R86" s="5"/>
      <c r="S86" s="5"/>
      <c r="T86" s="5"/>
      <c r="U86" s="5"/>
      <c r="V86" s="5"/>
      <c r="W86" s="5"/>
      <c r="X86" s="20"/>
      <c r="Y86" s="5"/>
      <c r="Z86" s="20"/>
      <c r="AA86" s="5"/>
      <c r="AB86" s="5"/>
      <c r="AC86" s="5"/>
      <c r="AD86" s="5"/>
      <c r="AE86" s="5"/>
      <c r="AF86" s="5"/>
      <c r="AG86" s="20"/>
      <c r="AH86" s="5"/>
      <c r="AI86" s="5"/>
      <c r="AJ86" s="20"/>
      <c r="AK86" s="20"/>
      <c r="AL86" s="5"/>
      <c r="AM86" s="20"/>
      <c r="AN86" s="5"/>
      <c r="AO86" s="5"/>
      <c r="AP86" s="5"/>
      <c r="AQ86" s="5"/>
      <c r="AR86" s="20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</row>
    <row r="87">
      <c r="A87" s="102" t="s">
        <v>313</v>
      </c>
      <c r="B87" s="103" t="s">
        <v>314</v>
      </c>
      <c r="C87" s="112" t="s">
        <v>315</v>
      </c>
      <c r="D87" s="57" t="s">
        <v>316</v>
      </c>
      <c r="E87" s="104" t="s">
        <v>317</v>
      </c>
      <c r="F87" s="105" t="s">
        <v>318</v>
      </c>
      <c r="G87" s="64" t="s">
        <v>319</v>
      </c>
      <c r="H87" s="106" t="s">
        <v>320</v>
      </c>
      <c r="I87" s="113" t="s">
        <v>321</v>
      </c>
      <c r="J87" s="107" t="s">
        <v>322</v>
      </c>
      <c r="K87" s="114" t="s">
        <v>323</v>
      </c>
      <c r="L87" s="108" t="s">
        <v>324</v>
      </c>
      <c r="M87" s="109" t="s">
        <v>325</v>
      </c>
      <c r="N87" s="110" t="s">
        <v>326</v>
      </c>
      <c r="O87" s="114" t="s">
        <v>327</v>
      </c>
      <c r="P87" s="111" t="s">
        <v>328</v>
      </c>
      <c r="Q87" s="114" t="s">
        <v>329</v>
      </c>
      <c r="R87" s="114" t="s">
        <v>330</v>
      </c>
      <c r="S87" s="113" t="s">
        <v>331</v>
      </c>
      <c r="T87" s="5"/>
      <c r="U87" s="5"/>
      <c r="V87" s="5"/>
      <c r="W87" s="5"/>
      <c r="X87" s="20"/>
      <c r="Y87" s="5"/>
      <c r="Z87" s="20"/>
      <c r="AA87" s="5"/>
      <c r="AB87" s="5"/>
      <c r="AC87" s="5"/>
      <c r="AD87" s="5"/>
      <c r="AE87" s="5"/>
      <c r="AF87" s="5"/>
      <c r="AG87" s="20"/>
      <c r="AH87" s="5"/>
      <c r="AI87" s="5"/>
      <c r="AJ87" s="20"/>
      <c r="AK87" s="20"/>
      <c r="AL87" s="5"/>
      <c r="AM87" s="115" t="s">
        <v>332</v>
      </c>
      <c r="AN87" s="116" t="s">
        <v>333</v>
      </c>
      <c r="AO87" s="20" t="s">
        <v>334</v>
      </c>
      <c r="AP87" s="115" t="s">
        <v>335</v>
      </c>
      <c r="AQ87" s="117" t="s">
        <v>336</v>
      </c>
      <c r="AR87" s="115" t="s">
        <v>337</v>
      </c>
      <c r="AS87" s="117" t="s">
        <v>338</v>
      </c>
      <c r="AT87" s="116" t="s">
        <v>339</v>
      </c>
      <c r="AU87" s="118" t="s">
        <v>340</v>
      </c>
      <c r="AV87" s="119" t="s">
        <v>341</v>
      </c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</row>
    <row r="88">
      <c r="A88" s="24" t="s">
        <v>342</v>
      </c>
      <c r="B88" s="120"/>
      <c r="C88" s="5"/>
      <c r="D88" s="5"/>
      <c r="E88" s="5"/>
      <c r="F88" s="5"/>
      <c r="G88" s="5"/>
      <c r="H88" s="5"/>
      <c r="I88" s="5"/>
      <c r="J88" s="5"/>
      <c r="K88" s="5"/>
      <c r="L88" s="5"/>
      <c r="N88" s="20"/>
      <c r="O88" s="5"/>
      <c r="P88" s="5"/>
      <c r="Q88" s="5"/>
      <c r="R88" s="5"/>
      <c r="S88" s="5"/>
      <c r="T88" s="5"/>
      <c r="U88" s="5"/>
      <c r="V88" s="5"/>
      <c r="W88" s="5"/>
      <c r="X88" s="20"/>
      <c r="Y88" s="5"/>
      <c r="Z88" s="20"/>
      <c r="AA88" s="5"/>
      <c r="AB88" s="5"/>
      <c r="AC88" s="5"/>
      <c r="AD88" s="5"/>
      <c r="AE88" s="5"/>
      <c r="AF88" s="5"/>
      <c r="AG88" s="20"/>
      <c r="AH88" s="5"/>
      <c r="AI88" s="5"/>
      <c r="AJ88" s="20"/>
      <c r="AK88" s="20"/>
      <c r="AL88" s="5"/>
      <c r="AM88" s="20"/>
      <c r="AN88" s="5"/>
      <c r="AO88" s="5"/>
      <c r="AP88" s="5"/>
      <c r="AQ88" s="5"/>
      <c r="AR88" s="20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</row>
    <row r="89">
      <c r="A89" s="120">
        <v>26543.0</v>
      </c>
      <c r="B89" s="121">
        <v>28430.0</v>
      </c>
      <c r="C89" s="121">
        <v>28825.0</v>
      </c>
      <c r="D89" s="122">
        <v>28856.0</v>
      </c>
      <c r="E89" s="122">
        <v>28887.0</v>
      </c>
      <c r="F89" s="123">
        <v>29221.0</v>
      </c>
      <c r="G89" s="123">
        <v>29587.0</v>
      </c>
      <c r="H89" s="123">
        <v>30042.0</v>
      </c>
      <c r="I89" s="123">
        <v>30164.0</v>
      </c>
      <c r="J89" s="123">
        <v>30164.0</v>
      </c>
      <c r="K89" s="124">
        <v>30256.0</v>
      </c>
      <c r="L89" s="123">
        <v>30498.0</v>
      </c>
      <c r="M89" s="125">
        <v>30682.0</v>
      </c>
      <c r="N89" s="123">
        <v>31048.0</v>
      </c>
      <c r="O89" s="123">
        <v>31199.0</v>
      </c>
      <c r="P89" s="124">
        <v>31321.0</v>
      </c>
      <c r="Q89" s="123">
        <v>31533.0</v>
      </c>
      <c r="R89" s="123">
        <v>31778.0</v>
      </c>
      <c r="S89" s="123">
        <v>31868.0</v>
      </c>
      <c r="T89" s="5"/>
      <c r="U89" s="5"/>
      <c r="V89" s="5"/>
      <c r="W89" s="5"/>
      <c r="X89" s="20"/>
      <c r="Y89" s="5"/>
      <c r="Z89" s="20"/>
      <c r="AA89" s="5"/>
      <c r="AB89" s="5"/>
      <c r="AC89" s="5"/>
      <c r="AD89" s="5"/>
      <c r="AE89" s="5"/>
      <c r="AF89" s="5"/>
      <c r="AG89" s="20"/>
      <c r="AH89" s="5"/>
      <c r="AI89" s="5"/>
      <c r="AJ89" s="20"/>
      <c r="AK89" s="20"/>
      <c r="AL89" s="5"/>
      <c r="AM89" s="123">
        <v>37987.0</v>
      </c>
      <c r="AN89" s="123">
        <v>40575.0</v>
      </c>
      <c r="AO89" s="124">
        <v>40878.0</v>
      </c>
      <c r="AP89" s="124">
        <v>41579.0</v>
      </c>
      <c r="AQ89" s="124">
        <v>41579.0</v>
      </c>
      <c r="AR89" s="124">
        <v>41609.0</v>
      </c>
      <c r="AS89" s="123">
        <v>42186.0</v>
      </c>
      <c r="AT89" s="123">
        <v>42795.0</v>
      </c>
      <c r="AU89" s="123">
        <v>43221.0</v>
      </c>
      <c r="AV89" s="124">
        <v>44105.0</v>
      </c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</row>
    <row r="90">
      <c r="A90" s="126" t="s">
        <v>343</v>
      </c>
      <c r="B90" s="127"/>
      <c r="C90" s="5"/>
      <c r="D90" s="5"/>
      <c r="E90" s="5"/>
      <c r="F90" s="5"/>
      <c r="G90" s="5"/>
      <c r="H90" s="5"/>
      <c r="I90" s="5"/>
      <c r="J90" s="5"/>
      <c r="K90" s="5"/>
      <c r="L90" s="5"/>
      <c r="M90" s="20"/>
      <c r="N90" s="20"/>
      <c r="O90" s="5"/>
      <c r="P90" s="5"/>
      <c r="Q90" s="5"/>
      <c r="R90" s="5"/>
      <c r="S90" s="5"/>
      <c r="T90" s="5"/>
      <c r="U90" s="5"/>
      <c r="V90" s="5"/>
      <c r="W90" s="5"/>
      <c r="X90" s="20"/>
      <c r="Y90" s="5"/>
      <c r="Z90" s="20"/>
      <c r="AA90" s="5"/>
      <c r="AB90" s="5"/>
      <c r="AC90" s="5"/>
      <c r="AD90" s="5"/>
      <c r="AE90" s="5"/>
      <c r="AF90" s="5"/>
      <c r="AG90" s="20"/>
      <c r="AH90" s="5"/>
      <c r="AI90" s="5"/>
      <c r="AJ90" s="20"/>
      <c r="AK90" s="20"/>
      <c r="AL90" s="5"/>
      <c r="AM90" s="20"/>
      <c r="AN90" s="5"/>
      <c r="AO90" s="5"/>
      <c r="AP90" s="5"/>
      <c r="AQ90" s="5"/>
      <c r="AR90" s="20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</row>
    <row r="91">
      <c r="A91" s="122">
        <v>28611.0</v>
      </c>
      <c r="B91" s="16"/>
      <c r="C91" s="123">
        <v>30348.0</v>
      </c>
      <c r="D91" s="5"/>
      <c r="E91" s="123">
        <v>30103.0</v>
      </c>
      <c r="F91" s="123">
        <v>31048.0</v>
      </c>
      <c r="G91" s="124">
        <v>30590.0</v>
      </c>
      <c r="H91" s="5"/>
      <c r="I91" s="5"/>
      <c r="J91" s="123">
        <v>31382.0</v>
      </c>
      <c r="K91" s="124">
        <v>30590.0</v>
      </c>
      <c r="L91" s="5"/>
      <c r="M91" s="20"/>
      <c r="N91" s="20"/>
      <c r="O91" s="5"/>
      <c r="P91" s="5"/>
      <c r="Q91" s="5"/>
      <c r="R91" s="5"/>
      <c r="S91" s="5"/>
      <c r="T91" s="5"/>
      <c r="U91" s="5"/>
      <c r="V91" s="5"/>
      <c r="W91" s="5"/>
      <c r="X91" s="20"/>
      <c r="Y91" s="5"/>
      <c r="Z91" s="20"/>
      <c r="AA91" s="5"/>
      <c r="AB91" s="5"/>
      <c r="AC91" s="5"/>
      <c r="AD91" s="5"/>
      <c r="AE91" s="5"/>
      <c r="AF91" s="5"/>
      <c r="AG91" s="20"/>
      <c r="AH91" s="5"/>
      <c r="AI91" s="5"/>
      <c r="AJ91" s="20"/>
      <c r="AK91" s="20"/>
      <c r="AL91" s="5"/>
      <c r="AM91" s="20" t="s">
        <v>36</v>
      </c>
      <c r="AN91" s="20" t="s">
        <v>36</v>
      </c>
      <c r="AO91" s="20" t="s">
        <v>36</v>
      </c>
      <c r="AP91" s="20" t="s">
        <v>36</v>
      </c>
      <c r="AQ91" s="20" t="s">
        <v>36</v>
      </c>
      <c r="AR91" s="20" t="s">
        <v>36</v>
      </c>
      <c r="AS91" s="20" t="s">
        <v>36</v>
      </c>
      <c r="AT91" s="20" t="s">
        <v>36</v>
      </c>
      <c r="AU91" s="20" t="s">
        <v>36</v>
      </c>
      <c r="AV91" s="20" t="s">
        <v>36</v>
      </c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</row>
    <row r="92">
      <c r="A92" s="128" t="s">
        <v>344</v>
      </c>
      <c r="B92" s="16"/>
      <c r="C92" s="5"/>
      <c r="D92" s="5"/>
      <c r="E92" s="5"/>
      <c r="F92" s="20"/>
      <c r="G92" s="5"/>
      <c r="H92" s="5"/>
      <c r="I92" s="5"/>
      <c r="J92" s="5"/>
      <c r="K92" s="5"/>
      <c r="L92" s="5"/>
      <c r="M92" s="20"/>
      <c r="N92" s="20"/>
      <c r="O92" s="5"/>
      <c r="P92" s="5"/>
      <c r="Q92" s="5"/>
      <c r="R92" s="5"/>
      <c r="S92" s="5"/>
      <c r="T92" s="5"/>
      <c r="U92" s="5"/>
      <c r="V92" s="5"/>
      <c r="W92" s="5"/>
      <c r="X92" s="20"/>
      <c r="Y92" s="5"/>
      <c r="Z92" s="20"/>
      <c r="AA92" s="5"/>
      <c r="AB92" s="5"/>
      <c r="AC92" s="5"/>
      <c r="AD92" s="5"/>
      <c r="AE92" s="5"/>
      <c r="AF92" s="5"/>
      <c r="AG92" s="20"/>
      <c r="AH92" s="5"/>
      <c r="AI92" s="5"/>
      <c r="AJ92" s="20"/>
      <c r="AK92" s="20"/>
      <c r="AL92" s="5"/>
      <c r="AM92" s="20"/>
      <c r="AN92" s="5"/>
      <c r="AO92" s="5"/>
      <c r="AP92" s="5"/>
      <c r="AQ92" s="5"/>
      <c r="AR92" s="20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</row>
    <row r="93">
      <c r="A93" s="129" t="s">
        <v>345</v>
      </c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20"/>
      <c r="N93" s="20"/>
      <c r="O93" s="5"/>
      <c r="P93" s="5"/>
      <c r="Q93" s="5"/>
      <c r="R93" s="5"/>
      <c r="S93" s="5"/>
      <c r="T93" s="5"/>
      <c r="U93" s="5"/>
      <c r="V93" s="5"/>
      <c r="W93" s="5"/>
      <c r="X93" s="20"/>
      <c r="Y93" s="5"/>
      <c r="Z93" s="20"/>
      <c r="AA93" s="5"/>
      <c r="AB93" s="5"/>
      <c r="AC93" s="5"/>
      <c r="AD93" s="5"/>
      <c r="AE93" s="5"/>
      <c r="AF93" s="5"/>
      <c r="AG93" s="20"/>
      <c r="AH93" s="5"/>
      <c r="AI93" s="5"/>
      <c r="AJ93" s="20"/>
      <c r="AK93" s="20"/>
      <c r="AL93" s="5"/>
      <c r="AM93" s="20"/>
      <c r="AN93" s="5"/>
      <c r="AO93" s="5"/>
      <c r="AP93" s="5"/>
      <c r="AQ93" s="5"/>
      <c r="AR93" s="20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</row>
    <row r="94">
      <c r="A94" s="129" t="s">
        <v>346</v>
      </c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20"/>
      <c r="N94" s="20"/>
      <c r="O94" s="5"/>
      <c r="P94" s="5"/>
      <c r="Q94" s="5"/>
      <c r="R94" s="5"/>
      <c r="S94" s="5"/>
      <c r="T94" s="5"/>
      <c r="U94" s="5"/>
      <c r="V94" s="5"/>
      <c r="W94" s="5"/>
      <c r="X94" s="20"/>
      <c r="Y94" s="5"/>
      <c r="Z94" s="20"/>
      <c r="AA94" s="5"/>
      <c r="AB94" s="5"/>
      <c r="AC94" s="5"/>
      <c r="AD94" s="5"/>
      <c r="AE94" s="5"/>
      <c r="AF94" s="5"/>
      <c r="AG94" s="20"/>
      <c r="AH94" s="5"/>
      <c r="AI94" s="5"/>
      <c r="AJ94" s="20"/>
      <c r="AK94" s="20"/>
      <c r="AL94" s="5"/>
      <c r="AM94" s="20"/>
      <c r="AN94" s="5"/>
      <c r="AO94" s="5"/>
      <c r="AP94" s="5"/>
      <c r="AQ94" s="5"/>
      <c r="AR94" s="20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</row>
    <row r="95">
      <c r="A95" s="24" t="s">
        <v>342</v>
      </c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20"/>
      <c r="N95" s="20"/>
      <c r="O95" s="5"/>
      <c r="P95" s="5"/>
      <c r="Q95" s="5"/>
      <c r="R95" s="5"/>
      <c r="S95" s="5"/>
      <c r="T95" s="5"/>
      <c r="U95" s="5"/>
      <c r="V95" s="5"/>
      <c r="W95" s="5"/>
      <c r="X95" s="20"/>
      <c r="Y95" s="5"/>
      <c r="Z95" s="20"/>
      <c r="AA95" s="5"/>
      <c r="AB95" s="5"/>
      <c r="AC95" s="5"/>
      <c r="AD95" s="5"/>
      <c r="AE95" s="5"/>
      <c r="AF95" s="5"/>
      <c r="AG95" s="20"/>
      <c r="AH95" s="5"/>
      <c r="AI95" s="5"/>
      <c r="AJ95" s="20"/>
      <c r="AK95" s="20"/>
      <c r="AL95" s="5"/>
      <c r="AM95" s="20"/>
      <c r="AN95" s="5"/>
      <c r="AO95" s="5"/>
      <c r="AP95" s="5"/>
      <c r="AQ95" s="5"/>
      <c r="AR95" s="20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</row>
    <row r="96">
      <c r="A96" s="120">
        <v>26543.0</v>
      </c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20"/>
      <c r="N96" s="20"/>
      <c r="O96" s="5"/>
      <c r="P96" s="5"/>
      <c r="Q96" s="5"/>
      <c r="R96" s="5"/>
      <c r="S96" s="5"/>
      <c r="T96" s="5"/>
      <c r="U96" s="5"/>
      <c r="V96" s="5"/>
      <c r="W96" s="5"/>
      <c r="X96" s="20"/>
      <c r="Y96" s="5"/>
      <c r="Z96" s="20"/>
      <c r="AA96" s="5"/>
      <c r="AB96" s="5"/>
      <c r="AC96" s="5"/>
      <c r="AD96" s="5"/>
      <c r="AE96" s="5"/>
      <c r="AF96" s="5"/>
      <c r="AG96" s="20"/>
      <c r="AH96" s="5"/>
      <c r="AI96" s="5"/>
      <c r="AJ96" s="20"/>
      <c r="AK96" s="20"/>
      <c r="AL96" s="5"/>
      <c r="AM96" s="20"/>
      <c r="AN96" s="5"/>
      <c r="AO96" s="5"/>
      <c r="AP96" s="5"/>
      <c r="AQ96" s="5"/>
      <c r="AR96" s="20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</row>
  </sheetData>
  <dataValidations>
    <dataValidation type="list" allowBlank="1" sqref="D1">
      <formula1>Main!$5:$5</formula1>
    </dataValidation>
    <dataValidation type="list" allowBlank="1" sqref="B1">
      <formula1>Main!$60:$60</formula1>
    </dataValidation>
  </dataValidations>
  <drawing r:id="rId1"/>
</worksheet>
</file>