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2D94EBD-6D7F-4250-AFC6-B43AA6904632}" xr6:coauthVersionLast="47" xr6:coauthVersionMax="47" xr10:uidLastSave="{00000000-0000-0000-0000-000000000000}"/>
  <bookViews>
    <workbookView xWindow="-120" yWindow="-120" windowWidth="29040" windowHeight="17520" activeTab="1" xr2:uid="{3D2EEB68-4B2E-4216-9356-7EABD31A9678}"/>
  </bookViews>
  <sheets>
    <sheet name="problem53 (2)" sheetId="9" r:id="rId1"/>
    <sheet name="工作表8" sheetId="10" r:id="rId2"/>
    <sheet name="problem53" sheetId="1" r:id="rId3"/>
    <sheet name="工作表6" sheetId="8" r:id="rId4"/>
    <sheet name="工作表1" sheetId="2" r:id="rId5"/>
    <sheet name="工作表2" sheetId="3" r:id="rId6"/>
    <sheet name="工作表3" sheetId="5" r:id="rId7"/>
    <sheet name="工作表4" sheetId="6" r:id="rId8"/>
    <sheet name="工作表5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57" i="10" l="1"/>
  <c r="O156" i="10"/>
  <c r="O155" i="10"/>
  <c r="O154" i="10"/>
  <c r="O153" i="10"/>
  <c r="O152" i="10"/>
  <c r="O151" i="10"/>
  <c r="O150" i="10"/>
  <c r="O149" i="10"/>
  <c r="O148" i="10"/>
  <c r="O147" i="10"/>
  <c r="O146" i="10"/>
  <c r="O145" i="10"/>
  <c r="O144" i="10"/>
  <c r="O143" i="10"/>
  <c r="O142" i="10"/>
  <c r="O141" i="10"/>
  <c r="O140" i="10"/>
  <c r="O139" i="10"/>
  <c r="O138" i="10"/>
  <c r="O137" i="10"/>
  <c r="O136" i="10"/>
  <c r="O135" i="10"/>
  <c r="O134" i="10"/>
  <c r="O133" i="10"/>
  <c r="O132" i="10"/>
  <c r="O131" i="10"/>
  <c r="O130" i="10"/>
  <c r="O129" i="10"/>
  <c r="O128" i="10"/>
  <c r="O127" i="10"/>
  <c r="O126" i="10"/>
  <c r="O125" i="10"/>
  <c r="O124" i="10"/>
  <c r="O123" i="10"/>
  <c r="O122" i="10"/>
  <c r="O121" i="10"/>
  <c r="O120" i="10"/>
  <c r="O119" i="10"/>
  <c r="O118" i="10"/>
  <c r="O117" i="10"/>
  <c r="O116" i="10"/>
  <c r="O115" i="10"/>
  <c r="O114" i="10"/>
  <c r="O113" i="10"/>
  <c r="O112" i="10"/>
  <c r="O111" i="10"/>
  <c r="O110" i="10"/>
  <c r="O109" i="10"/>
  <c r="O108" i="10"/>
  <c r="O107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O93" i="10"/>
  <c r="O92" i="10"/>
  <c r="O91" i="10"/>
  <c r="O90" i="10"/>
  <c r="O89" i="10"/>
  <c r="O88" i="10"/>
  <c r="O87" i="10"/>
  <c r="O86" i="10"/>
  <c r="O85" i="10"/>
  <c r="O84" i="10"/>
  <c r="O83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53" i="10"/>
  <c r="O52" i="10"/>
  <c r="O51" i="10"/>
  <c r="O50" i="10"/>
  <c r="O49" i="10"/>
  <c r="O48" i="10"/>
  <c r="O47" i="10"/>
  <c r="O46" i="10"/>
  <c r="O45" i="10"/>
  <c r="O44" i="10"/>
  <c r="O43" i="10"/>
  <c r="O42" i="10"/>
  <c r="O41" i="10"/>
  <c r="O40" i="10"/>
  <c r="O39" i="10"/>
  <c r="O38" i="10"/>
  <c r="O37" i="10"/>
  <c r="O36" i="10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O5" i="10"/>
  <c r="O4" i="10"/>
  <c r="O3" i="10"/>
  <c r="O2" i="10"/>
  <c r="O1" i="10"/>
  <c r="BC158" i="9"/>
  <c r="BC157" i="9"/>
  <c r="BC156" i="9"/>
  <c r="BC155" i="9"/>
  <c r="BC154" i="9"/>
  <c r="BC153" i="9"/>
  <c r="BC152" i="9"/>
  <c r="BC151" i="9"/>
  <c r="BC150" i="9"/>
  <c r="BC149" i="9"/>
  <c r="BC148" i="9"/>
  <c r="BC147" i="9"/>
  <c r="BC146" i="9"/>
  <c r="BC145" i="9"/>
  <c r="BC144" i="9"/>
  <c r="BC143" i="9"/>
  <c r="BC142" i="9"/>
  <c r="BC141" i="9"/>
  <c r="BC140" i="9"/>
  <c r="BC139" i="9"/>
  <c r="BC138" i="9"/>
  <c r="BC137" i="9"/>
  <c r="BC136" i="9"/>
  <c r="BC135" i="9"/>
  <c r="BC134" i="9"/>
  <c r="BC133" i="9"/>
  <c r="BC132" i="9"/>
  <c r="BC131" i="9"/>
  <c r="BC130" i="9"/>
  <c r="BC129" i="9"/>
  <c r="BC128" i="9"/>
  <c r="BC127" i="9"/>
  <c r="BC126" i="9"/>
  <c r="BC125" i="9"/>
  <c r="BC124" i="9"/>
  <c r="BC123" i="9"/>
  <c r="BC122" i="9"/>
  <c r="BC121" i="9"/>
  <c r="BC120" i="9"/>
  <c r="BC119" i="9"/>
  <c r="BC118" i="9"/>
  <c r="BC117" i="9"/>
  <c r="BC116" i="9"/>
  <c r="BC115" i="9"/>
  <c r="BC114" i="9"/>
  <c r="BC113" i="9"/>
  <c r="BC112" i="9"/>
  <c r="BC111" i="9"/>
  <c r="BC110" i="9"/>
  <c r="BC109" i="9"/>
  <c r="BC108" i="9"/>
  <c r="BC107" i="9"/>
  <c r="BC106" i="9"/>
  <c r="BC105" i="9"/>
  <c r="BC104" i="9"/>
  <c r="BC103" i="9"/>
  <c r="BC102" i="9"/>
  <c r="BC101" i="9"/>
  <c r="BC100" i="9"/>
  <c r="BC99" i="9"/>
  <c r="BC98" i="9"/>
  <c r="BC97" i="9"/>
  <c r="BC96" i="9"/>
  <c r="BC95" i="9"/>
  <c r="BC94" i="9"/>
  <c r="BC93" i="9"/>
  <c r="BC92" i="9"/>
  <c r="BC91" i="9"/>
  <c r="BC90" i="9"/>
  <c r="BC89" i="9"/>
  <c r="BC88" i="9"/>
  <c r="BC87" i="9"/>
  <c r="BC86" i="9"/>
  <c r="BC85" i="9"/>
  <c r="BC84" i="9"/>
  <c r="BC83" i="9"/>
  <c r="BC82" i="9"/>
  <c r="BC81" i="9"/>
  <c r="BC80" i="9"/>
  <c r="BC79" i="9"/>
  <c r="BC78" i="9"/>
  <c r="BC77" i="9"/>
  <c r="BC76" i="9"/>
  <c r="BC75" i="9"/>
  <c r="BC74" i="9"/>
  <c r="BC73" i="9"/>
  <c r="BC72" i="9"/>
  <c r="BC71" i="9"/>
  <c r="BC70" i="9"/>
  <c r="BC69" i="9"/>
  <c r="BC68" i="9"/>
  <c r="BC67" i="9"/>
  <c r="BC66" i="9"/>
  <c r="BC65" i="9"/>
  <c r="BC64" i="9"/>
  <c r="BC63" i="9"/>
  <c r="BC62" i="9"/>
  <c r="BC61" i="9"/>
  <c r="BC60" i="9"/>
  <c r="BC59" i="9"/>
  <c r="BC58" i="9"/>
  <c r="BC57" i="9"/>
  <c r="BC56" i="9"/>
  <c r="BC55" i="9"/>
  <c r="BC54" i="9"/>
  <c r="BC53" i="9"/>
  <c r="BC52" i="9"/>
  <c r="BC51" i="9"/>
  <c r="BC50" i="9"/>
  <c r="BC49" i="9"/>
  <c r="BC48" i="9"/>
  <c r="BC47" i="9"/>
  <c r="BC46" i="9"/>
  <c r="BC45" i="9"/>
  <c r="BC44" i="9"/>
  <c r="BC43" i="9"/>
  <c r="BC42" i="9"/>
  <c r="BC41" i="9"/>
  <c r="BC40" i="9"/>
  <c r="BC39" i="9"/>
  <c r="BC38" i="9"/>
  <c r="BC37" i="9"/>
  <c r="BC36" i="9"/>
  <c r="BC35" i="9"/>
  <c r="BC34" i="9"/>
  <c r="BC33" i="9"/>
  <c r="BC32" i="9"/>
  <c r="BC31" i="9"/>
  <c r="BC30" i="9"/>
  <c r="BC29" i="9"/>
  <c r="BC28" i="9"/>
  <c r="BC27" i="9"/>
  <c r="BC26" i="9"/>
  <c r="BC25" i="9"/>
  <c r="BC24" i="9"/>
  <c r="BC23" i="9"/>
  <c r="BC22" i="9"/>
  <c r="BC21" i="9"/>
  <c r="BC20" i="9"/>
  <c r="BC19" i="9"/>
  <c r="BC18" i="9"/>
  <c r="BC17" i="9"/>
  <c r="BC16" i="9"/>
  <c r="BC15" i="9"/>
  <c r="BC14" i="9"/>
  <c r="BC13" i="9"/>
  <c r="BC12" i="9"/>
  <c r="BC11" i="9"/>
  <c r="BC10" i="9"/>
  <c r="BC9" i="9"/>
  <c r="BC8" i="9"/>
  <c r="BC7" i="9"/>
  <c r="BC6" i="9"/>
  <c r="BC5" i="9"/>
  <c r="BC4" i="9"/>
  <c r="BC3" i="9"/>
  <c r="BC2" i="9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" i="10"/>
  <c r="AR63" i="9"/>
  <c r="AR62" i="9"/>
  <c r="AR61" i="9"/>
  <c r="AR60" i="9"/>
  <c r="AR59" i="9"/>
  <c r="AR58" i="9"/>
  <c r="AR57" i="9"/>
  <c r="AR56" i="9"/>
  <c r="AR55" i="9"/>
  <c r="AR54" i="9"/>
  <c r="AR53" i="9"/>
  <c r="AR52" i="9"/>
  <c r="AR51" i="9"/>
  <c r="AR50" i="9"/>
  <c r="AR49" i="9"/>
  <c r="AR48" i="9"/>
  <c r="AR47" i="9"/>
  <c r="AR46" i="9"/>
  <c r="AR45" i="9"/>
  <c r="AR44" i="9"/>
  <c r="AR43" i="9"/>
  <c r="AR42" i="9"/>
  <c r="AR41" i="9"/>
  <c r="AR40" i="9"/>
  <c r="AR39" i="9"/>
  <c r="AR38" i="9"/>
  <c r="AR37" i="9"/>
  <c r="AR36" i="9"/>
  <c r="AR35" i="9"/>
  <c r="AR34" i="9"/>
  <c r="AR33" i="9"/>
  <c r="AR32" i="9"/>
  <c r="AR31" i="9"/>
  <c r="AR30" i="9"/>
  <c r="AR29" i="9"/>
  <c r="AR28" i="9"/>
  <c r="AR27" i="9"/>
  <c r="AR26" i="9"/>
  <c r="AR25" i="9"/>
  <c r="AR24" i="9"/>
  <c r="AR23" i="9"/>
  <c r="AR22" i="9"/>
  <c r="AR21" i="9"/>
  <c r="AR20" i="9"/>
  <c r="AR19" i="9"/>
  <c r="AR18" i="9"/>
  <c r="AR17" i="9"/>
  <c r="AR16" i="9"/>
  <c r="AR15" i="9"/>
  <c r="AR14" i="9"/>
  <c r="AR13" i="9"/>
  <c r="AR12" i="9"/>
  <c r="AR11" i="9"/>
  <c r="AR10" i="9"/>
  <c r="AR9" i="9"/>
  <c r="AR8" i="9"/>
  <c r="AR7" i="9"/>
  <c r="AR6" i="9"/>
  <c r="AR5" i="9"/>
  <c r="AR4" i="9"/>
  <c r="AR3" i="9"/>
  <c r="AR2" i="9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  <c r="G1" i="10"/>
  <c r="AG21" i="9"/>
  <c r="AG20" i="9"/>
  <c r="AG19" i="9"/>
  <c r="AG18" i="9"/>
  <c r="AG17" i="9"/>
  <c r="AG16" i="9"/>
  <c r="AG15" i="9"/>
  <c r="AG14" i="9"/>
  <c r="AG13" i="9"/>
  <c r="AG12" i="9"/>
  <c r="AG11" i="9"/>
  <c r="AG10" i="9"/>
  <c r="AG9" i="9"/>
  <c r="AG8" i="9"/>
  <c r="AG7" i="9"/>
  <c r="AG6" i="9"/>
  <c r="AG5" i="9"/>
  <c r="AG4" i="9"/>
  <c r="AG3" i="9"/>
  <c r="AG2" i="9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1" i="10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22" i="9"/>
  <c r="T21" i="9"/>
  <c r="T20" i="9"/>
  <c r="T19" i="9"/>
  <c r="T18" i="9"/>
  <c r="T17" i="9"/>
  <c r="T16" i="9"/>
  <c r="T15" i="9"/>
  <c r="T14" i="9"/>
  <c r="T13" i="9"/>
  <c r="T12" i="9"/>
  <c r="T11" i="9"/>
  <c r="T10" i="9"/>
  <c r="T9" i="9"/>
  <c r="T8" i="9"/>
  <c r="T7" i="9"/>
  <c r="T6" i="9"/>
  <c r="T5" i="9"/>
  <c r="T4" i="9"/>
  <c r="T3" i="9"/>
  <c r="T2" i="9"/>
  <c r="BI154" i="9"/>
  <c r="BF154" i="9"/>
  <c r="BH150" i="9"/>
  <c r="BI142" i="9"/>
  <c r="BE141" i="9"/>
  <c r="BI133" i="9"/>
  <c r="BH129" i="9"/>
  <c r="BH126" i="9"/>
  <c r="BF125" i="9"/>
  <c r="BI118" i="9"/>
  <c r="BF113" i="9"/>
  <c r="BE108" i="9"/>
  <c r="BI101" i="9"/>
  <c r="BH96" i="9"/>
  <c r="BI92" i="9"/>
  <c r="BF92" i="9"/>
  <c r="BI88" i="9"/>
  <c r="BF88" i="9"/>
  <c r="BE88" i="9"/>
  <c r="BI84" i="9"/>
  <c r="BH84" i="9"/>
  <c r="BF84" i="9"/>
  <c r="BF80" i="9"/>
  <c r="BI75" i="9"/>
  <c r="BH75" i="9"/>
  <c r="BF68" i="9"/>
  <c r="BF67" i="9"/>
  <c r="BH63" i="9"/>
  <c r="AT60" i="9"/>
  <c r="AW59" i="9"/>
  <c r="BI58" i="9"/>
  <c r="AU58" i="9"/>
  <c r="AT58" i="9"/>
  <c r="AT56" i="9"/>
  <c r="AW55" i="9"/>
  <c r="AU55" i="9"/>
  <c r="AT55" i="9"/>
  <c r="BI52" i="9"/>
  <c r="AT52" i="9"/>
  <c r="AY51" i="9"/>
  <c r="AW51" i="9"/>
  <c r="AY49" i="9"/>
  <c r="AT48" i="9"/>
  <c r="AY47" i="9"/>
  <c r="AW47" i="9"/>
  <c r="Z46" i="9"/>
  <c r="Y45" i="9"/>
  <c r="AT43" i="9"/>
  <c r="W43" i="9"/>
  <c r="AY42" i="9"/>
  <c r="AU41" i="9"/>
  <c r="AT41" i="9"/>
  <c r="AW40" i="9"/>
  <c r="AY38" i="9"/>
  <c r="AW38" i="9"/>
  <c r="AT37" i="9"/>
  <c r="Z37" i="9"/>
  <c r="Y36" i="9"/>
  <c r="AT35" i="9"/>
  <c r="BI34" i="9"/>
  <c r="Y34" i="9"/>
  <c r="AY33" i="9"/>
  <c r="AU32" i="9"/>
  <c r="AT32" i="9"/>
  <c r="AW31" i="9"/>
  <c r="AU30" i="9"/>
  <c r="BH29" i="9"/>
  <c r="Z29" i="9"/>
  <c r="AT28" i="9"/>
  <c r="Z27" i="9"/>
  <c r="Y27" i="9"/>
  <c r="W26" i="9"/>
  <c r="Z25" i="9"/>
  <c r="Y25" i="9"/>
  <c r="AT24" i="9"/>
  <c r="W24" i="9"/>
  <c r="AT23" i="9"/>
  <c r="Z22" i="9"/>
  <c r="Y22" i="9"/>
  <c r="K22" i="9"/>
  <c r="J22" i="9"/>
  <c r="I22" i="9"/>
  <c r="H22" i="9"/>
  <c r="G22" i="9"/>
  <c r="AY21" i="9"/>
  <c r="K21" i="9"/>
  <c r="J21" i="9"/>
  <c r="I21" i="9"/>
  <c r="H21" i="9"/>
  <c r="G21" i="9"/>
  <c r="AT20" i="9"/>
  <c r="AL20" i="9"/>
  <c r="AJ20" i="9"/>
  <c r="K20" i="9"/>
  <c r="J20" i="9"/>
  <c r="I20" i="9"/>
  <c r="H20" i="9"/>
  <c r="G20" i="9"/>
  <c r="AU19" i="9"/>
  <c r="AT19" i="9"/>
  <c r="K19" i="9"/>
  <c r="J19" i="9"/>
  <c r="I19" i="9"/>
  <c r="H19" i="9"/>
  <c r="G19" i="9"/>
  <c r="AM18" i="9"/>
  <c r="AL18" i="9"/>
  <c r="AJ18" i="9"/>
  <c r="AT17" i="9"/>
  <c r="Z17" i="9"/>
  <c r="Y17" i="9"/>
  <c r="AM16" i="9"/>
  <c r="AL16" i="9"/>
  <c r="W16" i="9"/>
  <c r="AN15" i="9"/>
  <c r="AL15" i="9"/>
  <c r="BF14" i="9"/>
  <c r="AB14" i="9"/>
  <c r="Z14" i="9"/>
  <c r="AW13" i="9"/>
  <c r="AT13" i="9"/>
  <c r="J13" i="9"/>
  <c r="AW12" i="9"/>
  <c r="AT12" i="9"/>
  <c r="K12" i="9"/>
  <c r="J12" i="9"/>
  <c r="I12" i="9"/>
  <c r="H12" i="9"/>
  <c r="G12" i="9"/>
  <c r="AW11" i="9"/>
  <c r="AN11" i="9"/>
  <c r="W11" i="9"/>
  <c r="K11" i="9"/>
  <c r="BE71" i="9" s="1"/>
  <c r="J11" i="9"/>
  <c r="I11" i="9"/>
  <c r="H11" i="9"/>
  <c r="G11" i="9"/>
  <c r="BH10" i="9"/>
  <c r="BF10" i="9"/>
  <c r="AT10" i="9"/>
  <c r="AJ10" i="9"/>
  <c r="Z10" i="9"/>
  <c r="K10" i="9"/>
  <c r="J10" i="9"/>
  <c r="I10" i="9"/>
  <c r="H10" i="9"/>
  <c r="G10" i="9"/>
  <c r="BI9" i="9"/>
  <c r="BH9" i="9"/>
  <c r="AT9" i="9"/>
  <c r="AL9" i="9"/>
  <c r="AJ9" i="9"/>
  <c r="Y9" i="9"/>
  <c r="K9" i="9"/>
  <c r="J9" i="9"/>
  <c r="I9" i="9"/>
  <c r="H9" i="9"/>
  <c r="G9" i="9"/>
  <c r="AW8" i="9"/>
  <c r="AU8" i="9"/>
  <c r="AN8" i="9"/>
  <c r="AM8" i="9"/>
  <c r="Y8" i="9"/>
  <c r="W8" i="9"/>
  <c r="K8" i="9"/>
  <c r="J8" i="9"/>
  <c r="I8" i="9"/>
  <c r="H8" i="9"/>
  <c r="G8" i="9"/>
  <c r="BH7" i="9"/>
  <c r="BF7" i="9"/>
  <c r="AU7" i="9"/>
  <c r="AN7" i="9"/>
  <c r="AL7" i="9"/>
  <c r="K7" i="9"/>
  <c r="K14" i="9" s="1"/>
  <c r="J7" i="9"/>
  <c r="AT51" i="9" s="1"/>
  <c r="I7" i="9"/>
  <c r="I13" i="9" s="1"/>
  <c r="H7" i="9"/>
  <c r="V17" i="9" s="1"/>
  <c r="G7" i="9"/>
  <c r="AY6" i="9"/>
  <c r="AW6" i="9"/>
  <c r="AU6" i="9"/>
  <c r="AB6" i="9"/>
  <c r="W6" i="9"/>
  <c r="K6" i="9"/>
  <c r="J6" i="9"/>
  <c r="I6" i="9"/>
  <c r="H6" i="9"/>
  <c r="H16" i="9" s="1"/>
  <c r="G6" i="9"/>
  <c r="BI5" i="9"/>
  <c r="BF5" i="9"/>
  <c r="AL5" i="9"/>
  <c r="AJ5" i="9"/>
  <c r="Q5" i="9"/>
  <c r="P5" i="9"/>
  <c r="O5" i="9"/>
  <c r="N5" i="9"/>
  <c r="K5" i="9"/>
  <c r="K16" i="9" s="1"/>
  <c r="J5" i="9"/>
  <c r="I5" i="9"/>
  <c r="H5" i="9"/>
  <c r="G5" i="9"/>
  <c r="BF4" i="9"/>
  <c r="AY4" i="9"/>
  <c r="AN4" i="9"/>
  <c r="AM4" i="9"/>
  <c r="AL4" i="9"/>
  <c r="AJ4" i="9"/>
  <c r="W4" i="9"/>
  <c r="Q4" i="9"/>
  <c r="P4" i="9"/>
  <c r="O4" i="9"/>
  <c r="N4" i="9"/>
  <c r="K4" i="9"/>
  <c r="J4" i="9"/>
  <c r="I4" i="9"/>
  <c r="H4" i="9"/>
  <c r="G4" i="9"/>
  <c r="BI3" i="9"/>
  <c r="BH3" i="9"/>
  <c r="AU3" i="9"/>
  <c r="AT3" i="9"/>
  <c r="Y3" i="9"/>
  <c r="Q3" i="9"/>
  <c r="P3" i="9"/>
  <c r="O3" i="9"/>
  <c r="N3" i="9"/>
  <c r="K3" i="9"/>
  <c r="J3" i="9"/>
  <c r="I3" i="9"/>
  <c r="H3" i="9"/>
  <c r="G3" i="9"/>
  <c r="AY2" i="9"/>
  <c r="AW2" i="9"/>
  <c r="AU2" i="9"/>
  <c r="AT2" i="9"/>
  <c r="AM2" i="9"/>
  <c r="AL2" i="9"/>
  <c r="AJ2" i="9"/>
  <c r="AB2" i="9"/>
  <c r="Q2" i="9"/>
  <c r="P2" i="9"/>
  <c r="O2" i="9"/>
  <c r="N2" i="9"/>
  <c r="K2" i="9"/>
  <c r="BI140" i="9" s="1"/>
  <c r="J2" i="9"/>
  <c r="AU50" i="9" s="1"/>
  <c r="I2" i="9"/>
  <c r="AL21" i="9" s="1"/>
  <c r="H2" i="9"/>
  <c r="W31" i="9" s="1"/>
  <c r="G2" i="9"/>
  <c r="K1" i="9"/>
  <c r="J1" i="9"/>
  <c r="AY28" i="9" s="1"/>
  <c r="I1" i="9"/>
  <c r="AN21" i="9" s="1"/>
  <c r="H1" i="9"/>
  <c r="G1" i="9"/>
  <c r="T2" i="1"/>
  <c r="W158" i="8"/>
  <c r="W157" i="8"/>
  <c r="W156" i="8"/>
  <c r="W155" i="8"/>
  <c r="W154" i="8"/>
  <c r="W153" i="8"/>
  <c r="W152" i="8"/>
  <c r="W151" i="8"/>
  <c r="W150" i="8"/>
  <c r="W149" i="8"/>
  <c r="W148" i="8"/>
  <c r="W147" i="8"/>
  <c r="W146" i="8"/>
  <c r="W145" i="8"/>
  <c r="W144" i="8"/>
  <c r="W143" i="8"/>
  <c r="W142" i="8"/>
  <c r="W141" i="8"/>
  <c r="W140" i="8"/>
  <c r="W139" i="8"/>
  <c r="W138" i="8"/>
  <c r="W137" i="8"/>
  <c r="W136" i="8"/>
  <c r="W135" i="8"/>
  <c r="W134" i="8"/>
  <c r="W133" i="8"/>
  <c r="W132" i="8"/>
  <c r="W131" i="8"/>
  <c r="W130" i="8"/>
  <c r="W129" i="8"/>
  <c r="W128" i="8"/>
  <c r="W127" i="8"/>
  <c r="W126" i="8"/>
  <c r="W125" i="8"/>
  <c r="W124" i="8"/>
  <c r="W123" i="8"/>
  <c r="W122" i="8"/>
  <c r="W121" i="8"/>
  <c r="W120" i="8"/>
  <c r="W119" i="8"/>
  <c r="W118" i="8"/>
  <c r="W117" i="8"/>
  <c r="W116" i="8"/>
  <c r="W115" i="8"/>
  <c r="W114" i="8"/>
  <c r="W113" i="8"/>
  <c r="W112" i="8"/>
  <c r="W111" i="8"/>
  <c r="W110" i="8"/>
  <c r="W109" i="8"/>
  <c r="W108" i="8"/>
  <c r="W107" i="8"/>
  <c r="W106" i="8"/>
  <c r="W105" i="8"/>
  <c r="W104" i="8"/>
  <c r="W103" i="8"/>
  <c r="W102" i="8"/>
  <c r="W101" i="8"/>
  <c r="W100" i="8"/>
  <c r="W99" i="8"/>
  <c r="W98" i="8"/>
  <c r="W97" i="8"/>
  <c r="W96" i="8"/>
  <c r="W95" i="8"/>
  <c r="W94" i="8"/>
  <c r="W93" i="8"/>
  <c r="W92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V158" i="8"/>
  <c r="V157" i="8"/>
  <c r="V156" i="8"/>
  <c r="V155" i="8"/>
  <c r="V154" i="8"/>
  <c r="V153" i="8"/>
  <c r="V152" i="8"/>
  <c r="V151" i="8"/>
  <c r="V150" i="8"/>
  <c r="V149" i="8"/>
  <c r="V148" i="8"/>
  <c r="V147" i="8"/>
  <c r="V146" i="8"/>
  <c r="V145" i="8"/>
  <c r="V144" i="8"/>
  <c r="V143" i="8"/>
  <c r="V142" i="8"/>
  <c r="V141" i="8"/>
  <c r="V140" i="8"/>
  <c r="V139" i="8"/>
  <c r="V138" i="8"/>
  <c r="V137" i="8"/>
  <c r="V136" i="8"/>
  <c r="V135" i="8"/>
  <c r="V134" i="8"/>
  <c r="V133" i="8"/>
  <c r="V132" i="8"/>
  <c r="V131" i="8"/>
  <c r="V130" i="8"/>
  <c r="V129" i="8"/>
  <c r="V128" i="8"/>
  <c r="V127" i="8"/>
  <c r="V126" i="8"/>
  <c r="V125" i="8"/>
  <c r="V124" i="8"/>
  <c r="V123" i="8"/>
  <c r="V122" i="8"/>
  <c r="V121" i="8"/>
  <c r="V120" i="8"/>
  <c r="V119" i="8"/>
  <c r="V118" i="8"/>
  <c r="V117" i="8"/>
  <c r="V116" i="8"/>
  <c r="V115" i="8"/>
  <c r="V114" i="8"/>
  <c r="V113" i="8"/>
  <c r="V112" i="8"/>
  <c r="V111" i="8"/>
  <c r="V110" i="8"/>
  <c r="V109" i="8"/>
  <c r="V108" i="8"/>
  <c r="V107" i="8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90" i="8"/>
  <c r="V89" i="8"/>
  <c r="V88" i="8"/>
  <c r="V87" i="8"/>
  <c r="V86" i="8"/>
  <c r="V85" i="8"/>
  <c r="V84" i="8"/>
  <c r="V83" i="8"/>
  <c r="V82" i="8"/>
  <c r="V81" i="8"/>
  <c r="V80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U158" i="8"/>
  <c r="U157" i="8"/>
  <c r="U156" i="8"/>
  <c r="U155" i="8"/>
  <c r="U154" i="8"/>
  <c r="U153" i="8"/>
  <c r="U152" i="8"/>
  <c r="U151" i="8"/>
  <c r="U150" i="8"/>
  <c r="U149" i="8"/>
  <c r="U148" i="8"/>
  <c r="U147" i="8"/>
  <c r="U146" i="8"/>
  <c r="U145" i="8"/>
  <c r="U144" i="8"/>
  <c r="U143" i="8"/>
  <c r="U142" i="8"/>
  <c r="U141" i="8"/>
  <c r="U140" i="8"/>
  <c r="U139" i="8"/>
  <c r="U138" i="8"/>
  <c r="U137" i="8"/>
  <c r="U136" i="8"/>
  <c r="U135" i="8"/>
  <c r="U134" i="8"/>
  <c r="U133" i="8"/>
  <c r="U132" i="8"/>
  <c r="U131" i="8"/>
  <c r="U130" i="8"/>
  <c r="U129" i="8"/>
  <c r="U128" i="8"/>
  <c r="U127" i="8"/>
  <c r="U126" i="8"/>
  <c r="U125" i="8"/>
  <c r="U124" i="8"/>
  <c r="U123" i="8"/>
  <c r="U122" i="8"/>
  <c r="U121" i="8"/>
  <c r="U120" i="8"/>
  <c r="U119" i="8"/>
  <c r="U118" i="8"/>
  <c r="U117" i="8"/>
  <c r="U116" i="8"/>
  <c r="U115" i="8"/>
  <c r="U114" i="8"/>
  <c r="U113" i="8"/>
  <c r="U112" i="8"/>
  <c r="U111" i="8"/>
  <c r="U110" i="8"/>
  <c r="U109" i="8"/>
  <c r="U108" i="8"/>
  <c r="U107" i="8"/>
  <c r="U106" i="8"/>
  <c r="U105" i="8"/>
  <c r="U104" i="8"/>
  <c r="U103" i="8"/>
  <c r="U102" i="8"/>
  <c r="U101" i="8"/>
  <c r="U100" i="8"/>
  <c r="U99" i="8"/>
  <c r="U98" i="8"/>
  <c r="U97" i="8"/>
  <c r="U96" i="8"/>
  <c r="U95" i="8"/>
  <c r="U94" i="8"/>
  <c r="U93" i="8"/>
  <c r="U92" i="8"/>
  <c r="U91" i="8"/>
  <c r="U90" i="8"/>
  <c r="U89" i="8"/>
  <c r="U88" i="8"/>
  <c r="U87" i="8"/>
  <c r="U86" i="8"/>
  <c r="U85" i="8"/>
  <c r="U84" i="8"/>
  <c r="U83" i="8"/>
  <c r="U82" i="8"/>
  <c r="U81" i="8"/>
  <c r="U80" i="8"/>
  <c r="U79" i="8"/>
  <c r="U78" i="8"/>
  <c r="U77" i="8"/>
  <c r="U76" i="8"/>
  <c r="U75" i="8"/>
  <c r="U74" i="8"/>
  <c r="U73" i="8"/>
  <c r="U72" i="8"/>
  <c r="U71" i="8"/>
  <c r="U70" i="8"/>
  <c r="U69" i="8"/>
  <c r="U68" i="8"/>
  <c r="U67" i="8"/>
  <c r="U66" i="8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T158" i="8"/>
  <c r="T157" i="8"/>
  <c r="T156" i="8"/>
  <c r="T155" i="8"/>
  <c r="T154" i="8"/>
  <c r="T153" i="8"/>
  <c r="T152" i="8"/>
  <c r="T151" i="8"/>
  <c r="T150" i="8"/>
  <c r="T149" i="8"/>
  <c r="T148" i="8"/>
  <c r="T147" i="8"/>
  <c r="T146" i="8"/>
  <c r="T145" i="8"/>
  <c r="T144" i="8"/>
  <c r="T143" i="8"/>
  <c r="T142" i="8"/>
  <c r="T141" i="8"/>
  <c r="T140" i="8"/>
  <c r="T139" i="8"/>
  <c r="T138" i="8"/>
  <c r="T137" i="8"/>
  <c r="T136" i="8"/>
  <c r="T135" i="8"/>
  <c r="T134" i="8"/>
  <c r="T133" i="8"/>
  <c r="T132" i="8"/>
  <c r="T131" i="8"/>
  <c r="T130" i="8"/>
  <c r="T129" i="8"/>
  <c r="T128" i="8"/>
  <c r="T127" i="8"/>
  <c r="T126" i="8"/>
  <c r="T125" i="8"/>
  <c r="T124" i="8"/>
  <c r="T123" i="8"/>
  <c r="T122" i="8"/>
  <c r="T121" i="8"/>
  <c r="T120" i="8"/>
  <c r="T119" i="8"/>
  <c r="T118" i="8"/>
  <c r="T117" i="8"/>
  <c r="T116" i="8"/>
  <c r="T115" i="8"/>
  <c r="T114" i="8"/>
  <c r="T113" i="8"/>
  <c r="T112" i="8"/>
  <c r="T111" i="8"/>
  <c r="T110" i="8"/>
  <c r="T109" i="8"/>
  <c r="T108" i="8"/>
  <c r="T107" i="8"/>
  <c r="T106" i="8"/>
  <c r="T105" i="8"/>
  <c r="T104" i="8"/>
  <c r="T103" i="8"/>
  <c r="T102" i="8"/>
  <c r="T101" i="8"/>
  <c r="T100" i="8"/>
  <c r="T99" i="8"/>
  <c r="T98" i="8"/>
  <c r="T97" i="8"/>
  <c r="T96" i="8"/>
  <c r="T95" i="8"/>
  <c r="T94" i="8"/>
  <c r="T93" i="8"/>
  <c r="T92" i="8"/>
  <c r="T91" i="8"/>
  <c r="T90" i="8"/>
  <c r="T89" i="8"/>
  <c r="T88" i="8"/>
  <c r="T87" i="8"/>
  <c r="T86" i="8"/>
  <c r="T85" i="8"/>
  <c r="T84" i="8"/>
  <c r="T83" i="8"/>
  <c r="T82" i="8"/>
  <c r="T81" i="8"/>
  <c r="T80" i="8"/>
  <c r="T79" i="8"/>
  <c r="T78" i="8"/>
  <c r="T77" i="8"/>
  <c r="T76" i="8"/>
  <c r="T75" i="8"/>
  <c r="T74" i="8"/>
  <c r="T73" i="8"/>
  <c r="T72" i="8"/>
  <c r="T71" i="8"/>
  <c r="T70" i="8"/>
  <c r="T69" i="8"/>
  <c r="T68" i="8"/>
  <c r="T67" i="8"/>
  <c r="T66" i="8"/>
  <c r="T65" i="8"/>
  <c r="T64" i="8"/>
  <c r="T63" i="8"/>
  <c r="T62" i="8"/>
  <c r="T61" i="8"/>
  <c r="T60" i="8"/>
  <c r="T59" i="8"/>
  <c r="T58" i="8"/>
  <c r="T57" i="8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32" i="8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2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K19" i="1"/>
  <c r="J19" i="1"/>
  <c r="I19" i="1"/>
  <c r="H19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K22" i="1"/>
  <c r="J22" i="1"/>
  <c r="I22" i="1"/>
  <c r="G22" i="1"/>
  <c r="H22" i="1"/>
  <c r="G19" i="1"/>
  <c r="H20" i="1"/>
  <c r="BI158" i="1"/>
  <c r="BI157" i="1"/>
  <c r="BI156" i="1"/>
  <c r="BI155" i="1"/>
  <c r="BI154" i="1"/>
  <c r="BI153" i="1"/>
  <c r="BI152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7" i="1"/>
  <c r="BI6" i="1"/>
  <c r="BI5" i="1"/>
  <c r="BI4" i="1"/>
  <c r="BI3" i="1"/>
  <c r="BI2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K12" i="1"/>
  <c r="J12" i="1"/>
  <c r="I12" i="1"/>
  <c r="H12" i="1"/>
  <c r="G12" i="1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1" i="1"/>
  <c r="J21" i="1"/>
  <c r="I21" i="1"/>
  <c r="H21" i="1"/>
  <c r="K20" i="1"/>
  <c r="J20" i="1"/>
  <c r="I20" i="1"/>
  <c r="G21" i="1"/>
  <c r="G20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BC159" i="9" l="1"/>
  <c r="BD21" i="9" s="1"/>
  <c r="BD4" i="9"/>
  <c r="V4" i="9"/>
  <c r="BD57" i="9"/>
  <c r="BE4" i="9"/>
  <c r="T48" i="9"/>
  <c r="U39" i="9" s="1"/>
  <c r="AA2" i="9"/>
  <c r="V2" i="9"/>
  <c r="V6" i="9"/>
  <c r="BE7" i="9"/>
  <c r="BD36" i="9"/>
  <c r="BD80" i="9"/>
  <c r="AI2" i="9"/>
  <c r="BD10" i="9"/>
  <c r="BD51" i="9"/>
  <c r="BD113" i="9"/>
  <c r="AI9" i="9"/>
  <c r="BE10" i="9"/>
  <c r="BD146" i="9"/>
  <c r="AA24" i="9"/>
  <c r="AA20" i="9"/>
  <c r="AA22" i="9"/>
  <c r="AJ22" i="9"/>
  <c r="AH9" i="9"/>
  <c r="BE68" i="9"/>
  <c r="BE67" i="9"/>
  <c r="AB10" i="9"/>
  <c r="AB46" i="9"/>
  <c r="AB38" i="9"/>
  <c r="AB30" i="9"/>
  <c r="AB21" i="9"/>
  <c r="AB27" i="9"/>
  <c r="AB26" i="9"/>
  <c r="AB23" i="9"/>
  <c r="AB11" i="9"/>
  <c r="AB18" i="9"/>
  <c r="AB28" i="9"/>
  <c r="AB47" i="9"/>
  <c r="AB24" i="9"/>
  <c r="AB43" i="9"/>
  <c r="AB29" i="9"/>
  <c r="AB34" i="9"/>
  <c r="AB35" i="9"/>
  <c r="AB13" i="9"/>
  <c r="AB7" i="9"/>
  <c r="AB45" i="9"/>
  <c r="AB40" i="9"/>
  <c r="AB37" i="9"/>
  <c r="AB31" i="9"/>
  <c r="AB19" i="9"/>
  <c r="AB20" i="9"/>
  <c r="AB4" i="9"/>
  <c r="AB33" i="9"/>
  <c r="AB42" i="9"/>
  <c r="AB12" i="9"/>
  <c r="AB44" i="9"/>
  <c r="AB22" i="9"/>
  <c r="AB15" i="9"/>
  <c r="AB5" i="9"/>
  <c r="AB41" i="9"/>
  <c r="AB9" i="9"/>
  <c r="AB32" i="9"/>
  <c r="AB16" i="9"/>
  <c r="AB17" i="9"/>
  <c r="AB3" i="9"/>
  <c r="BD14" i="9"/>
  <c r="BE84" i="9"/>
  <c r="BD23" i="9"/>
  <c r="BD22" i="9"/>
  <c r="BD18" i="9"/>
  <c r="BD92" i="9"/>
  <c r="BD158" i="9"/>
  <c r="BD118" i="9"/>
  <c r="BD70" i="9"/>
  <c r="BD50" i="9"/>
  <c r="BD48" i="9"/>
  <c r="BD54" i="9"/>
  <c r="BD40" i="9"/>
  <c r="BD60" i="9"/>
  <c r="BD52" i="9"/>
  <c r="BD116" i="9"/>
  <c r="BD77" i="9"/>
  <c r="BD68" i="9"/>
  <c r="BD37" i="9"/>
  <c r="BD16" i="9"/>
  <c r="BD94" i="9"/>
  <c r="BD142" i="9"/>
  <c r="BD136" i="9"/>
  <c r="BD127" i="9"/>
  <c r="BD88" i="9"/>
  <c r="BD79" i="9"/>
  <c r="BD67" i="9"/>
  <c r="BD15" i="9"/>
  <c r="BD149" i="9"/>
  <c r="BD3" i="9"/>
  <c r="BD74" i="9"/>
  <c r="BD46" i="9"/>
  <c r="BD115" i="9"/>
  <c r="BD106" i="9"/>
  <c r="BD8" i="9"/>
  <c r="BD64" i="9"/>
  <c r="BD41" i="9"/>
  <c r="BD112" i="9"/>
  <c r="BD103" i="9"/>
  <c r="BD128" i="9"/>
  <c r="BD20" i="9"/>
  <c r="BD152" i="9"/>
  <c r="BD13" i="9"/>
  <c r="BE5" i="9"/>
  <c r="BE21" i="9"/>
  <c r="BE14" i="9"/>
  <c r="BD59" i="9"/>
  <c r="BD12" i="9"/>
  <c r="BD29" i="9"/>
  <c r="BD71" i="9"/>
  <c r="BD100" i="9"/>
  <c r="V12" i="9"/>
  <c r="V9" i="9"/>
  <c r="V18" i="9"/>
  <c r="H14" i="9"/>
  <c r="V7" i="9"/>
  <c r="V20" i="9"/>
  <c r="V16" i="9"/>
  <c r="V5" i="9"/>
  <c r="V27" i="9"/>
  <c r="H13" i="9"/>
  <c r="V46" i="9"/>
  <c r="V41" i="9"/>
  <c r="V37" i="9"/>
  <c r="V28" i="9"/>
  <c r="V47" i="9"/>
  <c r="V42" i="9"/>
  <c r="V34" i="9"/>
  <c r="V39" i="9"/>
  <c r="V25" i="9"/>
  <c r="V14" i="9"/>
  <c r="V44" i="9"/>
  <c r="V36" i="9"/>
  <c r="V19" i="9"/>
  <c r="V45" i="9"/>
  <c r="V8" i="9"/>
  <c r="V38" i="9"/>
  <c r="V29" i="9"/>
  <c r="V3" i="9"/>
  <c r="V33" i="9"/>
  <c r="V31" i="9"/>
  <c r="V21" i="9"/>
  <c r="V35" i="9"/>
  <c r="V26" i="9"/>
  <c r="V30" i="9"/>
  <c r="AB25" i="9"/>
  <c r="V43" i="9"/>
  <c r="BD101" i="9"/>
  <c r="BD134" i="9"/>
  <c r="BE56" i="9"/>
  <c r="BE43" i="9"/>
  <c r="BE35" i="9"/>
  <c r="BE27" i="9"/>
  <c r="BE13" i="9"/>
  <c r="BE60" i="9"/>
  <c r="BE18" i="9"/>
  <c r="BE16" i="9"/>
  <c r="BE47" i="9"/>
  <c r="BE39" i="9"/>
  <c r="BE31" i="9"/>
  <c r="BE23" i="9"/>
  <c r="BE22" i="9"/>
  <c r="BE83" i="9"/>
  <c r="BE66" i="9"/>
  <c r="BE30" i="9"/>
  <c r="BE26" i="9"/>
  <c r="BE25" i="9"/>
  <c r="BE24" i="9"/>
  <c r="BE6" i="9"/>
  <c r="BE76" i="9"/>
  <c r="BE58" i="9"/>
  <c r="BE38" i="9"/>
  <c r="BE34" i="9"/>
  <c r="BE33" i="9"/>
  <c r="BE32" i="9"/>
  <c r="BE29" i="9"/>
  <c r="BE28" i="9"/>
  <c r="BE46" i="9"/>
  <c r="BE42" i="9"/>
  <c r="BE41" i="9"/>
  <c r="BE40" i="9"/>
  <c r="BE37" i="9"/>
  <c r="BE36" i="9"/>
  <c r="BE59" i="9"/>
  <c r="BE51" i="9"/>
  <c r="BE3" i="9"/>
  <c r="BE80" i="9"/>
  <c r="BE52" i="9"/>
  <c r="BE9" i="9"/>
  <c r="BE70" i="9"/>
  <c r="BE74" i="9"/>
  <c r="BE65" i="9"/>
  <c r="BE78" i="9"/>
  <c r="BE69" i="9"/>
  <c r="BE54" i="9"/>
  <c r="BE82" i="9"/>
  <c r="BE62" i="9"/>
  <c r="BE45" i="9"/>
  <c r="BE86" i="9"/>
  <c r="BE73" i="9"/>
  <c r="BE81" i="9"/>
  <c r="BE72" i="9"/>
  <c r="BE85" i="9"/>
  <c r="BE61" i="9"/>
  <c r="BE50" i="9"/>
  <c r="BE75" i="9"/>
  <c r="BE57" i="9"/>
  <c r="BE44" i="9"/>
  <c r="BE53" i="9"/>
  <c r="BE8" i="9"/>
  <c r="BE49" i="9"/>
  <c r="BE64" i="9"/>
  <c r="BE17" i="9"/>
  <c r="BE63" i="9"/>
  <c r="BE48" i="9"/>
  <c r="BE79" i="9"/>
  <c r="BE19" i="9"/>
  <c r="BE55" i="9"/>
  <c r="BE20" i="9"/>
  <c r="BE11" i="9"/>
  <c r="BE2" i="9"/>
  <c r="BE12" i="9"/>
  <c r="BD17" i="9"/>
  <c r="I14" i="9"/>
  <c r="AI18" i="9"/>
  <c r="AI4" i="9"/>
  <c r="AI12" i="9"/>
  <c r="AI6" i="9"/>
  <c r="AI8" i="9"/>
  <c r="AI3" i="9"/>
  <c r="AH15" i="9"/>
  <c r="BD2" i="9"/>
  <c r="AB8" i="9"/>
  <c r="K13" i="9"/>
  <c r="BD151" i="9"/>
  <c r="BD47" i="9"/>
  <c r="BD119" i="9"/>
  <c r="V11" i="9"/>
  <c r="V13" i="9"/>
  <c r="BD137" i="9"/>
  <c r="AO8" i="9"/>
  <c r="AB39" i="9"/>
  <c r="AC39" i="9" s="1"/>
  <c r="BD43" i="9"/>
  <c r="BD121" i="9"/>
  <c r="BE15" i="9"/>
  <c r="BD89" i="9"/>
  <c r="BD62" i="9"/>
  <c r="V10" i="9"/>
  <c r="V23" i="9"/>
  <c r="BE77" i="9"/>
  <c r="BD11" i="9"/>
  <c r="AB36" i="9"/>
  <c r="BD56" i="9"/>
  <c r="BD109" i="9"/>
  <c r="AU11" i="9"/>
  <c r="AN20" i="9"/>
  <c r="AU29" i="9"/>
  <c r="AY31" i="9"/>
  <c r="BD33" i="9"/>
  <c r="Z45" i="9"/>
  <c r="AY62" i="9"/>
  <c r="BF101" i="9"/>
  <c r="BI150" i="9"/>
  <c r="AN18" i="9"/>
  <c r="BI62" i="9"/>
  <c r="BF77" i="9"/>
  <c r="BE127" i="9"/>
  <c r="BH135" i="9"/>
  <c r="BD143" i="9"/>
  <c r="Y5" i="9"/>
  <c r="BF13" i="9"/>
  <c r="Y16" i="9"/>
  <c r="AS18" i="9"/>
  <c r="AX18" i="9" s="1"/>
  <c r="AW19" i="9"/>
  <c r="AU23" i="9"/>
  <c r="BD27" i="9"/>
  <c r="Z34" i="9"/>
  <c r="AY45" i="9"/>
  <c r="BI85" i="9"/>
  <c r="BE93" i="9"/>
  <c r="BD102" i="9"/>
  <c r="BD111" i="9"/>
  <c r="BF127" i="9"/>
  <c r="Y2" i="9"/>
  <c r="BF2" i="9"/>
  <c r="AJ3" i="9"/>
  <c r="AU4" i="9"/>
  <c r="Z5" i="9"/>
  <c r="AW7" i="9"/>
  <c r="BF11" i="9"/>
  <c r="BH12" i="9"/>
  <c r="AW18" i="9"/>
  <c r="BH27" i="9"/>
  <c r="AY36" i="9"/>
  <c r="BD38" i="9"/>
  <c r="BD55" i="9"/>
  <c r="AY59" i="9"/>
  <c r="AU63" i="9"/>
  <c r="BE102" i="9"/>
  <c r="BF111" i="9"/>
  <c r="BE119" i="9"/>
  <c r="BE136" i="9"/>
  <c r="BE144" i="9"/>
  <c r="BF152" i="9"/>
  <c r="AW4" i="9"/>
  <c r="AJ8" i="9"/>
  <c r="BI12" i="9"/>
  <c r="BH13" i="9"/>
  <c r="Y15" i="9"/>
  <c r="AW23" i="9"/>
  <c r="BH78" i="9"/>
  <c r="BD86" i="9"/>
  <c r="BF136" i="9"/>
  <c r="BD93" i="9"/>
  <c r="BE110" i="9"/>
  <c r="Z2" i="9"/>
  <c r="AM3" i="9"/>
  <c r="BI38" i="9"/>
  <c r="BD45" i="9"/>
  <c r="BI70" i="9"/>
  <c r="BH2" i="9"/>
  <c r="AN3" i="9"/>
  <c r="BI6" i="9"/>
  <c r="AL8" i="9"/>
  <c r="BI11" i="9"/>
  <c r="BI13" i="9"/>
  <c r="Z15" i="9"/>
  <c r="AM17" i="9"/>
  <c r="AY18" i="9"/>
  <c r="AZ18" i="9" s="1"/>
  <c r="BF20" i="9"/>
  <c r="AW48" i="9"/>
  <c r="AW63" i="9"/>
  <c r="BI94" i="9"/>
  <c r="BF128" i="9"/>
  <c r="BI136" i="9"/>
  <c r="BE145" i="9"/>
  <c r="BI23" i="9"/>
  <c r="Z39" i="9"/>
  <c r="AS41" i="9"/>
  <c r="AX41" i="9" s="1"/>
  <c r="BF59" i="9"/>
  <c r="BD63" i="9"/>
  <c r="BH87" i="9"/>
  <c r="BE103" i="9"/>
  <c r="BE112" i="9"/>
  <c r="W46" i="9"/>
  <c r="AU56" i="9"/>
  <c r="BF79" i="9"/>
  <c r="BD95" i="9"/>
  <c r="BF103" i="9"/>
  <c r="BF112" i="9"/>
  <c r="BH120" i="9"/>
  <c r="BI145" i="9"/>
  <c r="BD154" i="9"/>
  <c r="BD30" i="9"/>
  <c r="BI7" i="9"/>
  <c r="AL10" i="9"/>
  <c r="Y11" i="9"/>
  <c r="U12" i="9"/>
  <c r="W13" i="9"/>
  <c r="AN16" i="9"/>
  <c r="AO16" i="9" s="1"/>
  <c r="AS24" i="9"/>
  <c r="AX24" i="9" s="1"/>
  <c r="AU28" i="9"/>
  <c r="BH32" i="9"/>
  <c r="BD49" i="9"/>
  <c r="BD97" i="9"/>
  <c r="BH105" i="9"/>
  <c r="BI114" i="9"/>
  <c r="BD123" i="9"/>
  <c r="BD130" i="9"/>
  <c r="BI138" i="9"/>
  <c r="AW3" i="9"/>
  <c r="AM5" i="9"/>
  <c r="AM10" i="9"/>
  <c r="Z11" i="9"/>
  <c r="BF17" i="9"/>
  <c r="AU26" i="9"/>
  <c r="AW28" i="9"/>
  <c r="W35" i="9"/>
  <c r="AU37" i="9"/>
  <c r="AU46" i="9"/>
  <c r="AY53" i="9"/>
  <c r="BF64" i="9"/>
  <c r="BH72" i="9"/>
  <c r="BE97" i="9"/>
  <c r="BE123" i="9"/>
  <c r="BI130" i="9"/>
  <c r="BF147" i="9"/>
  <c r="BD155" i="9"/>
  <c r="Y4" i="9"/>
  <c r="BI4" i="9"/>
  <c r="AN5" i="9"/>
  <c r="AU9" i="9"/>
  <c r="AJ14" i="9"/>
  <c r="Y21" i="9"/>
  <c r="AW24" i="9"/>
  <c r="Z42" i="9"/>
  <c r="BF49" i="9"/>
  <c r="AY57" i="9"/>
  <c r="BD73" i="9"/>
  <c r="BF123" i="9"/>
  <c r="BD139" i="9"/>
  <c r="AY3" i="9"/>
  <c r="Z4" i="9"/>
  <c r="AJ6" i="9"/>
  <c r="W7" i="9"/>
  <c r="AL13" i="9"/>
  <c r="AL14" i="9"/>
  <c r="BH17" i="9"/>
  <c r="Y20" i="9"/>
  <c r="AW26" i="9"/>
  <c r="BD53" i="9"/>
  <c r="AW61" i="9"/>
  <c r="BF65" i="9"/>
  <c r="BH81" i="9"/>
  <c r="BI97" i="9"/>
  <c r="BD132" i="9"/>
  <c r="BI139" i="9"/>
  <c r="BH147" i="9"/>
  <c r="AY52" i="9"/>
  <c r="AY15" i="9"/>
  <c r="AY56" i="9"/>
  <c r="AY43" i="9"/>
  <c r="AY35" i="9"/>
  <c r="AY27" i="9"/>
  <c r="AY60" i="9"/>
  <c r="AY20" i="9"/>
  <c r="AY63" i="9"/>
  <c r="AY9" i="9"/>
  <c r="AY55" i="9"/>
  <c r="AY12" i="9"/>
  <c r="AY13" i="9"/>
  <c r="AY7" i="9"/>
  <c r="AY14" i="9"/>
  <c r="AY5" i="9"/>
  <c r="AY34" i="9"/>
  <c r="AY29" i="9"/>
  <c r="AY39" i="9"/>
  <c r="AY25" i="9"/>
  <c r="AY44" i="9"/>
  <c r="AY30" i="9"/>
  <c r="AY58" i="9"/>
  <c r="AY26" i="9"/>
  <c r="AY19" i="9"/>
  <c r="AY50" i="9"/>
  <c r="AY48" i="9"/>
  <c r="AY40" i="9"/>
  <c r="AY32" i="9"/>
  <c r="AY46" i="9"/>
  <c r="AY41" i="9"/>
  <c r="AY17" i="9"/>
  <c r="AY23" i="9"/>
  <c r="AY16" i="9"/>
  <c r="AY11" i="9"/>
  <c r="AY8" i="9"/>
  <c r="AY37" i="9"/>
  <c r="W41" i="9"/>
  <c r="Z40" i="9"/>
  <c r="W33" i="9"/>
  <c r="Z32" i="9"/>
  <c r="W25" i="9"/>
  <c r="Z24" i="9"/>
  <c r="Z13" i="9"/>
  <c r="Y47" i="9"/>
  <c r="Y39" i="9"/>
  <c r="Y31" i="9"/>
  <c r="Y23" i="9"/>
  <c r="W21" i="9"/>
  <c r="Z18" i="9"/>
  <c r="Z16" i="9"/>
  <c r="W45" i="9"/>
  <c r="Z44" i="9"/>
  <c r="W37" i="9"/>
  <c r="Z36" i="9"/>
  <c r="W29" i="9"/>
  <c r="Z28" i="9"/>
  <c r="Y18" i="9"/>
  <c r="W12" i="9"/>
  <c r="W9" i="9"/>
  <c r="Z6" i="9"/>
  <c r="W18" i="9"/>
  <c r="Y6" i="9"/>
  <c r="W19" i="9"/>
  <c r="W17" i="9"/>
  <c r="Z3" i="9"/>
  <c r="W2" i="9"/>
  <c r="Z12" i="9"/>
  <c r="Z9" i="9"/>
  <c r="Y41" i="9"/>
  <c r="Y32" i="9"/>
  <c r="Z23" i="9"/>
  <c r="Y12" i="9"/>
  <c r="Y37" i="9"/>
  <c r="W32" i="9"/>
  <c r="Y28" i="9"/>
  <c r="W23" i="9"/>
  <c r="Z21" i="9"/>
  <c r="Z47" i="9"/>
  <c r="Y42" i="9"/>
  <c r="W28" i="9"/>
  <c r="Z38" i="9"/>
  <c r="Z33" i="9"/>
  <c r="W47" i="9"/>
  <c r="W42" i="9"/>
  <c r="Y38" i="9"/>
  <c r="Y33" i="9"/>
  <c r="Y24" i="9"/>
  <c r="Z43" i="9"/>
  <c r="Z8" i="9"/>
  <c r="Y43" i="9"/>
  <c r="W34" i="9"/>
  <c r="Y44" i="9"/>
  <c r="W39" i="9"/>
  <c r="Z30" i="9"/>
  <c r="W15" i="9"/>
  <c r="Y14" i="9"/>
  <c r="Z35" i="9"/>
  <c r="Y30" i="9"/>
  <c r="W20" i="9"/>
  <c r="Y10" i="9"/>
  <c r="W5" i="9"/>
  <c r="W44" i="9"/>
  <c r="Y35" i="9"/>
  <c r="Z26" i="9"/>
  <c r="W14" i="9"/>
  <c r="Y13" i="9"/>
  <c r="W10" i="9"/>
  <c r="W30" i="9"/>
  <c r="Y26" i="9"/>
  <c r="Y46" i="9"/>
  <c r="Z41" i="9"/>
  <c r="W27" i="9"/>
  <c r="W22" i="9"/>
  <c r="BF8" i="9"/>
  <c r="AW9" i="9"/>
  <c r="AN13" i="9"/>
  <c r="AM14" i="9"/>
  <c r="AW15" i="9"/>
  <c r="Y19" i="9"/>
  <c r="Z20" i="9"/>
  <c r="AW22" i="9"/>
  <c r="AY24" i="9"/>
  <c r="W40" i="9"/>
  <c r="BD44" i="9"/>
  <c r="BE106" i="9"/>
  <c r="BE115" i="9"/>
  <c r="BH123" i="9"/>
  <c r="BE132" i="9"/>
  <c r="BH156" i="9"/>
  <c r="AN2" i="9"/>
  <c r="AL11" i="9"/>
  <c r="AJ19" i="9"/>
  <c r="AM19" i="9"/>
  <c r="AL17" i="9"/>
  <c r="AL19" i="9"/>
  <c r="AJ15" i="9"/>
  <c r="AJ13" i="9"/>
  <c r="AJ7" i="9"/>
  <c r="AJ17" i="9"/>
  <c r="AJ16" i="9"/>
  <c r="AM12" i="9"/>
  <c r="AM9" i="9"/>
  <c r="AJ21" i="9"/>
  <c r="AM15" i="9"/>
  <c r="AM13" i="9"/>
  <c r="AM7" i="9"/>
  <c r="AM20" i="9"/>
  <c r="AL3" i="9"/>
  <c r="AL12" i="9"/>
  <c r="AR64" i="9"/>
  <c r="AS7" i="9" s="1"/>
  <c r="AX7" i="9" s="1"/>
  <c r="AL6" i="9"/>
  <c r="Y7" i="9"/>
  <c r="AN14" i="9"/>
  <c r="BF16" i="9"/>
  <c r="Z19" i="9"/>
  <c r="AM21" i="9"/>
  <c r="BD24" i="9"/>
  <c r="Z31" i="9"/>
  <c r="AU35" i="9"/>
  <c r="AY61" i="9"/>
  <c r="BI66" i="9"/>
  <c r="BD75" i="9"/>
  <c r="BD82" i="9"/>
  <c r="BI90" i="9"/>
  <c r="BD98" i="9"/>
  <c r="BF106" i="9"/>
  <c r="BF115" i="9"/>
  <c r="BI123" i="9"/>
  <c r="BF132" i="9"/>
  <c r="BI156" i="9"/>
  <c r="AW62" i="9"/>
  <c r="AU48" i="9"/>
  <c r="AW45" i="9"/>
  <c r="AW37" i="9"/>
  <c r="AW29" i="9"/>
  <c r="AW20" i="9"/>
  <c r="AU17" i="9"/>
  <c r="AU12" i="9"/>
  <c r="AU52" i="9"/>
  <c r="AU15" i="9"/>
  <c r="AU60" i="9"/>
  <c r="AW50" i="9"/>
  <c r="AW41" i="9"/>
  <c r="AW33" i="9"/>
  <c r="AW25" i="9"/>
  <c r="AU57" i="9"/>
  <c r="AW49" i="9"/>
  <c r="AW14" i="9"/>
  <c r="AW5" i="9"/>
  <c r="AW16" i="9"/>
  <c r="AW60" i="9"/>
  <c r="AU49" i="9"/>
  <c r="AU14" i="9"/>
  <c r="AU5" i="9"/>
  <c r="AW52" i="9"/>
  <c r="AU20" i="9"/>
  <c r="AU16" i="9"/>
  <c r="AW53" i="9"/>
  <c r="AW10" i="9"/>
  <c r="AU62" i="9"/>
  <c r="AW57" i="9"/>
  <c r="AU51" i="9"/>
  <c r="AW43" i="9"/>
  <c r="AU38" i="9"/>
  <c r="AU24" i="9"/>
  <c r="AU43" i="9"/>
  <c r="AW34" i="9"/>
  <c r="AW39" i="9"/>
  <c r="AU34" i="9"/>
  <c r="AU25" i="9"/>
  <c r="AW44" i="9"/>
  <c r="AU39" i="9"/>
  <c r="AW35" i="9"/>
  <c r="AU44" i="9"/>
  <c r="AW30" i="9"/>
  <c r="AW58" i="9"/>
  <c r="AW56" i="9"/>
  <c r="AU54" i="9"/>
  <c r="AU40" i="9"/>
  <c r="AW36" i="9"/>
  <c r="AU45" i="9"/>
  <c r="AU36" i="9"/>
  <c r="AU31" i="9"/>
  <c r="AW27" i="9"/>
  <c r="AU22" i="9"/>
  <c r="AW21" i="9"/>
  <c r="AU18" i="9"/>
  <c r="AW32" i="9"/>
  <c r="AU27" i="9"/>
  <c r="AU21" i="9"/>
  <c r="AW17" i="9"/>
  <c r="AW46" i="9"/>
  <c r="AU61" i="9"/>
  <c r="AU59" i="9"/>
  <c r="AU53" i="9"/>
  <c r="AU47" i="9"/>
  <c r="I16" i="9"/>
  <c r="AM6" i="9"/>
  <c r="Z7" i="9"/>
  <c r="BI8" i="9"/>
  <c r="AU10" i="9"/>
  <c r="AJ11" i="9"/>
  <c r="AY22" i="9"/>
  <c r="AU33" i="9"/>
  <c r="BD35" i="9"/>
  <c r="Y40" i="9"/>
  <c r="AU42" i="9"/>
  <c r="AW54" i="9"/>
  <c r="BI82" i="9"/>
  <c r="BI98" i="9"/>
  <c r="AN19" i="9"/>
  <c r="AN17" i="9"/>
  <c r="AN10" i="9"/>
  <c r="AN12" i="9"/>
  <c r="AN9" i="9"/>
  <c r="BF63" i="9"/>
  <c r="BI60" i="9"/>
  <c r="BH53" i="9"/>
  <c r="BH42" i="9"/>
  <c r="BH34" i="9"/>
  <c r="BH26" i="9"/>
  <c r="BF21" i="9"/>
  <c r="BI18" i="9"/>
  <c r="BI16" i="9"/>
  <c r="BH158" i="9"/>
  <c r="BH155" i="9"/>
  <c r="BH152" i="9"/>
  <c r="BH149" i="9"/>
  <c r="BH146" i="9"/>
  <c r="BH143" i="9"/>
  <c r="BH140" i="9"/>
  <c r="BH137" i="9"/>
  <c r="BH134" i="9"/>
  <c r="BH131" i="9"/>
  <c r="BH128" i="9"/>
  <c r="BH125" i="9"/>
  <c r="BH122" i="9"/>
  <c r="BH119" i="9"/>
  <c r="BH116" i="9"/>
  <c r="BH113" i="9"/>
  <c r="BH110" i="9"/>
  <c r="BH107" i="9"/>
  <c r="BH104" i="9"/>
  <c r="BH101" i="9"/>
  <c r="BH98" i="9"/>
  <c r="BH95" i="9"/>
  <c r="BH92" i="9"/>
  <c r="BH89" i="9"/>
  <c r="BH86" i="9"/>
  <c r="BH83" i="9"/>
  <c r="BH80" i="9"/>
  <c r="BH77" i="9"/>
  <c r="BH74" i="9"/>
  <c r="BH71" i="9"/>
  <c r="BH68" i="9"/>
  <c r="BH65" i="9"/>
  <c r="BH57" i="9"/>
  <c r="BI14" i="9"/>
  <c r="BH157" i="9"/>
  <c r="BH154" i="9"/>
  <c r="BH151" i="9"/>
  <c r="BH148" i="9"/>
  <c r="BH145" i="9"/>
  <c r="BH142" i="9"/>
  <c r="BH139" i="9"/>
  <c r="BH136" i="9"/>
  <c r="BH133" i="9"/>
  <c r="BH130" i="9"/>
  <c r="BH127" i="9"/>
  <c r="BH124" i="9"/>
  <c r="BH121" i="9"/>
  <c r="BH118" i="9"/>
  <c r="BH115" i="9"/>
  <c r="BH112" i="9"/>
  <c r="BH109" i="9"/>
  <c r="BH106" i="9"/>
  <c r="BH103" i="9"/>
  <c r="BH100" i="9"/>
  <c r="BH97" i="9"/>
  <c r="BH94" i="9"/>
  <c r="BH91" i="9"/>
  <c r="BH88" i="9"/>
  <c r="BH85" i="9"/>
  <c r="BH82" i="9"/>
  <c r="BH79" i="9"/>
  <c r="BH76" i="9"/>
  <c r="BH73" i="9"/>
  <c r="BH70" i="9"/>
  <c r="BH67" i="9"/>
  <c r="BH64" i="9"/>
  <c r="BF51" i="9"/>
  <c r="BI48" i="9"/>
  <c r="BH46" i="9"/>
  <c r="BH38" i="9"/>
  <c r="BH30" i="9"/>
  <c r="BH22" i="9"/>
  <c r="BF155" i="9"/>
  <c r="BI141" i="9"/>
  <c r="BF138" i="9"/>
  <c r="BF131" i="9"/>
  <c r="BI117" i="9"/>
  <c r="BF114" i="9"/>
  <c r="BF107" i="9"/>
  <c r="BI93" i="9"/>
  <c r="BF90" i="9"/>
  <c r="BF83" i="9"/>
  <c r="BI69" i="9"/>
  <c r="BF66" i="9"/>
  <c r="BH58" i="9"/>
  <c r="BI47" i="9"/>
  <c r="BI46" i="9"/>
  <c r="BI45" i="9"/>
  <c r="BI44" i="9"/>
  <c r="BI43" i="9"/>
  <c r="BI42" i="9"/>
  <c r="BI41" i="9"/>
  <c r="BH40" i="9"/>
  <c r="BH39" i="9"/>
  <c r="BH37" i="9"/>
  <c r="BH36" i="9"/>
  <c r="BH35" i="9"/>
  <c r="BH33" i="9"/>
  <c r="BF30" i="9"/>
  <c r="BF26" i="9"/>
  <c r="BF25" i="9"/>
  <c r="BF24" i="9"/>
  <c r="BF23" i="9"/>
  <c r="BF18" i="9"/>
  <c r="BF6" i="9"/>
  <c r="BI158" i="9"/>
  <c r="BE155" i="9"/>
  <c r="BF148" i="9"/>
  <c r="BH141" i="9"/>
  <c r="BE138" i="9"/>
  <c r="BI134" i="9"/>
  <c r="BE131" i="9"/>
  <c r="BF124" i="9"/>
  <c r="BH117" i="9"/>
  <c r="BE114" i="9"/>
  <c r="BI110" i="9"/>
  <c r="BE107" i="9"/>
  <c r="BF100" i="9"/>
  <c r="BH93" i="9"/>
  <c r="BE90" i="9"/>
  <c r="BI86" i="9"/>
  <c r="BF76" i="9"/>
  <c r="BH69" i="9"/>
  <c r="BF58" i="9"/>
  <c r="BI50" i="9"/>
  <c r="BH47" i="9"/>
  <c r="BH45" i="9"/>
  <c r="BH44" i="9"/>
  <c r="BH43" i="9"/>
  <c r="BH41" i="9"/>
  <c r="BF38" i="9"/>
  <c r="BF34" i="9"/>
  <c r="BF33" i="9"/>
  <c r="BF32" i="9"/>
  <c r="BF31" i="9"/>
  <c r="BF29" i="9"/>
  <c r="BF28" i="9"/>
  <c r="BF27" i="9"/>
  <c r="BI151" i="9"/>
  <c r="BE148" i="9"/>
  <c r="BI127" i="9"/>
  <c r="BE124" i="9"/>
  <c r="BI103" i="9"/>
  <c r="BE100" i="9"/>
  <c r="BI79" i="9"/>
  <c r="BI61" i="9"/>
  <c r="BH50" i="9"/>
  <c r="BF46" i="9"/>
  <c r="BF42" i="9"/>
  <c r="BF41" i="9"/>
  <c r="BF40" i="9"/>
  <c r="BF39" i="9"/>
  <c r="BF37" i="9"/>
  <c r="BF36" i="9"/>
  <c r="BF35" i="9"/>
  <c r="BF158" i="9"/>
  <c r="BI144" i="9"/>
  <c r="BF141" i="9"/>
  <c r="BF134" i="9"/>
  <c r="BI120" i="9"/>
  <c r="BF117" i="9"/>
  <c r="BF110" i="9"/>
  <c r="BI96" i="9"/>
  <c r="BF93" i="9"/>
  <c r="BF86" i="9"/>
  <c r="BI72" i="9"/>
  <c r="BF69" i="9"/>
  <c r="BH61" i="9"/>
  <c r="BF50" i="9"/>
  <c r="BF47" i="9"/>
  <c r="BF45" i="9"/>
  <c r="BF44" i="9"/>
  <c r="BF43" i="9"/>
  <c r="BI21" i="9"/>
  <c r="BI10" i="9"/>
  <c r="BI153" i="9"/>
  <c r="BF150" i="9"/>
  <c r="BF143" i="9"/>
  <c r="BI129" i="9"/>
  <c r="BF126" i="9"/>
  <c r="BF119" i="9"/>
  <c r="BI105" i="9"/>
  <c r="BF102" i="9"/>
  <c r="BF95" i="9"/>
  <c r="BI81" i="9"/>
  <c r="BF78" i="9"/>
  <c r="BF71" i="9"/>
  <c r="BH62" i="9"/>
  <c r="BH54" i="9"/>
  <c r="BH11" i="9"/>
  <c r="BH8" i="9"/>
  <c r="BH4" i="9"/>
  <c r="BH153" i="9"/>
  <c r="BE150" i="9"/>
  <c r="BI146" i="9"/>
  <c r="BE143" i="9"/>
  <c r="BI155" i="9"/>
  <c r="BE152" i="9"/>
  <c r="BF145" i="9"/>
  <c r="BH138" i="9"/>
  <c r="BE135" i="9"/>
  <c r="BI131" i="9"/>
  <c r="BE128" i="9"/>
  <c r="BF121" i="9"/>
  <c r="BH114" i="9"/>
  <c r="BE111" i="9"/>
  <c r="BI107" i="9"/>
  <c r="BE104" i="9"/>
  <c r="BF97" i="9"/>
  <c r="BH90" i="9"/>
  <c r="BE87" i="9"/>
  <c r="BI83" i="9"/>
  <c r="BF73" i="9"/>
  <c r="BH66" i="9"/>
  <c r="BF55" i="9"/>
  <c r="BI32" i="9"/>
  <c r="BI31" i="9"/>
  <c r="BI30" i="9"/>
  <c r="BI29" i="9"/>
  <c r="BI28" i="9"/>
  <c r="BI27" i="9"/>
  <c r="BI26" i="9"/>
  <c r="BI25" i="9"/>
  <c r="BH24" i="9"/>
  <c r="BH23" i="9"/>
  <c r="BH18" i="9"/>
  <c r="BF12" i="9"/>
  <c r="BH6" i="9"/>
  <c r="BE158" i="9"/>
  <c r="BH144" i="9"/>
  <c r="BE140" i="9"/>
  <c r="BF118" i="9"/>
  <c r="BF105" i="9"/>
  <c r="BF96" i="9"/>
  <c r="BF70" i="9"/>
  <c r="BH48" i="9"/>
  <c r="BH19" i="9"/>
  <c r="BF149" i="9"/>
  <c r="BF122" i="9"/>
  <c r="BE118" i="9"/>
  <c r="BI113" i="9"/>
  <c r="BF109" i="9"/>
  <c r="BE105" i="9"/>
  <c r="BE96" i="9"/>
  <c r="BF74" i="9"/>
  <c r="BI65" i="9"/>
  <c r="BI56" i="9"/>
  <c r="BE149" i="9"/>
  <c r="BF144" i="9"/>
  <c r="BI135" i="9"/>
  <c r="BI126" i="9"/>
  <c r="BE122" i="9"/>
  <c r="BE109" i="9"/>
  <c r="BI100" i="9"/>
  <c r="BI87" i="9"/>
  <c r="BI78" i="9"/>
  <c r="BH56" i="9"/>
  <c r="BI54" i="9"/>
  <c r="BF48" i="9"/>
  <c r="BI35" i="9"/>
  <c r="BF19" i="9"/>
  <c r="BI157" i="9"/>
  <c r="BF153" i="9"/>
  <c r="BE113" i="9"/>
  <c r="BI104" i="9"/>
  <c r="BI95" i="9"/>
  <c r="BH60" i="9"/>
  <c r="BF56" i="9"/>
  <c r="BF54" i="9"/>
  <c r="BH52" i="9"/>
  <c r="BE153" i="9"/>
  <c r="BI148" i="9"/>
  <c r="BF139" i="9"/>
  <c r="BF135" i="9"/>
  <c r="BF130" i="9"/>
  <c r="BE126" i="9"/>
  <c r="BE117" i="9"/>
  <c r="BI108" i="9"/>
  <c r="BI99" i="9"/>
  <c r="BF91" i="9"/>
  <c r="BF87" i="9"/>
  <c r="BF82" i="9"/>
  <c r="BF62" i="9"/>
  <c r="BI40" i="9"/>
  <c r="BF157" i="9"/>
  <c r="BI143" i="9"/>
  <c r="BE139" i="9"/>
  <c r="BE130" i="9"/>
  <c r="BI121" i="9"/>
  <c r="BH108" i="9"/>
  <c r="BF104" i="9"/>
  <c r="BH99" i="9"/>
  <c r="BE95" i="9"/>
  <c r="BE91" i="9"/>
  <c r="BI73" i="9"/>
  <c r="BF60" i="9"/>
  <c r="BF52" i="9"/>
  <c r="BH31" i="9"/>
  <c r="BE157" i="9"/>
  <c r="BE134" i="9"/>
  <c r="BI36" i="9"/>
  <c r="BI22" i="9"/>
  <c r="BH21" i="9"/>
  <c r="BI17" i="9"/>
  <c r="BI152" i="9"/>
  <c r="BI147" i="9"/>
  <c r="BI125" i="9"/>
  <c r="BE121" i="9"/>
  <c r="BI116" i="9"/>
  <c r="BI112" i="9"/>
  <c r="BF108" i="9"/>
  <c r="BF99" i="9"/>
  <c r="BI77" i="9"/>
  <c r="BI68" i="9"/>
  <c r="BI64" i="9"/>
  <c r="BE147" i="9"/>
  <c r="BF129" i="9"/>
  <c r="BF120" i="9"/>
  <c r="BF94" i="9"/>
  <c r="BF81" i="9"/>
  <c r="BF72" i="9"/>
  <c r="BI37" i="9"/>
  <c r="BF156" i="9"/>
  <c r="BF151" i="9"/>
  <c r="BF142" i="9"/>
  <c r="BI137" i="9"/>
  <c r="BF133" i="9"/>
  <c r="BE129" i="9"/>
  <c r="BE120" i="9"/>
  <c r="BF98" i="9"/>
  <c r="BE94" i="9"/>
  <c r="BI89" i="9"/>
  <c r="BF85" i="9"/>
  <c r="BI15" i="9"/>
  <c r="BE156" i="9"/>
  <c r="BE151" i="9"/>
  <c r="BE142" i="9"/>
  <c r="BE133" i="9"/>
  <c r="BI124" i="9"/>
  <c r="BI111" i="9"/>
  <c r="BI102" i="9"/>
  <c r="BE98" i="9"/>
  <c r="BI76" i="9"/>
  <c r="BI59" i="9"/>
  <c r="BI57" i="9"/>
  <c r="BI55" i="9"/>
  <c r="BI53" i="9"/>
  <c r="BI51" i="9"/>
  <c r="BI49" i="9"/>
  <c r="BI20" i="9"/>
  <c r="BH15" i="9"/>
  <c r="BH5" i="9"/>
  <c r="BF146" i="9"/>
  <c r="BF137" i="9"/>
  <c r="BI115" i="9"/>
  <c r="BH111" i="9"/>
  <c r="BI106" i="9"/>
  <c r="BH102" i="9"/>
  <c r="BF89" i="9"/>
  <c r="BI67" i="9"/>
  <c r="BH59" i="9"/>
  <c r="BH55" i="9"/>
  <c r="BH51" i="9"/>
  <c r="BH49" i="9"/>
  <c r="BH28" i="9"/>
  <c r="BH20" i="9"/>
  <c r="BI2" i="9"/>
  <c r="BF15" i="9"/>
  <c r="BH14" i="9"/>
  <c r="BE146" i="9"/>
  <c r="BE137" i="9"/>
  <c r="BI128" i="9"/>
  <c r="BI119" i="9"/>
  <c r="BE89" i="9"/>
  <c r="BI80" i="9"/>
  <c r="BI71" i="9"/>
  <c r="BI63" i="9"/>
  <c r="BF61" i="9"/>
  <c r="BF57" i="9"/>
  <c r="BF53" i="9"/>
  <c r="BI33" i="9"/>
  <c r="BE154" i="9"/>
  <c r="BI149" i="9"/>
  <c r="BF140" i="9"/>
  <c r="BI122" i="9"/>
  <c r="BI109" i="9"/>
  <c r="BE101" i="9"/>
  <c r="BE92" i="9"/>
  <c r="BI74" i="9"/>
  <c r="BI39" i="9"/>
  <c r="BH25" i="9"/>
  <c r="BI19" i="9"/>
  <c r="W3" i="9"/>
  <c r="BF3" i="9"/>
  <c r="J16" i="9"/>
  <c r="AN6" i="9"/>
  <c r="BF9" i="9"/>
  <c r="AJ12" i="9"/>
  <c r="AS14" i="9"/>
  <c r="AX14" i="9" s="1"/>
  <c r="BH16" i="9"/>
  <c r="BI24" i="9"/>
  <c r="BD61" i="9"/>
  <c r="BF75" i="9"/>
  <c r="BD91" i="9"/>
  <c r="BD99" i="9"/>
  <c r="BE116" i="9"/>
  <c r="BD125" i="9"/>
  <c r="BH132" i="9"/>
  <c r="AU64" i="9"/>
  <c r="AV27" i="9" s="1"/>
  <c r="AY10" i="9"/>
  <c r="AM11" i="9"/>
  <c r="AU13" i="9"/>
  <c r="BF22" i="9"/>
  <c r="Y29" i="9"/>
  <c r="W36" i="9"/>
  <c r="W38" i="9"/>
  <c r="AW42" i="9"/>
  <c r="AY54" i="9"/>
  <c r="BD84" i="9"/>
  <c r="BI91" i="9"/>
  <c r="BE99" i="9"/>
  <c r="BD108" i="9"/>
  <c r="BF116" i="9"/>
  <c r="BE125" i="9"/>
  <c r="BI132" i="9"/>
  <c r="BD141" i="9"/>
  <c r="BD150" i="9"/>
  <c r="AS20" i="9"/>
  <c r="AX20" i="9" s="1"/>
  <c r="AT33" i="9"/>
  <c r="AT63" i="9"/>
  <c r="BD145" i="9"/>
  <c r="AT27" i="9"/>
  <c r="BD28" i="9"/>
  <c r="AT16" i="9"/>
  <c r="AT21" i="9"/>
  <c r="AT18" i="9"/>
  <c r="BD42" i="9"/>
  <c r="BD76" i="9"/>
  <c r="BD85" i="9"/>
  <c r="BD124" i="9"/>
  <c r="BD133" i="9"/>
  <c r="BD156" i="9"/>
  <c r="AG22" i="9"/>
  <c r="AH7" i="9" s="1"/>
  <c r="AT6" i="9"/>
  <c r="AI10" i="9"/>
  <c r="AI15" i="9"/>
  <c r="AI13" i="9"/>
  <c r="AI7" i="9"/>
  <c r="AI19" i="9"/>
  <c r="AI17" i="9"/>
  <c r="AI20" i="9"/>
  <c r="AI5" i="9"/>
  <c r="AT31" i="9"/>
  <c r="AT36" i="9"/>
  <c r="AS40" i="9"/>
  <c r="AX40" i="9" s="1"/>
  <c r="BD72" i="9"/>
  <c r="BD81" i="9"/>
  <c r="BD120" i="9"/>
  <c r="AT40" i="9"/>
  <c r="AT62" i="9"/>
  <c r="BD107" i="9"/>
  <c r="BD147" i="9"/>
  <c r="BD32" i="9"/>
  <c r="AT44" i="9"/>
  <c r="BD157" i="9"/>
  <c r="BD6" i="9"/>
  <c r="AT7" i="9"/>
  <c r="AI14" i="9"/>
  <c r="BD31" i="9"/>
  <c r="AT39" i="9"/>
  <c r="AT25" i="9"/>
  <c r="BD69" i="9"/>
  <c r="BD78" i="9"/>
  <c r="BD87" i="9"/>
  <c r="BD117" i="9"/>
  <c r="BD126" i="9"/>
  <c r="BD135" i="9"/>
  <c r="BD148" i="9"/>
  <c r="BD153" i="9"/>
  <c r="BD19" i="9"/>
  <c r="AT29" i="9"/>
  <c r="BD144" i="9"/>
  <c r="BD96" i="9"/>
  <c r="BD105" i="9"/>
  <c r="BD83" i="9"/>
  <c r="BD131" i="9"/>
  <c r="J14" i="9"/>
  <c r="AT14" i="9"/>
  <c r="AT5" i="9"/>
  <c r="AI11" i="9"/>
  <c r="AT15" i="9"/>
  <c r="AI16" i="9"/>
  <c r="AI21" i="9"/>
  <c r="BD25" i="9"/>
  <c r="BD39" i="9"/>
  <c r="AT59" i="9"/>
  <c r="AT61" i="9"/>
  <c r="AT46" i="9"/>
  <c r="AT38" i="9"/>
  <c r="AT30" i="9"/>
  <c r="AT22" i="9"/>
  <c r="AT53" i="9"/>
  <c r="AT42" i="9"/>
  <c r="AT34" i="9"/>
  <c r="AT26" i="9"/>
  <c r="AT45" i="9"/>
  <c r="AT47" i="9"/>
  <c r="AT50" i="9"/>
  <c r="AS58" i="9"/>
  <c r="AX58" i="9" s="1"/>
  <c r="BD34" i="9"/>
  <c r="AT49" i="9"/>
  <c r="BD26" i="9"/>
  <c r="BD66" i="9"/>
  <c r="BD90" i="9"/>
  <c r="BD114" i="9"/>
  <c r="BD138" i="9"/>
  <c r="AT57" i="9"/>
  <c r="AT4" i="9"/>
  <c r="AT8" i="9"/>
  <c r="V15" i="9"/>
  <c r="V40" i="9"/>
  <c r="V32" i="9"/>
  <c r="V24" i="9"/>
  <c r="V22" i="9"/>
  <c r="AT11" i="9"/>
  <c r="AT54" i="9"/>
  <c r="AR64" i="1"/>
  <c r="AS50" i="1" s="1"/>
  <c r="AG22" i="1"/>
  <c r="AH19" i="1" s="1"/>
  <c r="BC159" i="1"/>
  <c r="BD54" i="1" s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AA2" i="1"/>
  <c r="T48" i="1"/>
  <c r="U12" i="1" s="1"/>
  <c r="BD122" i="9" l="1"/>
  <c r="BD104" i="9"/>
  <c r="BD7" i="9"/>
  <c r="BD58" i="9"/>
  <c r="BD129" i="9"/>
  <c r="BD65" i="9"/>
  <c r="BD5" i="9"/>
  <c r="BD9" i="9"/>
  <c r="BD140" i="9"/>
  <c r="BD110" i="9"/>
  <c r="AS47" i="9"/>
  <c r="AX47" i="9" s="1"/>
  <c r="AS15" i="9"/>
  <c r="AX15" i="9" s="1"/>
  <c r="AS34" i="9"/>
  <c r="AX34" i="9" s="1"/>
  <c r="AS37" i="9"/>
  <c r="AX37" i="9" s="1"/>
  <c r="AS43" i="9"/>
  <c r="AX43" i="9" s="1"/>
  <c r="AS62" i="9"/>
  <c r="AX62" i="9" s="1"/>
  <c r="AS13" i="9"/>
  <c r="AX13" i="9" s="1"/>
  <c r="AH13" i="9"/>
  <c r="AA19" i="9"/>
  <c r="AA25" i="9"/>
  <c r="AA27" i="9"/>
  <c r="AA30" i="9"/>
  <c r="U35" i="9"/>
  <c r="AA23" i="9"/>
  <c r="AA33" i="9"/>
  <c r="AA35" i="9"/>
  <c r="U19" i="9"/>
  <c r="AA21" i="9"/>
  <c r="U4" i="9"/>
  <c r="U18" i="9"/>
  <c r="U3" i="9"/>
  <c r="AA10" i="9"/>
  <c r="AA11" i="9"/>
  <c r="AA8" i="9"/>
  <c r="AA29" i="9"/>
  <c r="AZ6" i="9"/>
  <c r="AC34" i="9"/>
  <c r="AC3" i="9"/>
  <c r="AC14" i="9"/>
  <c r="AC2" i="9"/>
  <c r="AC6" i="9"/>
  <c r="AC29" i="9"/>
  <c r="AV60" i="9"/>
  <c r="AC17" i="9"/>
  <c r="AC43" i="9"/>
  <c r="AV15" i="9"/>
  <c r="AO20" i="9"/>
  <c r="AC32" i="9"/>
  <c r="AC47" i="9"/>
  <c r="AV12" i="9"/>
  <c r="AV44" i="9"/>
  <c r="AZ63" i="9"/>
  <c r="AV59" i="9"/>
  <c r="AZ23" i="9"/>
  <c r="AZ42" i="9"/>
  <c r="AC8" i="9"/>
  <c r="AZ27" i="9"/>
  <c r="AZ41" i="9"/>
  <c r="AK2" i="9"/>
  <c r="AK18" i="9"/>
  <c r="AK9" i="9"/>
  <c r="AK5" i="9"/>
  <c r="AK4" i="9"/>
  <c r="AK16" i="9"/>
  <c r="AK10" i="9"/>
  <c r="AK8" i="9"/>
  <c r="AK11" i="9"/>
  <c r="AK20" i="9"/>
  <c r="AK14" i="9"/>
  <c r="AK17" i="9"/>
  <c r="AK6" i="9"/>
  <c r="AK3" i="9"/>
  <c r="AK15" i="9"/>
  <c r="AK12" i="9"/>
  <c r="AK7" i="9"/>
  <c r="AK13" i="9"/>
  <c r="AK21" i="9"/>
  <c r="AK19" i="9"/>
  <c r="AC16" i="9"/>
  <c r="AZ17" i="9"/>
  <c r="AV25" i="9"/>
  <c r="AZ46" i="9"/>
  <c r="AZ35" i="9"/>
  <c r="AV23" i="9"/>
  <c r="AV3" i="9"/>
  <c r="AV53" i="9"/>
  <c r="AV19" i="9"/>
  <c r="AV6" i="9"/>
  <c r="AV56" i="9"/>
  <c r="AV40" i="9"/>
  <c r="AV13" i="9"/>
  <c r="AV30" i="9"/>
  <c r="AV17" i="9"/>
  <c r="AV47" i="9"/>
  <c r="AV2" i="9"/>
  <c r="AV58" i="9"/>
  <c r="AV26" i="9"/>
  <c r="AV28" i="9"/>
  <c r="AV37" i="9"/>
  <c r="AV35" i="9"/>
  <c r="AV46" i="9"/>
  <c r="AV41" i="9"/>
  <c r="AV33" i="9"/>
  <c r="AV31" i="9"/>
  <c r="AV42" i="9"/>
  <c r="AV48" i="9"/>
  <c r="AV29" i="9"/>
  <c r="AV34" i="9"/>
  <c r="AV61" i="9"/>
  <c r="AV10" i="9"/>
  <c r="AV43" i="9"/>
  <c r="AV21" i="9"/>
  <c r="AV57" i="9"/>
  <c r="AV32" i="9"/>
  <c r="AV22" i="9"/>
  <c r="AV16" i="9"/>
  <c r="AV52" i="9"/>
  <c r="AV50" i="9"/>
  <c r="AV7" i="9"/>
  <c r="AV54" i="9"/>
  <c r="AV62" i="9"/>
  <c r="AV55" i="9"/>
  <c r="AV5" i="9"/>
  <c r="AV11" i="9"/>
  <c r="AV4" i="9"/>
  <c r="AV49" i="9"/>
  <c r="AV38" i="9"/>
  <c r="AV24" i="9"/>
  <c r="AV14" i="9"/>
  <c r="AV20" i="9"/>
  <c r="AV8" i="9"/>
  <c r="AV45" i="9"/>
  <c r="AV51" i="9"/>
  <c r="AC24" i="9"/>
  <c r="AV9" i="9"/>
  <c r="AV39" i="9"/>
  <c r="AZ20" i="9"/>
  <c r="AZ60" i="9"/>
  <c r="AZ32" i="9"/>
  <c r="AZ61" i="9"/>
  <c r="AV63" i="9"/>
  <c r="AV18" i="9"/>
  <c r="AZ22" i="9"/>
  <c r="AV36" i="9"/>
  <c r="AZ56" i="9"/>
  <c r="AC41" i="9"/>
  <c r="AC18" i="9"/>
  <c r="AH10" i="9"/>
  <c r="AH14" i="9"/>
  <c r="AH18" i="9"/>
  <c r="AH20" i="9"/>
  <c r="AH16" i="9"/>
  <c r="AH17" i="9"/>
  <c r="AH2" i="9"/>
  <c r="AZ24" i="9"/>
  <c r="AZ50" i="9"/>
  <c r="AZ15" i="9"/>
  <c r="U7" i="9"/>
  <c r="AZ49" i="9"/>
  <c r="AO3" i="9"/>
  <c r="AA34" i="9"/>
  <c r="AC5" i="9"/>
  <c r="AC11" i="9"/>
  <c r="AA3" i="9"/>
  <c r="AA4" i="9"/>
  <c r="AC33" i="9"/>
  <c r="AS29" i="9"/>
  <c r="AX29" i="9" s="1"/>
  <c r="AZ39" i="9"/>
  <c r="AS25" i="9"/>
  <c r="AX25" i="9" s="1"/>
  <c r="AC4" i="9"/>
  <c r="AC46" i="9"/>
  <c r="AZ19" i="9"/>
  <c r="AZ26" i="9"/>
  <c r="AA42" i="9"/>
  <c r="AA43" i="9"/>
  <c r="U28" i="9"/>
  <c r="U21" i="9"/>
  <c r="U47" i="9"/>
  <c r="U42" i="9"/>
  <c r="AA44" i="9"/>
  <c r="U43" i="9"/>
  <c r="U29" i="9"/>
  <c r="U34" i="9"/>
  <c r="U20" i="9"/>
  <c r="U5" i="9"/>
  <c r="U31" i="9"/>
  <c r="AA47" i="9"/>
  <c r="U45" i="9"/>
  <c r="U27" i="9"/>
  <c r="U8" i="9"/>
  <c r="U38" i="9"/>
  <c r="U40" i="9"/>
  <c r="U44" i="9"/>
  <c r="U46" i="9"/>
  <c r="U26" i="9"/>
  <c r="U30" i="9"/>
  <c r="AA41" i="9"/>
  <c r="U32" i="9"/>
  <c r="U41" i="9"/>
  <c r="AA36" i="9"/>
  <c r="U16" i="9"/>
  <c r="U11" i="9"/>
  <c r="AA46" i="9"/>
  <c r="U6" i="9"/>
  <c r="AA45" i="9"/>
  <c r="U36" i="9"/>
  <c r="AC30" i="9"/>
  <c r="AS54" i="9"/>
  <c r="AX54" i="9" s="1"/>
  <c r="AS11" i="9"/>
  <c r="AX11" i="9" s="1"/>
  <c r="AS8" i="9"/>
  <c r="AX8" i="9" s="1"/>
  <c r="AS51" i="9"/>
  <c r="AX51" i="9" s="1"/>
  <c r="AS63" i="9"/>
  <c r="AX63" i="9" s="1"/>
  <c r="AS33" i="9"/>
  <c r="AX33" i="9" s="1"/>
  <c r="AS61" i="9"/>
  <c r="AX61" i="9" s="1"/>
  <c r="AS59" i="9"/>
  <c r="AX59" i="9" s="1"/>
  <c r="AS56" i="9"/>
  <c r="AX56" i="9" s="1"/>
  <c r="AS48" i="9"/>
  <c r="AX48" i="9" s="1"/>
  <c r="AS4" i="9"/>
  <c r="AX4" i="9" s="1"/>
  <c r="AS36" i="9"/>
  <c r="AX36" i="9" s="1"/>
  <c r="AS31" i="9"/>
  <c r="AX31" i="9" s="1"/>
  <c r="AS6" i="9"/>
  <c r="AX6" i="9" s="1"/>
  <c r="AS55" i="9"/>
  <c r="AX55" i="9" s="1"/>
  <c r="AS2" i="9"/>
  <c r="AX2" i="9" s="1"/>
  <c r="AS42" i="9"/>
  <c r="AX42" i="9" s="1"/>
  <c r="AS50" i="9"/>
  <c r="AX50" i="9" s="1"/>
  <c r="AS10" i="9"/>
  <c r="AX10" i="9" s="1"/>
  <c r="AS35" i="9"/>
  <c r="AX35" i="9" s="1"/>
  <c r="AS26" i="9"/>
  <c r="AX26" i="9" s="1"/>
  <c r="AS32" i="9"/>
  <c r="AX32" i="9" s="1"/>
  <c r="AS52" i="9"/>
  <c r="AX52" i="9" s="1"/>
  <c r="AS38" i="9"/>
  <c r="AX38" i="9" s="1"/>
  <c r="AS19" i="9"/>
  <c r="AX19" i="9" s="1"/>
  <c r="AS49" i="9"/>
  <c r="AX49" i="9" s="1"/>
  <c r="AS60" i="9"/>
  <c r="AX60" i="9" s="1"/>
  <c r="AS12" i="9"/>
  <c r="AX12" i="9" s="1"/>
  <c r="AS3" i="9"/>
  <c r="AX3" i="9" s="1"/>
  <c r="AS28" i="9"/>
  <c r="AX28" i="9" s="1"/>
  <c r="AS21" i="9"/>
  <c r="AX21" i="9" s="1"/>
  <c r="AO13" i="9"/>
  <c r="AZ25" i="9"/>
  <c r="AO18" i="9"/>
  <c r="U23" i="9"/>
  <c r="AA7" i="9"/>
  <c r="AC38" i="9"/>
  <c r="AZ29" i="9"/>
  <c r="AS53" i="9"/>
  <c r="AX53" i="9" s="1"/>
  <c r="AC20" i="9"/>
  <c r="AC10" i="9"/>
  <c r="AA28" i="9"/>
  <c r="AH3" i="9"/>
  <c r="AC36" i="9"/>
  <c r="W48" i="9"/>
  <c r="AA40" i="9"/>
  <c r="AO15" i="9"/>
  <c r="AS17" i="9"/>
  <c r="AX17" i="9" s="1"/>
  <c r="AA17" i="9"/>
  <c r="AZ47" i="9"/>
  <c r="AZ43" i="9"/>
  <c r="AZ48" i="9"/>
  <c r="AZ52" i="9"/>
  <c r="AC22" i="9"/>
  <c r="BF159" i="9"/>
  <c r="AC44" i="9"/>
  <c r="AA37" i="9"/>
  <c r="AC21" i="9"/>
  <c r="AO19" i="9"/>
  <c r="AC42" i="9"/>
  <c r="AA18" i="9"/>
  <c r="AZ34" i="9"/>
  <c r="AC19" i="9"/>
  <c r="AS45" i="9"/>
  <c r="AX45" i="9" s="1"/>
  <c r="AZ5" i="9"/>
  <c r="AZ57" i="9"/>
  <c r="U10" i="9"/>
  <c r="AA12" i="9"/>
  <c r="AS9" i="9"/>
  <c r="AX9" i="9" s="1"/>
  <c r="AC31" i="9"/>
  <c r="U24" i="9"/>
  <c r="AA16" i="9"/>
  <c r="AH5" i="9"/>
  <c r="AZ40" i="9"/>
  <c r="AO9" i="9"/>
  <c r="AC23" i="9"/>
  <c r="AC26" i="9"/>
  <c r="U17" i="9"/>
  <c r="AS23" i="9"/>
  <c r="AX23" i="9" s="1"/>
  <c r="AC9" i="9"/>
  <c r="AZ2" i="9"/>
  <c r="AO5" i="9"/>
  <c r="AC15" i="9"/>
  <c r="AO14" i="9"/>
  <c r="AO10" i="9"/>
  <c r="AC27" i="9"/>
  <c r="AO17" i="9"/>
  <c r="AC12" i="9"/>
  <c r="AZ54" i="9"/>
  <c r="AZ44" i="9"/>
  <c r="U37" i="9"/>
  <c r="AS44" i="9"/>
  <c r="AX44" i="9" s="1"/>
  <c r="AZ45" i="9"/>
  <c r="AZ62" i="9"/>
  <c r="AS5" i="9"/>
  <c r="AX5" i="9" s="1"/>
  <c r="U25" i="9"/>
  <c r="AZ53" i="9"/>
  <c r="U13" i="9"/>
  <c r="AC40" i="9"/>
  <c r="AH19" i="9"/>
  <c r="AZ13" i="9"/>
  <c r="AS22" i="9"/>
  <c r="AX22" i="9" s="1"/>
  <c r="U22" i="9"/>
  <c r="AC25" i="9"/>
  <c r="AZ51" i="9"/>
  <c r="U15" i="9"/>
  <c r="AO2" i="9"/>
  <c r="AO4" i="9"/>
  <c r="AZ8" i="9"/>
  <c r="AH21" i="9"/>
  <c r="AZ36" i="9"/>
  <c r="AZ31" i="9"/>
  <c r="AS39" i="9"/>
  <c r="AX39" i="9" s="1"/>
  <c r="AA15" i="9"/>
  <c r="AO21" i="9"/>
  <c r="AC7" i="9"/>
  <c r="AH4" i="9"/>
  <c r="AZ33" i="9"/>
  <c r="AS57" i="9"/>
  <c r="AX57" i="9" s="1"/>
  <c r="AA31" i="9"/>
  <c r="AZ11" i="9"/>
  <c r="AZ55" i="9"/>
  <c r="U33" i="9"/>
  <c r="U14" i="9"/>
  <c r="AZ38" i="9"/>
  <c r="AC13" i="9"/>
  <c r="AA9" i="9"/>
  <c r="AS27" i="9"/>
  <c r="AX27" i="9" s="1"/>
  <c r="AC28" i="9"/>
  <c r="AZ3" i="9"/>
  <c r="AO12" i="9"/>
  <c r="AZ21" i="9"/>
  <c r="AZ58" i="9"/>
  <c r="AH12" i="9"/>
  <c r="AZ30" i="9"/>
  <c r="AA5" i="9"/>
  <c r="AA6" i="9"/>
  <c r="AZ14" i="9"/>
  <c r="AA39" i="9"/>
  <c r="AZ59" i="9"/>
  <c r="AA13" i="9"/>
  <c r="AC37" i="9"/>
  <c r="AZ7" i="9"/>
  <c r="AO11" i="9"/>
  <c r="AZ28" i="9"/>
  <c r="AZ4" i="9"/>
  <c r="AZ37" i="9"/>
  <c r="AO7" i="9"/>
  <c r="AH8" i="9"/>
  <c r="AC45" i="9"/>
  <c r="AS16" i="9"/>
  <c r="AX16" i="9" s="1"/>
  <c r="AH6" i="9"/>
  <c r="AZ12" i="9"/>
  <c r="AS46" i="9"/>
  <c r="AX46" i="9" s="1"/>
  <c r="AA38" i="9"/>
  <c r="AA14" i="9"/>
  <c r="AZ10" i="9"/>
  <c r="AO6" i="9"/>
  <c r="AA26" i="9"/>
  <c r="AZ16" i="9"/>
  <c r="AZ9" i="9"/>
  <c r="AA32" i="9"/>
  <c r="AH11" i="9"/>
  <c r="AS30" i="9"/>
  <c r="AX30" i="9" s="1"/>
  <c r="AC35" i="9"/>
  <c r="U9" i="9"/>
  <c r="U2" i="9"/>
  <c r="AH4" i="1"/>
  <c r="AS13" i="1"/>
  <c r="AH6" i="1"/>
  <c r="AH18" i="1"/>
  <c r="AS21" i="1"/>
  <c r="AS34" i="1"/>
  <c r="AS9" i="1"/>
  <c r="AH8" i="1"/>
  <c r="BD26" i="1"/>
  <c r="BD44" i="1"/>
  <c r="BD152" i="1"/>
  <c r="BD80" i="1"/>
  <c r="BD113" i="1"/>
  <c r="AS36" i="1"/>
  <c r="BD147" i="1"/>
  <c r="BD66" i="1"/>
  <c r="BD123" i="1"/>
  <c r="BD99" i="1"/>
  <c r="BD155" i="1"/>
  <c r="BD151" i="1"/>
  <c r="BD117" i="1"/>
  <c r="BD21" i="1"/>
  <c r="BD130" i="1"/>
  <c r="BD95" i="1"/>
  <c r="BD59" i="1"/>
  <c r="BD31" i="1"/>
  <c r="BD73" i="1"/>
  <c r="AS57" i="1"/>
  <c r="BD68" i="1"/>
  <c r="BD128" i="1"/>
  <c r="BD63" i="1"/>
  <c r="BD32" i="1"/>
  <c r="BD131" i="1"/>
  <c r="BD127" i="1"/>
  <c r="BD154" i="1"/>
  <c r="BD55" i="1"/>
  <c r="BD106" i="1"/>
  <c r="BD71" i="1"/>
  <c r="BD35" i="1"/>
  <c r="AS56" i="1"/>
  <c r="AS33" i="1"/>
  <c r="BD20" i="1"/>
  <c r="BD2" i="1"/>
  <c r="AS3" i="1"/>
  <c r="BD97" i="1"/>
  <c r="BD22" i="1"/>
  <c r="BD100" i="1"/>
  <c r="BD70" i="1"/>
  <c r="BD56" i="1"/>
  <c r="BD144" i="1"/>
  <c r="BD65" i="1"/>
  <c r="BD120" i="1"/>
  <c r="BD8" i="1"/>
  <c r="BD17" i="1"/>
  <c r="BD96" i="1"/>
  <c r="AS35" i="1"/>
  <c r="AS63" i="1"/>
  <c r="BD112" i="1"/>
  <c r="BD72" i="1"/>
  <c r="AS11" i="1"/>
  <c r="AS39" i="1"/>
  <c r="BD75" i="1"/>
  <c r="BD64" i="1"/>
  <c r="BD48" i="1"/>
  <c r="AS53" i="1"/>
  <c r="BD62" i="1"/>
  <c r="BD27" i="1"/>
  <c r="BD16" i="1"/>
  <c r="BD24" i="1"/>
  <c r="BD143" i="1"/>
  <c r="AS44" i="1"/>
  <c r="BD119" i="1"/>
  <c r="BD83" i="1"/>
  <c r="BD103" i="1"/>
  <c r="BD121" i="1"/>
  <c r="BD82" i="1"/>
  <c r="BD47" i="1"/>
  <c r="BD81" i="1"/>
  <c r="BD14" i="1"/>
  <c r="AS32" i="1"/>
  <c r="BD30" i="1"/>
  <c r="BD58" i="1"/>
  <c r="BD23" i="1"/>
  <c r="BD57" i="1"/>
  <c r="BD150" i="1"/>
  <c r="AS8" i="1"/>
  <c r="AS55" i="1"/>
  <c r="BD139" i="1"/>
  <c r="BD115" i="1"/>
  <c r="BD91" i="1"/>
  <c r="BD104" i="1"/>
  <c r="BD43" i="1"/>
  <c r="BD19" i="1"/>
  <c r="BD34" i="1"/>
  <c r="AS31" i="1"/>
  <c r="BD10" i="1"/>
  <c r="BD118" i="1"/>
  <c r="BD102" i="1"/>
  <c r="AS7" i="1"/>
  <c r="BD51" i="1"/>
  <c r="BD3" i="1"/>
  <c r="BD67" i="1"/>
  <c r="AS42" i="1"/>
  <c r="BD4" i="1"/>
  <c r="BD142" i="1"/>
  <c r="BD33" i="1"/>
  <c r="BD126" i="1"/>
  <c r="BD146" i="1"/>
  <c r="BD94" i="1"/>
  <c r="AS15" i="1"/>
  <c r="BD78" i="1"/>
  <c r="BD61" i="1"/>
  <c r="BD6" i="1"/>
  <c r="BD50" i="1"/>
  <c r="AS54" i="1"/>
  <c r="BD122" i="1"/>
  <c r="BD46" i="1"/>
  <c r="BD45" i="1"/>
  <c r="BD29" i="1"/>
  <c r="AS43" i="1"/>
  <c r="BD38" i="1"/>
  <c r="BD98" i="1"/>
  <c r="BD92" i="1"/>
  <c r="AS4" i="1"/>
  <c r="BD116" i="1"/>
  <c r="BD79" i="1"/>
  <c r="AH14" i="1"/>
  <c r="AH3" i="1"/>
  <c r="AH20" i="1"/>
  <c r="AH13" i="1"/>
  <c r="AH12" i="1"/>
  <c r="AH9" i="1"/>
  <c r="AH2" i="1"/>
  <c r="AS41" i="1"/>
  <c r="AS40" i="1"/>
  <c r="AS61" i="1"/>
  <c r="AS6" i="1"/>
  <c r="AS49" i="1"/>
  <c r="AS5" i="1"/>
  <c r="AS48" i="1"/>
  <c r="AS47" i="1"/>
  <c r="AS25" i="1"/>
  <c r="AS24" i="1"/>
  <c r="AS23" i="1"/>
  <c r="AS60" i="1"/>
  <c r="AS58" i="1"/>
  <c r="AS51" i="1"/>
  <c r="AS59" i="1"/>
  <c r="AS52" i="1"/>
  <c r="AS17" i="1"/>
  <c r="AS12" i="1"/>
  <c r="AS19" i="1"/>
  <c r="AS18" i="1"/>
  <c r="AS26" i="1"/>
  <c r="AS30" i="1"/>
  <c r="AS29" i="1"/>
  <c r="AH17" i="1"/>
  <c r="AS2" i="1"/>
  <c r="AS62" i="1"/>
  <c r="AH21" i="1"/>
  <c r="AS46" i="1"/>
  <c r="AH7" i="1"/>
  <c r="AH10" i="1"/>
  <c r="AH5" i="1"/>
  <c r="AS16" i="1"/>
  <c r="AH11" i="1"/>
  <c r="AS28" i="1"/>
  <c r="AS27" i="1"/>
  <c r="AH16" i="1"/>
  <c r="AS10" i="1"/>
  <c r="AS45" i="1"/>
  <c r="AS38" i="1"/>
  <c r="AS22" i="1"/>
  <c r="AS20" i="1"/>
  <c r="BD153" i="1"/>
  <c r="BD129" i="1"/>
  <c r="BD105" i="1"/>
  <c r="BD132" i="1"/>
  <c r="BD36" i="1"/>
  <c r="BD157" i="1"/>
  <c r="BD125" i="1"/>
  <c r="BD156" i="1"/>
  <c r="BD124" i="1"/>
  <c r="BD90" i="1"/>
  <c r="BD60" i="1"/>
  <c r="BD28" i="1"/>
  <c r="BD89" i="1"/>
  <c r="BD88" i="1"/>
  <c r="BD136" i="1"/>
  <c r="BD135" i="1"/>
  <c r="BD77" i="1"/>
  <c r="BD134" i="1"/>
  <c r="BD76" i="1"/>
  <c r="BD18" i="1"/>
  <c r="BD133" i="1"/>
  <c r="BD15" i="1"/>
  <c r="BD74" i="1"/>
  <c r="BD13" i="1"/>
  <c r="BD12" i="1"/>
  <c r="BD11" i="1"/>
  <c r="BD114" i="1"/>
  <c r="BD158" i="1"/>
  <c r="BD42" i="1"/>
  <c r="BD149" i="1"/>
  <c r="BD101" i="1"/>
  <c r="BD41" i="1"/>
  <c r="BD87" i="1"/>
  <c r="BD86" i="1"/>
  <c r="BD110" i="1"/>
  <c r="BD93" i="1"/>
  <c r="BD85" i="1"/>
  <c r="BD84" i="1"/>
  <c r="BD53" i="1"/>
  <c r="BD39" i="1"/>
  <c r="BD49" i="1"/>
  <c r="BD148" i="1"/>
  <c r="BD52" i="1"/>
  <c r="BD40" i="1"/>
  <c r="BD107" i="1"/>
  <c r="BD109" i="1"/>
  <c r="BD108" i="1"/>
  <c r="BD145" i="1"/>
  <c r="BD37" i="1"/>
  <c r="BD141" i="1"/>
  <c r="BD111" i="1"/>
  <c r="BD5" i="1"/>
  <c r="BD140" i="1"/>
  <c r="BD25" i="1"/>
  <c r="BD138" i="1"/>
  <c r="BD137" i="1"/>
  <c r="AS37" i="1"/>
  <c r="BD9" i="1"/>
  <c r="AS14" i="1"/>
  <c r="BD69" i="1"/>
  <c r="AH15" i="1"/>
  <c r="BD7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AA32" i="1"/>
  <c r="AA40" i="1"/>
  <c r="AA47" i="1"/>
  <c r="AA31" i="1"/>
  <c r="AA22" i="1"/>
  <c r="AA43" i="1"/>
  <c r="AA12" i="1"/>
  <c r="AA29" i="1"/>
  <c r="AA38" i="1"/>
  <c r="AA24" i="1"/>
  <c r="AA44" i="1"/>
  <c r="AA11" i="1"/>
  <c r="AA27" i="1"/>
  <c r="AA37" i="1"/>
  <c r="AA14" i="1"/>
  <c r="AA34" i="1"/>
  <c r="AA28" i="1"/>
  <c r="AA25" i="1"/>
  <c r="AA30" i="1"/>
  <c r="AA7" i="1"/>
  <c r="AA23" i="1"/>
  <c r="AA13" i="1"/>
  <c r="AA42" i="1"/>
  <c r="AA8" i="1"/>
  <c r="AA5" i="1"/>
  <c r="AA33" i="1"/>
  <c r="AA15" i="1"/>
  <c r="AA9" i="1"/>
  <c r="AA3" i="1"/>
  <c r="AA10" i="1"/>
  <c r="AA46" i="1"/>
  <c r="AA45" i="1"/>
  <c r="AA4" i="1"/>
  <c r="AA19" i="1"/>
  <c r="AA16" i="1"/>
  <c r="AA39" i="1"/>
  <c r="AA21" i="1"/>
  <c r="AA18" i="1"/>
  <c r="AA41" i="1"/>
  <c r="AA17" i="1"/>
  <c r="AA36" i="1"/>
  <c r="AA20" i="1"/>
  <c r="AA35" i="1"/>
  <c r="AA6" i="1"/>
  <c r="AA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G138" i="9" l="1"/>
  <c r="BG56" i="9"/>
  <c r="BG21" i="9"/>
  <c r="BG14" i="9"/>
  <c r="BG125" i="9"/>
  <c r="BG154" i="9"/>
  <c r="BG54" i="9"/>
  <c r="BG101" i="9"/>
  <c r="BG71" i="9"/>
  <c r="BG150" i="9"/>
  <c r="BG116" i="9"/>
  <c r="BG19" i="9"/>
  <c r="BG7" i="9"/>
  <c r="BG129" i="9"/>
  <c r="BG153" i="9"/>
  <c r="BG58" i="9"/>
  <c r="BG46" i="9"/>
  <c r="BG65" i="9"/>
  <c r="BG119" i="9"/>
  <c r="BG49" i="9"/>
  <c r="BG110" i="9"/>
  <c r="BG136" i="9"/>
  <c r="BG144" i="9"/>
  <c r="BG42" i="9"/>
  <c r="BG20" i="9"/>
  <c r="BG127" i="9"/>
  <c r="BG30" i="9"/>
  <c r="BG50" i="9"/>
  <c r="BG35" i="9"/>
  <c r="BG104" i="9"/>
  <c r="BG142" i="9"/>
  <c r="BG115" i="9"/>
  <c r="BG143" i="9"/>
  <c r="BG106" i="9"/>
  <c r="BG66" i="9"/>
  <c r="BG94" i="9"/>
  <c r="BG10" i="9"/>
  <c r="BG151" i="9"/>
  <c r="BG26" i="9"/>
  <c r="BG15" i="9"/>
  <c r="BG51" i="9"/>
  <c r="BG18" i="9"/>
  <c r="BG117" i="9"/>
  <c r="BG157" i="9"/>
  <c r="BG5" i="9"/>
  <c r="BG152" i="9"/>
  <c r="BG72" i="9"/>
  <c r="BG80" i="9"/>
  <c r="BG147" i="9"/>
  <c r="BG155" i="9"/>
  <c r="BG107" i="9"/>
  <c r="BG73" i="9"/>
  <c r="BG33" i="9"/>
  <c r="BG108" i="9"/>
  <c r="BG8" i="9"/>
  <c r="BG96" i="9"/>
  <c r="BG25" i="9"/>
  <c r="BG84" i="9"/>
  <c r="BG77" i="9"/>
  <c r="BG40" i="9"/>
  <c r="BG93" i="9"/>
  <c r="BG92" i="9"/>
  <c r="BG39" i="9"/>
  <c r="BG86" i="9"/>
  <c r="BG112" i="9"/>
  <c r="BG123" i="9"/>
  <c r="BG105" i="9"/>
  <c r="BG124" i="9"/>
  <c r="BG149" i="9"/>
  <c r="BG34" i="9"/>
  <c r="BG95" i="9"/>
  <c r="BG121" i="9"/>
  <c r="BG102" i="9"/>
  <c r="BG64" i="9"/>
  <c r="BG22" i="9"/>
  <c r="BG111" i="9"/>
  <c r="BG6" i="9"/>
  <c r="BG4" i="9"/>
  <c r="BG45" i="9"/>
  <c r="BG32" i="9"/>
  <c r="BG44" i="9"/>
  <c r="BG131" i="9"/>
  <c r="BG137" i="9"/>
  <c r="BG148" i="9"/>
  <c r="BG118" i="9"/>
  <c r="BG97" i="9"/>
  <c r="BG132" i="9"/>
  <c r="BG36" i="9"/>
  <c r="BG135" i="9"/>
  <c r="BG88" i="9"/>
  <c r="BG130" i="9"/>
  <c r="BG68" i="9"/>
  <c r="BG41" i="9"/>
  <c r="BG47" i="9"/>
  <c r="BG126" i="9"/>
  <c r="BG133" i="9"/>
  <c r="BG75" i="9"/>
  <c r="BG79" i="9"/>
  <c r="BG48" i="9"/>
  <c r="BG146" i="9"/>
  <c r="BG87" i="9"/>
  <c r="BG2" i="9"/>
  <c r="BG81" i="9"/>
  <c r="BG140" i="9"/>
  <c r="BG38" i="9"/>
  <c r="BG37" i="9"/>
  <c r="BG69" i="9"/>
  <c r="BG103" i="9"/>
  <c r="BG139" i="9"/>
  <c r="BG156" i="9"/>
  <c r="BG23" i="9"/>
  <c r="BG114" i="9"/>
  <c r="BG11" i="9"/>
  <c r="BG100" i="9"/>
  <c r="BG31" i="9"/>
  <c r="BG43" i="9"/>
  <c r="BG122" i="9"/>
  <c r="BG91" i="9"/>
  <c r="BG99" i="9"/>
  <c r="BG98" i="9"/>
  <c r="BJ98" i="9" s="1"/>
  <c r="BG61" i="9"/>
  <c r="BG70" i="9"/>
  <c r="BG141" i="9"/>
  <c r="BG3" i="9"/>
  <c r="BG24" i="9"/>
  <c r="BG134" i="9"/>
  <c r="BG9" i="9"/>
  <c r="BG12" i="9"/>
  <c r="BG60" i="9"/>
  <c r="BG109" i="9"/>
  <c r="BG83" i="9"/>
  <c r="BG59" i="9"/>
  <c r="BG52" i="9"/>
  <c r="BG145" i="9"/>
  <c r="BG62" i="9"/>
  <c r="BG17" i="9"/>
  <c r="BG89" i="9"/>
  <c r="BG13" i="9"/>
  <c r="BG29" i="9"/>
  <c r="BG74" i="9"/>
  <c r="BG27" i="9"/>
  <c r="BG28" i="9"/>
  <c r="BG63" i="9"/>
  <c r="BG76" i="9"/>
  <c r="BJ76" i="9" s="1"/>
  <c r="BG158" i="9"/>
  <c r="BG53" i="9"/>
  <c r="BG16" i="9"/>
  <c r="BG113" i="9"/>
  <c r="BG85" i="9"/>
  <c r="BG57" i="9"/>
  <c r="BG90" i="9"/>
  <c r="BG67" i="9"/>
  <c r="BG120" i="9"/>
  <c r="BG82" i="9"/>
  <c r="BG128" i="9"/>
  <c r="BG78" i="9"/>
  <c r="BG55" i="9"/>
  <c r="AC48" i="9"/>
  <c r="X3" i="9"/>
  <c r="X45" i="9"/>
  <c r="X36" i="9"/>
  <c r="X26" i="9"/>
  <c r="X22" i="9"/>
  <c r="X34" i="9"/>
  <c r="X8" i="9"/>
  <c r="X5" i="9"/>
  <c r="X23" i="9"/>
  <c r="X19" i="9"/>
  <c r="X37" i="9"/>
  <c r="X25" i="9"/>
  <c r="X30" i="9"/>
  <c r="X32" i="9"/>
  <c r="X12" i="9"/>
  <c r="X9" i="9"/>
  <c r="X41" i="9"/>
  <c r="X18" i="9"/>
  <c r="X43" i="9"/>
  <c r="X21" i="9"/>
  <c r="X20" i="9"/>
  <c r="X27" i="9"/>
  <c r="X28" i="9"/>
  <c r="X24" i="9"/>
  <c r="X31" i="9"/>
  <c r="X47" i="9"/>
  <c r="X42" i="9"/>
  <c r="X7" i="9"/>
  <c r="X13" i="9"/>
  <c r="X44" i="9"/>
  <c r="X14" i="9"/>
  <c r="X4" i="9"/>
  <c r="X33" i="9"/>
  <c r="X6" i="9"/>
  <c r="X29" i="9"/>
  <c r="X46" i="9"/>
  <c r="X38" i="9"/>
  <c r="X2" i="9"/>
  <c r="X40" i="9"/>
  <c r="X16" i="9"/>
  <c r="X11" i="9"/>
  <c r="X10" i="9"/>
  <c r="X15" i="9"/>
  <c r="X39" i="9"/>
  <c r="X17" i="9"/>
  <c r="X35" i="9"/>
  <c r="B48" i="6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K16" i="1" s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BJ121" i="9" l="1"/>
  <c r="BJ133" i="9"/>
  <c r="BJ80" i="9"/>
  <c r="BJ99" i="9"/>
  <c r="BJ144" i="9"/>
  <c r="BJ47" i="9"/>
  <c r="BJ27" i="9"/>
  <c r="BJ5" i="9"/>
  <c r="BJ43" i="9"/>
  <c r="BJ157" i="9"/>
  <c r="BJ130" i="9"/>
  <c r="BJ119" i="9"/>
  <c r="BJ13" i="9"/>
  <c r="BJ100" i="9"/>
  <c r="BJ88" i="9"/>
  <c r="BJ123" i="9"/>
  <c r="BJ18" i="9"/>
  <c r="BJ65" i="9"/>
  <c r="BJ89" i="9"/>
  <c r="BJ11" i="9"/>
  <c r="BJ135" i="9"/>
  <c r="BJ112" i="9"/>
  <c r="BJ51" i="9"/>
  <c r="BJ46" i="9"/>
  <c r="BJ17" i="9"/>
  <c r="BJ114" i="9"/>
  <c r="BJ36" i="9"/>
  <c r="BJ86" i="9"/>
  <c r="BJ15" i="9"/>
  <c r="BJ58" i="9"/>
  <c r="BJ62" i="9"/>
  <c r="BJ23" i="9"/>
  <c r="BJ132" i="9"/>
  <c r="BJ39" i="9"/>
  <c r="BJ26" i="9"/>
  <c r="BJ153" i="9"/>
  <c r="BJ145" i="9"/>
  <c r="BJ156" i="9"/>
  <c r="BJ97" i="9"/>
  <c r="BJ92" i="9"/>
  <c r="BJ151" i="9"/>
  <c r="BJ129" i="9"/>
  <c r="BJ55" i="9"/>
  <c r="BJ52" i="9"/>
  <c r="BJ139" i="9"/>
  <c r="BJ118" i="9"/>
  <c r="BJ93" i="9"/>
  <c r="BJ10" i="9"/>
  <c r="BJ7" i="9"/>
  <c r="BJ126" i="9"/>
  <c r="BJ136" i="9"/>
  <c r="BJ74" i="9"/>
  <c r="BJ31" i="9"/>
  <c r="BJ40" i="9"/>
  <c r="BJ77" i="9"/>
  <c r="BJ84" i="9"/>
  <c r="BJ25" i="9"/>
  <c r="BJ32" i="9"/>
  <c r="BJ81" i="9"/>
  <c r="BJ146" i="9"/>
  <c r="BJ73" i="9"/>
  <c r="BJ50" i="9"/>
  <c r="BJ14" i="9"/>
  <c r="BJ42" i="9"/>
  <c r="BJ95" i="9"/>
  <c r="BJ28" i="9"/>
  <c r="BJ152" i="9"/>
  <c r="BJ41" i="9"/>
  <c r="BJ110" i="9"/>
  <c r="BJ124" i="9"/>
  <c r="BJ29" i="9"/>
  <c r="BJ117" i="9"/>
  <c r="BJ59" i="9"/>
  <c r="BJ148" i="9"/>
  <c r="BJ94" i="9"/>
  <c r="BJ128" i="9"/>
  <c r="BJ137" i="9"/>
  <c r="BJ116" i="9"/>
  <c r="BJ82" i="9"/>
  <c r="BJ37" i="9"/>
  <c r="BJ106" i="9"/>
  <c r="BJ120" i="9"/>
  <c r="BJ38" i="9"/>
  <c r="BJ71" i="9"/>
  <c r="BJ12" i="9"/>
  <c r="BJ96" i="9"/>
  <c r="BJ101" i="9"/>
  <c r="BJ90" i="9"/>
  <c r="BJ8" i="9"/>
  <c r="BJ54" i="9"/>
  <c r="BJ134" i="9"/>
  <c r="BJ4" i="9"/>
  <c r="BJ154" i="9"/>
  <c r="BJ24" i="9"/>
  <c r="BJ6" i="9"/>
  <c r="BJ35" i="9"/>
  <c r="BJ113" i="9"/>
  <c r="BJ16" i="9"/>
  <c r="BJ48" i="9"/>
  <c r="BJ107" i="9"/>
  <c r="BJ70" i="9"/>
  <c r="BJ79" i="9"/>
  <c r="BJ64" i="9"/>
  <c r="BJ155" i="9"/>
  <c r="BJ127" i="9"/>
  <c r="BJ56" i="9"/>
  <c r="BJ63" i="9"/>
  <c r="BJ72" i="9"/>
  <c r="BJ91" i="9"/>
  <c r="BJ34" i="9"/>
  <c r="BJ122" i="9"/>
  <c r="BJ149" i="9"/>
  <c r="BJ68" i="9"/>
  <c r="BJ49" i="9"/>
  <c r="BJ105" i="9"/>
  <c r="BJ78" i="9"/>
  <c r="BJ103" i="9"/>
  <c r="BJ19" i="9"/>
  <c r="BJ83" i="9"/>
  <c r="BJ69" i="9"/>
  <c r="BJ66" i="9"/>
  <c r="BJ109" i="9"/>
  <c r="BJ131" i="9"/>
  <c r="BJ150" i="9"/>
  <c r="BJ60" i="9"/>
  <c r="BJ44" i="9"/>
  <c r="BJ143" i="9"/>
  <c r="BJ67" i="9"/>
  <c r="BJ140" i="9"/>
  <c r="BJ115" i="9"/>
  <c r="BJ9" i="9"/>
  <c r="BJ45" i="9"/>
  <c r="BJ142" i="9"/>
  <c r="BJ57" i="9"/>
  <c r="BJ2" i="9"/>
  <c r="BJ108" i="9"/>
  <c r="BJ104" i="9"/>
  <c r="BJ85" i="9"/>
  <c r="BJ87" i="9"/>
  <c r="BJ33" i="9"/>
  <c r="BJ125" i="9"/>
  <c r="BJ3" i="9"/>
  <c r="BJ111" i="9"/>
  <c r="BJ141" i="9"/>
  <c r="BJ22" i="9"/>
  <c r="BJ30" i="9"/>
  <c r="BJ21" i="9"/>
  <c r="BJ53" i="9"/>
  <c r="BJ158" i="9"/>
  <c r="BJ61" i="9"/>
  <c r="BJ75" i="9"/>
  <c r="BJ102" i="9"/>
  <c r="BJ147" i="9"/>
  <c r="BJ20" i="9"/>
  <c r="BJ138" i="9"/>
  <c r="AW47" i="1"/>
  <c r="AW58" i="1"/>
  <c r="AW34" i="1"/>
  <c r="AW22" i="1"/>
  <c r="AW10" i="1"/>
  <c r="AW32" i="1"/>
  <c r="AW55" i="1"/>
  <c r="AW43" i="1"/>
  <c r="AW31" i="1"/>
  <c r="AW19" i="1"/>
  <c r="AW7" i="1"/>
  <c r="AW63" i="1"/>
  <c r="AW51" i="1"/>
  <c r="AW39" i="1"/>
  <c r="AW27" i="1"/>
  <c r="AW15" i="1"/>
  <c r="AW3" i="1"/>
  <c r="AW60" i="1"/>
  <c r="AW48" i="1"/>
  <c r="AW36" i="1"/>
  <c r="AW24" i="1"/>
  <c r="AW12" i="1"/>
  <c r="AW62" i="1"/>
  <c r="AW50" i="1"/>
  <c r="AW38" i="1"/>
  <c r="AW26" i="1"/>
  <c r="AW14" i="1"/>
  <c r="AW2" i="1"/>
  <c r="AW46" i="1"/>
  <c r="AW44" i="1"/>
  <c r="AW20" i="1"/>
  <c r="AW8" i="1"/>
  <c r="AW54" i="1"/>
  <c r="AW42" i="1"/>
  <c r="AW30" i="1"/>
  <c r="AW18" i="1"/>
  <c r="AW6" i="1"/>
  <c r="AW35" i="1"/>
  <c r="AW40" i="1"/>
  <c r="AW61" i="1"/>
  <c r="AW49" i="1"/>
  <c r="AW37" i="1"/>
  <c r="AW25" i="1"/>
  <c r="AW13" i="1"/>
  <c r="AW59" i="1"/>
  <c r="AW23" i="1"/>
  <c r="AW11" i="1"/>
  <c r="AW52" i="1"/>
  <c r="AW28" i="1"/>
  <c r="AW16" i="1"/>
  <c r="AW4" i="1"/>
  <c r="AW57" i="1"/>
  <c r="AW45" i="1"/>
  <c r="AW33" i="1"/>
  <c r="AW21" i="1"/>
  <c r="AW9" i="1"/>
  <c r="AW56" i="1"/>
  <c r="AW53" i="1"/>
  <c r="AW41" i="1"/>
  <c r="AW29" i="1"/>
  <c r="AW17" i="1"/>
  <c r="AW5" i="1"/>
  <c r="AM21" i="1"/>
  <c r="AL17" i="1"/>
  <c r="AM20" i="1"/>
  <c r="AL16" i="1"/>
  <c r="AM12" i="1"/>
  <c r="AL8" i="1"/>
  <c r="AM19" i="1"/>
  <c r="AL15" i="1"/>
  <c r="AM13" i="1"/>
  <c r="AL9" i="1"/>
  <c r="AM11" i="1"/>
  <c r="AL7" i="1"/>
  <c r="AM18" i="1"/>
  <c r="AL14" i="1"/>
  <c r="AM10" i="1"/>
  <c r="AL6" i="1"/>
  <c r="AM17" i="1"/>
  <c r="AL13" i="1"/>
  <c r="AL19" i="1"/>
  <c r="AM16" i="1"/>
  <c r="AL12" i="1"/>
  <c r="AL21" i="1"/>
  <c r="AM15" i="1"/>
  <c r="AL11" i="1"/>
  <c r="AM4" i="1"/>
  <c r="AL18" i="1"/>
  <c r="AM14" i="1"/>
  <c r="AL10" i="1"/>
  <c r="AM9" i="1"/>
  <c r="AL5" i="1"/>
  <c r="AM6" i="1"/>
  <c r="AL2" i="1"/>
  <c r="AM2" i="1"/>
  <c r="AM8" i="1"/>
  <c r="AL4" i="1"/>
  <c r="AM7" i="1"/>
  <c r="AL3" i="1"/>
  <c r="AM3" i="1"/>
  <c r="AL20" i="1"/>
  <c r="AM5" i="1"/>
  <c r="J16" i="1"/>
  <c r="Z47" i="1"/>
  <c r="Z23" i="1"/>
  <c r="Y45" i="1"/>
  <c r="Y21" i="1"/>
  <c r="Z21" i="1"/>
  <c r="Z44" i="1"/>
  <c r="Z20" i="1"/>
  <c r="Y42" i="1"/>
  <c r="Y18" i="1"/>
  <c r="Z43" i="1"/>
  <c r="Z19" i="1"/>
  <c r="Y41" i="1"/>
  <c r="Y17" i="1"/>
  <c r="Z18" i="1"/>
  <c r="Z46" i="1"/>
  <c r="Z22" i="1"/>
  <c r="Y44" i="1"/>
  <c r="Y20" i="1"/>
  <c r="Z45" i="1"/>
  <c r="Y43" i="1"/>
  <c r="Y19" i="1"/>
  <c r="Z42" i="1"/>
  <c r="Y40" i="1"/>
  <c r="Y16" i="1"/>
  <c r="Z41" i="1"/>
  <c r="Z17" i="1"/>
  <c r="Y39" i="1"/>
  <c r="Y15" i="1"/>
  <c r="Z36" i="1"/>
  <c r="Z12" i="1"/>
  <c r="Y34" i="1"/>
  <c r="Y10" i="1"/>
  <c r="Z29" i="1"/>
  <c r="Z5" i="1"/>
  <c r="Y27" i="1"/>
  <c r="Y3" i="1"/>
  <c r="Z40" i="1"/>
  <c r="Z16" i="1"/>
  <c r="Y38" i="1"/>
  <c r="Y14" i="1"/>
  <c r="Z39" i="1"/>
  <c r="Z15" i="1"/>
  <c r="Y37" i="1"/>
  <c r="Y13" i="1"/>
  <c r="Z38" i="1"/>
  <c r="Z14" i="1"/>
  <c r="Y36" i="1"/>
  <c r="Y12" i="1"/>
  <c r="Z37" i="1"/>
  <c r="Z13" i="1"/>
  <c r="Y35" i="1"/>
  <c r="Y11" i="1"/>
  <c r="Z28" i="1"/>
  <c r="Y26" i="1"/>
  <c r="Y2" i="1"/>
  <c r="Z26" i="1"/>
  <c r="Z2" i="1"/>
  <c r="Y24" i="1"/>
  <c r="Y22" i="1"/>
  <c r="Z27" i="1"/>
  <c r="Z3" i="1"/>
  <c r="Y25" i="1"/>
  <c r="Y47" i="1"/>
  <c r="Z25" i="1"/>
  <c r="Y23" i="1"/>
  <c r="Z35" i="1"/>
  <c r="Z11" i="1"/>
  <c r="Y33" i="1"/>
  <c r="Y9" i="1"/>
  <c r="Z33" i="1"/>
  <c r="Z9" i="1"/>
  <c r="Y31" i="1"/>
  <c r="Y7" i="1"/>
  <c r="Z31" i="1"/>
  <c r="Z7" i="1"/>
  <c r="Y29" i="1"/>
  <c r="Y5" i="1"/>
  <c r="Z30" i="1"/>
  <c r="Z6" i="1"/>
  <c r="Y28" i="1"/>
  <c r="Y4" i="1"/>
  <c r="Y46" i="1"/>
  <c r="Z34" i="1"/>
  <c r="Z10" i="1"/>
  <c r="Y32" i="1"/>
  <c r="Y8" i="1"/>
  <c r="Z32" i="1"/>
  <c r="Z8" i="1"/>
  <c r="Y30" i="1"/>
  <c r="Y6" i="1"/>
  <c r="Z4" i="1"/>
  <c r="Z24" i="1"/>
  <c r="AN15" i="1"/>
  <c r="AN21" i="1"/>
  <c r="AN20" i="1"/>
  <c r="AN16" i="1"/>
  <c r="AN13" i="1"/>
  <c r="AO13" i="1" s="1"/>
  <c r="AN7" i="1"/>
  <c r="AN6" i="1"/>
  <c r="AN11" i="1"/>
  <c r="AN10" i="1"/>
  <c r="AN9" i="1"/>
  <c r="AN18" i="1"/>
  <c r="AN17" i="1"/>
  <c r="AN19" i="1"/>
  <c r="AO19" i="1" s="1"/>
  <c r="AN14" i="1"/>
  <c r="AN12" i="1"/>
  <c r="AN8" i="1"/>
  <c r="AN4" i="1"/>
  <c r="AN5" i="1"/>
  <c r="AN3" i="1"/>
  <c r="AN2" i="1"/>
  <c r="J14" i="1"/>
  <c r="AT60" i="1"/>
  <c r="AT36" i="1"/>
  <c r="AT12" i="1"/>
  <c r="AT56" i="1"/>
  <c r="AT23" i="1"/>
  <c r="AT55" i="1"/>
  <c r="AT22" i="1"/>
  <c r="AT54" i="1"/>
  <c r="AT21" i="1"/>
  <c r="J13" i="1"/>
  <c r="AT53" i="1"/>
  <c r="AT20" i="1"/>
  <c r="AT49" i="1"/>
  <c r="AT15" i="1"/>
  <c r="AT48" i="1"/>
  <c r="AT14" i="1"/>
  <c r="AT47" i="1"/>
  <c r="AT11" i="1"/>
  <c r="AT46" i="1"/>
  <c r="AT10" i="1"/>
  <c r="AT38" i="1"/>
  <c r="AT5" i="1"/>
  <c r="AT35" i="1"/>
  <c r="AT2" i="1"/>
  <c r="AT34" i="1"/>
  <c r="AT33" i="1"/>
  <c r="AT32" i="1"/>
  <c r="AT30" i="1"/>
  <c r="AT31" i="1"/>
  <c r="AT29" i="1"/>
  <c r="AT26" i="1"/>
  <c r="AT25" i="1"/>
  <c r="AT24" i="1"/>
  <c r="AT63" i="1"/>
  <c r="AT62" i="1"/>
  <c r="AT59" i="1"/>
  <c r="AT58" i="1"/>
  <c r="AT9" i="1"/>
  <c r="AT8" i="1"/>
  <c r="AT45" i="1"/>
  <c r="AT19" i="1"/>
  <c r="AT7" i="1"/>
  <c r="AT6" i="1"/>
  <c r="AT39" i="1"/>
  <c r="AT44" i="1"/>
  <c r="AT43" i="1"/>
  <c r="AT50" i="1"/>
  <c r="AT57" i="1"/>
  <c r="AT13" i="1"/>
  <c r="AT37" i="1"/>
  <c r="AT61" i="1"/>
  <c r="AT16" i="1"/>
  <c r="AT27" i="1"/>
  <c r="AT18" i="1"/>
  <c r="AT42" i="1"/>
  <c r="AT51" i="1"/>
  <c r="AT41" i="1"/>
  <c r="AT40" i="1"/>
  <c r="AT17" i="1"/>
  <c r="AT28" i="1"/>
  <c r="AT52" i="1"/>
  <c r="AT3" i="1"/>
  <c r="AT4" i="1"/>
  <c r="AU42" i="1"/>
  <c r="AU18" i="1"/>
  <c r="AU56" i="1"/>
  <c r="AU32" i="1"/>
  <c r="AU8" i="1"/>
  <c r="AU59" i="1"/>
  <c r="AU33" i="1"/>
  <c r="AU6" i="1"/>
  <c r="AU58" i="1"/>
  <c r="AU31" i="1"/>
  <c r="AU5" i="1"/>
  <c r="AU57" i="1"/>
  <c r="AU30" i="1"/>
  <c r="AU4" i="1"/>
  <c r="AU55" i="1"/>
  <c r="AU29" i="1"/>
  <c r="AU3" i="1"/>
  <c r="AU53" i="1"/>
  <c r="AU27" i="1"/>
  <c r="AU52" i="1"/>
  <c r="AU26" i="1"/>
  <c r="AU51" i="1"/>
  <c r="AU25" i="1"/>
  <c r="AU45" i="1"/>
  <c r="AU19" i="1"/>
  <c r="AU44" i="1"/>
  <c r="AU17" i="1"/>
  <c r="AU34" i="1"/>
  <c r="AU28" i="1"/>
  <c r="AU24" i="1"/>
  <c r="AU23" i="1"/>
  <c r="AU63" i="1"/>
  <c r="AU20" i="1"/>
  <c r="AU62" i="1"/>
  <c r="AU16" i="1"/>
  <c r="AU61" i="1"/>
  <c r="AU15" i="1"/>
  <c r="AU47" i="1"/>
  <c r="AU9" i="1"/>
  <c r="AU46" i="1"/>
  <c r="AU7" i="1"/>
  <c r="AU43" i="1"/>
  <c r="AU2" i="1"/>
  <c r="AU41" i="1"/>
  <c r="AU21" i="1"/>
  <c r="AU60" i="1"/>
  <c r="AU14" i="1"/>
  <c r="AU38" i="1"/>
  <c r="AU22" i="1"/>
  <c r="AU13" i="1"/>
  <c r="AU12" i="1"/>
  <c r="AU11" i="1"/>
  <c r="AU10" i="1"/>
  <c r="AU35" i="1"/>
  <c r="AU37" i="1"/>
  <c r="AU36" i="1"/>
  <c r="AU54" i="1"/>
  <c r="AU50" i="1"/>
  <c r="AU39" i="1"/>
  <c r="AU49" i="1"/>
  <c r="AU48" i="1"/>
  <c r="AU40" i="1"/>
  <c r="V34" i="1"/>
  <c r="V10" i="1"/>
  <c r="V28" i="1"/>
  <c r="V27" i="1"/>
  <c r="V24" i="1"/>
  <c r="V23" i="1"/>
  <c r="H14" i="1"/>
  <c r="V21" i="1"/>
  <c r="H13" i="1"/>
  <c r="V20" i="1"/>
  <c r="V19" i="1"/>
  <c r="V18" i="1"/>
  <c r="V44" i="1"/>
  <c r="V8" i="1"/>
  <c r="V43" i="1"/>
  <c r="V7" i="1"/>
  <c r="V3" i="1"/>
  <c r="V47" i="1"/>
  <c r="V46" i="1"/>
  <c r="V45" i="1"/>
  <c r="V42" i="1"/>
  <c r="V41" i="1"/>
  <c r="V30" i="1"/>
  <c r="V29" i="1"/>
  <c r="V22" i="1"/>
  <c r="V17" i="1"/>
  <c r="V4" i="1"/>
  <c r="V13" i="1"/>
  <c r="V9" i="1"/>
  <c r="V6" i="1"/>
  <c r="V5" i="1"/>
  <c r="V12" i="1"/>
  <c r="V37" i="1"/>
  <c r="V31" i="1"/>
  <c r="V36" i="1"/>
  <c r="V33" i="1"/>
  <c r="V32" i="1"/>
  <c r="V35" i="1"/>
  <c r="V14" i="1"/>
  <c r="V26" i="1"/>
  <c r="V40" i="1"/>
  <c r="V38" i="1"/>
  <c r="V25" i="1"/>
  <c r="V16" i="1"/>
  <c r="V2" i="1"/>
  <c r="V15" i="1"/>
  <c r="V39" i="1"/>
  <c r="V11" i="1"/>
  <c r="K14" i="1"/>
  <c r="BE84" i="1"/>
  <c r="BE53" i="1"/>
  <c r="BE17" i="1"/>
  <c r="BE35" i="1"/>
  <c r="BE34" i="1"/>
  <c r="BE83" i="1"/>
  <c r="BE33" i="1"/>
  <c r="BE81" i="1"/>
  <c r="BE31" i="1"/>
  <c r="BE82" i="1"/>
  <c r="BE32" i="1"/>
  <c r="BE80" i="1"/>
  <c r="BE21" i="1"/>
  <c r="BE77" i="1"/>
  <c r="BE16" i="1"/>
  <c r="BE73" i="1"/>
  <c r="BE15" i="1"/>
  <c r="BE72" i="1"/>
  <c r="BE12" i="1"/>
  <c r="BE64" i="1"/>
  <c r="BE57" i="1"/>
  <c r="BE49" i="1"/>
  <c r="BE48" i="1"/>
  <c r="BE69" i="1"/>
  <c r="BE68" i="1"/>
  <c r="BE67" i="1"/>
  <c r="BE66" i="1"/>
  <c r="BE44" i="1"/>
  <c r="BE36" i="1"/>
  <c r="BE65" i="1"/>
  <c r="BE45" i="1"/>
  <c r="BE40" i="1"/>
  <c r="BE11" i="1"/>
  <c r="BE41" i="1"/>
  <c r="BE39" i="1"/>
  <c r="BE8" i="1"/>
  <c r="BE7" i="1"/>
  <c r="BE6" i="1"/>
  <c r="BE5" i="1"/>
  <c r="BE52" i="1"/>
  <c r="BE13" i="1"/>
  <c r="BE28" i="1"/>
  <c r="BE19" i="1"/>
  <c r="BE55" i="1"/>
  <c r="BE75" i="1"/>
  <c r="BE20" i="1"/>
  <c r="BE51" i="1"/>
  <c r="BE27" i="1"/>
  <c r="BE24" i="1"/>
  <c r="BE54" i="1"/>
  <c r="BE3" i="1"/>
  <c r="BE58" i="1"/>
  <c r="BE25" i="1"/>
  <c r="BE59" i="1"/>
  <c r="BE78" i="1"/>
  <c r="BE26" i="1"/>
  <c r="BE29" i="1"/>
  <c r="BE43" i="1"/>
  <c r="BE47" i="1"/>
  <c r="BE23" i="1"/>
  <c r="BE70" i="1"/>
  <c r="BE62" i="1"/>
  <c r="BE14" i="1"/>
  <c r="BE61" i="1"/>
  <c r="BE37" i="1"/>
  <c r="BE4" i="1"/>
  <c r="BE56" i="1"/>
  <c r="BE42" i="1"/>
  <c r="BE2" i="1"/>
  <c r="BE30" i="1"/>
  <c r="BE50" i="1"/>
  <c r="BE10" i="1"/>
  <c r="BE60" i="1"/>
  <c r="BE79" i="1"/>
  <c r="BE86" i="1"/>
  <c r="BE38" i="1"/>
  <c r="BE9" i="1"/>
  <c r="BE74" i="1"/>
  <c r="K13" i="1"/>
  <c r="BE71" i="1"/>
  <c r="BE63" i="1"/>
  <c r="BE46" i="1"/>
  <c r="BE22" i="1"/>
  <c r="BE85" i="1"/>
  <c r="BE18" i="1"/>
  <c r="BE76" i="1"/>
  <c r="I14" i="1"/>
  <c r="AI8" i="1"/>
  <c r="AI7" i="1"/>
  <c r="AI6" i="1"/>
  <c r="AI5" i="1"/>
  <c r="AI4" i="1"/>
  <c r="AI2" i="1"/>
  <c r="I13" i="1"/>
  <c r="AI21" i="1"/>
  <c r="AI20" i="1"/>
  <c r="AI19" i="1"/>
  <c r="AI18" i="1"/>
  <c r="AI17" i="1"/>
  <c r="AI11" i="1"/>
  <c r="AI16" i="1"/>
  <c r="AI15" i="1"/>
  <c r="AI3" i="1"/>
  <c r="AI10" i="1"/>
  <c r="AI9" i="1"/>
  <c r="AI13" i="1"/>
  <c r="AI14" i="1"/>
  <c r="AI12" i="1"/>
  <c r="AY61" i="1"/>
  <c r="AY37" i="1"/>
  <c r="AY13" i="1"/>
  <c r="AY51" i="1"/>
  <c r="AY27" i="1"/>
  <c r="AY3" i="1"/>
  <c r="AY39" i="1"/>
  <c r="AY12" i="1"/>
  <c r="AY38" i="1"/>
  <c r="AY11" i="1"/>
  <c r="AY63" i="1"/>
  <c r="AY36" i="1"/>
  <c r="AY10" i="1"/>
  <c r="AZ10" i="1" s="1"/>
  <c r="AY62" i="1"/>
  <c r="AY35" i="1"/>
  <c r="AY9" i="1"/>
  <c r="AY59" i="1"/>
  <c r="AY33" i="1"/>
  <c r="AY7" i="1"/>
  <c r="AY58" i="1"/>
  <c r="AY32" i="1"/>
  <c r="AY6" i="1"/>
  <c r="AY57" i="1"/>
  <c r="AY31" i="1"/>
  <c r="AY5" i="1"/>
  <c r="AY56" i="1"/>
  <c r="AY30" i="1"/>
  <c r="AY4" i="1"/>
  <c r="AY50" i="1"/>
  <c r="AY24" i="1"/>
  <c r="AY49" i="1"/>
  <c r="AY23" i="1"/>
  <c r="AY41" i="1"/>
  <c r="AY40" i="1"/>
  <c r="AY34" i="1"/>
  <c r="AY29" i="1"/>
  <c r="AY25" i="1"/>
  <c r="AZ25" i="1" s="1"/>
  <c r="AY22" i="1"/>
  <c r="AY21" i="1"/>
  <c r="AY54" i="1"/>
  <c r="AY15" i="1"/>
  <c r="AY53" i="1"/>
  <c r="AY14" i="1"/>
  <c r="AY52" i="1"/>
  <c r="AY8" i="1"/>
  <c r="AY48" i="1"/>
  <c r="AY2" i="1"/>
  <c r="AY60" i="1"/>
  <c r="AY18" i="1"/>
  <c r="AY55" i="1"/>
  <c r="AY47" i="1"/>
  <c r="AY46" i="1"/>
  <c r="AY45" i="1"/>
  <c r="AY42" i="1"/>
  <c r="AY19" i="1"/>
  <c r="AY44" i="1"/>
  <c r="AY43" i="1"/>
  <c r="AY26" i="1"/>
  <c r="AY28" i="1"/>
  <c r="AY20" i="1"/>
  <c r="AZ20" i="1" s="1"/>
  <c r="AY17" i="1"/>
  <c r="AZ17" i="1" s="1"/>
  <c r="AY16" i="1"/>
  <c r="AJ8" i="1"/>
  <c r="AJ12" i="1"/>
  <c r="AJ11" i="1"/>
  <c r="AJ6" i="1"/>
  <c r="AJ4" i="1"/>
  <c r="AJ5" i="1"/>
  <c r="AJ3" i="1"/>
  <c r="AJ2" i="1"/>
  <c r="AJ19" i="1"/>
  <c r="AJ18" i="1"/>
  <c r="AJ17" i="1"/>
  <c r="AJ7" i="1"/>
  <c r="AJ14" i="1"/>
  <c r="AJ15" i="1"/>
  <c r="AJ10" i="1"/>
  <c r="AJ9" i="1"/>
  <c r="AJ13" i="1"/>
  <c r="AJ16" i="1"/>
  <c r="AJ21" i="1"/>
  <c r="AJ20" i="1"/>
  <c r="BF155" i="1"/>
  <c r="BF131" i="1"/>
  <c r="BF107" i="1"/>
  <c r="BF83" i="1"/>
  <c r="BF59" i="1"/>
  <c r="BF35" i="1"/>
  <c r="BF11" i="1"/>
  <c r="BE144" i="1"/>
  <c r="BE120" i="1"/>
  <c r="BE96" i="1"/>
  <c r="BF154" i="1"/>
  <c r="BF130" i="1"/>
  <c r="BF106" i="1"/>
  <c r="BF82" i="1"/>
  <c r="BF58" i="1"/>
  <c r="BF34" i="1"/>
  <c r="BF10" i="1"/>
  <c r="BE143" i="1"/>
  <c r="BE119" i="1"/>
  <c r="BE95" i="1"/>
  <c r="BF153" i="1"/>
  <c r="BF129" i="1"/>
  <c r="BF105" i="1"/>
  <c r="BF81" i="1"/>
  <c r="BF57" i="1"/>
  <c r="BF33" i="1"/>
  <c r="BF9" i="1"/>
  <c r="BE142" i="1"/>
  <c r="BE118" i="1"/>
  <c r="BE94" i="1"/>
  <c r="BF150" i="1"/>
  <c r="BF126" i="1"/>
  <c r="BF102" i="1"/>
  <c r="BF78" i="1"/>
  <c r="BF54" i="1"/>
  <c r="BF30" i="1"/>
  <c r="BF6" i="1"/>
  <c r="BE139" i="1"/>
  <c r="BE115" i="1"/>
  <c r="BE91" i="1"/>
  <c r="BF149" i="1"/>
  <c r="BF125" i="1"/>
  <c r="BF101" i="1"/>
  <c r="BF77" i="1"/>
  <c r="BF53" i="1"/>
  <c r="BF141" i="1"/>
  <c r="BF117" i="1"/>
  <c r="BF93" i="1"/>
  <c r="BF69" i="1"/>
  <c r="BF45" i="1"/>
  <c r="BF21" i="1"/>
  <c r="BE154" i="1"/>
  <c r="BE130" i="1"/>
  <c r="BE106" i="1"/>
  <c r="BF140" i="1"/>
  <c r="BF116" i="1"/>
  <c r="BF92" i="1"/>
  <c r="BF68" i="1"/>
  <c r="BF44" i="1"/>
  <c r="BF20" i="1"/>
  <c r="BE153" i="1"/>
  <c r="BE129" i="1"/>
  <c r="BE105" i="1"/>
  <c r="BF133" i="1"/>
  <c r="BF97" i="1"/>
  <c r="BF64" i="1"/>
  <c r="BF29" i="1"/>
  <c r="BE156" i="1"/>
  <c r="BE124" i="1"/>
  <c r="BE90" i="1"/>
  <c r="BF132" i="1"/>
  <c r="BF96" i="1"/>
  <c r="BF63" i="1"/>
  <c r="BF28" i="1"/>
  <c r="BE155" i="1"/>
  <c r="BE123" i="1"/>
  <c r="BE89" i="1"/>
  <c r="BF128" i="1"/>
  <c r="BF95" i="1"/>
  <c r="BF62" i="1"/>
  <c r="BF27" i="1"/>
  <c r="BE152" i="1"/>
  <c r="BE122" i="1"/>
  <c r="BE88" i="1"/>
  <c r="BF127" i="1"/>
  <c r="BF94" i="1"/>
  <c r="BF61" i="1"/>
  <c r="BF26" i="1"/>
  <c r="BE151" i="1"/>
  <c r="BE121" i="1"/>
  <c r="BE87" i="1"/>
  <c r="BF123" i="1"/>
  <c r="BF90" i="1"/>
  <c r="BF56" i="1"/>
  <c r="BF24" i="1"/>
  <c r="BE149" i="1"/>
  <c r="BE116" i="1"/>
  <c r="BF158" i="1"/>
  <c r="BF122" i="1"/>
  <c r="BF89" i="1"/>
  <c r="BF55" i="1"/>
  <c r="BF23" i="1"/>
  <c r="BE148" i="1"/>
  <c r="BE114" i="1"/>
  <c r="BF157" i="1"/>
  <c r="BF121" i="1"/>
  <c r="BF88" i="1"/>
  <c r="BF52" i="1"/>
  <c r="BF22" i="1"/>
  <c r="BE147" i="1"/>
  <c r="BE113" i="1"/>
  <c r="BF156" i="1"/>
  <c r="BF120" i="1"/>
  <c r="BF87" i="1"/>
  <c r="BF51" i="1"/>
  <c r="BF19" i="1"/>
  <c r="BE146" i="1"/>
  <c r="BE112" i="1"/>
  <c r="BF146" i="1"/>
  <c r="BF113" i="1"/>
  <c r="BF79" i="1"/>
  <c r="BF46" i="1"/>
  <c r="BF14" i="1"/>
  <c r="BE137" i="1"/>
  <c r="BE107" i="1"/>
  <c r="BF145" i="1"/>
  <c r="BF112" i="1"/>
  <c r="BF76" i="1"/>
  <c r="BF43" i="1"/>
  <c r="BF13" i="1"/>
  <c r="BE136" i="1"/>
  <c r="BE104" i="1"/>
  <c r="BF135" i="1"/>
  <c r="BF72" i="1"/>
  <c r="BF15" i="1"/>
  <c r="BE117" i="1"/>
  <c r="BF134" i="1"/>
  <c r="BF71" i="1"/>
  <c r="BF12" i="1"/>
  <c r="BE111" i="1"/>
  <c r="BF124" i="1"/>
  <c r="BF70" i="1"/>
  <c r="BF8" i="1"/>
  <c r="BE110" i="1"/>
  <c r="BF119" i="1"/>
  <c r="BF67" i="1"/>
  <c r="BF7" i="1"/>
  <c r="BE109" i="1"/>
  <c r="BF118" i="1"/>
  <c r="BF66" i="1"/>
  <c r="BF5" i="1"/>
  <c r="BE108" i="1"/>
  <c r="BF115" i="1"/>
  <c r="BF65" i="1"/>
  <c r="BF4" i="1"/>
  <c r="BE103" i="1"/>
  <c r="BF114" i="1"/>
  <c r="BF60" i="1"/>
  <c r="BF3" i="1"/>
  <c r="BE102" i="1"/>
  <c r="BF111" i="1"/>
  <c r="BF50" i="1"/>
  <c r="BF2" i="1"/>
  <c r="BE101" i="1"/>
  <c r="BF110" i="1"/>
  <c r="BF49" i="1"/>
  <c r="BE158" i="1"/>
  <c r="BE100" i="1"/>
  <c r="BF151" i="1"/>
  <c r="BF99" i="1"/>
  <c r="BF39" i="1"/>
  <c r="BE138" i="1"/>
  <c r="BF148" i="1"/>
  <c r="BF98" i="1"/>
  <c r="BF38" i="1"/>
  <c r="BE135" i="1"/>
  <c r="BF147" i="1"/>
  <c r="BF91" i="1"/>
  <c r="BF37" i="1"/>
  <c r="BE134" i="1"/>
  <c r="BF144" i="1"/>
  <c r="BF86" i="1"/>
  <c r="BF36" i="1"/>
  <c r="BE133" i="1"/>
  <c r="BF104" i="1"/>
  <c r="BE140" i="1"/>
  <c r="BF103" i="1"/>
  <c r="BE132" i="1"/>
  <c r="BF138" i="1"/>
  <c r="BF16" i="1"/>
  <c r="BF100" i="1"/>
  <c r="BE131" i="1"/>
  <c r="BF136" i="1"/>
  <c r="BF85" i="1"/>
  <c r="BE128" i="1"/>
  <c r="BF84" i="1"/>
  <c r="BE127" i="1"/>
  <c r="BF74" i="1"/>
  <c r="BE99" i="1"/>
  <c r="BF42" i="1"/>
  <c r="BE92" i="1"/>
  <c r="BF80" i="1"/>
  <c r="BE126" i="1"/>
  <c r="BF75" i="1"/>
  <c r="BE125" i="1"/>
  <c r="BF48" i="1"/>
  <c r="BE97" i="1"/>
  <c r="BF41" i="1"/>
  <c r="BF73" i="1"/>
  <c r="BE98" i="1"/>
  <c r="BF47" i="1"/>
  <c r="BE93" i="1"/>
  <c r="BF109" i="1"/>
  <c r="BE145" i="1"/>
  <c r="BF108" i="1"/>
  <c r="BE141" i="1"/>
  <c r="BF137" i="1"/>
  <c r="BE157" i="1"/>
  <c r="BE150" i="1"/>
  <c r="BF40" i="1"/>
  <c r="BF32" i="1"/>
  <c r="BF139" i="1"/>
  <c r="BF17" i="1"/>
  <c r="BF152" i="1"/>
  <c r="BF31" i="1"/>
  <c r="BF143" i="1"/>
  <c r="BF25" i="1"/>
  <c r="BF142" i="1"/>
  <c r="BF18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B45" i="1"/>
  <c r="AB29" i="1"/>
  <c r="AB13" i="1"/>
  <c r="AB44" i="1"/>
  <c r="AB28" i="1"/>
  <c r="AB12" i="1"/>
  <c r="AB43" i="1"/>
  <c r="AB27" i="1"/>
  <c r="AB11" i="1"/>
  <c r="AB42" i="1"/>
  <c r="AB26" i="1"/>
  <c r="AB10" i="1"/>
  <c r="AB41" i="1"/>
  <c r="AB25" i="1"/>
  <c r="AB9" i="1"/>
  <c r="AB40" i="1"/>
  <c r="AB24" i="1"/>
  <c r="AB8" i="1"/>
  <c r="AB39" i="1"/>
  <c r="AB23" i="1"/>
  <c r="AB7" i="1"/>
  <c r="AB38" i="1"/>
  <c r="AB22" i="1"/>
  <c r="AB6" i="1"/>
  <c r="AB37" i="1"/>
  <c r="AB21" i="1"/>
  <c r="AB5" i="1"/>
  <c r="AB36" i="1"/>
  <c r="AB20" i="1"/>
  <c r="AB4" i="1"/>
  <c r="AB35" i="1"/>
  <c r="AB19" i="1"/>
  <c r="AB3" i="1"/>
  <c r="AB34" i="1"/>
  <c r="AB18" i="1"/>
  <c r="AB2" i="1"/>
  <c r="AB33" i="1"/>
  <c r="AB17" i="1"/>
  <c r="AB32" i="1"/>
  <c r="AB16" i="1"/>
  <c r="AB47" i="1"/>
  <c r="AB31" i="1"/>
  <c r="AB15" i="1"/>
  <c r="AB46" i="1"/>
  <c r="AB30" i="1"/>
  <c r="AB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AC40" i="1" l="1"/>
  <c r="AC43" i="1"/>
  <c r="BF159" i="1"/>
  <c r="AZ14" i="1"/>
  <c r="AZ7" i="1"/>
  <c r="AU64" i="1"/>
  <c r="AZ36" i="1"/>
  <c r="AZ51" i="1"/>
  <c r="AZ47" i="1"/>
  <c r="AZ8" i="1"/>
  <c r="AZ53" i="1"/>
  <c r="AZ33" i="1"/>
  <c r="AZ15" i="1"/>
  <c r="AZ59" i="1"/>
  <c r="AZ13" i="1"/>
  <c r="AZ35" i="1"/>
  <c r="AO2" i="1"/>
  <c r="AZ46" i="1"/>
  <c r="AZ30" i="1"/>
  <c r="AZ54" i="1"/>
  <c r="AZ9" i="1"/>
  <c r="AZ21" i="1"/>
  <c r="AZ16" i="1"/>
  <c r="AZ22" i="1"/>
  <c r="AZ62" i="1"/>
  <c r="AO3" i="1"/>
  <c r="AO5" i="1"/>
  <c r="AO4" i="1"/>
  <c r="AO8" i="1"/>
  <c r="AZ29" i="1"/>
  <c r="AZ28" i="1"/>
  <c r="AZ34" i="1"/>
  <c r="AZ63" i="1"/>
  <c r="AZ26" i="1"/>
  <c r="AZ40" i="1"/>
  <c r="AZ11" i="1"/>
  <c r="AO12" i="1"/>
  <c r="AZ43" i="1"/>
  <c r="AZ41" i="1"/>
  <c r="AZ38" i="1"/>
  <c r="AO14" i="1"/>
  <c r="AZ44" i="1"/>
  <c r="AZ23" i="1"/>
  <c r="AZ12" i="1"/>
  <c r="AJ22" i="1"/>
  <c r="AZ19" i="1"/>
  <c r="AZ49" i="1"/>
  <c r="AZ39" i="1"/>
  <c r="AO17" i="1"/>
  <c r="AZ42" i="1"/>
  <c r="AZ24" i="1"/>
  <c r="AZ3" i="1"/>
  <c r="AO18" i="1"/>
  <c r="AZ45" i="1"/>
  <c r="AZ50" i="1"/>
  <c r="AZ27" i="1"/>
  <c r="AO9" i="1"/>
  <c r="AO10" i="1"/>
  <c r="AO11" i="1"/>
  <c r="AO6" i="1"/>
  <c r="AZ18" i="1"/>
  <c r="AZ5" i="1"/>
  <c r="AZ61" i="1"/>
  <c r="AO7" i="1"/>
  <c r="AZ2" i="1"/>
  <c r="AZ57" i="1"/>
  <c r="AO16" i="1"/>
  <c r="AZ4" i="1"/>
  <c r="AZ55" i="1"/>
  <c r="AZ60" i="1"/>
  <c r="AZ31" i="1"/>
  <c r="AZ48" i="1"/>
  <c r="AZ6" i="1"/>
  <c r="AO20" i="1"/>
  <c r="AZ56" i="1"/>
  <c r="AO21" i="1"/>
  <c r="AZ37" i="1"/>
  <c r="AZ32" i="1"/>
  <c r="AZ52" i="1"/>
  <c r="AZ58" i="1"/>
  <c r="AO15" i="1"/>
  <c r="D35" i="3"/>
  <c r="D16" i="3"/>
  <c r="D19" i="3"/>
  <c r="D14" i="3"/>
  <c r="AC19" i="1"/>
  <c r="AC35" i="1"/>
  <c r="AC9" i="1"/>
  <c r="AC25" i="1"/>
  <c r="AC8" i="1"/>
  <c r="AC30" i="1"/>
  <c r="AC20" i="1"/>
  <c r="AC41" i="1"/>
  <c r="AC14" i="1"/>
  <c r="AC46" i="1"/>
  <c r="AC36" i="1"/>
  <c r="AC10" i="1"/>
  <c r="AC4" i="1"/>
  <c r="AC15" i="1"/>
  <c r="AC5" i="1"/>
  <c r="AC26" i="1"/>
  <c r="AC31" i="1"/>
  <c r="AC21" i="1"/>
  <c r="AC42" i="1"/>
  <c r="AC34" i="1"/>
  <c r="AC47" i="1"/>
  <c r="AC37" i="1"/>
  <c r="AC11" i="1"/>
  <c r="AC16" i="1"/>
  <c r="AC6" i="1"/>
  <c r="AC27" i="1"/>
  <c r="AC22" i="1"/>
  <c r="AC17" i="1"/>
  <c r="AC38" i="1"/>
  <c r="AC12" i="1"/>
  <c r="AC32" i="1"/>
  <c r="AC33" i="1"/>
  <c r="AC7" i="1"/>
  <c r="AC28" i="1"/>
  <c r="AC2" i="1"/>
  <c r="AC23" i="1"/>
  <c r="AC44" i="1"/>
  <c r="AC18" i="1"/>
  <c r="AC39" i="1"/>
  <c r="AC13" i="1"/>
  <c r="AC29" i="1"/>
  <c r="AC3" i="1"/>
  <c r="AC24" i="1"/>
  <c r="AC45" i="1"/>
  <c r="W48" i="1"/>
  <c r="X2" i="1" s="1"/>
  <c r="AK10" i="1" l="1"/>
  <c r="AK20" i="1"/>
  <c r="AK18" i="1"/>
  <c r="AK8" i="1"/>
  <c r="AK3" i="1"/>
  <c r="AK2" i="1"/>
  <c r="AK5" i="1"/>
  <c r="AK19" i="1"/>
  <c r="AK17" i="1"/>
  <c r="AK14" i="1"/>
  <c r="AK9" i="1"/>
  <c r="AK7" i="1"/>
  <c r="AK6" i="1"/>
  <c r="AK12" i="1"/>
  <c r="AK11" i="1"/>
  <c r="AK16" i="1"/>
  <c r="AK13" i="1"/>
  <c r="AK4" i="1"/>
  <c r="AK15" i="1"/>
  <c r="AK21" i="1"/>
  <c r="AV53" i="1"/>
  <c r="AV25" i="1"/>
  <c r="AV5" i="1"/>
  <c r="AV36" i="1"/>
  <c r="AV41" i="1"/>
  <c r="AV58" i="1"/>
  <c r="AV40" i="1"/>
  <c r="AV35" i="1"/>
  <c r="AV56" i="1"/>
  <c r="AV21" i="1"/>
  <c r="AV4" i="1"/>
  <c r="AV50" i="1"/>
  <c r="AV39" i="1"/>
  <c r="AV47" i="1"/>
  <c r="AV14" i="1"/>
  <c r="AV52" i="1"/>
  <c r="AV44" i="1"/>
  <c r="AV60" i="1"/>
  <c r="AV32" i="1"/>
  <c r="AV46" i="1"/>
  <c r="AV13" i="1"/>
  <c r="AV57" i="1"/>
  <c r="AV20" i="1"/>
  <c r="AV34" i="1"/>
  <c r="AV38" i="1"/>
  <c r="AV8" i="1"/>
  <c r="AV31" i="1"/>
  <c r="AV63" i="1"/>
  <c r="AV51" i="1"/>
  <c r="AV37" i="1"/>
  <c r="AV30" i="1"/>
  <c r="AV62" i="1"/>
  <c r="AV23" i="1"/>
  <c r="AV27" i="1"/>
  <c r="AV45" i="1"/>
  <c r="AV59" i="1"/>
  <c r="AV3" i="1"/>
  <c r="AV19" i="1"/>
  <c r="AV33" i="1"/>
  <c r="AV24" i="1"/>
  <c r="AV61" i="1"/>
  <c r="AV7" i="1"/>
  <c r="AV29" i="1"/>
  <c r="AV12" i="1"/>
  <c r="AV17" i="1"/>
  <c r="AV43" i="1"/>
  <c r="AV55" i="1"/>
  <c r="AV28" i="1"/>
  <c r="AV10" i="1"/>
  <c r="AV16" i="1"/>
  <c r="AV9" i="1"/>
  <c r="AV18" i="1"/>
  <c r="AV54" i="1"/>
  <c r="AV26" i="1"/>
  <c r="AV11" i="1"/>
  <c r="AV48" i="1"/>
  <c r="AV42" i="1"/>
  <c r="AV6" i="1"/>
  <c r="AV2" i="1"/>
  <c r="AV22" i="1"/>
  <c r="AV15" i="1"/>
  <c r="AV49" i="1"/>
  <c r="BG19" i="1"/>
  <c r="BG75" i="1"/>
  <c r="BG73" i="1"/>
  <c r="BG70" i="1"/>
  <c r="BG147" i="1"/>
  <c r="BG41" i="1"/>
  <c r="BG37" i="1"/>
  <c r="BJ37" i="1" s="1"/>
  <c r="BG34" i="1"/>
  <c r="BG84" i="1"/>
  <c r="BJ84" i="1" s="1"/>
  <c r="BG125" i="1"/>
  <c r="BG53" i="1"/>
  <c r="BG155" i="1"/>
  <c r="BG104" i="1"/>
  <c r="BG131" i="1"/>
  <c r="BG44" i="1"/>
  <c r="BG39" i="1"/>
  <c r="BG89" i="1"/>
  <c r="BG20" i="1"/>
  <c r="BG102" i="1"/>
  <c r="BG133" i="1"/>
  <c r="BJ133" i="1" s="1"/>
  <c r="BG114" i="1"/>
  <c r="BJ114" i="1" s="1"/>
  <c r="BG103" i="1"/>
  <c r="BG22" i="1"/>
  <c r="BG130" i="1"/>
  <c r="BJ130" i="1" s="1"/>
  <c r="BG120" i="1"/>
  <c r="BG28" i="1"/>
  <c r="BG119" i="1"/>
  <c r="BG15" i="1"/>
  <c r="BG56" i="1"/>
  <c r="BG61" i="1"/>
  <c r="BG8" i="1"/>
  <c r="BG4" i="1"/>
  <c r="BG26" i="1"/>
  <c r="BJ26" i="1" s="1"/>
  <c r="BG71" i="1"/>
  <c r="BG109" i="1"/>
  <c r="BG42" i="1"/>
  <c r="BG140" i="1"/>
  <c r="BG135" i="1"/>
  <c r="BG12" i="1"/>
  <c r="BG49" i="1"/>
  <c r="BG111" i="1"/>
  <c r="BG158" i="1"/>
  <c r="BG126" i="1"/>
  <c r="BG98" i="1"/>
  <c r="BG146" i="1"/>
  <c r="BG157" i="1"/>
  <c r="BG86" i="1"/>
  <c r="BG92" i="1"/>
  <c r="BG87" i="1"/>
  <c r="BG156" i="1"/>
  <c r="BG80" i="1"/>
  <c r="BG46" i="1"/>
  <c r="BG153" i="1"/>
  <c r="BG150" i="1"/>
  <c r="BG83" i="1"/>
  <c r="BG16" i="1"/>
  <c r="BG78" i="1"/>
  <c r="BJ78" i="1" s="1"/>
  <c r="BG100" i="1"/>
  <c r="BG29" i="1"/>
  <c r="BG23" i="1"/>
  <c r="BG25" i="1"/>
  <c r="BG52" i="1"/>
  <c r="BG11" i="1"/>
  <c r="BG94" i="1"/>
  <c r="BG21" i="1"/>
  <c r="BG79" i="1"/>
  <c r="BG148" i="1"/>
  <c r="BG54" i="1"/>
  <c r="BG143" i="1"/>
  <c r="BG138" i="1"/>
  <c r="BG66" i="1"/>
  <c r="BG141" i="1"/>
  <c r="BG136" i="1"/>
  <c r="BG30" i="1"/>
  <c r="BG107" i="1"/>
  <c r="BG105" i="1"/>
  <c r="BG33" i="1"/>
  <c r="BG129" i="1"/>
  <c r="BG60" i="1"/>
  <c r="BG117" i="1"/>
  <c r="BG112" i="1"/>
  <c r="BJ112" i="1" s="1"/>
  <c r="BG6" i="1"/>
  <c r="BG74" i="1"/>
  <c r="BG72" i="1"/>
  <c r="BG77" i="1"/>
  <c r="BG48" i="1"/>
  <c r="BG95" i="1"/>
  <c r="BG93" i="1"/>
  <c r="BG88" i="1"/>
  <c r="BG38" i="1"/>
  <c r="BG36" i="1"/>
  <c r="BG14" i="1"/>
  <c r="BG97" i="1"/>
  <c r="BG69" i="1"/>
  <c r="BG64" i="1"/>
  <c r="BG151" i="1"/>
  <c r="BG5" i="1"/>
  <c r="BG3" i="1"/>
  <c r="BG145" i="1"/>
  <c r="BG113" i="1"/>
  <c r="BG96" i="1"/>
  <c r="BG45" i="1"/>
  <c r="BG40" i="1"/>
  <c r="BG127" i="1"/>
  <c r="BG82" i="1"/>
  <c r="BJ82" i="1" s="1"/>
  <c r="BG51" i="1"/>
  <c r="BG47" i="1"/>
  <c r="BG55" i="1"/>
  <c r="BG124" i="1"/>
  <c r="BG85" i="1"/>
  <c r="BG128" i="1"/>
  <c r="BG59" i="1"/>
  <c r="BG154" i="1"/>
  <c r="BG31" i="1"/>
  <c r="BG132" i="1"/>
  <c r="BG27" i="1"/>
  <c r="BG76" i="1"/>
  <c r="BG35" i="1"/>
  <c r="BG122" i="1"/>
  <c r="BG115" i="1"/>
  <c r="BG7" i="1"/>
  <c r="BG99" i="1"/>
  <c r="BG57" i="1"/>
  <c r="BG13" i="1"/>
  <c r="BG110" i="1"/>
  <c r="BG68" i="1"/>
  <c r="BG152" i="1"/>
  <c r="BG118" i="1"/>
  <c r="BG139" i="1"/>
  <c r="BG90" i="1"/>
  <c r="BG9" i="1"/>
  <c r="BG91" i="1"/>
  <c r="BG65" i="1"/>
  <c r="BG24" i="1"/>
  <c r="BG137" i="1"/>
  <c r="BG50" i="1"/>
  <c r="BG67" i="1"/>
  <c r="BG144" i="1"/>
  <c r="BG142" i="1"/>
  <c r="BG134" i="1"/>
  <c r="BG32" i="1"/>
  <c r="BG81" i="1"/>
  <c r="BG58" i="1"/>
  <c r="BG149" i="1"/>
  <c r="BG121" i="1"/>
  <c r="BG116" i="1"/>
  <c r="BG63" i="1"/>
  <c r="BG123" i="1"/>
  <c r="BG17" i="1"/>
  <c r="BG62" i="1"/>
  <c r="BG43" i="1"/>
  <c r="BG108" i="1"/>
  <c r="BG106" i="1"/>
  <c r="BG101" i="1"/>
  <c r="BG18" i="1"/>
  <c r="BG10" i="1"/>
  <c r="BG2" i="1"/>
  <c r="AC48" i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  <c r="BJ70" i="1" l="1"/>
  <c r="BJ73" i="1"/>
  <c r="BJ41" i="1"/>
  <c r="BJ139" i="1"/>
  <c r="BJ102" i="1"/>
  <c r="BJ106" i="1"/>
  <c r="BJ20" i="1"/>
  <c r="BJ117" i="1"/>
  <c r="BJ48" i="1"/>
  <c r="BJ135" i="1"/>
  <c r="BJ2" i="1"/>
  <c r="BJ124" i="1"/>
  <c r="BJ25" i="1"/>
  <c r="BJ10" i="1"/>
  <c r="BJ55" i="1"/>
  <c r="BJ155" i="1"/>
  <c r="BJ24" i="1"/>
  <c r="BJ52" i="1"/>
  <c r="BJ65" i="1"/>
  <c r="BJ140" i="1"/>
  <c r="BJ91" i="1"/>
  <c r="BJ23" i="1"/>
  <c r="BJ18" i="1"/>
  <c r="BJ47" i="1"/>
  <c r="BJ74" i="1"/>
  <c r="BJ29" i="1"/>
  <c r="BJ109" i="1"/>
  <c r="BJ53" i="1"/>
  <c r="BJ85" i="1"/>
  <c r="BJ131" i="1"/>
  <c r="BJ77" i="1"/>
  <c r="BJ104" i="1"/>
  <c r="BJ72" i="1"/>
  <c r="BJ42" i="1"/>
  <c r="BJ9" i="1"/>
  <c r="BJ101" i="1"/>
  <c r="BJ90" i="1"/>
  <c r="BJ51" i="1"/>
  <c r="BJ6" i="1"/>
  <c r="BJ100" i="1"/>
  <c r="BJ71" i="1"/>
  <c r="BJ125" i="1"/>
  <c r="BJ127" i="1"/>
  <c r="BJ43" i="1"/>
  <c r="BJ83" i="1"/>
  <c r="BJ45" i="1"/>
  <c r="BJ17" i="1"/>
  <c r="BJ110" i="1"/>
  <c r="BJ96" i="1"/>
  <c r="BJ33" i="1"/>
  <c r="BJ153" i="1"/>
  <c r="BJ56" i="1"/>
  <c r="BJ147" i="1"/>
  <c r="BJ118" i="1"/>
  <c r="BJ34" i="1"/>
  <c r="BJ40" i="1"/>
  <c r="BJ68" i="1"/>
  <c r="BJ61" i="1"/>
  <c r="BJ113" i="1"/>
  <c r="BJ15" i="1"/>
  <c r="BJ145" i="1"/>
  <c r="BJ80" i="1"/>
  <c r="BJ99" i="1"/>
  <c r="BJ30" i="1"/>
  <c r="BJ75" i="1"/>
  <c r="BJ5" i="1"/>
  <c r="BJ87" i="1"/>
  <c r="BJ19" i="1"/>
  <c r="BJ115" i="1"/>
  <c r="BJ141" i="1"/>
  <c r="BJ122" i="1"/>
  <c r="BJ66" i="1"/>
  <c r="BJ86" i="1"/>
  <c r="BJ81" i="1"/>
  <c r="BJ69" i="1"/>
  <c r="BJ157" i="1"/>
  <c r="BJ32" i="1"/>
  <c r="BJ76" i="1"/>
  <c r="BJ143" i="1"/>
  <c r="BJ134" i="1"/>
  <c r="BJ14" i="1"/>
  <c r="BJ98" i="1"/>
  <c r="BJ36" i="1"/>
  <c r="BJ148" i="1"/>
  <c r="BJ144" i="1"/>
  <c r="BJ38" i="1"/>
  <c r="BJ79" i="1"/>
  <c r="BJ154" i="1"/>
  <c r="BJ88" i="1"/>
  <c r="BJ21" i="1"/>
  <c r="BJ111" i="1"/>
  <c r="BJ89" i="1"/>
  <c r="BJ108" i="1"/>
  <c r="BJ16" i="1"/>
  <c r="BJ152" i="1"/>
  <c r="BJ8" i="1"/>
  <c r="BJ150" i="1"/>
  <c r="BJ123" i="1"/>
  <c r="BJ105" i="1"/>
  <c r="BJ63" i="1"/>
  <c r="BJ119" i="1"/>
  <c r="BJ3" i="1"/>
  <c r="BJ28" i="1"/>
  <c r="BJ121" i="1"/>
  <c r="BJ136" i="1"/>
  <c r="BJ120" i="1"/>
  <c r="BJ149" i="1"/>
  <c r="BJ151" i="1"/>
  <c r="BJ92" i="1"/>
  <c r="BJ58" i="1"/>
  <c r="BJ64" i="1"/>
  <c r="BJ22" i="1"/>
  <c r="BJ35" i="1"/>
  <c r="BJ138" i="1"/>
  <c r="BJ103" i="1"/>
  <c r="BJ97" i="1"/>
  <c r="BJ146" i="1"/>
  <c r="BJ27" i="1"/>
  <c r="BJ54" i="1"/>
  <c r="BJ142" i="1"/>
  <c r="BJ132" i="1"/>
  <c r="BJ126" i="1"/>
  <c r="BJ31" i="1"/>
  <c r="BJ158" i="1"/>
  <c r="BJ67" i="1"/>
  <c r="BJ50" i="1"/>
  <c r="BJ59" i="1"/>
  <c r="BJ93" i="1"/>
  <c r="BJ94" i="1"/>
  <c r="BJ49" i="1"/>
  <c r="BJ39" i="1"/>
  <c r="BJ4" i="1"/>
  <c r="BJ60" i="1"/>
  <c r="BJ62" i="1"/>
  <c r="BJ129" i="1"/>
  <c r="BJ13" i="1"/>
  <c r="BJ46" i="1"/>
  <c r="BJ57" i="1"/>
  <c r="BJ107" i="1"/>
  <c r="BJ116" i="1"/>
  <c r="BJ156" i="1"/>
  <c r="BJ7" i="1"/>
  <c r="BJ137" i="1"/>
  <c r="BJ128" i="1"/>
  <c r="BJ95" i="1"/>
  <c r="BJ11" i="1"/>
  <c r="BJ12" i="1"/>
  <c r="BJ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<sst xmlns="http://schemas.openxmlformats.org/spreadsheetml/2006/main" count="61" uniqueCount="19">
  <si>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</si>
  <si>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</si>
  <si>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</si>
  <si>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</si>
  <si>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</si>
  <si>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</si>
  <si>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</si>
  <si>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</si>
  <si>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</si>
  <si>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</si>
  <si>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</si>
  <si>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</si>
  <si>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</si>
  <si>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Sn</t>
    <phoneticPr fontId="18" type="noConversion"/>
  </si>
  <si>
    <t>Qn</t>
    <phoneticPr fontId="18" type="noConversion"/>
  </si>
  <si>
    <t>SO2</t>
    <phoneticPr fontId="18" type="noConversion"/>
  </si>
  <si>
    <t>CO</t>
    <phoneticPr fontId="18" type="noConversion"/>
  </si>
  <si>
    <t>NO2</t>
    <phoneticPr fontId="18" type="noConversion"/>
  </si>
  <si>
    <t>PM25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</si>
</sst>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工作表8!$M$1:$M$157</c:f>
              <c:numCache>
                <c:formatCode>General</c:formatCode>
                <c:ptCount val="1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165</c:v>
                </c:pt>
                <c:pt idx="156">
                  <c:v>169</c:v>
                </c:pt>
              </c:numCache>
            </c:numRef>
          </c:xVal>
          <c:yVal>
            <c:numRef>
              <c:f>工作表8!$N$1:$N$157</c:f>
            </c:numRef>
          </c:yVal>
          <c:smooth val="0"/>
          <c:extLst>
            <c:ext xmlns:c16="http://schemas.microsoft.com/office/drawing/2014/chart" uri="{C3380CC4-5D6E-409C-BE32-E72D297353CC}">
              <c16:uniqueId val="{00000000-7085-4B25-8DB3-A584F335530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工作表8!$M$1:$M$157</c:f>
              <c:numCache>
                <c:formatCode>General</c:formatCode>
                <c:ptCount val="1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165</c:v>
                </c:pt>
                <c:pt idx="156">
                  <c:v>169</c:v>
                </c:pt>
              </c:numCache>
            </c:numRef>
          </c:xVal>
          <c:yVal>
            <c:numRef>
              <c:f>工作表8!$O$1:$O$157</c:f>
              <c:numCache>
                <c:formatCode>General</c:formatCode>
                <c:ptCount val="157"/>
                <c:pt idx="0">
                  <c:v>1</c:v>
                </c:pt>
                <c:pt idx="1">
                  <c:v>0.99895828992874702</c:v>
                </c:pt>
                <c:pt idx="2">
                  <c:v>0.99729155381474233</c:v>
                </c:pt>
                <c:pt idx="3">
                  <c:v>0.99441643401808411</c:v>
                </c:pt>
                <c:pt idx="4">
                  <c:v>0.99083295137297389</c:v>
                </c:pt>
                <c:pt idx="5">
                  <c:v>0.98708279511646324</c:v>
                </c:pt>
                <c:pt idx="6">
                  <c:v>0.97958248260344183</c:v>
                </c:pt>
                <c:pt idx="7">
                  <c:v>0.97374890620442522</c:v>
                </c:pt>
                <c:pt idx="8">
                  <c:v>0.96629026209425395</c:v>
                </c:pt>
                <c:pt idx="9">
                  <c:v>0.95783157631567983</c:v>
                </c:pt>
                <c:pt idx="10">
                  <c:v>0.94778949122880118</c:v>
                </c:pt>
                <c:pt idx="11">
                  <c:v>0.93695570648777038</c:v>
                </c:pt>
                <c:pt idx="12">
                  <c:v>0.92562190091253804</c:v>
                </c:pt>
                <c:pt idx="13">
                  <c:v>0.91503812658860784</c:v>
                </c:pt>
                <c:pt idx="14">
                  <c:v>0.90245426892787195</c:v>
                </c:pt>
                <c:pt idx="15">
                  <c:v>0.8865786074419767</c:v>
                </c:pt>
                <c:pt idx="16">
                  <c:v>0.871244635193133</c:v>
                </c:pt>
                <c:pt idx="17">
                  <c:v>0.85570232093003873</c:v>
                </c:pt>
                <c:pt idx="18">
                  <c:v>0.83978499104129334</c:v>
                </c:pt>
                <c:pt idx="19">
                  <c:v>0.81674236426517777</c:v>
                </c:pt>
                <c:pt idx="20">
                  <c:v>0.80136672361348393</c:v>
                </c:pt>
                <c:pt idx="21">
                  <c:v>0.78465769407058628</c:v>
                </c:pt>
                <c:pt idx="22">
                  <c:v>0.76874036418184089</c:v>
                </c:pt>
                <c:pt idx="23">
                  <c:v>0.74986457769073711</c:v>
                </c:pt>
                <c:pt idx="24">
                  <c:v>0.73273886411933831</c:v>
                </c:pt>
                <c:pt idx="25">
                  <c:v>0.71607150297929079</c:v>
                </c:pt>
                <c:pt idx="26">
                  <c:v>0.69940414183924327</c:v>
                </c:pt>
                <c:pt idx="27">
                  <c:v>0.68290345431059629</c:v>
                </c:pt>
                <c:pt idx="28">
                  <c:v>0.66240260010833785</c:v>
                </c:pt>
                <c:pt idx="29">
                  <c:v>0.64631859660819202</c:v>
                </c:pt>
                <c:pt idx="30">
                  <c:v>0.62890120421684237</c:v>
                </c:pt>
                <c:pt idx="31">
                  <c:v>0.60577524063502641</c:v>
                </c:pt>
                <c:pt idx="32">
                  <c:v>0.589107879494979</c:v>
                </c:pt>
                <c:pt idx="33">
                  <c:v>0.57373223884328517</c:v>
                </c:pt>
                <c:pt idx="34">
                  <c:v>0.5573565565231885</c:v>
                </c:pt>
                <c:pt idx="35">
                  <c:v>0.54252260510854622</c:v>
                </c:pt>
                <c:pt idx="36">
                  <c:v>0.52618859119129968</c:v>
                </c:pt>
                <c:pt idx="37">
                  <c:v>0.51272969707071125</c:v>
                </c:pt>
                <c:pt idx="38">
                  <c:v>0.49818742447601982</c:v>
                </c:pt>
                <c:pt idx="39">
                  <c:v>0.48593691403808492</c:v>
                </c:pt>
                <c:pt idx="40">
                  <c:v>0.47293637234884789</c:v>
                </c:pt>
                <c:pt idx="41">
                  <c:v>0.45989416225676072</c:v>
                </c:pt>
                <c:pt idx="42">
                  <c:v>0.44814367265302724</c:v>
                </c:pt>
                <c:pt idx="43">
                  <c:v>0.43664319346639441</c:v>
                </c:pt>
                <c:pt idx="44">
                  <c:v>0.42168423684320178</c:v>
                </c:pt>
                <c:pt idx="45">
                  <c:v>0.41060044168507021</c:v>
                </c:pt>
                <c:pt idx="46">
                  <c:v>0.39964165173548899</c:v>
                </c:pt>
                <c:pt idx="47">
                  <c:v>0.38984957706571105</c:v>
                </c:pt>
                <c:pt idx="48">
                  <c:v>0.38005750239593317</c:v>
                </c:pt>
                <c:pt idx="49">
                  <c:v>0.36968207008625359</c:v>
                </c:pt>
                <c:pt idx="50">
                  <c:v>0.3643485145214384</c:v>
                </c:pt>
                <c:pt idx="51">
                  <c:v>0.35426476103170967</c:v>
                </c:pt>
                <c:pt idx="52">
                  <c:v>0.34138922455102294</c:v>
                </c:pt>
                <c:pt idx="53">
                  <c:v>0.32805533563898498</c:v>
                </c:pt>
                <c:pt idx="54">
                  <c:v>0.31676319846660278</c:v>
                </c:pt>
                <c:pt idx="55">
                  <c:v>0.30467936164006831</c:v>
                </c:pt>
                <c:pt idx="56">
                  <c:v>0.29180382515938164</c:v>
                </c:pt>
                <c:pt idx="57">
                  <c:v>0.28038668277844908</c:v>
                </c:pt>
                <c:pt idx="58">
                  <c:v>0.26888620359181631</c:v>
                </c:pt>
                <c:pt idx="59">
                  <c:v>0.25792741364223509</c:v>
                </c:pt>
                <c:pt idx="60">
                  <c:v>0.24651027126130257</c:v>
                </c:pt>
                <c:pt idx="61">
                  <c:v>0.23509312888037001</c:v>
                </c:pt>
                <c:pt idx="62">
                  <c:v>0.22505104379349139</c:v>
                </c:pt>
                <c:pt idx="63">
                  <c:v>0.21338389099545815</c:v>
                </c:pt>
                <c:pt idx="64">
                  <c:v>0.20409183715988166</c:v>
                </c:pt>
                <c:pt idx="65">
                  <c:v>0.19446643610150424</c:v>
                </c:pt>
                <c:pt idx="66">
                  <c:v>0.18454935622317598</c:v>
                </c:pt>
                <c:pt idx="67">
                  <c:v>0.17309054543939331</c:v>
                </c:pt>
                <c:pt idx="68">
                  <c:v>0.16521521730072086</c:v>
                </c:pt>
                <c:pt idx="69">
                  <c:v>0.15563148464519355</c:v>
                </c:pt>
                <c:pt idx="70">
                  <c:v>0.14779782490937121</c:v>
                </c:pt>
                <c:pt idx="71">
                  <c:v>0.13946414433934748</c:v>
                </c:pt>
                <c:pt idx="72">
                  <c:v>0.13188049502062585</c:v>
                </c:pt>
                <c:pt idx="73">
                  <c:v>0.12538022417600733</c:v>
                </c:pt>
                <c:pt idx="74">
                  <c:v>0.11837993249718738</c:v>
                </c:pt>
                <c:pt idx="75">
                  <c:v>0.11237968248677029</c:v>
                </c:pt>
                <c:pt idx="76">
                  <c:v>0.10596274844785199</c:v>
                </c:pt>
                <c:pt idx="77">
                  <c:v>9.8712446351931327E-2</c:v>
                </c:pt>
                <c:pt idx="78">
                  <c:v>9.3045543564315186E-2</c:v>
                </c:pt>
                <c:pt idx="79">
                  <c:v>8.6836951539647489E-2</c:v>
                </c:pt>
                <c:pt idx="80">
                  <c:v>8.2836784866036087E-2</c:v>
                </c:pt>
                <c:pt idx="81">
                  <c:v>7.7544897704070997E-2</c:v>
                </c:pt>
                <c:pt idx="82">
                  <c:v>7.2753031376307342E-2</c:v>
                </c:pt>
                <c:pt idx="83">
                  <c:v>6.8627859494145585E-2</c:v>
                </c:pt>
                <c:pt idx="84">
                  <c:v>6.4211008792032995E-2</c:v>
                </c:pt>
                <c:pt idx="85">
                  <c:v>6.0585857744072671E-2</c:v>
                </c:pt>
                <c:pt idx="86">
                  <c:v>5.7669069544564355E-2</c:v>
                </c:pt>
                <c:pt idx="87">
                  <c:v>5.4752281345056046E-2</c:v>
                </c:pt>
                <c:pt idx="88">
                  <c:v>5.1918829951247969E-2</c:v>
                </c:pt>
                <c:pt idx="89">
                  <c:v>4.8627026126088588E-2</c:v>
                </c:pt>
                <c:pt idx="90">
                  <c:v>4.612692195508146E-2</c:v>
                </c:pt>
                <c:pt idx="91">
                  <c:v>4.321013375557315E-2</c:v>
                </c:pt>
                <c:pt idx="92">
                  <c:v>4.1210050418767449E-2</c:v>
                </c:pt>
                <c:pt idx="93">
                  <c:v>3.9418309096212342E-2</c:v>
                </c:pt>
                <c:pt idx="94">
                  <c:v>3.7709904579357474E-2</c:v>
                </c:pt>
                <c:pt idx="95">
                  <c:v>3.516813200550023E-2</c:v>
                </c:pt>
                <c:pt idx="96">
                  <c:v>3.283470144589358E-2</c:v>
                </c:pt>
                <c:pt idx="97">
                  <c:v>3.1001291720488353E-2</c:v>
                </c:pt>
                <c:pt idx="98">
                  <c:v>2.9209550397933246E-2</c:v>
                </c:pt>
                <c:pt idx="99">
                  <c:v>2.7542814283928498E-2</c:v>
                </c:pt>
                <c:pt idx="100">
                  <c:v>2.6251093795574814E-2</c:v>
                </c:pt>
                <c:pt idx="101">
                  <c:v>2.5084378515771489E-2</c:v>
                </c:pt>
                <c:pt idx="102">
                  <c:v>2.3917663235968164E-2</c:v>
                </c:pt>
                <c:pt idx="103">
                  <c:v>2.237593233051377E-2</c:v>
                </c:pt>
                <c:pt idx="104">
                  <c:v>2.1292553856410684E-2</c:v>
                </c:pt>
                <c:pt idx="105">
                  <c:v>1.9667486145256052E-2</c:v>
                </c:pt>
                <c:pt idx="106">
                  <c:v>1.8417434059752491E-2</c:v>
                </c:pt>
                <c:pt idx="107">
                  <c:v>1.741739239134964E-2</c:v>
                </c:pt>
                <c:pt idx="108">
                  <c:v>1.6292345514396435E-2</c:v>
                </c:pt>
                <c:pt idx="109">
                  <c:v>1.5125630234593108E-2</c:v>
                </c:pt>
                <c:pt idx="110">
                  <c:v>1.408392016334014E-2</c:v>
                </c:pt>
                <c:pt idx="111">
                  <c:v>1.3292220509187883E-2</c:v>
                </c:pt>
                <c:pt idx="112">
                  <c:v>1.2583857660735864E-2</c:v>
                </c:pt>
                <c:pt idx="113">
                  <c:v>1.1375473978082419E-2</c:v>
                </c:pt>
                <c:pt idx="114">
                  <c:v>1.0583774323930165E-2</c:v>
                </c:pt>
                <c:pt idx="115">
                  <c:v>1.004208508687862E-2</c:v>
                </c:pt>
                <c:pt idx="116">
                  <c:v>9.4587274469769573E-3</c:v>
                </c:pt>
                <c:pt idx="117">
                  <c:v>8.5836909871244635E-3</c:v>
                </c:pt>
                <c:pt idx="118">
                  <c:v>7.7503229301220883E-3</c:v>
                </c:pt>
                <c:pt idx="119">
                  <c:v>7.0419600816700699E-3</c:v>
                </c:pt>
                <c:pt idx="120">
                  <c:v>6.3335972332180506E-3</c:v>
                </c:pt>
                <c:pt idx="121">
                  <c:v>5.7502395933163881E-3</c:v>
                </c:pt>
                <c:pt idx="122">
                  <c:v>5.5002291762156754E-3</c:v>
                </c:pt>
                <c:pt idx="123">
                  <c:v>5.0835451477144883E-3</c:v>
                </c:pt>
                <c:pt idx="124">
                  <c:v>4.7501979249135384E-3</c:v>
                </c:pt>
                <c:pt idx="125">
                  <c:v>4.4168507021125876E-3</c:v>
                </c:pt>
                <c:pt idx="126">
                  <c:v>4.0001666736114005E-3</c:v>
                </c:pt>
                <c:pt idx="127">
                  <c:v>3.6668194508104506E-3</c:v>
                </c:pt>
                <c:pt idx="128">
                  <c:v>3.250135422309263E-3</c:v>
                </c:pt>
                <c:pt idx="129">
                  <c:v>2.9167881995083127E-3</c:v>
                </c:pt>
                <c:pt idx="130">
                  <c:v>2.8334513938080754E-3</c:v>
                </c:pt>
                <c:pt idx="131">
                  <c:v>2.6667777824076005E-3</c:v>
                </c:pt>
                <c:pt idx="132">
                  <c:v>2.4167673653068878E-3</c:v>
                </c:pt>
                <c:pt idx="133">
                  <c:v>2.1667569482061752E-3</c:v>
                </c:pt>
                <c:pt idx="134">
                  <c:v>2.0417517396558189E-3</c:v>
                </c:pt>
                <c:pt idx="135">
                  <c:v>1.8750781282553439E-3</c:v>
                </c:pt>
                <c:pt idx="136">
                  <c:v>1.8334097254052253E-3</c:v>
                </c:pt>
                <c:pt idx="137">
                  <c:v>1.7500729197049876E-3</c:v>
                </c:pt>
                <c:pt idx="138">
                  <c:v>1.6250677111546315E-3</c:v>
                </c:pt>
                <c:pt idx="139">
                  <c:v>1.4167256969040377E-3</c:v>
                </c:pt>
                <c:pt idx="140">
                  <c:v>1.2500520855035625E-3</c:v>
                </c:pt>
                <c:pt idx="141">
                  <c:v>1.1667152798033251E-3</c:v>
                </c:pt>
                <c:pt idx="142">
                  <c:v>1.1250468769532064E-3</c:v>
                </c:pt>
                <c:pt idx="143">
                  <c:v>1.041710071252969E-3</c:v>
                </c:pt>
                <c:pt idx="144">
                  <c:v>9.1670486270261265E-4</c:v>
                </c:pt>
                <c:pt idx="145">
                  <c:v>7.9169965415225633E-4</c:v>
                </c:pt>
                <c:pt idx="146">
                  <c:v>7.5003125130213759E-4</c:v>
                </c:pt>
                <c:pt idx="147">
                  <c:v>7.0836284845201885E-4</c:v>
                </c:pt>
                <c:pt idx="148">
                  <c:v>5.416892370515438E-4</c:v>
                </c:pt>
                <c:pt idx="149">
                  <c:v>5.0002083420142506E-4</c:v>
                </c:pt>
                <c:pt idx="150">
                  <c:v>4.1668402850118753E-4</c:v>
                </c:pt>
                <c:pt idx="151">
                  <c:v>3.3334722280095006E-4</c:v>
                </c:pt>
                <c:pt idx="152">
                  <c:v>2.5001041710071253E-4</c:v>
                </c:pt>
                <c:pt idx="153">
                  <c:v>1.6667361140047503E-4</c:v>
                </c:pt>
                <c:pt idx="154">
                  <c:v>8.3336805700237514E-5</c:v>
                </c:pt>
                <c:pt idx="155">
                  <c:v>4.1668402850118757E-5</c:v>
                </c:pt>
                <c:pt idx="15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5-4B25-8DB3-A584F3355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421808"/>
        <c:axId val="2041414608"/>
      </c:scatterChart>
      <c:valAx>
        <c:axId val="2041421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41414608"/>
        <c:crosses val="autoZero"/>
        <c:crossBetween val="midCat"/>
      </c:valAx>
      <c:valAx>
        <c:axId val="204141460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4142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7</xdr:row>
      <xdr:rowOff>28575</xdr:rowOff>
    </xdr:from>
    <xdr:to>
      <xdr:col>21</xdr:col>
      <xdr:colOff>19050</xdr:colOff>
      <xdr:row>32</xdr:row>
      <xdr:rowOff>9525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39BA9918-0A8D-A158-2BF6-D7522C081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638A-3934-4A5A-8569-985AD1434A5E}">
  <dimension ref="A1:BJ24008"/>
  <sheetViews>
    <sheetView topLeftCell="AP122" workbookViewId="0">
      <selection activeCell="BB2" sqref="BB2:BC158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>COUNTIFS(B:B,"&gt;" &amp; S2)</f>
        <v>21546</v>
      </c>
      <c r="U2">
        <f t="shared" ref="U2:U47" si="5">T2/$T$48</f>
        <v>1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2.1739130434782608E-2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COUNTIFS(C:C,"&gt;" &amp; AF2)</f>
        <v>23677</v>
      </c>
      <c r="AH2">
        <f>AG2/$AG$22</f>
        <v>1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COUNTIFS(D:D,"&gt;" &amp; AQ2)</f>
        <v>23956</v>
      </c>
      <c r="AS2">
        <f>AR2/$AR$64</f>
        <v>1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(AS2-$J$2)/15.53398</f>
        <v>-1.4162500531093771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COUNTIFS(E:E,"&gt;" &amp; BB2)</f>
        <v>23999</v>
      </c>
      <c r="BD2">
        <f>BC2/$BC$159</f>
        <v>1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6">MODE(A:A)</f>
        <v>44</v>
      </c>
      <c r="H3">
        <f>MODE(B:B)</f>
        <v>2</v>
      </c>
      <c r="I3">
        <f t="shared" ref="I3:K3" si="7">MODE(C:C)</f>
        <v>2</v>
      </c>
      <c r="J3">
        <f t="shared" si="7"/>
        <v>17</v>
      </c>
      <c r="K3">
        <f t="shared" si="7"/>
        <v>31</v>
      </c>
      <c r="N3">
        <f>CORREL($C:$C,B:B)</f>
        <v>0.20763166170223171</v>
      </c>
      <c r="O3">
        <f t="shared" ref="O3:Q3" si="8">CORREL($C:$C,C:C)</f>
        <v>1</v>
      </c>
      <c r="P3">
        <f t="shared" si="8"/>
        <v>0.7350018997570853</v>
      </c>
      <c r="Q3">
        <f t="shared" si="8"/>
        <v>0.59237894258516188</v>
      </c>
      <c r="S3">
        <v>2</v>
      </c>
      <c r="T3">
        <f t="shared" ref="T3:T47" si="9">COUNTIFS(B:B,"&gt;" &amp; S3)</f>
        <v>11414</v>
      </c>
      <c r="U3">
        <f t="shared" si="5"/>
        <v>0.52975030168012627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COUNTIFS(C:C,"&gt;" &amp; AF3)</f>
        <v>19606</v>
      </c>
      <c r="AH3">
        <f t="shared" ref="AH3:AH21" si="19">AG3/$AG$22</f>
        <v>0.82806098745618106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COUNTIFS(D:D,"&gt;" &amp; AQ3)</f>
        <v>23623</v>
      </c>
      <c r="AS3">
        <f t="shared" ref="AS3:AS63" si="28">AR3/$AR$64</f>
        <v>0.98609951577892807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(AS3-$J$2)/15.53398</f>
        <v>-1.4171448968146652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COUNTIFS(E:E,"&gt;" &amp; BB3)</f>
        <v>23974</v>
      </c>
      <c r="BD3">
        <f t="shared" ref="BD3:BD66" si="37">BC3/$BC$159</f>
        <v>0.99895828992874702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9"/>
        <v>5272</v>
      </c>
      <c r="U4">
        <f t="shared" si="5"/>
        <v>0.24468578854543765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12886</v>
      </c>
      <c r="AH4">
        <f t="shared" si="19"/>
        <v>0.54424124677957508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23312</v>
      </c>
      <c r="AS4">
        <f t="shared" si="28"/>
        <v>0.97311738186675567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-1.4179806217166009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23934</v>
      </c>
      <c r="BD4">
        <f t="shared" si="37"/>
        <v>0.99729155381474233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9"/>
        <v>2643</v>
      </c>
      <c r="U5">
        <f t="shared" si="5"/>
        <v>0.1226677805625174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6739</v>
      </c>
      <c r="AH5">
        <f t="shared" si="19"/>
        <v>0.28462220720530473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22870</v>
      </c>
      <c r="AS5">
        <f t="shared" si="28"/>
        <v>0.95466688929704457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-1.4191683722203168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23865</v>
      </c>
      <c r="BD5">
        <f t="shared" si="37"/>
        <v>0.99441643401808411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9"/>
        <v>1536</v>
      </c>
      <c r="U6">
        <f t="shared" si="5"/>
        <v>7.128933444722918E-2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2801</v>
      </c>
      <c r="AH6">
        <f t="shared" si="19"/>
        <v>0.11830046036237699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22192</v>
      </c>
      <c r="AS6">
        <f t="shared" si="28"/>
        <v>0.92636500250459175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-1.4209903062509033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23779</v>
      </c>
      <c r="BD6">
        <f t="shared" si="37"/>
        <v>0.99083295137297389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9"/>
        <v>988</v>
      </c>
      <c r="U7">
        <f t="shared" si="5"/>
        <v>4.585537918871252E-2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1048</v>
      </c>
      <c r="AH7">
        <f t="shared" si="19"/>
        <v>4.4262364319804029E-2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21347</v>
      </c>
      <c r="AS7">
        <f t="shared" si="28"/>
        <v>0.89109200200367344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-1.4232610057433013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23689</v>
      </c>
      <c r="BD7">
        <f t="shared" si="37"/>
        <v>0.98708279511646324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9"/>
        <v>701</v>
      </c>
      <c r="U8">
        <f t="shared" si="5"/>
        <v>3.253504130697113E-2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427</v>
      </c>
      <c r="AH8">
        <f t="shared" si="19"/>
        <v>1.8034379355492673E-2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20435</v>
      </c>
      <c r="AS8">
        <f t="shared" si="28"/>
        <v>0.85302220738019707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-1.4257117488640905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23509</v>
      </c>
      <c r="BD8">
        <f t="shared" si="37"/>
        <v>0.97958248260344183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9"/>
        <v>509</v>
      </c>
      <c r="U9">
        <f t="shared" si="5"/>
        <v>2.3623874501067482E-2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224</v>
      </c>
      <c r="AH9">
        <f t="shared" si="19"/>
        <v>9.4606580225535322E-3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19332</v>
      </c>
      <c r="AS9">
        <f t="shared" si="28"/>
        <v>0.80697946234763729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-1.4286757506867116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23369</v>
      </c>
      <c r="BD9">
        <f t="shared" si="37"/>
        <v>0.97374890620442522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9"/>
        <v>384</v>
      </c>
      <c r="U10">
        <f t="shared" si="5"/>
        <v>1.7822333611807295E-2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4.7303290112767661E-3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18316</v>
      </c>
      <c r="AS10">
        <f t="shared" si="28"/>
        <v>0.76456837535481714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-1.4314059645142574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23190</v>
      </c>
      <c r="BD10">
        <f t="shared" si="37"/>
        <v>0.96629026209425395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9"/>
        <v>308</v>
      </c>
      <c r="U11">
        <f t="shared" si="5"/>
        <v>1.4294996751137101E-2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70</v>
      </c>
      <c r="AH11">
        <f t="shared" si="19"/>
        <v>2.9564556320479793E-3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17168</v>
      </c>
      <c r="AS11">
        <f t="shared" si="28"/>
        <v>0.71664718650859904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-1.4344908911619174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22987</v>
      </c>
      <c r="BD11">
        <f t="shared" si="37"/>
        <v>0.95783157631567983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9"/>
        <v>245</v>
      </c>
      <c r="U12">
        <f t="shared" si="5"/>
        <v>1.1371020142949967E-2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55</v>
      </c>
      <c r="AH12">
        <f t="shared" si="19"/>
        <v>2.3229294251805549E-3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16003</v>
      </c>
      <c r="AS12">
        <f t="shared" si="28"/>
        <v>0.66801636333277681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-1.4376215005212589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22746</v>
      </c>
      <c r="BD12">
        <f t="shared" si="37"/>
        <v>0.94778949122880118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9"/>
        <v>199</v>
      </c>
      <c r="U13">
        <f t="shared" si="5"/>
        <v>9.236053095702218E-3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42</v>
      </c>
      <c r="AH13">
        <f t="shared" si="19"/>
        <v>1.7738733792287875E-3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14853</v>
      </c>
      <c r="AS13">
        <f t="shared" si="28"/>
        <v>0.62001168809484053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-1.4407118016055871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22486</v>
      </c>
      <c r="BD13">
        <f t="shared" si="37"/>
        <v>0.93695570648777038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9"/>
        <v>162</v>
      </c>
      <c r="U14">
        <f t="shared" si="5"/>
        <v>7.5187969924812026E-3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26</v>
      </c>
      <c r="AH14">
        <f t="shared" si="19"/>
        <v>1.0981120919035352E-3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13725</v>
      </c>
      <c r="AS14">
        <f t="shared" si="28"/>
        <v>0.572925363165804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-1.4437429838865632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22214</v>
      </c>
      <c r="BD14">
        <f t="shared" si="37"/>
        <v>0.92562190091253804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9"/>
        <v>133</v>
      </c>
      <c r="U15">
        <f t="shared" si="5"/>
        <v>6.1728395061728392E-3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16</v>
      </c>
      <c r="AH15">
        <f t="shared" si="19"/>
        <v>6.7576128732525233E-4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12643</v>
      </c>
      <c r="AS15">
        <f t="shared" si="28"/>
        <v>0.52775922524628482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-1.4466505541241661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21960</v>
      </c>
      <c r="BD15">
        <f t="shared" si="37"/>
        <v>0.91503812658860784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9"/>
        <v>114</v>
      </c>
      <c r="U16">
        <f t="shared" si="5"/>
        <v>5.2910052910052907E-3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4.3478260869565216E-2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11</v>
      </c>
      <c r="AH16">
        <f t="shared" si="19"/>
        <v>4.6458588503611102E-4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11588</v>
      </c>
      <c r="AS16">
        <f t="shared" si="28"/>
        <v>0.48372015361496074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-1.4494855694667459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21658</v>
      </c>
      <c r="BD16">
        <f t="shared" si="37"/>
        <v>0.90245426892787195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9"/>
        <v>97</v>
      </c>
      <c r="U17">
        <f t="shared" si="5"/>
        <v>4.5019957300659053E-3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4.3478260869565216E-2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7</v>
      </c>
      <c r="AH17">
        <f t="shared" si="19"/>
        <v>2.9564556320479788E-4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10590</v>
      </c>
      <c r="AS17">
        <f t="shared" si="28"/>
        <v>0.44206044414760393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-1.4521674133642761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21277</v>
      </c>
      <c r="BD17">
        <f t="shared" si="37"/>
        <v>0.8865786074419767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9"/>
        <v>78</v>
      </c>
      <c r="U18">
        <f t="shared" si="5"/>
        <v>3.6201615148983568E-3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3</v>
      </c>
      <c r="AH18">
        <f t="shared" si="19"/>
        <v>1.2670524137348483E-4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9649</v>
      </c>
      <c r="AS18">
        <f t="shared" si="28"/>
        <v>0.4027800968442144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-1.454696085816757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20909</v>
      </c>
      <c r="BD18">
        <f t="shared" si="37"/>
        <v>0.871244635193133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 t="shared" ref="G19" si="65">_xlfn.PERCENTILE.INC(A:A,0.99)</f>
        <v>136</v>
      </c>
      <c r="H19">
        <f>_xlfn.PERCENTILE.INC(B:B,0.95)</f>
        <v>12</v>
      </c>
      <c r="I19">
        <f>_xlfn.PERCENTILE.INC(C:C,0.95)</f>
        <v>6</v>
      </c>
      <c r="J19">
        <f>_xlfn.PERCENTILE.INC(D:D,0.95)</f>
        <v>54</v>
      </c>
      <c r="K19">
        <f>_xlfn.PERCENTILE.INC(E:E,0.95)</f>
        <v>89</v>
      </c>
      <c r="S19">
        <v>42</v>
      </c>
      <c r="T19">
        <f t="shared" si="9"/>
        <v>70</v>
      </c>
      <c r="U19">
        <f t="shared" si="5"/>
        <v>3.2488628979857048E-3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4.3478260869565216E-2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2</v>
      </c>
      <c r="AH19">
        <f t="shared" si="19"/>
        <v>8.4470160915656542E-5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8739</v>
      </c>
      <c r="AS19">
        <f t="shared" si="28"/>
        <v>0.36479378861245615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-1.4571414545008776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20536</v>
      </c>
      <c r="BD19">
        <f t="shared" si="37"/>
        <v>0.85570232093003873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>_xlfn.PERCENTILE.INC(B:B,0.75)</f>
        <v>5</v>
      </c>
      <c r="I20">
        <f t="shared" ref="I20:K20" si="66">_xlfn.PERCENTILE.INC(C:C,0.75)</f>
        <v>5</v>
      </c>
      <c r="J20">
        <f t="shared" si="66"/>
        <v>35</v>
      </c>
      <c r="K20">
        <f t="shared" si="66"/>
        <v>60</v>
      </c>
      <c r="S20">
        <v>45</v>
      </c>
      <c r="T20">
        <f t="shared" si="9"/>
        <v>63</v>
      </c>
      <c r="U20">
        <f t="shared" si="5"/>
        <v>2.9239766081871343E-3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4.3478260869565216E-2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4.2235080457828271E-5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7941</v>
      </c>
      <c r="AS20">
        <f t="shared" si="28"/>
        <v>0.33148271831691434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-1.4592858547315684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20154</v>
      </c>
      <c r="BD20">
        <f t="shared" si="37"/>
        <v>0.83978499104129334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9"/>
        <v>58</v>
      </c>
      <c r="U21">
        <f t="shared" si="5"/>
        <v>2.6919149726167269E-3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4.3478260869565216E-2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0</v>
      </c>
      <c r="AH21">
        <f t="shared" si="19"/>
        <v>0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7134</v>
      </c>
      <c r="AS21">
        <f t="shared" si="28"/>
        <v>0.29779595925864083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-1.4614544399272666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19601</v>
      </c>
      <c r="BD21">
        <f t="shared" si="37"/>
        <v>0.81674236426517777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 t="shared" ref="G22" si="68">_xlfn.PERCENTILE.INC(A:A,0.01)</f>
        <v>18</v>
      </c>
      <c r="H22">
        <f>_xlfn.PERCENTILE.INC(B:B,0.01)</f>
        <v>0</v>
      </c>
      <c r="I22">
        <f t="shared" ref="I22:K22" si="69">_xlfn.PERCENTILE.INC(C:C,0.01)</f>
        <v>0</v>
      </c>
      <c r="J22">
        <f t="shared" si="69"/>
        <v>2</v>
      </c>
      <c r="K22">
        <f t="shared" si="69"/>
        <v>5</v>
      </c>
      <c r="S22">
        <v>50</v>
      </c>
      <c r="T22">
        <f t="shared" si="9"/>
        <v>52</v>
      </c>
      <c r="U22">
        <f t="shared" si="5"/>
        <v>2.4134410099322379E-3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4.3478260869565216E-2</v>
      </c>
      <c r="AB22">
        <f t="shared" si="16"/>
        <v>8.3113978848441334</v>
      </c>
      <c r="AC22">
        <f t="shared" si="17"/>
        <v>0.56521739130434778</v>
      </c>
      <c r="AG22">
        <f>MAX(AG2:AG21)</f>
        <v>23677</v>
      </c>
      <c r="AJ22">
        <f>MEDIAN(AJ2:AJ21)</f>
        <v>7.5</v>
      </c>
      <c r="AQ22">
        <v>33</v>
      </c>
      <c r="AR22">
        <f t="shared" si="27"/>
        <v>6419</v>
      </c>
      <c r="AS22">
        <f t="shared" si="28"/>
        <v>0.26794957421940224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-1.4633758010362186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19232</v>
      </c>
      <c r="BD22">
        <f t="shared" si="37"/>
        <v>0.80136672361348393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9"/>
        <v>50</v>
      </c>
      <c r="U23">
        <f t="shared" si="5"/>
        <v>2.3206163557040749E-3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4.3478260869565216E-2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5832</v>
      </c>
      <c r="AS23">
        <f t="shared" si="28"/>
        <v>0.24344631825012522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-1.4649531981983932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18831</v>
      </c>
      <c r="BD23">
        <f t="shared" si="37"/>
        <v>0.78465769407058628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9"/>
        <v>42</v>
      </c>
      <c r="U24">
        <f t="shared" si="5"/>
        <v>1.9493177387914229E-3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5187</v>
      </c>
      <c r="AS24">
        <f t="shared" si="28"/>
        <v>0.21652195692102189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-1.4666864540239513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18449</v>
      </c>
      <c r="BD24">
        <f t="shared" si="37"/>
        <v>0.76874036418184089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9"/>
        <v>36</v>
      </c>
      <c r="U25">
        <f t="shared" si="5"/>
        <v>1.6708437761069339E-3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4645</v>
      </c>
      <c r="AS25">
        <f t="shared" si="28"/>
        <v>0.19389714476540323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-1.4681429263610868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17996</v>
      </c>
      <c r="BD25">
        <f t="shared" si="37"/>
        <v>0.74986457769073711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9"/>
        <v>32</v>
      </c>
      <c r="U26">
        <f t="shared" si="5"/>
        <v>1.4851944676506079E-3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4.3478260869565216E-2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4164</v>
      </c>
      <c r="AS26">
        <f t="shared" si="28"/>
        <v>0.17381866755718817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-1.4694354783798365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17585</v>
      </c>
      <c r="BD26">
        <f t="shared" si="37"/>
        <v>0.73273886411933831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9"/>
        <v>30</v>
      </c>
      <c r="U27">
        <f t="shared" si="5"/>
        <v>1.3923698134224449E-3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4.3478260869565216E-2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3696</v>
      </c>
      <c r="AS27">
        <f t="shared" si="28"/>
        <v>0.1542828518951411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-1.4706930965602416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17185</v>
      </c>
      <c r="BD27">
        <f t="shared" si="37"/>
        <v>0.71607150297929079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9"/>
        <v>26</v>
      </c>
      <c r="U28">
        <f t="shared" si="5"/>
        <v>1.2067205049661189E-3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3298</v>
      </c>
      <c r="AS28">
        <f t="shared" si="28"/>
        <v>0.13766905994322925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-1.4717626094572527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16785</v>
      </c>
      <c r="BD28">
        <f t="shared" si="37"/>
        <v>0.69940414183924327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9"/>
        <v>24</v>
      </c>
      <c r="U29">
        <f t="shared" si="5"/>
        <v>1.1138958507379559E-3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4.3478260869565216E-2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2956</v>
      </c>
      <c r="AS29">
        <f t="shared" si="28"/>
        <v>0.12339288695942562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-1.4726816381275485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16389</v>
      </c>
      <c r="BD29">
        <f t="shared" si="37"/>
        <v>0.68290345431059629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9"/>
        <v>22</v>
      </c>
      <c r="U30">
        <f t="shared" si="5"/>
        <v>1.0210711965097929E-3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4.3478260869565216E-2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2582</v>
      </c>
      <c r="AS30">
        <f t="shared" si="28"/>
        <v>0.10778093170813158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-1.4736866577845387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15897</v>
      </c>
      <c r="BD30">
        <f t="shared" si="37"/>
        <v>0.66240260010833785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9"/>
        <v>21</v>
      </c>
      <c r="U31">
        <f t="shared" si="5"/>
        <v>9.7465886939571145E-4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4.3478260869565216E-2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2285</v>
      </c>
      <c r="AS31">
        <f t="shared" si="28"/>
        <v>9.5383202537986309E-2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-1.4744847616297958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15511</v>
      </c>
      <c r="BD31">
        <f t="shared" si="37"/>
        <v>0.64631859660819202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9"/>
        <v>19</v>
      </c>
      <c r="U32">
        <f t="shared" si="5"/>
        <v>8.8183421516754845E-4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4.3478260869565216E-2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2043</v>
      </c>
      <c r="AS32">
        <f t="shared" si="28"/>
        <v>8.5281349140090168E-2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-1.4751350684666718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15093</v>
      </c>
      <c r="BD32">
        <f t="shared" si="37"/>
        <v>0.62890120421684237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9"/>
        <v>18</v>
      </c>
      <c r="U33">
        <f t="shared" si="5"/>
        <v>8.3542188805346695E-4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4.3478260869565216E-2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1801</v>
      </c>
      <c r="AS33">
        <f t="shared" si="28"/>
        <v>7.5179495742194027E-2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-1.4757853753035479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14538</v>
      </c>
      <c r="BD33">
        <f t="shared" si="37"/>
        <v>0.60577524063502641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9"/>
        <v>16</v>
      </c>
      <c r="U34">
        <f t="shared" si="5"/>
        <v>7.4259723382530396E-4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4.3478260869565216E-2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1397</v>
      </c>
      <c r="AS34">
        <f t="shared" si="28"/>
        <v>5.8315244615127736E-2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-1.4768710115105641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14138</v>
      </c>
      <c r="BD34">
        <f t="shared" si="37"/>
        <v>0.589107879494979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9"/>
        <v>15</v>
      </c>
      <c r="U35">
        <f t="shared" si="5"/>
        <v>6.9618490671122246E-4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4.3478260869565216E-2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1236</v>
      </c>
      <c r="AS35">
        <f t="shared" si="28"/>
        <v>5.1594590081816667E-2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-1.47730365366237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13769</v>
      </c>
      <c r="BD35">
        <f t="shared" si="37"/>
        <v>0.57373223884328517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9"/>
        <v>14</v>
      </c>
      <c r="U36">
        <f t="shared" si="5"/>
        <v>6.4977257959714096E-4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4.3478260869565216E-2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1089</v>
      </c>
      <c r="AS36">
        <f t="shared" si="28"/>
        <v>4.5458340290532646E-2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-1.4776986747574972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13376</v>
      </c>
      <c r="BD36">
        <f t="shared" si="37"/>
        <v>0.5573565565231885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9"/>
        <v>13</v>
      </c>
      <c r="U37">
        <f t="shared" si="5"/>
        <v>6.0336025248305947E-4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4.3478260869565216E-2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814</v>
      </c>
      <c r="AS37">
        <f t="shared" si="28"/>
        <v>3.3978961429287025E-2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-1.4784376597994018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13020</v>
      </c>
      <c r="BD37">
        <f t="shared" si="37"/>
        <v>0.54252260510854622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9"/>
        <v>11</v>
      </c>
      <c r="U38">
        <f t="shared" si="5"/>
        <v>5.1053559825489647E-4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4.3478260869565216E-2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708</v>
      </c>
      <c r="AS38">
        <f t="shared" si="28"/>
        <v>2.9554182668225078E-2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-1.478722504942827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12628</v>
      </c>
      <c r="BD38">
        <f t="shared" si="37"/>
        <v>0.52618859119129968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9"/>
        <v>10</v>
      </c>
      <c r="U39">
        <f t="shared" si="5"/>
        <v>4.6412327114081497E-4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4.3478260869565216E-2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554</v>
      </c>
      <c r="AS39">
        <f t="shared" si="28"/>
        <v>2.3125730505927533E-2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-1.4791363365662935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12305</v>
      </c>
      <c r="BD39">
        <f t="shared" si="37"/>
        <v>0.51272969707071125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9"/>
        <v>8</v>
      </c>
      <c r="U40">
        <f t="shared" si="5"/>
        <v>3.7129861691265198E-4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4.3478260869565216E-2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487</v>
      </c>
      <c r="AS40">
        <f t="shared" si="28"/>
        <v>2.0328936383369512E-2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-1.4793163801946849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11956</v>
      </c>
      <c r="BD40">
        <f t="shared" si="37"/>
        <v>0.49818742447601982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9"/>
        <v>7</v>
      </c>
      <c r="U41">
        <f t="shared" si="5"/>
        <v>3.2488628979857048E-4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4.3478260869565216E-2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430</v>
      </c>
      <c r="AS41">
        <f t="shared" si="28"/>
        <v>1.7949574219402239E-2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-1.4794695516397343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11662</v>
      </c>
      <c r="BD41">
        <f t="shared" si="37"/>
        <v>0.48593691403808492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9"/>
        <v>5</v>
      </c>
      <c r="U42">
        <f t="shared" si="5"/>
        <v>2.3206163557040749E-4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324</v>
      </c>
      <c r="AS42">
        <f t="shared" si="28"/>
        <v>1.352479545834029E-2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-1.4797543967831592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11350</v>
      </c>
      <c r="BD42">
        <f t="shared" si="37"/>
        <v>0.47293637234884789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9"/>
        <v>4</v>
      </c>
      <c r="U43">
        <f t="shared" si="5"/>
        <v>1.8564930845632599E-4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4.3478260869565216E-2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278</v>
      </c>
      <c r="AS43">
        <f t="shared" si="28"/>
        <v>1.1604608448822842E-2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-1.4798780088265324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11037</v>
      </c>
      <c r="BD43">
        <f t="shared" si="37"/>
        <v>0.45989416225676072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9"/>
        <v>3</v>
      </c>
      <c r="U44">
        <f t="shared" si="5"/>
        <v>1.3923698134224449E-4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4.3478260869565216E-2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224</v>
      </c>
      <c r="AS44">
        <f t="shared" si="28"/>
        <v>9.3504758724327931E-3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-1.4800231186165791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10755</v>
      </c>
      <c r="BD44">
        <f t="shared" si="37"/>
        <v>0.44814367265302724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9"/>
        <v>2</v>
      </c>
      <c r="U45">
        <f t="shared" si="5"/>
        <v>9.2824654228162995E-5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4.3478260869565216E-2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187</v>
      </c>
      <c r="AS45">
        <f t="shared" si="28"/>
        <v>7.8059776256470198E-3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-1.4801225456949445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10479</v>
      </c>
      <c r="BD45">
        <f t="shared" si="37"/>
        <v>0.43664319346639441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9"/>
        <v>1</v>
      </c>
      <c r="U46">
        <f t="shared" si="5"/>
        <v>4.6412327114081497E-5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4.3478260869565216E-2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135</v>
      </c>
      <c r="AS46">
        <f t="shared" si="28"/>
        <v>5.6353314409751214E-3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-1.4802622810483228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10120</v>
      </c>
      <c r="BD46">
        <f t="shared" si="37"/>
        <v>0.42168423684320178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9"/>
        <v>0</v>
      </c>
      <c r="U47">
        <f t="shared" si="5"/>
        <v>0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116</v>
      </c>
      <c r="AS47">
        <f t="shared" si="28"/>
        <v>4.8422107196526964E-3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-1.4803133381966727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9854</v>
      </c>
      <c r="BD47">
        <f t="shared" si="37"/>
        <v>0.41060044168507021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21546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103</v>
      </c>
      <c r="AS48">
        <f t="shared" si="28"/>
        <v>4.299549173484722E-3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-1.4803482720350172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9591</v>
      </c>
      <c r="BD48">
        <f t="shared" si="37"/>
        <v>0.39964165173548899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69</v>
      </c>
      <c r="AS49">
        <f t="shared" si="28"/>
        <v>2.8802805142761731E-3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-1.4804396374583799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9356</v>
      </c>
      <c r="BD49">
        <f t="shared" si="37"/>
        <v>0.38984957706571105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54</v>
      </c>
      <c r="AS50">
        <f t="shared" si="28"/>
        <v>2.2541325763900484E-3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-1.4804799457333928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9121</v>
      </c>
      <c r="BD50">
        <f t="shared" si="37"/>
        <v>0.38005750239593317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43</v>
      </c>
      <c r="AS51">
        <f t="shared" si="28"/>
        <v>1.7949574219402237E-3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-1.4805095051350692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8872</v>
      </c>
      <c r="BD51">
        <f t="shared" si="37"/>
        <v>0.36968207008625359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36</v>
      </c>
      <c r="AS52">
        <f t="shared" si="28"/>
        <v>1.502755050926699E-3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-1.4805283156634086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8744</v>
      </c>
      <c r="BD52">
        <f t="shared" si="37"/>
        <v>0.3643485145214384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33</v>
      </c>
      <c r="AS53">
        <f t="shared" si="28"/>
        <v>1.3775254633494741E-3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-1.480536377318411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8502</v>
      </c>
      <c r="BD53">
        <f t="shared" si="37"/>
        <v>0.35426476103170967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23</v>
      </c>
      <c r="AS54">
        <f t="shared" si="28"/>
        <v>9.6009350475872437E-4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-1.4805632495017531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8193</v>
      </c>
      <c r="BD54">
        <f t="shared" si="37"/>
        <v>0.34138922455102294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21</v>
      </c>
      <c r="AS55">
        <f t="shared" si="28"/>
        <v>8.7660711304057436E-4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-1.4805686239384215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7873</v>
      </c>
      <c r="BD55">
        <f t="shared" si="37"/>
        <v>0.32805533563898498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16</v>
      </c>
      <c r="AS56">
        <f t="shared" si="28"/>
        <v>6.6789113374519959E-4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-1.4805820600300925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7602</v>
      </c>
      <c r="BD56">
        <f t="shared" si="37"/>
        <v>0.31676319846660278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15</v>
      </c>
      <c r="AS57">
        <f t="shared" si="28"/>
        <v>6.2614793788612452E-4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-1.4805847472484266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7312</v>
      </c>
      <c r="BD57">
        <f t="shared" si="37"/>
        <v>0.30467936164006831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14</v>
      </c>
      <c r="AS58">
        <f t="shared" si="28"/>
        <v>5.8440474202704957E-4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-1.4805874344667607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7003</v>
      </c>
      <c r="BD58">
        <f t="shared" si="37"/>
        <v>0.29180382515938164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10</v>
      </c>
      <c r="AS59">
        <f t="shared" si="28"/>
        <v>4.174319585907497E-4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-1.4805981833400976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6729</v>
      </c>
      <c r="BD59">
        <f t="shared" si="37"/>
        <v>0.28038668277844908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8</v>
      </c>
      <c r="AS60">
        <f t="shared" si="28"/>
        <v>3.3394556687259979E-4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-1.480603557776766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6453</v>
      </c>
      <c r="BD60">
        <f t="shared" si="37"/>
        <v>0.26888620359181631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5</v>
      </c>
      <c r="AS61">
        <f t="shared" si="28"/>
        <v>2.0871597929537485E-4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-1.4806116194317687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6190</v>
      </c>
      <c r="BD61">
        <f t="shared" si="37"/>
        <v>0.25792741364223509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1</v>
      </c>
      <c r="AS62">
        <f t="shared" si="28"/>
        <v>4.1743195859074974E-5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-1.4806223683051054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5916</v>
      </c>
      <c r="BD62">
        <f t="shared" si="37"/>
        <v>0.24651027126130257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0</v>
      </c>
      <c r="AS63">
        <f t="shared" si="28"/>
        <v>0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-1.4806250555234397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5642</v>
      </c>
      <c r="BD63">
        <f t="shared" si="37"/>
        <v>0.23509312888037001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23956</v>
      </c>
      <c r="AU64">
        <f>MEDIAN(AU2:AU63)</f>
        <v>27.5</v>
      </c>
      <c r="BB64">
        <v>62</v>
      </c>
      <c r="BC64">
        <f t="shared" si="36"/>
        <v>5401</v>
      </c>
      <c r="BD64">
        <f t="shared" si="37"/>
        <v>0.22505104379349139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5121</v>
      </c>
      <c r="BD65">
        <f t="shared" si="37"/>
        <v>0.21338389099545815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4898</v>
      </c>
      <c r="BD66">
        <f t="shared" si="37"/>
        <v>0.20409183715988166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70">COUNTIFS(E:E,"&gt;" &amp; BB67)</f>
        <v>4667</v>
      </c>
      <c r="BD67">
        <f t="shared" ref="BD67:BD130" si="71">BC67/$BC$159</f>
        <v>0.19446643610150424</v>
      </c>
      <c r="BE67">
        <f t="shared" ref="BE67:BE86" si="72">MAX(0,(BB67-$K$11)/$K$7)</f>
        <v>0.13513513513513514</v>
      </c>
      <c r="BF67">
        <f t="shared" ref="BF67:BF130" si="73">ABS(BB67-$K$2)</f>
        <v>27</v>
      </c>
      <c r="BG67">
        <f t="shared" ref="BG67:BG130" si="74">0.6745*(BB67-$K$2)/$BF$159</f>
        <v>0.45528750000000001</v>
      </c>
      <c r="BH67">
        <f t="shared" ref="BH67:BH130" si="75">(BB67-$K$2)/25.0446</f>
        <v>1.0780767111473133</v>
      </c>
      <c r="BI67">
        <f t="shared" ref="BI67:BI130" si="76">(BB67-$K$2)/24.4105</f>
        <v>1.1060813993978003</v>
      </c>
      <c r="BJ67">
        <f t="shared" ref="BJ67:BJ130" si="77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70"/>
        <v>4429</v>
      </c>
      <c r="BD68">
        <f t="shared" si="71"/>
        <v>0.18454935622317598</v>
      </c>
      <c r="BE68">
        <f t="shared" si="72"/>
        <v>0.16216216216216217</v>
      </c>
      <c r="BF68">
        <f t="shared" si="73"/>
        <v>28</v>
      </c>
      <c r="BG68">
        <f t="shared" si="74"/>
        <v>0.47214999999999996</v>
      </c>
      <c r="BH68">
        <f t="shared" si="75"/>
        <v>1.1180054782268434</v>
      </c>
      <c r="BI68">
        <f t="shared" si="76"/>
        <v>1.1470473771532743</v>
      </c>
      <c r="BJ68">
        <f t="shared" si="77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70"/>
        <v>4154</v>
      </c>
      <c r="BD69">
        <f t="shared" si="71"/>
        <v>0.17309054543939331</v>
      </c>
      <c r="BE69">
        <f t="shared" si="72"/>
        <v>0.1891891891891892</v>
      </c>
      <c r="BF69">
        <f t="shared" si="73"/>
        <v>29</v>
      </c>
      <c r="BG69">
        <f t="shared" si="74"/>
        <v>0.48901250000000002</v>
      </c>
      <c r="BH69">
        <f t="shared" si="75"/>
        <v>1.1579342453063735</v>
      </c>
      <c r="BI69">
        <f t="shared" si="76"/>
        <v>1.1880133549087484</v>
      </c>
      <c r="BJ69">
        <f t="shared" si="77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70"/>
        <v>3965</v>
      </c>
      <c r="BD70">
        <f t="shared" si="71"/>
        <v>0.16521521730072086</v>
      </c>
      <c r="BE70">
        <f t="shared" si="72"/>
        <v>0.21621621621621623</v>
      </c>
      <c r="BF70">
        <f t="shared" si="73"/>
        <v>30</v>
      </c>
      <c r="BG70">
        <f t="shared" si="74"/>
        <v>0.50587499999999996</v>
      </c>
      <c r="BH70">
        <f t="shared" si="75"/>
        <v>1.1978630123859035</v>
      </c>
      <c r="BI70">
        <f t="shared" si="76"/>
        <v>1.2289793326642224</v>
      </c>
      <c r="BJ70">
        <f t="shared" si="77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70"/>
        <v>3735</v>
      </c>
      <c r="BD71">
        <f t="shared" si="71"/>
        <v>0.15563148464519355</v>
      </c>
      <c r="BE71">
        <f t="shared" si="72"/>
        <v>0.24324324324324326</v>
      </c>
      <c r="BF71">
        <f t="shared" si="73"/>
        <v>31</v>
      </c>
      <c r="BG71">
        <f t="shared" si="74"/>
        <v>0.52273750000000008</v>
      </c>
      <c r="BH71">
        <f t="shared" si="75"/>
        <v>1.2377917794654336</v>
      </c>
      <c r="BI71">
        <f t="shared" si="76"/>
        <v>1.2699453104196965</v>
      </c>
      <c r="BJ71">
        <f t="shared" si="77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70"/>
        <v>3547</v>
      </c>
      <c r="BD72">
        <f t="shared" si="71"/>
        <v>0.14779782490937121</v>
      </c>
      <c r="BE72">
        <f t="shared" si="72"/>
        <v>0.27027027027027029</v>
      </c>
      <c r="BF72">
        <f t="shared" si="73"/>
        <v>32</v>
      </c>
      <c r="BG72">
        <f t="shared" si="74"/>
        <v>0.53959999999999997</v>
      </c>
      <c r="BH72">
        <f t="shared" si="75"/>
        <v>1.2777205465449639</v>
      </c>
      <c r="BI72">
        <f t="shared" si="76"/>
        <v>1.3109112881751706</v>
      </c>
      <c r="BJ72">
        <f t="shared" si="77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70"/>
        <v>3347</v>
      </c>
      <c r="BD73">
        <f t="shared" si="71"/>
        <v>0.13946414433934748</v>
      </c>
      <c r="BE73">
        <f t="shared" si="72"/>
        <v>0.29729729729729731</v>
      </c>
      <c r="BF73">
        <f t="shared" si="73"/>
        <v>33</v>
      </c>
      <c r="BG73">
        <f t="shared" si="74"/>
        <v>0.55646249999999997</v>
      </c>
      <c r="BH73">
        <f t="shared" si="75"/>
        <v>1.317649313624494</v>
      </c>
      <c r="BI73">
        <f t="shared" si="76"/>
        <v>1.3518772659306446</v>
      </c>
      <c r="BJ73">
        <f t="shared" si="77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70"/>
        <v>3165</v>
      </c>
      <c r="BD74">
        <f t="shared" si="71"/>
        <v>0.13188049502062585</v>
      </c>
      <c r="BE74">
        <f t="shared" si="72"/>
        <v>0.32432432432432434</v>
      </c>
      <c r="BF74">
        <f t="shared" si="73"/>
        <v>34</v>
      </c>
      <c r="BG74">
        <f t="shared" si="74"/>
        <v>0.57332499999999997</v>
      </c>
      <c r="BH74">
        <f t="shared" si="75"/>
        <v>1.3575780807040241</v>
      </c>
      <c r="BI74">
        <f t="shared" si="76"/>
        <v>1.3928432436861187</v>
      </c>
      <c r="BJ74">
        <f t="shared" si="77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70"/>
        <v>3009</v>
      </c>
      <c r="BD75">
        <f t="shared" si="71"/>
        <v>0.12538022417600733</v>
      </c>
      <c r="BE75">
        <f t="shared" si="72"/>
        <v>0.35135135135135137</v>
      </c>
      <c r="BF75">
        <f t="shared" si="73"/>
        <v>35</v>
      </c>
      <c r="BG75">
        <f t="shared" si="74"/>
        <v>0.59018749999999998</v>
      </c>
      <c r="BH75">
        <f t="shared" si="75"/>
        <v>1.3975068477835542</v>
      </c>
      <c r="BI75">
        <f t="shared" si="76"/>
        <v>1.4338092214415927</v>
      </c>
      <c r="BJ75">
        <f t="shared" si="77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70"/>
        <v>2841</v>
      </c>
      <c r="BD76">
        <f t="shared" si="71"/>
        <v>0.11837993249718738</v>
      </c>
      <c r="BE76">
        <f t="shared" si="72"/>
        <v>0.3783783783783784</v>
      </c>
      <c r="BF76">
        <f t="shared" si="73"/>
        <v>36</v>
      </c>
      <c r="BG76">
        <f t="shared" si="74"/>
        <v>0.60704999999999998</v>
      </c>
      <c r="BH76">
        <f t="shared" si="75"/>
        <v>1.4374356148630842</v>
      </c>
      <c r="BI76">
        <f t="shared" si="76"/>
        <v>1.4747751991970668</v>
      </c>
      <c r="BJ76">
        <f t="shared" si="77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70"/>
        <v>2697</v>
      </c>
      <c r="BD77">
        <f t="shared" si="71"/>
        <v>0.11237968248677029</v>
      </c>
      <c r="BE77">
        <f t="shared" si="72"/>
        <v>0.40540540540540543</v>
      </c>
      <c r="BF77">
        <f t="shared" si="73"/>
        <v>37</v>
      </c>
      <c r="BG77">
        <f t="shared" si="74"/>
        <v>0.62391249999999998</v>
      </c>
      <c r="BH77">
        <f t="shared" si="75"/>
        <v>1.4773643819426143</v>
      </c>
      <c r="BI77">
        <f t="shared" si="76"/>
        <v>1.5157411769525411</v>
      </c>
      <c r="BJ77">
        <f t="shared" si="77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70"/>
        <v>2543</v>
      </c>
      <c r="BD78">
        <f t="shared" si="71"/>
        <v>0.10596274844785199</v>
      </c>
      <c r="BE78">
        <f t="shared" si="72"/>
        <v>0.43243243243243246</v>
      </c>
      <c r="BF78">
        <f t="shared" si="73"/>
        <v>38</v>
      </c>
      <c r="BG78">
        <f t="shared" si="74"/>
        <v>0.64077499999999998</v>
      </c>
      <c r="BH78">
        <f t="shared" si="75"/>
        <v>1.5172931490221446</v>
      </c>
      <c r="BI78">
        <f t="shared" si="76"/>
        <v>1.5567071547080151</v>
      </c>
      <c r="BJ78">
        <f t="shared" si="77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70"/>
        <v>2369</v>
      </c>
      <c r="BD79">
        <f t="shared" si="71"/>
        <v>9.8712446351931327E-2</v>
      </c>
      <c r="BE79">
        <f t="shared" si="72"/>
        <v>0.45945945945945948</v>
      </c>
      <c r="BF79">
        <f t="shared" si="73"/>
        <v>39</v>
      </c>
      <c r="BG79">
        <f t="shared" si="74"/>
        <v>0.65763749999999999</v>
      </c>
      <c r="BH79">
        <f t="shared" si="75"/>
        <v>1.5572219161016747</v>
      </c>
      <c r="BI79">
        <f t="shared" si="76"/>
        <v>1.5976731324634892</v>
      </c>
      <c r="BJ79">
        <f t="shared" si="77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70"/>
        <v>2233</v>
      </c>
      <c r="BD80">
        <f t="shared" si="71"/>
        <v>9.3045543564315186E-2</v>
      </c>
      <c r="BE80">
        <f t="shared" si="72"/>
        <v>0.48648648648648651</v>
      </c>
      <c r="BF80">
        <f t="shared" si="73"/>
        <v>40</v>
      </c>
      <c r="BG80">
        <f t="shared" si="74"/>
        <v>0.67449999999999999</v>
      </c>
      <c r="BH80">
        <f t="shared" si="75"/>
        <v>1.5971506831812048</v>
      </c>
      <c r="BI80">
        <f t="shared" si="76"/>
        <v>1.6386391102189632</v>
      </c>
      <c r="BJ80">
        <f t="shared" si="77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70"/>
        <v>2084</v>
      </c>
      <c r="BD81">
        <f t="shared" si="71"/>
        <v>8.6836951539647489E-2</v>
      </c>
      <c r="BE81">
        <f t="shared" si="72"/>
        <v>0.51351351351351349</v>
      </c>
      <c r="BF81">
        <f t="shared" si="73"/>
        <v>41</v>
      </c>
      <c r="BG81">
        <f t="shared" si="74"/>
        <v>0.69136249999999999</v>
      </c>
      <c r="BH81">
        <f t="shared" si="75"/>
        <v>1.6370794502607349</v>
      </c>
      <c r="BI81">
        <f t="shared" si="76"/>
        <v>1.6796050879744373</v>
      </c>
      <c r="BJ81">
        <f t="shared" si="77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70"/>
        <v>1988</v>
      </c>
      <c r="BD82">
        <f t="shared" si="71"/>
        <v>8.2836784866036087E-2</v>
      </c>
      <c r="BE82">
        <f t="shared" si="72"/>
        <v>0.54054054054054057</v>
      </c>
      <c r="BF82">
        <f t="shared" si="73"/>
        <v>42</v>
      </c>
      <c r="BG82">
        <f t="shared" si="74"/>
        <v>0.70822499999999999</v>
      </c>
      <c r="BH82">
        <f t="shared" si="75"/>
        <v>1.677008217340265</v>
      </c>
      <c r="BI82">
        <f t="shared" si="76"/>
        <v>1.7205710657299114</v>
      </c>
      <c r="BJ82">
        <f t="shared" si="77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70"/>
        <v>1861</v>
      </c>
      <c r="BD83">
        <f t="shared" si="71"/>
        <v>7.7544897704070997E-2</v>
      </c>
      <c r="BE83">
        <f t="shared" si="72"/>
        <v>0.56756756756756754</v>
      </c>
      <c r="BF83">
        <f t="shared" si="73"/>
        <v>43</v>
      </c>
      <c r="BG83">
        <f t="shared" si="74"/>
        <v>0.7250875</v>
      </c>
      <c r="BH83">
        <f t="shared" si="75"/>
        <v>1.7169369844197953</v>
      </c>
      <c r="BI83">
        <f t="shared" si="76"/>
        <v>1.7615370434853854</v>
      </c>
      <c r="BJ83">
        <f t="shared" si="77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70"/>
        <v>1746</v>
      </c>
      <c r="BD84">
        <f t="shared" si="71"/>
        <v>7.2753031376307342E-2</v>
      </c>
      <c r="BE84">
        <f t="shared" si="72"/>
        <v>0.59459459459459463</v>
      </c>
      <c r="BF84">
        <f t="shared" si="73"/>
        <v>44</v>
      </c>
      <c r="BG84">
        <f t="shared" si="74"/>
        <v>0.74195</v>
      </c>
      <c r="BH84">
        <f t="shared" si="75"/>
        <v>1.7568657514993253</v>
      </c>
      <c r="BI84">
        <f t="shared" si="76"/>
        <v>1.8025030212408595</v>
      </c>
      <c r="BJ84">
        <f t="shared" si="77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70"/>
        <v>1647</v>
      </c>
      <c r="BD85">
        <f t="shared" si="71"/>
        <v>6.8627859494145585E-2</v>
      </c>
      <c r="BE85">
        <f t="shared" si="72"/>
        <v>0.6216216216216216</v>
      </c>
      <c r="BF85">
        <f t="shared" si="73"/>
        <v>45</v>
      </c>
      <c r="BG85">
        <f t="shared" si="74"/>
        <v>0.7588125</v>
      </c>
      <c r="BH85">
        <f t="shared" si="75"/>
        <v>1.7967945185788554</v>
      </c>
      <c r="BI85">
        <f t="shared" si="76"/>
        <v>1.8434689989963335</v>
      </c>
      <c r="BJ85">
        <f t="shared" si="77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70"/>
        <v>1541</v>
      </c>
      <c r="BD86">
        <f t="shared" si="71"/>
        <v>6.4211008792032995E-2</v>
      </c>
      <c r="BE86">
        <f t="shared" si="72"/>
        <v>0.64864864864864868</v>
      </c>
      <c r="BF86">
        <f t="shared" si="73"/>
        <v>46</v>
      </c>
      <c r="BG86">
        <f t="shared" si="74"/>
        <v>0.775675</v>
      </c>
      <c r="BH86">
        <f t="shared" si="75"/>
        <v>1.8367232856583855</v>
      </c>
      <c r="BI86">
        <f t="shared" si="76"/>
        <v>1.8844349767518076</v>
      </c>
      <c r="BJ86">
        <f t="shared" si="77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70"/>
        <v>1454</v>
      </c>
      <c r="BD87">
        <f t="shared" si="71"/>
        <v>6.0585857744072671E-2</v>
      </c>
      <c r="BE87">
        <f t="shared" ref="BE87:BE150" si="78">(BB87-$K$2)/$K$7</f>
        <v>1.2702702702702702</v>
      </c>
      <c r="BF87">
        <f t="shared" si="73"/>
        <v>47</v>
      </c>
      <c r="BG87">
        <f t="shared" si="74"/>
        <v>0.79253750000000001</v>
      </c>
      <c r="BH87">
        <f t="shared" si="75"/>
        <v>1.8766520527379156</v>
      </c>
      <c r="BI87">
        <f t="shared" si="76"/>
        <v>1.9254009545072819</v>
      </c>
      <c r="BJ87">
        <f t="shared" si="77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70"/>
        <v>1384</v>
      </c>
      <c r="BD88">
        <f t="shared" si="71"/>
        <v>5.7669069544564355E-2</v>
      </c>
      <c r="BE88">
        <f t="shared" si="78"/>
        <v>1.2972972972972974</v>
      </c>
      <c r="BF88">
        <f t="shared" si="73"/>
        <v>48</v>
      </c>
      <c r="BG88">
        <f t="shared" si="74"/>
        <v>0.8093999999999999</v>
      </c>
      <c r="BH88">
        <f t="shared" si="75"/>
        <v>1.9165808198174457</v>
      </c>
      <c r="BI88">
        <f t="shared" si="76"/>
        <v>1.9663669322627559</v>
      </c>
      <c r="BJ88">
        <f t="shared" si="77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70"/>
        <v>1314</v>
      </c>
      <c r="BD89">
        <f t="shared" si="71"/>
        <v>5.4752281345056046E-2</v>
      </c>
      <c r="BE89">
        <f t="shared" si="78"/>
        <v>1.3243243243243243</v>
      </c>
      <c r="BF89">
        <f t="shared" si="73"/>
        <v>49</v>
      </c>
      <c r="BG89">
        <f t="shared" si="74"/>
        <v>0.82626250000000001</v>
      </c>
      <c r="BH89">
        <f t="shared" si="75"/>
        <v>1.956509586896976</v>
      </c>
      <c r="BI89">
        <f t="shared" si="76"/>
        <v>2.00733291001823</v>
      </c>
      <c r="BJ89">
        <f t="shared" si="77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70"/>
        <v>1246</v>
      </c>
      <c r="BD90">
        <f t="shared" si="71"/>
        <v>5.1918829951247969E-2</v>
      </c>
      <c r="BE90">
        <f t="shared" si="78"/>
        <v>1.3513513513513513</v>
      </c>
      <c r="BF90">
        <f t="shared" si="73"/>
        <v>50</v>
      </c>
      <c r="BG90">
        <f t="shared" si="74"/>
        <v>0.84312500000000001</v>
      </c>
      <c r="BH90">
        <f t="shared" si="75"/>
        <v>1.996438353976506</v>
      </c>
      <c r="BI90">
        <f t="shared" si="76"/>
        <v>2.0482988877737038</v>
      </c>
      <c r="BJ90">
        <f t="shared" si="77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70"/>
        <v>1167</v>
      </c>
      <c r="BD91">
        <f t="shared" si="71"/>
        <v>4.8627026126088588E-2</v>
      </c>
      <c r="BE91">
        <f t="shared" si="78"/>
        <v>1.3783783783783783</v>
      </c>
      <c r="BF91">
        <f t="shared" si="73"/>
        <v>51</v>
      </c>
      <c r="BG91">
        <f t="shared" si="74"/>
        <v>0.8599874999999999</v>
      </c>
      <c r="BH91">
        <f t="shared" si="75"/>
        <v>2.0363671210560361</v>
      </c>
      <c r="BI91">
        <f t="shared" si="76"/>
        <v>2.0892648655291781</v>
      </c>
      <c r="BJ91">
        <f t="shared" si="77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70"/>
        <v>1107</v>
      </c>
      <c r="BD92">
        <f t="shared" si="71"/>
        <v>4.612692195508146E-2</v>
      </c>
      <c r="BE92">
        <f t="shared" si="78"/>
        <v>1.4054054054054055</v>
      </c>
      <c r="BF92">
        <f t="shared" si="73"/>
        <v>52</v>
      </c>
      <c r="BG92">
        <f t="shared" si="74"/>
        <v>0.87684999999999991</v>
      </c>
      <c r="BH92">
        <f t="shared" si="75"/>
        <v>2.0762958881355664</v>
      </c>
      <c r="BI92">
        <f t="shared" si="76"/>
        <v>2.1302308432846524</v>
      </c>
      <c r="BJ92">
        <f t="shared" si="77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70"/>
        <v>1037</v>
      </c>
      <c r="BD93">
        <f t="shared" si="71"/>
        <v>4.321013375557315E-2</v>
      </c>
      <c r="BE93">
        <f t="shared" si="78"/>
        <v>1.4324324324324325</v>
      </c>
      <c r="BF93">
        <f t="shared" si="73"/>
        <v>53</v>
      </c>
      <c r="BG93">
        <f t="shared" si="74"/>
        <v>0.89371250000000002</v>
      </c>
      <c r="BH93">
        <f t="shared" si="75"/>
        <v>2.1162246552150963</v>
      </c>
      <c r="BI93">
        <f t="shared" si="76"/>
        <v>2.1711968210401262</v>
      </c>
      <c r="BJ93">
        <f t="shared" si="77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70"/>
        <v>989</v>
      </c>
      <c r="BD94">
        <f t="shared" si="71"/>
        <v>4.1210050418767449E-2</v>
      </c>
      <c r="BE94">
        <f t="shared" si="78"/>
        <v>1.4594594594594594</v>
      </c>
      <c r="BF94">
        <f t="shared" si="73"/>
        <v>54</v>
      </c>
      <c r="BG94">
        <f t="shared" si="74"/>
        <v>0.91057500000000002</v>
      </c>
      <c r="BH94">
        <f t="shared" si="75"/>
        <v>2.1561534222946266</v>
      </c>
      <c r="BI94">
        <f t="shared" si="76"/>
        <v>2.2121627987956005</v>
      </c>
      <c r="BJ94">
        <f t="shared" si="77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70"/>
        <v>946</v>
      </c>
      <c r="BD95">
        <f t="shared" si="71"/>
        <v>3.9418309096212342E-2</v>
      </c>
      <c r="BE95">
        <f t="shared" si="78"/>
        <v>1.4864864864864864</v>
      </c>
      <c r="BF95">
        <f t="shared" si="73"/>
        <v>55</v>
      </c>
      <c r="BG95">
        <f t="shared" si="74"/>
        <v>0.92743749999999991</v>
      </c>
      <c r="BH95">
        <f t="shared" si="75"/>
        <v>2.1960821893741564</v>
      </c>
      <c r="BI95">
        <f t="shared" si="76"/>
        <v>2.2531287765510744</v>
      </c>
      <c r="BJ95">
        <f t="shared" si="77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70"/>
        <v>905</v>
      </c>
      <c r="BD96">
        <f t="shared" si="71"/>
        <v>3.7709904579357474E-2</v>
      </c>
      <c r="BE96">
        <f t="shared" si="78"/>
        <v>1.5135135135135136</v>
      </c>
      <c r="BF96">
        <f t="shared" si="73"/>
        <v>56</v>
      </c>
      <c r="BG96">
        <f t="shared" si="74"/>
        <v>0.94429999999999992</v>
      </c>
      <c r="BH96">
        <f t="shared" si="75"/>
        <v>2.2360109564536867</v>
      </c>
      <c r="BI96">
        <f t="shared" si="76"/>
        <v>2.2940947543065486</v>
      </c>
      <c r="BJ96">
        <f t="shared" si="77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70"/>
        <v>844</v>
      </c>
      <c r="BD97">
        <f t="shared" si="71"/>
        <v>3.516813200550023E-2</v>
      </c>
      <c r="BE97">
        <f t="shared" si="78"/>
        <v>1.5405405405405406</v>
      </c>
      <c r="BF97">
        <f t="shared" si="73"/>
        <v>57</v>
      </c>
      <c r="BG97">
        <f t="shared" si="74"/>
        <v>0.96116250000000003</v>
      </c>
      <c r="BH97">
        <f t="shared" si="75"/>
        <v>2.2759397235332166</v>
      </c>
      <c r="BI97">
        <f t="shared" si="76"/>
        <v>2.3350607320620225</v>
      </c>
      <c r="BJ97">
        <f t="shared" si="77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70"/>
        <v>788</v>
      </c>
      <c r="BD98">
        <f t="shared" si="71"/>
        <v>3.283470144589358E-2</v>
      </c>
      <c r="BE98">
        <f t="shared" si="78"/>
        <v>1.5675675675675675</v>
      </c>
      <c r="BF98">
        <f t="shared" si="73"/>
        <v>58</v>
      </c>
      <c r="BG98">
        <f t="shared" si="74"/>
        <v>0.97802500000000003</v>
      </c>
      <c r="BH98">
        <f t="shared" si="75"/>
        <v>2.3158684906127469</v>
      </c>
      <c r="BI98">
        <f t="shared" si="76"/>
        <v>2.3760267098174968</v>
      </c>
      <c r="BJ98">
        <f t="shared" si="77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70"/>
        <v>744</v>
      </c>
      <c r="BD99">
        <f t="shared" si="71"/>
        <v>3.1001291720488353E-2</v>
      </c>
      <c r="BE99">
        <f t="shared" si="78"/>
        <v>1.5945945945945945</v>
      </c>
      <c r="BF99">
        <f t="shared" si="73"/>
        <v>59</v>
      </c>
      <c r="BG99">
        <f t="shared" si="74"/>
        <v>0.99488749999999992</v>
      </c>
      <c r="BH99">
        <f t="shared" si="75"/>
        <v>2.3557972576922772</v>
      </c>
      <c r="BI99">
        <f t="shared" si="76"/>
        <v>2.4169926875729706</v>
      </c>
      <c r="BJ99">
        <f t="shared" si="77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70"/>
        <v>701</v>
      </c>
      <c r="BD100">
        <f t="shared" si="71"/>
        <v>2.9209550397933246E-2</v>
      </c>
      <c r="BE100">
        <f t="shared" si="78"/>
        <v>1.6216216216216217</v>
      </c>
      <c r="BF100">
        <f t="shared" si="73"/>
        <v>60</v>
      </c>
      <c r="BG100">
        <f t="shared" si="74"/>
        <v>1.0117499999999999</v>
      </c>
      <c r="BH100">
        <f t="shared" si="75"/>
        <v>2.3957260247718071</v>
      </c>
      <c r="BI100">
        <f t="shared" si="76"/>
        <v>2.4579586653284449</v>
      </c>
      <c r="BJ100">
        <f t="shared" si="77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70"/>
        <v>661</v>
      </c>
      <c r="BD101">
        <f t="shared" si="71"/>
        <v>2.7542814283928498E-2</v>
      </c>
      <c r="BE101">
        <f t="shared" si="78"/>
        <v>1.6486486486486487</v>
      </c>
      <c r="BF101">
        <f t="shared" si="73"/>
        <v>61</v>
      </c>
      <c r="BG101">
        <f t="shared" si="74"/>
        <v>1.0286124999999999</v>
      </c>
      <c r="BH101">
        <f t="shared" si="75"/>
        <v>2.4356547918513374</v>
      </c>
      <c r="BI101">
        <f t="shared" si="76"/>
        <v>2.4989246430839187</v>
      </c>
      <c r="BJ101">
        <f t="shared" si="77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70"/>
        <v>630</v>
      </c>
      <c r="BD102">
        <f t="shared" si="71"/>
        <v>2.6251093795574814E-2</v>
      </c>
      <c r="BE102">
        <f t="shared" si="78"/>
        <v>1.6756756756756757</v>
      </c>
      <c r="BF102">
        <f t="shared" si="73"/>
        <v>62</v>
      </c>
      <c r="BG102">
        <f t="shared" si="74"/>
        <v>1.0454750000000002</v>
      </c>
      <c r="BH102">
        <f t="shared" si="75"/>
        <v>2.4755835589308672</v>
      </c>
      <c r="BI102">
        <f t="shared" si="76"/>
        <v>2.539890620839393</v>
      </c>
      <c r="BJ102">
        <f t="shared" si="77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70"/>
        <v>602</v>
      </c>
      <c r="BD103">
        <f t="shared" si="71"/>
        <v>2.5084378515771489E-2</v>
      </c>
      <c r="BE103">
        <f t="shared" si="78"/>
        <v>1.7027027027027026</v>
      </c>
      <c r="BF103">
        <f t="shared" si="73"/>
        <v>63</v>
      </c>
      <c r="BG103">
        <f t="shared" si="74"/>
        <v>1.0623374999999999</v>
      </c>
      <c r="BH103">
        <f t="shared" si="75"/>
        <v>2.5155123260103975</v>
      </c>
      <c r="BI103">
        <f t="shared" si="76"/>
        <v>2.5808565985948673</v>
      </c>
      <c r="BJ103">
        <f t="shared" si="77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70"/>
        <v>574</v>
      </c>
      <c r="BD104">
        <f t="shared" si="71"/>
        <v>2.3917663235968164E-2</v>
      </c>
      <c r="BE104">
        <f t="shared" si="78"/>
        <v>1.7297297297297298</v>
      </c>
      <c r="BF104">
        <f t="shared" si="73"/>
        <v>64</v>
      </c>
      <c r="BG104">
        <f t="shared" si="74"/>
        <v>1.0791999999999999</v>
      </c>
      <c r="BH104">
        <f t="shared" si="75"/>
        <v>2.5554410930899278</v>
      </c>
      <c r="BI104">
        <f t="shared" si="76"/>
        <v>2.6218225763503411</v>
      </c>
      <c r="BJ104">
        <f t="shared" si="77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70"/>
        <v>537</v>
      </c>
      <c r="BD105">
        <f t="shared" si="71"/>
        <v>2.237593233051377E-2</v>
      </c>
      <c r="BE105">
        <f t="shared" si="78"/>
        <v>1.7567567567567568</v>
      </c>
      <c r="BF105">
        <f t="shared" si="73"/>
        <v>65</v>
      </c>
      <c r="BG105">
        <f t="shared" si="74"/>
        <v>1.0960624999999999</v>
      </c>
      <c r="BH105">
        <f t="shared" si="75"/>
        <v>2.5953698601694577</v>
      </c>
      <c r="BI105">
        <f t="shared" si="76"/>
        <v>2.6627885541058154</v>
      </c>
      <c r="BJ105">
        <f t="shared" si="77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70"/>
        <v>511</v>
      </c>
      <c r="BD106">
        <f t="shared" si="71"/>
        <v>2.1292553856410684E-2</v>
      </c>
      <c r="BE106">
        <f t="shared" si="78"/>
        <v>1.7837837837837838</v>
      </c>
      <c r="BF106">
        <f t="shared" si="73"/>
        <v>66</v>
      </c>
      <c r="BG106">
        <f t="shared" si="74"/>
        <v>1.1129249999999999</v>
      </c>
      <c r="BH106">
        <f t="shared" si="75"/>
        <v>2.635298627248988</v>
      </c>
      <c r="BI106">
        <f t="shared" si="76"/>
        <v>2.7037545318612892</v>
      </c>
      <c r="BJ106">
        <f t="shared" si="77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70"/>
        <v>472</v>
      </c>
      <c r="BD107">
        <f t="shared" si="71"/>
        <v>1.9667486145256052E-2</v>
      </c>
      <c r="BE107">
        <f t="shared" si="78"/>
        <v>1.8108108108108107</v>
      </c>
      <c r="BF107">
        <f t="shared" si="73"/>
        <v>67</v>
      </c>
      <c r="BG107">
        <f t="shared" si="74"/>
        <v>1.1297874999999999</v>
      </c>
      <c r="BH107">
        <f t="shared" si="75"/>
        <v>2.6752273943285179</v>
      </c>
      <c r="BI107">
        <f t="shared" si="76"/>
        <v>2.7447205096167635</v>
      </c>
      <c r="BJ107">
        <f t="shared" si="77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70"/>
        <v>442</v>
      </c>
      <c r="BD108">
        <f t="shared" si="71"/>
        <v>1.8417434059752491E-2</v>
      </c>
      <c r="BE108">
        <f t="shared" si="78"/>
        <v>1.8378378378378379</v>
      </c>
      <c r="BF108">
        <f t="shared" si="73"/>
        <v>68</v>
      </c>
      <c r="BG108">
        <f t="shared" si="74"/>
        <v>1.1466499999999999</v>
      </c>
      <c r="BH108">
        <f t="shared" si="75"/>
        <v>2.7151561614080482</v>
      </c>
      <c r="BI108">
        <f t="shared" si="76"/>
        <v>2.7856864873722373</v>
      </c>
      <c r="BJ108">
        <f t="shared" si="77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70"/>
        <v>418</v>
      </c>
      <c r="BD109">
        <f t="shared" si="71"/>
        <v>1.741739239134964E-2</v>
      </c>
      <c r="BE109">
        <f t="shared" si="78"/>
        <v>1.8648648648648649</v>
      </c>
      <c r="BF109">
        <f t="shared" si="73"/>
        <v>69</v>
      </c>
      <c r="BG109">
        <f t="shared" si="74"/>
        <v>1.1635124999999999</v>
      </c>
      <c r="BH109">
        <f t="shared" si="75"/>
        <v>2.7550849284875785</v>
      </c>
      <c r="BI109">
        <f t="shared" si="76"/>
        <v>2.8266524651277116</v>
      </c>
      <c r="BJ109">
        <f t="shared" si="77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70"/>
        <v>391</v>
      </c>
      <c r="BD110">
        <f t="shared" si="71"/>
        <v>1.6292345514396435E-2</v>
      </c>
      <c r="BE110">
        <f t="shared" si="78"/>
        <v>1.8918918918918919</v>
      </c>
      <c r="BF110">
        <f t="shared" si="73"/>
        <v>70</v>
      </c>
      <c r="BG110">
        <f t="shared" si="74"/>
        <v>1.180375</v>
      </c>
      <c r="BH110">
        <f t="shared" si="75"/>
        <v>2.7950136955671083</v>
      </c>
      <c r="BI110">
        <f t="shared" si="76"/>
        <v>2.8676184428831855</v>
      </c>
      <c r="BJ110">
        <f t="shared" si="77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70"/>
        <v>363</v>
      </c>
      <c r="BD111">
        <f t="shared" si="71"/>
        <v>1.5125630234593108E-2</v>
      </c>
      <c r="BE111">
        <f t="shared" si="78"/>
        <v>1.9189189189189189</v>
      </c>
      <c r="BF111">
        <f t="shared" si="73"/>
        <v>71</v>
      </c>
      <c r="BG111">
        <f t="shared" si="74"/>
        <v>1.1972375</v>
      </c>
      <c r="BH111">
        <f t="shared" si="75"/>
        <v>2.8349424626466386</v>
      </c>
      <c r="BI111">
        <f t="shared" si="76"/>
        <v>2.9085844206386597</v>
      </c>
      <c r="BJ111">
        <f t="shared" si="77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70"/>
        <v>338</v>
      </c>
      <c r="BD112">
        <f t="shared" si="71"/>
        <v>1.408392016334014E-2</v>
      </c>
      <c r="BE112">
        <f t="shared" si="78"/>
        <v>1.9459459459459461</v>
      </c>
      <c r="BF112">
        <f t="shared" si="73"/>
        <v>72</v>
      </c>
      <c r="BG112">
        <f t="shared" si="74"/>
        <v>1.2141</v>
      </c>
      <c r="BH112">
        <f t="shared" si="75"/>
        <v>2.8748712297261685</v>
      </c>
      <c r="BI112">
        <f t="shared" si="76"/>
        <v>2.9495503983941336</v>
      </c>
      <c r="BJ112">
        <f t="shared" si="77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70"/>
        <v>319</v>
      </c>
      <c r="BD113">
        <f t="shared" si="71"/>
        <v>1.3292220509187883E-2</v>
      </c>
      <c r="BE113">
        <f t="shared" si="78"/>
        <v>1.972972972972973</v>
      </c>
      <c r="BF113">
        <f t="shared" si="73"/>
        <v>73</v>
      </c>
      <c r="BG113">
        <f t="shared" si="74"/>
        <v>1.2309625</v>
      </c>
      <c r="BH113">
        <f t="shared" si="75"/>
        <v>2.9147999968056988</v>
      </c>
      <c r="BI113">
        <f t="shared" si="76"/>
        <v>2.9905163761496079</v>
      </c>
      <c r="BJ113">
        <f t="shared" si="77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70"/>
        <v>302</v>
      </c>
      <c r="BD114">
        <f t="shared" si="71"/>
        <v>1.2583857660735864E-2</v>
      </c>
      <c r="BE114">
        <f t="shared" si="78"/>
        <v>2</v>
      </c>
      <c r="BF114">
        <f t="shared" si="73"/>
        <v>74</v>
      </c>
      <c r="BG114">
        <f t="shared" si="74"/>
        <v>1.247825</v>
      </c>
      <c r="BH114">
        <f t="shared" si="75"/>
        <v>2.9547287638852286</v>
      </c>
      <c r="BI114">
        <f t="shared" si="76"/>
        <v>3.0314823539050821</v>
      </c>
      <c r="BJ114">
        <f t="shared" si="77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70"/>
        <v>273</v>
      </c>
      <c r="BD115">
        <f t="shared" si="71"/>
        <v>1.1375473978082419E-2</v>
      </c>
      <c r="BE115">
        <f t="shared" si="78"/>
        <v>2.0270270270270272</v>
      </c>
      <c r="BF115">
        <f t="shared" si="73"/>
        <v>75</v>
      </c>
      <c r="BG115">
        <f t="shared" si="74"/>
        <v>1.2646875</v>
      </c>
      <c r="BH115">
        <f t="shared" si="75"/>
        <v>2.994657530964759</v>
      </c>
      <c r="BI115">
        <f t="shared" si="76"/>
        <v>3.072448331660556</v>
      </c>
      <c r="BJ115">
        <f t="shared" si="77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70"/>
        <v>254</v>
      </c>
      <c r="BD116">
        <f t="shared" si="71"/>
        <v>1.0583774323930165E-2</v>
      </c>
      <c r="BE116">
        <f t="shared" si="78"/>
        <v>2.0540540540540539</v>
      </c>
      <c r="BF116">
        <f t="shared" si="73"/>
        <v>76</v>
      </c>
      <c r="BG116">
        <f t="shared" si="74"/>
        <v>1.28155</v>
      </c>
      <c r="BH116">
        <f t="shared" si="75"/>
        <v>3.0345862980442893</v>
      </c>
      <c r="BI116">
        <f t="shared" si="76"/>
        <v>3.1134143094160303</v>
      </c>
      <c r="BJ116">
        <f t="shared" si="77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70"/>
        <v>241</v>
      </c>
      <c r="BD117">
        <f t="shared" si="71"/>
        <v>1.004208508687862E-2</v>
      </c>
      <c r="BE117">
        <f t="shared" si="78"/>
        <v>2.0810810810810811</v>
      </c>
      <c r="BF117">
        <f t="shared" si="73"/>
        <v>77</v>
      </c>
      <c r="BG117">
        <f t="shared" si="74"/>
        <v>1.2984125</v>
      </c>
      <c r="BH117">
        <f t="shared" si="75"/>
        <v>3.0745150651238191</v>
      </c>
      <c r="BI117">
        <f t="shared" si="76"/>
        <v>3.1543802871715041</v>
      </c>
      <c r="BJ117">
        <f t="shared" si="77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70"/>
        <v>227</v>
      </c>
      <c r="BD118">
        <f t="shared" si="71"/>
        <v>9.4587274469769573E-3</v>
      </c>
      <c r="BE118">
        <f t="shared" si="78"/>
        <v>2.1081081081081079</v>
      </c>
      <c r="BF118">
        <f t="shared" si="73"/>
        <v>78</v>
      </c>
      <c r="BG118">
        <f t="shared" si="74"/>
        <v>1.315275</v>
      </c>
      <c r="BH118">
        <f t="shared" si="75"/>
        <v>3.1144438322033494</v>
      </c>
      <c r="BI118">
        <f t="shared" si="76"/>
        <v>3.1953462649269784</v>
      </c>
      <c r="BJ118">
        <f t="shared" si="77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70"/>
        <v>206</v>
      </c>
      <c r="BD119">
        <f t="shared" si="71"/>
        <v>8.5836909871244635E-3</v>
      </c>
      <c r="BE119">
        <f t="shared" si="78"/>
        <v>2.1351351351351351</v>
      </c>
      <c r="BF119">
        <f t="shared" si="73"/>
        <v>79</v>
      </c>
      <c r="BG119">
        <f t="shared" si="74"/>
        <v>1.3321375</v>
      </c>
      <c r="BH119">
        <f t="shared" si="75"/>
        <v>3.1543725992828793</v>
      </c>
      <c r="BI119">
        <f t="shared" si="76"/>
        <v>3.2363122426824522</v>
      </c>
      <c r="BJ119">
        <f t="shared" si="77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70"/>
        <v>186</v>
      </c>
      <c r="BD120">
        <f t="shared" si="71"/>
        <v>7.7503229301220883E-3</v>
      </c>
      <c r="BE120">
        <f t="shared" si="78"/>
        <v>2.1621621621621623</v>
      </c>
      <c r="BF120">
        <f t="shared" si="73"/>
        <v>80</v>
      </c>
      <c r="BG120">
        <f t="shared" si="74"/>
        <v>1.349</v>
      </c>
      <c r="BH120">
        <f t="shared" si="75"/>
        <v>3.1943013663624096</v>
      </c>
      <c r="BI120">
        <f t="shared" si="76"/>
        <v>3.2772782204379265</v>
      </c>
      <c r="BJ120">
        <f t="shared" si="77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70"/>
        <v>169</v>
      </c>
      <c r="BD121">
        <f t="shared" si="71"/>
        <v>7.0419600816700699E-3</v>
      </c>
      <c r="BE121">
        <f t="shared" si="78"/>
        <v>2.189189189189189</v>
      </c>
      <c r="BF121">
        <f t="shared" si="73"/>
        <v>81</v>
      </c>
      <c r="BG121">
        <f t="shared" si="74"/>
        <v>1.3658625</v>
      </c>
      <c r="BH121">
        <f t="shared" si="75"/>
        <v>3.2342301334419399</v>
      </c>
      <c r="BI121">
        <f t="shared" si="76"/>
        <v>3.3182441981934003</v>
      </c>
      <c r="BJ121">
        <f t="shared" si="77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70"/>
        <v>152</v>
      </c>
      <c r="BD122">
        <f t="shared" si="71"/>
        <v>6.3335972332180506E-3</v>
      </c>
      <c r="BE122">
        <f t="shared" si="78"/>
        <v>2.2162162162162162</v>
      </c>
      <c r="BF122">
        <f t="shared" si="73"/>
        <v>82</v>
      </c>
      <c r="BG122">
        <f t="shared" si="74"/>
        <v>1.382725</v>
      </c>
      <c r="BH122">
        <f t="shared" si="75"/>
        <v>3.2741589005214697</v>
      </c>
      <c r="BI122">
        <f t="shared" si="76"/>
        <v>3.3592101759488746</v>
      </c>
      <c r="BJ122">
        <f t="shared" si="77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70"/>
        <v>138</v>
      </c>
      <c r="BD123">
        <f t="shared" si="71"/>
        <v>5.7502395933163881E-3</v>
      </c>
      <c r="BE123">
        <f t="shared" si="78"/>
        <v>2.2432432432432434</v>
      </c>
      <c r="BF123">
        <f t="shared" si="73"/>
        <v>83</v>
      </c>
      <c r="BG123">
        <f t="shared" si="74"/>
        <v>1.3995875</v>
      </c>
      <c r="BH123">
        <f t="shared" si="75"/>
        <v>3.314087667601</v>
      </c>
      <c r="BI123">
        <f t="shared" si="76"/>
        <v>3.4001761537043489</v>
      </c>
      <c r="BJ123">
        <f t="shared" si="77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70"/>
        <v>132</v>
      </c>
      <c r="BD124">
        <f t="shared" si="71"/>
        <v>5.5002291762156754E-3</v>
      </c>
      <c r="BE124">
        <f t="shared" si="78"/>
        <v>2.2702702702702702</v>
      </c>
      <c r="BF124">
        <f t="shared" si="73"/>
        <v>84</v>
      </c>
      <c r="BG124">
        <f t="shared" si="74"/>
        <v>1.41645</v>
      </c>
      <c r="BH124">
        <f t="shared" si="75"/>
        <v>3.3540164346805299</v>
      </c>
      <c r="BI124">
        <f t="shared" si="76"/>
        <v>3.4411421314598227</v>
      </c>
      <c r="BJ124">
        <f t="shared" si="77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70"/>
        <v>122</v>
      </c>
      <c r="BD125">
        <f t="shared" si="71"/>
        <v>5.0835451477144883E-3</v>
      </c>
      <c r="BE125">
        <f t="shared" si="78"/>
        <v>2.2972972972972974</v>
      </c>
      <c r="BF125">
        <f t="shared" si="73"/>
        <v>85</v>
      </c>
      <c r="BG125">
        <f t="shared" si="74"/>
        <v>1.4333125</v>
      </c>
      <c r="BH125">
        <f t="shared" si="75"/>
        <v>3.3939452017600602</v>
      </c>
      <c r="BI125">
        <f t="shared" si="76"/>
        <v>3.482108109215297</v>
      </c>
      <c r="BJ125">
        <f t="shared" si="77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70"/>
        <v>114</v>
      </c>
      <c r="BD126">
        <f t="shared" si="71"/>
        <v>4.7501979249135384E-3</v>
      </c>
      <c r="BE126">
        <f t="shared" si="78"/>
        <v>2.3243243243243241</v>
      </c>
      <c r="BF126">
        <f t="shared" si="73"/>
        <v>86</v>
      </c>
      <c r="BG126">
        <f t="shared" si="74"/>
        <v>1.450175</v>
      </c>
      <c r="BH126">
        <f t="shared" si="75"/>
        <v>3.4338739688395905</v>
      </c>
      <c r="BI126">
        <f t="shared" si="76"/>
        <v>3.5230740869707708</v>
      </c>
      <c r="BJ126">
        <f t="shared" si="77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70"/>
        <v>106</v>
      </c>
      <c r="BD127">
        <f t="shared" si="71"/>
        <v>4.4168507021125876E-3</v>
      </c>
      <c r="BE127">
        <f t="shared" si="78"/>
        <v>2.3513513513513513</v>
      </c>
      <c r="BF127">
        <f t="shared" si="73"/>
        <v>87</v>
      </c>
      <c r="BG127">
        <f t="shared" si="74"/>
        <v>1.4670375</v>
      </c>
      <c r="BH127">
        <f t="shared" si="75"/>
        <v>3.4738027359191204</v>
      </c>
      <c r="BI127">
        <f t="shared" si="76"/>
        <v>3.5640400647262451</v>
      </c>
      <c r="BJ127">
        <f t="shared" si="77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70"/>
        <v>96</v>
      </c>
      <c r="BD128">
        <f t="shared" si="71"/>
        <v>4.0001666736114005E-3</v>
      </c>
      <c r="BE128">
        <f t="shared" si="78"/>
        <v>2.3783783783783785</v>
      </c>
      <c r="BF128">
        <f t="shared" si="73"/>
        <v>88</v>
      </c>
      <c r="BG128">
        <f t="shared" si="74"/>
        <v>1.4839</v>
      </c>
      <c r="BH128">
        <f t="shared" si="75"/>
        <v>3.5137315029986507</v>
      </c>
      <c r="BI128">
        <f t="shared" si="76"/>
        <v>3.605006042481719</v>
      </c>
      <c r="BJ128">
        <f t="shared" si="77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70"/>
        <v>88</v>
      </c>
      <c r="BD129">
        <f t="shared" si="71"/>
        <v>3.6668194508104506E-3</v>
      </c>
      <c r="BE129">
        <f t="shared" si="78"/>
        <v>2.4054054054054053</v>
      </c>
      <c r="BF129">
        <f t="shared" si="73"/>
        <v>89</v>
      </c>
      <c r="BG129">
        <f t="shared" si="74"/>
        <v>1.5007625</v>
      </c>
      <c r="BH129">
        <f t="shared" si="75"/>
        <v>3.5536602700781805</v>
      </c>
      <c r="BI129">
        <f t="shared" si="76"/>
        <v>3.6459720202371932</v>
      </c>
      <c r="BJ129">
        <f t="shared" si="77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70"/>
        <v>78</v>
      </c>
      <c r="BD130">
        <f t="shared" si="71"/>
        <v>3.250135422309263E-3</v>
      </c>
      <c r="BE130">
        <f t="shared" si="78"/>
        <v>2.4324324324324325</v>
      </c>
      <c r="BF130">
        <f t="shared" si="73"/>
        <v>90</v>
      </c>
      <c r="BG130">
        <f t="shared" si="74"/>
        <v>1.517625</v>
      </c>
      <c r="BH130">
        <f t="shared" si="75"/>
        <v>3.5935890371577108</v>
      </c>
      <c r="BI130">
        <f t="shared" si="76"/>
        <v>3.6869379979926671</v>
      </c>
      <c r="BJ130">
        <f t="shared" si="77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9">COUNTIFS(E:E,"&gt;" &amp; BB131)</f>
        <v>70</v>
      </c>
      <c r="BD131">
        <f t="shared" ref="BD131:BD158" si="80">BC131/$BC$159</f>
        <v>2.9167881995083127E-3</v>
      </c>
      <c r="BE131">
        <f t="shared" si="78"/>
        <v>2.4594594594594597</v>
      </c>
      <c r="BF131">
        <f t="shared" ref="BF131:BF158" si="81">ABS(BB131-$K$2)</f>
        <v>91</v>
      </c>
      <c r="BG131">
        <f t="shared" ref="BG131:BG158" si="82">0.6745*(BB131-$K$2)/$BF$159</f>
        <v>1.5344875</v>
      </c>
      <c r="BH131">
        <f t="shared" ref="BH131:BH158" si="83">(BB131-$K$2)/25.0446</f>
        <v>3.6335178042372407</v>
      </c>
      <c r="BI131">
        <f t="shared" ref="BI131:BI158" si="84">(BB131-$K$2)/24.4105</f>
        <v>3.7279039757481414</v>
      </c>
      <c r="BJ131">
        <f t="shared" ref="BJ131:BJ158" si="85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9"/>
        <v>68</v>
      </c>
      <c r="BD132">
        <f t="shared" si="80"/>
        <v>2.8334513938080754E-3</v>
      </c>
      <c r="BE132">
        <f t="shared" si="78"/>
        <v>2.4864864864864864</v>
      </c>
      <c r="BF132">
        <f t="shared" si="81"/>
        <v>92</v>
      </c>
      <c r="BG132">
        <f t="shared" si="82"/>
        <v>1.55135</v>
      </c>
      <c r="BH132">
        <f t="shared" si="83"/>
        <v>3.673446571316771</v>
      </c>
      <c r="BI132">
        <f t="shared" si="84"/>
        <v>3.7688699535036152</v>
      </c>
      <c r="BJ132">
        <f t="shared" si="85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9"/>
        <v>64</v>
      </c>
      <c r="BD133">
        <f t="shared" si="80"/>
        <v>2.6667777824076005E-3</v>
      </c>
      <c r="BE133">
        <f t="shared" si="78"/>
        <v>2.5135135135135136</v>
      </c>
      <c r="BF133">
        <f t="shared" si="81"/>
        <v>93</v>
      </c>
      <c r="BG133">
        <f t="shared" si="82"/>
        <v>1.5682125</v>
      </c>
      <c r="BH133">
        <f t="shared" si="83"/>
        <v>3.7133753383963013</v>
      </c>
      <c r="BI133">
        <f t="shared" si="84"/>
        <v>3.8098359312590895</v>
      </c>
      <c r="BJ133">
        <f t="shared" si="85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9"/>
        <v>58</v>
      </c>
      <c r="BD134">
        <f t="shared" si="80"/>
        <v>2.4167673653068878E-3</v>
      </c>
      <c r="BE134">
        <f t="shared" si="78"/>
        <v>2.5405405405405403</v>
      </c>
      <c r="BF134">
        <f t="shared" si="81"/>
        <v>94</v>
      </c>
      <c r="BG134">
        <f t="shared" si="82"/>
        <v>1.585075</v>
      </c>
      <c r="BH134">
        <f t="shared" si="83"/>
        <v>3.7533041054758312</v>
      </c>
      <c r="BI134">
        <f t="shared" si="84"/>
        <v>3.8508019090145638</v>
      </c>
      <c r="BJ134">
        <f t="shared" si="85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9"/>
        <v>52</v>
      </c>
      <c r="BD135">
        <f t="shared" si="80"/>
        <v>2.1667569482061752E-3</v>
      </c>
      <c r="BE135">
        <f t="shared" si="78"/>
        <v>2.5675675675675675</v>
      </c>
      <c r="BF135">
        <f t="shared" si="81"/>
        <v>95</v>
      </c>
      <c r="BG135">
        <f t="shared" si="82"/>
        <v>1.6019375</v>
      </c>
      <c r="BH135">
        <f t="shared" si="83"/>
        <v>3.7932328725553615</v>
      </c>
      <c r="BI135">
        <f t="shared" si="84"/>
        <v>3.8917678867700376</v>
      </c>
      <c r="BJ135">
        <f t="shared" si="85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9"/>
        <v>49</v>
      </c>
      <c r="BD136">
        <f t="shared" si="80"/>
        <v>2.0417517396558189E-3</v>
      </c>
      <c r="BE136">
        <f t="shared" si="78"/>
        <v>2.5945945945945947</v>
      </c>
      <c r="BF136">
        <f t="shared" si="81"/>
        <v>96</v>
      </c>
      <c r="BG136">
        <f t="shared" si="82"/>
        <v>1.6187999999999998</v>
      </c>
      <c r="BH136">
        <f t="shared" si="83"/>
        <v>3.8331616396348913</v>
      </c>
      <c r="BI136">
        <f t="shared" si="84"/>
        <v>3.9327338645255119</v>
      </c>
      <c r="BJ136">
        <f t="shared" si="85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9"/>
        <v>45</v>
      </c>
      <c r="BD137">
        <f t="shared" si="80"/>
        <v>1.8750781282553439E-3</v>
      </c>
      <c r="BE137">
        <f t="shared" si="78"/>
        <v>2.6216216216216215</v>
      </c>
      <c r="BF137">
        <f t="shared" si="81"/>
        <v>97</v>
      </c>
      <c r="BG137">
        <f t="shared" si="82"/>
        <v>1.6356625</v>
      </c>
      <c r="BH137">
        <f t="shared" si="83"/>
        <v>3.8730904067144216</v>
      </c>
      <c r="BI137">
        <f t="shared" si="84"/>
        <v>3.9736998422809857</v>
      </c>
      <c r="BJ137">
        <f t="shared" si="85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9"/>
        <v>44</v>
      </c>
      <c r="BD138">
        <f t="shared" si="80"/>
        <v>1.8334097254052253E-3</v>
      </c>
      <c r="BE138">
        <f t="shared" si="78"/>
        <v>2.6486486486486487</v>
      </c>
      <c r="BF138">
        <f t="shared" si="81"/>
        <v>98</v>
      </c>
      <c r="BG138">
        <f t="shared" si="82"/>
        <v>1.652525</v>
      </c>
      <c r="BH138">
        <f t="shared" si="83"/>
        <v>3.9130191737939519</v>
      </c>
      <c r="BI138">
        <f t="shared" si="84"/>
        <v>4.01466582003646</v>
      </c>
      <c r="BJ138">
        <f t="shared" si="85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9"/>
        <v>42</v>
      </c>
      <c r="BD139">
        <f t="shared" si="80"/>
        <v>1.7500729197049876E-3</v>
      </c>
      <c r="BE139">
        <f t="shared" si="78"/>
        <v>2.6756756756756759</v>
      </c>
      <c r="BF139">
        <f t="shared" si="81"/>
        <v>99</v>
      </c>
      <c r="BG139">
        <f t="shared" si="82"/>
        <v>1.6693874999999998</v>
      </c>
      <c r="BH139">
        <f t="shared" si="83"/>
        <v>3.9529479408734818</v>
      </c>
      <c r="BI139">
        <f t="shared" si="84"/>
        <v>4.0556317977919338</v>
      </c>
      <c r="BJ139">
        <f t="shared" si="85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9"/>
        <v>39</v>
      </c>
      <c r="BD140">
        <f t="shared" si="80"/>
        <v>1.6250677111546315E-3</v>
      </c>
      <c r="BE140">
        <f t="shared" si="78"/>
        <v>2.7027027027027026</v>
      </c>
      <c r="BF140">
        <f t="shared" si="81"/>
        <v>100</v>
      </c>
      <c r="BG140">
        <f t="shared" si="82"/>
        <v>1.68625</v>
      </c>
      <c r="BH140">
        <f t="shared" si="83"/>
        <v>3.9928767079530121</v>
      </c>
      <c r="BI140">
        <f t="shared" si="84"/>
        <v>4.0965977755474077</v>
      </c>
      <c r="BJ140">
        <f t="shared" si="85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9"/>
        <v>34</v>
      </c>
      <c r="BD141">
        <f t="shared" si="80"/>
        <v>1.4167256969040377E-3</v>
      </c>
      <c r="BE141">
        <f t="shared" si="78"/>
        <v>2.7297297297297298</v>
      </c>
      <c r="BF141">
        <f t="shared" si="81"/>
        <v>101</v>
      </c>
      <c r="BG141">
        <f t="shared" si="82"/>
        <v>1.7031125</v>
      </c>
      <c r="BH141">
        <f t="shared" si="83"/>
        <v>4.0328054750325419</v>
      </c>
      <c r="BI141">
        <f t="shared" si="84"/>
        <v>4.1375637533028824</v>
      </c>
      <c r="BJ141">
        <f t="shared" si="85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9"/>
        <v>30</v>
      </c>
      <c r="BD142">
        <f t="shared" si="80"/>
        <v>1.2500520855035625E-3</v>
      </c>
      <c r="BE142">
        <f t="shared" si="78"/>
        <v>2.7567567567567566</v>
      </c>
      <c r="BF142">
        <f t="shared" si="81"/>
        <v>102</v>
      </c>
      <c r="BG142">
        <f t="shared" si="82"/>
        <v>1.7199749999999998</v>
      </c>
      <c r="BH142">
        <f t="shared" si="83"/>
        <v>4.0727342421120722</v>
      </c>
      <c r="BI142">
        <f t="shared" si="84"/>
        <v>4.1785297310583562</v>
      </c>
      <c r="BJ142">
        <f t="shared" si="85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9"/>
        <v>28</v>
      </c>
      <c r="BD143">
        <f t="shared" si="80"/>
        <v>1.1667152798033251E-3</v>
      </c>
      <c r="BE143">
        <f t="shared" si="78"/>
        <v>2.7837837837837838</v>
      </c>
      <c r="BF143">
        <f t="shared" si="81"/>
        <v>103</v>
      </c>
      <c r="BG143">
        <f t="shared" si="82"/>
        <v>1.7368375</v>
      </c>
      <c r="BH143">
        <f t="shared" si="83"/>
        <v>4.1126630091916025</v>
      </c>
      <c r="BI143">
        <f t="shared" si="84"/>
        <v>4.2194957088138301</v>
      </c>
      <c r="BJ143">
        <f t="shared" si="85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9"/>
        <v>27</v>
      </c>
      <c r="BD144">
        <f t="shared" si="80"/>
        <v>1.1250468769532064E-3</v>
      </c>
      <c r="BE144">
        <f t="shared" si="78"/>
        <v>2.8378378378378377</v>
      </c>
      <c r="BF144">
        <f t="shared" si="81"/>
        <v>105</v>
      </c>
      <c r="BG144">
        <f t="shared" si="82"/>
        <v>1.7705625</v>
      </c>
      <c r="BH144">
        <f t="shared" si="83"/>
        <v>4.1925205433506623</v>
      </c>
      <c r="BI144">
        <f t="shared" si="84"/>
        <v>4.3014276643247786</v>
      </c>
      <c r="BJ144">
        <f t="shared" si="85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9"/>
        <v>25</v>
      </c>
      <c r="BD145">
        <f t="shared" si="80"/>
        <v>1.041710071252969E-3</v>
      </c>
      <c r="BE145">
        <f t="shared" si="78"/>
        <v>2.8648648648648649</v>
      </c>
      <c r="BF145">
        <f t="shared" si="81"/>
        <v>106</v>
      </c>
      <c r="BG145">
        <f t="shared" si="82"/>
        <v>1.787425</v>
      </c>
      <c r="BH145">
        <f t="shared" si="83"/>
        <v>4.2324493104301926</v>
      </c>
      <c r="BI145">
        <f t="shared" si="84"/>
        <v>4.3423936420802525</v>
      </c>
      <c r="BJ145">
        <f t="shared" si="85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9"/>
        <v>22</v>
      </c>
      <c r="BD146">
        <f t="shared" si="80"/>
        <v>9.1670486270261265E-4</v>
      </c>
      <c r="BE146">
        <f t="shared" si="78"/>
        <v>2.8918918918918921</v>
      </c>
      <c r="BF146">
        <f t="shared" si="81"/>
        <v>107</v>
      </c>
      <c r="BG146">
        <f t="shared" si="82"/>
        <v>1.8042874999999998</v>
      </c>
      <c r="BH146">
        <f t="shared" si="83"/>
        <v>4.2723780775097229</v>
      </c>
      <c r="BI146">
        <f t="shared" si="84"/>
        <v>4.3833596198357263</v>
      </c>
      <c r="BJ146">
        <f t="shared" si="85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9"/>
        <v>19</v>
      </c>
      <c r="BD147">
        <f t="shared" si="80"/>
        <v>7.9169965415225633E-4</v>
      </c>
      <c r="BE147">
        <f t="shared" si="78"/>
        <v>2.9189189189189189</v>
      </c>
      <c r="BF147">
        <f t="shared" si="81"/>
        <v>108</v>
      </c>
      <c r="BG147">
        <f t="shared" si="82"/>
        <v>1.82115</v>
      </c>
      <c r="BH147">
        <f t="shared" si="83"/>
        <v>4.3123068445892532</v>
      </c>
      <c r="BI147">
        <f t="shared" si="84"/>
        <v>4.424325597591201</v>
      </c>
      <c r="BJ147">
        <f t="shared" si="85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9"/>
        <v>18</v>
      </c>
      <c r="BD148">
        <f t="shared" si="80"/>
        <v>7.5003125130213759E-4</v>
      </c>
      <c r="BE148">
        <f t="shared" si="78"/>
        <v>2.9459459459459461</v>
      </c>
      <c r="BF148">
        <f t="shared" si="81"/>
        <v>109</v>
      </c>
      <c r="BG148">
        <f t="shared" si="82"/>
        <v>1.8380125</v>
      </c>
      <c r="BH148">
        <f t="shared" si="83"/>
        <v>4.3522356116687835</v>
      </c>
      <c r="BI148">
        <f t="shared" si="84"/>
        <v>4.4652915753466749</v>
      </c>
      <c r="BJ148">
        <f t="shared" si="85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9"/>
        <v>17</v>
      </c>
      <c r="BD149">
        <f t="shared" si="80"/>
        <v>7.0836284845201885E-4</v>
      </c>
      <c r="BE149">
        <f t="shared" si="78"/>
        <v>2.9729729729729728</v>
      </c>
      <c r="BF149">
        <f t="shared" si="81"/>
        <v>110</v>
      </c>
      <c r="BG149">
        <f t="shared" si="82"/>
        <v>1.8548749999999998</v>
      </c>
      <c r="BH149">
        <f t="shared" si="83"/>
        <v>4.3921643787483129</v>
      </c>
      <c r="BI149">
        <f t="shared" si="84"/>
        <v>4.5062575531021487</v>
      </c>
      <c r="BJ149">
        <f t="shared" si="85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9"/>
        <v>13</v>
      </c>
      <c r="BD150">
        <f t="shared" si="80"/>
        <v>5.416892370515438E-4</v>
      </c>
      <c r="BE150">
        <f t="shared" si="78"/>
        <v>3</v>
      </c>
      <c r="BF150">
        <f t="shared" si="81"/>
        <v>111</v>
      </c>
      <c r="BG150">
        <f t="shared" si="82"/>
        <v>1.8717375000000001</v>
      </c>
      <c r="BH150">
        <f t="shared" si="83"/>
        <v>4.4320931458278432</v>
      </c>
      <c r="BI150">
        <f t="shared" si="84"/>
        <v>4.5472235308576225</v>
      </c>
      <c r="BJ150">
        <f t="shared" si="85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9"/>
        <v>12</v>
      </c>
      <c r="BD151">
        <f t="shared" si="80"/>
        <v>5.0002083420142506E-4</v>
      </c>
      <c r="BE151">
        <f t="shared" ref="BE151:BE158" si="86">(BB151-$K$2)/$K$7</f>
        <v>3.0270270270270272</v>
      </c>
      <c r="BF151">
        <f t="shared" si="81"/>
        <v>112</v>
      </c>
      <c r="BG151">
        <f t="shared" si="82"/>
        <v>1.8885999999999998</v>
      </c>
      <c r="BH151">
        <f t="shared" si="83"/>
        <v>4.4720219129073735</v>
      </c>
      <c r="BI151">
        <f t="shared" si="84"/>
        <v>4.5881895086130973</v>
      </c>
      <c r="BJ151">
        <f t="shared" si="85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9"/>
        <v>10</v>
      </c>
      <c r="BD152">
        <f t="shared" si="80"/>
        <v>4.1668402850118753E-4</v>
      </c>
      <c r="BE152">
        <f t="shared" si="86"/>
        <v>3.0540540540540539</v>
      </c>
      <c r="BF152">
        <f t="shared" si="81"/>
        <v>113</v>
      </c>
      <c r="BG152">
        <f t="shared" si="82"/>
        <v>1.9054624999999998</v>
      </c>
      <c r="BH152">
        <f t="shared" si="83"/>
        <v>4.5119506799869038</v>
      </c>
      <c r="BI152">
        <f t="shared" si="84"/>
        <v>4.6291554863685711</v>
      </c>
      <c r="BJ152">
        <f t="shared" si="85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9"/>
        <v>8</v>
      </c>
      <c r="BD153">
        <f t="shared" si="80"/>
        <v>3.3334722280095006E-4</v>
      </c>
      <c r="BE153">
        <f t="shared" si="86"/>
        <v>3.0810810810810811</v>
      </c>
      <c r="BF153">
        <f t="shared" si="81"/>
        <v>114</v>
      </c>
      <c r="BG153">
        <f t="shared" si="82"/>
        <v>1.9223250000000001</v>
      </c>
      <c r="BH153">
        <f t="shared" si="83"/>
        <v>4.5518794470664332</v>
      </c>
      <c r="BI153">
        <f t="shared" si="84"/>
        <v>4.6701214641240449</v>
      </c>
      <c r="BJ153">
        <f t="shared" si="85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9"/>
        <v>6</v>
      </c>
      <c r="BD154">
        <f t="shared" si="80"/>
        <v>2.5001041710071253E-4</v>
      </c>
      <c r="BE154">
        <f t="shared" si="86"/>
        <v>3.1351351351351351</v>
      </c>
      <c r="BF154">
        <f t="shared" si="81"/>
        <v>116</v>
      </c>
      <c r="BG154">
        <f t="shared" si="82"/>
        <v>1.9560500000000001</v>
      </c>
      <c r="BH154">
        <f t="shared" si="83"/>
        <v>4.6317369812254938</v>
      </c>
      <c r="BI154">
        <f t="shared" si="84"/>
        <v>4.7520534196349935</v>
      </c>
      <c r="BJ154">
        <f t="shared" si="85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9"/>
        <v>4</v>
      </c>
      <c r="BD155">
        <f t="shared" si="80"/>
        <v>1.6667361140047503E-4</v>
      </c>
      <c r="BE155">
        <f t="shared" si="86"/>
        <v>3.1621621621621623</v>
      </c>
      <c r="BF155">
        <f t="shared" si="81"/>
        <v>117</v>
      </c>
      <c r="BG155">
        <f t="shared" si="82"/>
        <v>1.9729125000000001</v>
      </c>
      <c r="BH155">
        <f t="shared" si="83"/>
        <v>4.6716657483050241</v>
      </c>
      <c r="BI155">
        <f t="shared" si="84"/>
        <v>4.7930193973904673</v>
      </c>
      <c r="BJ155">
        <f t="shared" si="85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9"/>
        <v>2</v>
      </c>
      <c r="BD156">
        <f t="shared" si="80"/>
        <v>8.3336805700237514E-5</v>
      </c>
      <c r="BE156">
        <f t="shared" si="86"/>
        <v>3.189189189189189</v>
      </c>
      <c r="BF156">
        <f t="shared" si="81"/>
        <v>118</v>
      </c>
      <c r="BG156">
        <f t="shared" si="82"/>
        <v>1.9897749999999998</v>
      </c>
      <c r="BH156">
        <f t="shared" si="83"/>
        <v>4.7115945153845544</v>
      </c>
      <c r="BI156">
        <f t="shared" si="84"/>
        <v>4.8339853751459412</v>
      </c>
      <c r="BJ156">
        <f t="shared" si="85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9"/>
        <v>1</v>
      </c>
      <c r="BD157">
        <f t="shared" si="80"/>
        <v>4.1668402850118757E-5</v>
      </c>
      <c r="BE157">
        <f t="shared" si="86"/>
        <v>3.4324324324324325</v>
      </c>
      <c r="BF157">
        <f t="shared" si="81"/>
        <v>127</v>
      </c>
      <c r="BG157">
        <f t="shared" si="82"/>
        <v>2.1415375000000001</v>
      </c>
      <c r="BH157">
        <f t="shared" si="83"/>
        <v>5.0709534191003254</v>
      </c>
      <c r="BI157">
        <f t="shared" si="84"/>
        <v>5.2026791749452084</v>
      </c>
      <c r="BJ157">
        <f t="shared" si="85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9"/>
        <v>0</v>
      </c>
      <c r="BD158">
        <f t="shared" si="80"/>
        <v>0</v>
      </c>
      <c r="BE158">
        <f t="shared" si="86"/>
        <v>3.5405405405405403</v>
      </c>
      <c r="BF158">
        <f t="shared" si="81"/>
        <v>131</v>
      </c>
      <c r="BG158">
        <f t="shared" si="82"/>
        <v>2.2089875000000001</v>
      </c>
      <c r="BH158">
        <f t="shared" si="83"/>
        <v>5.2306684874184457</v>
      </c>
      <c r="BI158">
        <f t="shared" si="84"/>
        <v>5.3665430859671046</v>
      </c>
      <c r="BJ158">
        <f t="shared" si="85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23999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FEEAD-2D76-443B-B14F-7ACEB77BA740}">
  <dimension ref="A1:O157"/>
  <sheetViews>
    <sheetView tabSelected="1" workbookViewId="0">
      <selection activeCell="W15" sqref="W15"/>
    </sheetView>
  </sheetViews>
  <sheetFormatPr defaultRowHeight="16.5" x14ac:dyDescent="0.25"/>
  <cols>
    <col min="2" max="2" width="9" customWidth="1"/>
    <col min="6" max="6" width="0" hidden="1" customWidth="1"/>
    <col min="7" max="7" width="12.875" bestFit="1" customWidth="1"/>
    <col min="10" max="10" width="0" hidden="1" customWidth="1"/>
    <col min="11" max="11" width="12.875" bestFit="1" customWidth="1"/>
    <col min="14" max="14" width="0" hidden="1" customWidth="1"/>
  </cols>
  <sheetData>
    <row r="1" spans="1:15" x14ac:dyDescent="0.25">
      <c r="A1">
        <v>0</v>
      </c>
      <c r="B1">
        <v>21546</v>
      </c>
      <c r="C1">
        <f>B1/21546</f>
        <v>1</v>
      </c>
      <c r="D1" t="s">
        <v>15</v>
      </c>
      <c r="E1">
        <v>0</v>
      </c>
      <c r="F1">
        <v>23677</v>
      </c>
      <c r="G1">
        <f>F1/23677</f>
        <v>1</v>
      </c>
      <c r="I1">
        <v>0</v>
      </c>
      <c r="J1">
        <v>23956</v>
      </c>
      <c r="K1">
        <f>J1/23956</f>
        <v>1</v>
      </c>
      <c r="M1">
        <v>0</v>
      </c>
      <c r="N1">
        <v>23999</v>
      </c>
      <c r="O1">
        <f>N1/23999</f>
        <v>1</v>
      </c>
    </row>
    <row r="2" spans="1:15" x14ac:dyDescent="0.25">
      <c r="A2">
        <v>2</v>
      </c>
      <c r="B2">
        <v>11414</v>
      </c>
      <c r="C2">
        <f t="shared" ref="C2:C46" si="0">B2/21546</f>
        <v>0.52975030168012627</v>
      </c>
      <c r="E2">
        <v>1</v>
      </c>
      <c r="F2">
        <v>19606</v>
      </c>
      <c r="G2">
        <f t="shared" ref="G2:G20" si="1">F2/23677</f>
        <v>0.82806098745618106</v>
      </c>
      <c r="I2">
        <v>2</v>
      </c>
      <c r="J2">
        <v>23623</v>
      </c>
      <c r="K2">
        <f t="shared" ref="K2:K62" si="2">J2/23956</f>
        <v>0.98609951577892807</v>
      </c>
      <c r="M2">
        <v>1</v>
      </c>
      <c r="N2">
        <v>23974</v>
      </c>
      <c r="O2">
        <f t="shared" ref="O2:O65" si="3">N2/23999</f>
        <v>0.99895828992874702</v>
      </c>
    </row>
    <row r="3" spans="1:15" x14ac:dyDescent="0.25">
      <c r="A3">
        <v>5</v>
      </c>
      <c r="B3">
        <v>5272</v>
      </c>
      <c r="C3">
        <f t="shared" si="0"/>
        <v>0.24468578854543765</v>
      </c>
      <c r="E3">
        <v>2</v>
      </c>
      <c r="F3">
        <v>12886</v>
      </c>
      <c r="G3">
        <f t="shared" si="1"/>
        <v>0.54424124677957508</v>
      </c>
      <c r="I3">
        <v>3</v>
      </c>
      <c r="J3">
        <v>23312</v>
      </c>
      <c r="K3">
        <f t="shared" si="2"/>
        <v>0.97311738186675567</v>
      </c>
      <c r="M3">
        <v>2</v>
      </c>
      <c r="N3">
        <v>23934</v>
      </c>
      <c r="O3">
        <f t="shared" si="3"/>
        <v>0.99729155381474233</v>
      </c>
    </row>
    <row r="4" spans="1:15" x14ac:dyDescent="0.25">
      <c r="A4">
        <v>8</v>
      </c>
      <c r="B4">
        <v>2643</v>
      </c>
      <c r="C4">
        <f t="shared" si="0"/>
        <v>0.1226677805625174</v>
      </c>
      <c r="E4">
        <v>3</v>
      </c>
      <c r="F4">
        <v>6739</v>
      </c>
      <c r="G4">
        <f t="shared" si="1"/>
        <v>0.28462220720530473</v>
      </c>
      <c r="I4">
        <v>5</v>
      </c>
      <c r="J4">
        <v>22870</v>
      </c>
      <c r="K4">
        <f t="shared" si="2"/>
        <v>0.95466688929704457</v>
      </c>
      <c r="M4">
        <v>3</v>
      </c>
      <c r="N4">
        <v>23865</v>
      </c>
      <c r="O4">
        <f t="shared" si="3"/>
        <v>0.99441643401808411</v>
      </c>
    </row>
    <row r="5" spans="1:15" x14ac:dyDescent="0.25">
      <c r="A5">
        <v>10</v>
      </c>
      <c r="B5">
        <v>1536</v>
      </c>
      <c r="C5">
        <f t="shared" si="0"/>
        <v>7.128933444722918E-2</v>
      </c>
      <c r="E5">
        <v>5</v>
      </c>
      <c r="F5">
        <v>2801</v>
      </c>
      <c r="G5">
        <f t="shared" si="1"/>
        <v>0.11830046036237699</v>
      </c>
      <c r="I5">
        <v>7</v>
      </c>
      <c r="J5">
        <v>22192</v>
      </c>
      <c r="K5">
        <f t="shared" si="2"/>
        <v>0.92636500250459175</v>
      </c>
      <c r="M5">
        <v>4</v>
      </c>
      <c r="N5">
        <v>23779</v>
      </c>
      <c r="O5">
        <f t="shared" si="3"/>
        <v>0.99083295137297389</v>
      </c>
    </row>
    <row r="6" spans="1:15" x14ac:dyDescent="0.25">
      <c r="A6">
        <v>12</v>
      </c>
      <c r="B6">
        <v>988</v>
      </c>
      <c r="C6">
        <f t="shared" si="0"/>
        <v>4.585537918871252E-2</v>
      </c>
      <c r="E6">
        <v>6</v>
      </c>
      <c r="F6">
        <v>1048</v>
      </c>
      <c r="G6">
        <f t="shared" si="1"/>
        <v>4.4262364319804029E-2</v>
      </c>
      <c r="I6">
        <v>8</v>
      </c>
      <c r="J6">
        <v>21347</v>
      </c>
      <c r="K6">
        <f t="shared" si="2"/>
        <v>0.89109200200367344</v>
      </c>
      <c r="M6">
        <v>5</v>
      </c>
      <c r="N6">
        <v>23689</v>
      </c>
      <c r="O6">
        <f t="shared" si="3"/>
        <v>0.98708279511646324</v>
      </c>
    </row>
    <row r="7" spans="1:15" x14ac:dyDescent="0.25">
      <c r="A7">
        <v>15</v>
      </c>
      <c r="B7">
        <v>701</v>
      </c>
      <c r="C7">
        <f t="shared" si="0"/>
        <v>3.253504130697113E-2</v>
      </c>
      <c r="E7">
        <v>7</v>
      </c>
      <c r="F7">
        <v>427</v>
      </c>
      <c r="G7">
        <f t="shared" si="1"/>
        <v>1.8034379355492673E-2</v>
      </c>
      <c r="I7">
        <v>10</v>
      </c>
      <c r="J7">
        <v>20435</v>
      </c>
      <c r="K7">
        <f t="shared" si="2"/>
        <v>0.85302220738019707</v>
      </c>
      <c r="M7">
        <v>6</v>
      </c>
      <c r="N7">
        <v>23509</v>
      </c>
      <c r="O7">
        <f t="shared" si="3"/>
        <v>0.97958248260344183</v>
      </c>
    </row>
    <row r="8" spans="1:15" x14ac:dyDescent="0.25">
      <c r="A8">
        <v>18</v>
      </c>
      <c r="B8">
        <v>509</v>
      </c>
      <c r="C8">
        <f t="shared" si="0"/>
        <v>2.3623874501067482E-2</v>
      </c>
      <c r="E8">
        <v>8</v>
      </c>
      <c r="F8">
        <v>224</v>
      </c>
      <c r="G8">
        <f t="shared" si="1"/>
        <v>9.4606580225535322E-3</v>
      </c>
      <c r="I8">
        <v>12</v>
      </c>
      <c r="J8">
        <v>19332</v>
      </c>
      <c r="K8">
        <f t="shared" si="2"/>
        <v>0.80697946234763729</v>
      </c>
      <c r="M8">
        <v>7</v>
      </c>
      <c r="N8">
        <v>23369</v>
      </c>
      <c r="O8">
        <f t="shared" si="3"/>
        <v>0.97374890620442522</v>
      </c>
    </row>
    <row r="9" spans="1:15" x14ac:dyDescent="0.25">
      <c r="A9">
        <v>20</v>
      </c>
      <c r="B9">
        <v>384</v>
      </c>
      <c r="C9">
        <f t="shared" si="0"/>
        <v>1.7822333611807295E-2</v>
      </c>
      <c r="E9">
        <v>9</v>
      </c>
      <c r="F9">
        <v>112</v>
      </c>
      <c r="G9">
        <f t="shared" si="1"/>
        <v>4.7303290112767661E-3</v>
      </c>
      <c r="I9">
        <v>13</v>
      </c>
      <c r="J9">
        <v>18316</v>
      </c>
      <c r="K9">
        <f t="shared" si="2"/>
        <v>0.76456837535481714</v>
      </c>
      <c r="M9">
        <v>8</v>
      </c>
      <c r="N9">
        <v>23190</v>
      </c>
      <c r="O9">
        <f t="shared" si="3"/>
        <v>0.96629026209425395</v>
      </c>
    </row>
    <row r="10" spans="1:15" x14ac:dyDescent="0.25">
      <c r="A10">
        <v>22</v>
      </c>
      <c r="B10">
        <v>308</v>
      </c>
      <c r="C10">
        <f t="shared" si="0"/>
        <v>1.4294996751137101E-2</v>
      </c>
      <c r="E10">
        <v>10</v>
      </c>
      <c r="F10">
        <v>70</v>
      </c>
      <c r="G10">
        <f t="shared" si="1"/>
        <v>2.9564556320479793E-3</v>
      </c>
      <c r="I10">
        <v>15</v>
      </c>
      <c r="J10">
        <v>17168</v>
      </c>
      <c r="K10">
        <f t="shared" si="2"/>
        <v>0.71664718650859904</v>
      </c>
      <c r="M10">
        <v>9</v>
      </c>
      <c r="N10">
        <v>22987</v>
      </c>
      <c r="O10">
        <f t="shared" si="3"/>
        <v>0.95783157631567983</v>
      </c>
    </row>
    <row r="11" spans="1:15" x14ac:dyDescent="0.25">
      <c r="A11">
        <v>25</v>
      </c>
      <c r="B11">
        <v>245</v>
      </c>
      <c r="C11">
        <f t="shared" si="0"/>
        <v>1.1371020142949967E-2</v>
      </c>
      <c r="E11">
        <v>11</v>
      </c>
      <c r="F11">
        <v>55</v>
      </c>
      <c r="G11">
        <f t="shared" si="1"/>
        <v>2.3229294251805549E-3</v>
      </c>
      <c r="I11">
        <v>17</v>
      </c>
      <c r="J11">
        <v>16003</v>
      </c>
      <c r="K11">
        <f t="shared" si="2"/>
        <v>0.66801636333277681</v>
      </c>
      <c r="M11">
        <v>10</v>
      </c>
      <c r="N11">
        <v>22746</v>
      </c>
      <c r="O11">
        <f t="shared" si="3"/>
        <v>0.94778949122880118</v>
      </c>
    </row>
    <row r="12" spans="1:15" x14ac:dyDescent="0.25">
      <c r="A12">
        <v>28</v>
      </c>
      <c r="B12">
        <v>199</v>
      </c>
      <c r="C12">
        <f t="shared" si="0"/>
        <v>9.236053095702218E-3</v>
      </c>
      <c r="E12">
        <v>12</v>
      </c>
      <c r="F12">
        <v>42</v>
      </c>
      <c r="G12">
        <f t="shared" si="1"/>
        <v>1.7738733792287875E-3</v>
      </c>
      <c r="I12">
        <v>18</v>
      </c>
      <c r="J12">
        <v>14853</v>
      </c>
      <c r="K12">
        <f t="shared" si="2"/>
        <v>0.62001168809484053</v>
      </c>
      <c r="M12">
        <v>11</v>
      </c>
      <c r="N12">
        <v>22486</v>
      </c>
      <c r="O12">
        <f t="shared" si="3"/>
        <v>0.93695570648777038</v>
      </c>
    </row>
    <row r="13" spans="1:15" x14ac:dyDescent="0.25">
      <c r="A13">
        <v>30</v>
      </c>
      <c r="B13">
        <v>162</v>
      </c>
      <c r="C13">
        <f t="shared" si="0"/>
        <v>7.5187969924812026E-3</v>
      </c>
      <c r="E13">
        <v>14</v>
      </c>
      <c r="F13">
        <v>26</v>
      </c>
      <c r="G13">
        <f t="shared" si="1"/>
        <v>1.0981120919035352E-3</v>
      </c>
      <c r="I13">
        <v>20</v>
      </c>
      <c r="J13">
        <v>13725</v>
      </c>
      <c r="K13">
        <f t="shared" si="2"/>
        <v>0.572925363165804</v>
      </c>
      <c r="M13">
        <v>12</v>
      </c>
      <c r="N13">
        <v>22214</v>
      </c>
      <c r="O13">
        <f t="shared" si="3"/>
        <v>0.92562190091253804</v>
      </c>
    </row>
    <row r="14" spans="1:15" x14ac:dyDescent="0.25">
      <c r="A14">
        <v>32</v>
      </c>
      <c r="B14">
        <v>133</v>
      </c>
      <c r="C14">
        <f t="shared" si="0"/>
        <v>6.1728395061728392E-3</v>
      </c>
      <c r="E14">
        <v>15</v>
      </c>
      <c r="F14">
        <v>16</v>
      </c>
      <c r="G14">
        <f t="shared" si="1"/>
        <v>6.7576128732525233E-4</v>
      </c>
      <c r="I14">
        <v>22</v>
      </c>
      <c r="J14">
        <v>12643</v>
      </c>
      <c r="K14">
        <f t="shared" si="2"/>
        <v>0.52775922524628482</v>
      </c>
      <c r="M14">
        <v>13</v>
      </c>
      <c r="N14">
        <v>21960</v>
      </c>
      <c r="O14">
        <f t="shared" si="3"/>
        <v>0.91503812658860784</v>
      </c>
    </row>
    <row r="15" spans="1:15" x14ac:dyDescent="0.25">
      <c r="A15">
        <v>35</v>
      </c>
      <c r="B15">
        <v>114</v>
      </c>
      <c r="C15">
        <f t="shared" si="0"/>
        <v>5.2910052910052907E-3</v>
      </c>
      <c r="E15">
        <v>16</v>
      </c>
      <c r="F15">
        <v>11</v>
      </c>
      <c r="G15">
        <f t="shared" si="1"/>
        <v>4.6458588503611102E-4</v>
      </c>
      <c r="I15">
        <v>23</v>
      </c>
      <c r="J15">
        <v>11588</v>
      </c>
      <c r="K15">
        <f t="shared" si="2"/>
        <v>0.48372015361496074</v>
      </c>
      <c r="M15">
        <v>14</v>
      </c>
      <c r="N15">
        <v>21658</v>
      </c>
      <c r="O15">
        <f t="shared" si="3"/>
        <v>0.90245426892787195</v>
      </c>
    </row>
    <row r="16" spans="1:15" x14ac:dyDescent="0.25">
      <c r="A16">
        <v>38</v>
      </c>
      <c r="B16">
        <v>97</v>
      </c>
      <c r="C16">
        <f t="shared" si="0"/>
        <v>4.5019957300659053E-3</v>
      </c>
      <c r="E16">
        <v>17</v>
      </c>
      <c r="F16">
        <v>7</v>
      </c>
      <c r="G16">
        <f t="shared" si="1"/>
        <v>2.9564556320479788E-4</v>
      </c>
      <c r="I16">
        <v>25</v>
      </c>
      <c r="J16">
        <v>10590</v>
      </c>
      <c r="K16">
        <f t="shared" si="2"/>
        <v>0.44206044414760393</v>
      </c>
      <c r="M16">
        <v>15</v>
      </c>
      <c r="N16">
        <v>21277</v>
      </c>
      <c r="O16">
        <f t="shared" si="3"/>
        <v>0.8865786074419767</v>
      </c>
    </row>
    <row r="17" spans="1:15" x14ac:dyDescent="0.25">
      <c r="A17">
        <v>40</v>
      </c>
      <c r="B17">
        <v>78</v>
      </c>
      <c r="C17">
        <f t="shared" si="0"/>
        <v>3.6201615148983568E-3</v>
      </c>
      <c r="E17">
        <v>18</v>
      </c>
      <c r="F17">
        <v>3</v>
      </c>
      <c r="G17">
        <f t="shared" si="1"/>
        <v>1.2670524137348483E-4</v>
      </c>
      <c r="I17">
        <v>27</v>
      </c>
      <c r="J17">
        <v>9649</v>
      </c>
      <c r="K17">
        <f t="shared" si="2"/>
        <v>0.4027800968442144</v>
      </c>
      <c r="M17">
        <v>16</v>
      </c>
      <c r="N17">
        <v>20909</v>
      </c>
      <c r="O17">
        <f t="shared" si="3"/>
        <v>0.871244635193133</v>
      </c>
    </row>
    <row r="18" spans="1:15" x14ac:dyDescent="0.25">
      <c r="A18">
        <v>42</v>
      </c>
      <c r="B18">
        <v>70</v>
      </c>
      <c r="C18">
        <f t="shared" si="0"/>
        <v>3.2488628979857048E-3</v>
      </c>
      <c r="E18">
        <v>20</v>
      </c>
      <c r="F18">
        <v>2</v>
      </c>
      <c r="G18">
        <f t="shared" si="1"/>
        <v>8.4470160915656542E-5</v>
      </c>
      <c r="I18">
        <v>28</v>
      </c>
      <c r="J18">
        <v>8739</v>
      </c>
      <c r="K18">
        <f t="shared" si="2"/>
        <v>0.36479378861245615</v>
      </c>
      <c r="M18">
        <v>17</v>
      </c>
      <c r="N18">
        <v>20536</v>
      </c>
      <c r="O18">
        <f t="shared" si="3"/>
        <v>0.85570232093003873</v>
      </c>
    </row>
    <row r="19" spans="1:15" x14ac:dyDescent="0.25">
      <c r="A19">
        <v>45</v>
      </c>
      <c r="B19">
        <v>63</v>
      </c>
      <c r="C19">
        <f t="shared" si="0"/>
        <v>2.9239766081871343E-3</v>
      </c>
      <c r="E19">
        <v>22</v>
      </c>
      <c r="F19">
        <v>1</v>
      </c>
      <c r="G19">
        <f t="shared" si="1"/>
        <v>4.2235080457828271E-5</v>
      </c>
      <c r="I19">
        <v>30</v>
      </c>
      <c r="J19">
        <v>7941</v>
      </c>
      <c r="K19">
        <f t="shared" si="2"/>
        <v>0.33148271831691434</v>
      </c>
      <c r="M19">
        <v>18</v>
      </c>
      <c r="N19">
        <v>20154</v>
      </c>
      <c r="O19">
        <f t="shared" si="3"/>
        <v>0.83978499104129334</v>
      </c>
    </row>
    <row r="20" spans="1:15" x14ac:dyDescent="0.25">
      <c r="A20">
        <v>48</v>
      </c>
      <c r="B20">
        <v>58</v>
      </c>
      <c r="C20">
        <f t="shared" si="0"/>
        <v>2.6919149726167269E-3</v>
      </c>
      <c r="E20">
        <v>23</v>
      </c>
      <c r="F20">
        <v>0</v>
      </c>
      <c r="G20">
        <f t="shared" si="1"/>
        <v>0</v>
      </c>
      <c r="I20">
        <v>32</v>
      </c>
      <c r="J20">
        <v>7134</v>
      </c>
      <c r="K20">
        <f t="shared" si="2"/>
        <v>0.29779595925864083</v>
      </c>
      <c r="M20">
        <v>19</v>
      </c>
      <c r="N20">
        <v>19601</v>
      </c>
      <c r="O20">
        <f t="shared" si="3"/>
        <v>0.81674236426517777</v>
      </c>
    </row>
    <row r="21" spans="1:15" x14ac:dyDescent="0.25">
      <c r="A21">
        <v>50</v>
      </c>
      <c r="B21">
        <v>52</v>
      </c>
      <c r="C21">
        <f t="shared" si="0"/>
        <v>2.4134410099322379E-3</v>
      </c>
      <c r="I21">
        <v>33</v>
      </c>
      <c r="J21">
        <v>6419</v>
      </c>
      <c r="K21">
        <f t="shared" si="2"/>
        <v>0.26794957421940224</v>
      </c>
      <c r="M21">
        <v>20</v>
      </c>
      <c r="N21">
        <v>19232</v>
      </c>
      <c r="O21">
        <f t="shared" si="3"/>
        <v>0.80136672361348393</v>
      </c>
    </row>
    <row r="22" spans="1:15" x14ac:dyDescent="0.25">
      <c r="A22">
        <v>51</v>
      </c>
      <c r="B22">
        <v>50</v>
      </c>
      <c r="C22">
        <f t="shared" si="0"/>
        <v>2.3206163557040749E-3</v>
      </c>
      <c r="I22">
        <v>35</v>
      </c>
      <c r="J22">
        <v>5832</v>
      </c>
      <c r="K22">
        <f t="shared" si="2"/>
        <v>0.24344631825012522</v>
      </c>
      <c r="M22">
        <v>21</v>
      </c>
      <c r="N22">
        <v>18831</v>
      </c>
      <c r="O22">
        <f t="shared" si="3"/>
        <v>0.78465769407058628</v>
      </c>
    </row>
    <row r="23" spans="1:15" x14ac:dyDescent="0.25">
      <c r="A23">
        <v>52</v>
      </c>
      <c r="B23">
        <v>42</v>
      </c>
      <c r="C23">
        <f t="shared" si="0"/>
        <v>1.9493177387914229E-3</v>
      </c>
      <c r="I23">
        <v>37</v>
      </c>
      <c r="J23">
        <v>5187</v>
      </c>
      <c r="K23">
        <f t="shared" si="2"/>
        <v>0.21652195692102189</v>
      </c>
      <c r="M23">
        <v>22</v>
      </c>
      <c r="N23">
        <v>18449</v>
      </c>
      <c r="O23">
        <f t="shared" si="3"/>
        <v>0.76874036418184089</v>
      </c>
    </row>
    <row r="24" spans="1:15" x14ac:dyDescent="0.25">
      <c r="A24">
        <v>53</v>
      </c>
      <c r="B24">
        <v>36</v>
      </c>
      <c r="C24">
        <f t="shared" si="0"/>
        <v>1.6708437761069339E-3</v>
      </c>
      <c r="I24">
        <v>38</v>
      </c>
      <c r="J24">
        <v>4645</v>
      </c>
      <c r="K24">
        <f t="shared" si="2"/>
        <v>0.19389714476540323</v>
      </c>
      <c r="M24">
        <v>23</v>
      </c>
      <c r="N24">
        <v>17996</v>
      </c>
      <c r="O24">
        <f t="shared" si="3"/>
        <v>0.74986457769073711</v>
      </c>
    </row>
    <row r="25" spans="1:15" x14ac:dyDescent="0.25">
      <c r="A25">
        <v>54</v>
      </c>
      <c r="B25">
        <v>32</v>
      </c>
      <c r="C25">
        <f t="shared" si="0"/>
        <v>1.4851944676506079E-3</v>
      </c>
      <c r="I25">
        <v>40</v>
      </c>
      <c r="J25">
        <v>4164</v>
      </c>
      <c r="K25">
        <f t="shared" si="2"/>
        <v>0.17381866755718817</v>
      </c>
      <c r="M25">
        <v>24</v>
      </c>
      <c r="N25">
        <v>17585</v>
      </c>
      <c r="O25">
        <f t="shared" si="3"/>
        <v>0.73273886411933831</v>
      </c>
    </row>
    <row r="26" spans="1:15" x14ac:dyDescent="0.25">
      <c r="A26">
        <v>55</v>
      </c>
      <c r="B26">
        <v>30</v>
      </c>
      <c r="C26">
        <f t="shared" si="0"/>
        <v>1.3923698134224449E-3</v>
      </c>
      <c r="I26">
        <v>42</v>
      </c>
      <c r="J26">
        <v>3696</v>
      </c>
      <c r="K26">
        <f t="shared" si="2"/>
        <v>0.1542828518951411</v>
      </c>
      <c r="M26">
        <v>25</v>
      </c>
      <c r="N26">
        <v>17185</v>
      </c>
      <c r="O26">
        <f t="shared" si="3"/>
        <v>0.71607150297929079</v>
      </c>
    </row>
    <row r="27" spans="1:15" x14ac:dyDescent="0.25">
      <c r="A27">
        <v>56</v>
      </c>
      <c r="B27">
        <v>26</v>
      </c>
      <c r="C27">
        <f t="shared" si="0"/>
        <v>1.2067205049661189E-3</v>
      </c>
      <c r="I27">
        <v>43</v>
      </c>
      <c r="J27">
        <v>3298</v>
      </c>
      <c r="K27">
        <f t="shared" si="2"/>
        <v>0.13766905994322925</v>
      </c>
      <c r="M27">
        <v>26</v>
      </c>
      <c r="N27">
        <v>16785</v>
      </c>
      <c r="O27">
        <f t="shared" si="3"/>
        <v>0.69940414183924327</v>
      </c>
    </row>
    <row r="28" spans="1:15" x14ac:dyDescent="0.25">
      <c r="A28">
        <v>57</v>
      </c>
      <c r="B28">
        <v>24</v>
      </c>
      <c r="C28">
        <f t="shared" si="0"/>
        <v>1.1138958507379559E-3</v>
      </c>
      <c r="I28">
        <v>45</v>
      </c>
      <c r="J28">
        <v>2956</v>
      </c>
      <c r="K28">
        <f t="shared" si="2"/>
        <v>0.12339288695942562</v>
      </c>
      <c r="M28">
        <v>27</v>
      </c>
      <c r="N28">
        <v>16389</v>
      </c>
      <c r="O28">
        <f t="shared" si="3"/>
        <v>0.68290345431059629</v>
      </c>
    </row>
    <row r="29" spans="1:15" x14ac:dyDescent="0.25">
      <c r="A29">
        <v>59</v>
      </c>
      <c r="B29">
        <v>22</v>
      </c>
      <c r="C29">
        <f t="shared" si="0"/>
        <v>1.0210711965097929E-3</v>
      </c>
      <c r="I29">
        <v>47</v>
      </c>
      <c r="J29">
        <v>2582</v>
      </c>
      <c r="K29">
        <f t="shared" si="2"/>
        <v>0.10778093170813158</v>
      </c>
      <c r="M29">
        <v>28</v>
      </c>
      <c r="N29">
        <v>15897</v>
      </c>
      <c r="O29">
        <f t="shared" si="3"/>
        <v>0.66240260010833785</v>
      </c>
    </row>
    <row r="30" spans="1:15" x14ac:dyDescent="0.25">
      <c r="A30">
        <v>60</v>
      </c>
      <c r="B30">
        <v>21</v>
      </c>
      <c r="C30">
        <f t="shared" si="0"/>
        <v>9.7465886939571145E-4</v>
      </c>
      <c r="I30">
        <v>48</v>
      </c>
      <c r="J30">
        <v>2285</v>
      </c>
      <c r="K30">
        <f t="shared" si="2"/>
        <v>9.5383202537986309E-2</v>
      </c>
      <c r="M30">
        <v>29</v>
      </c>
      <c r="N30">
        <v>15511</v>
      </c>
      <c r="O30">
        <f t="shared" si="3"/>
        <v>0.64631859660819202</v>
      </c>
    </row>
    <row r="31" spans="1:15" x14ac:dyDescent="0.25">
      <c r="A31">
        <v>61</v>
      </c>
      <c r="B31">
        <v>19</v>
      </c>
      <c r="C31">
        <f t="shared" si="0"/>
        <v>8.8183421516754845E-4</v>
      </c>
      <c r="I31">
        <v>50</v>
      </c>
      <c r="J31">
        <v>2043</v>
      </c>
      <c r="K31">
        <f t="shared" si="2"/>
        <v>8.5281349140090168E-2</v>
      </c>
      <c r="M31">
        <v>30</v>
      </c>
      <c r="N31">
        <v>15093</v>
      </c>
      <c r="O31">
        <f t="shared" si="3"/>
        <v>0.62890120421684237</v>
      </c>
    </row>
    <row r="32" spans="1:15" x14ac:dyDescent="0.25">
      <c r="A32">
        <v>62</v>
      </c>
      <c r="B32">
        <v>18</v>
      </c>
      <c r="C32">
        <f t="shared" si="0"/>
        <v>8.3542188805346695E-4</v>
      </c>
      <c r="I32">
        <v>51</v>
      </c>
      <c r="J32">
        <v>1801</v>
      </c>
      <c r="K32">
        <f t="shared" si="2"/>
        <v>7.5179495742194027E-2</v>
      </c>
      <c r="M32">
        <v>31</v>
      </c>
      <c r="N32">
        <v>14538</v>
      </c>
      <c r="O32">
        <f t="shared" si="3"/>
        <v>0.60577524063502641</v>
      </c>
    </row>
    <row r="33" spans="1:15" x14ac:dyDescent="0.25">
      <c r="A33">
        <v>64</v>
      </c>
      <c r="B33">
        <v>16</v>
      </c>
      <c r="C33">
        <f t="shared" si="0"/>
        <v>7.4259723382530396E-4</v>
      </c>
      <c r="I33">
        <v>52</v>
      </c>
      <c r="J33">
        <v>1397</v>
      </c>
      <c r="K33">
        <f t="shared" si="2"/>
        <v>5.8315244615127736E-2</v>
      </c>
      <c r="M33">
        <v>32</v>
      </c>
      <c r="N33">
        <v>14138</v>
      </c>
      <c r="O33">
        <f t="shared" si="3"/>
        <v>0.589107879494979</v>
      </c>
    </row>
    <row r="34" spans="1:15" x14ac:dyDescent="0.25">
      <c r="A34">
        <v>67</v>
      </c>
      <c r="B34">
        <v>15</v>
      </c>
      <c r="C34">
        <f t="shared" si="0"/>
        <v>6.9618490671122246E-4</v>
      </c>
      <c r="I34">
        <v>53</v>
      </c>
      <c r="J34">
        <v>1236</v>
      </c>
      <c r="K34">
        <f t="shared" si="2"/>
        <v>5.1594590081816667E-2</v>
      </c>
      <c r="M34">
        <v>33</v>
      </c>
      <c r="N34">
        <v>13769</v>
      </c>
      <c r="O34">
        <f t="shared" si="3"/>
        <v>0.57373223884328517</v>
      </c>
    </row>
    <row r="35" spans="1:15" x14ac:dyDescent="0.25">
      <c r="A35">
        <v>69</v>
      </c>
      <c r="B35">
        <v>14</v>
      </c>
      <c r="C35">
        <f t="shared" si="0"/>
        <v>6.4977257959714096E-4</v>
      </c>
      <c r="I35">
        <v>54</v>
      </c>
      <c r="J35">
        <v>1089</v>
      </c>
      <c r="K35">
        <f t="shared" si="2"/>
        <v>4.5458340290532646E-2</v>
      </c>
      <c r="M35">
        <v>34</v>
      </c>
      <c r="N35">
        <v>13376</v>
      </c>
      <c r="O35">
        <f t="shared" si="3"/>
        <v>0.5573565565231885</v>
      </c>
    </row>
    <row r="36" spans="1:15" x14ac:dyDescent="0.25">
      <c r="A36">
        <v>71</v>
      </c>
      <c r="B36">
        <v>13</v>
      </c>
      <c r="C36">
        <f t="shared" si="0"/>
        <v>6.0336025248305947E-4</v>
      </c>
      <c r="I36">
        <v>55</v>
      </c>
      <c r="J36">
        <v>814</v>
      </c>
      <c r="K36">
        <f t="shared" si="2"/>
        <v>3.3978961429287025E-2</v>
      </c>
      <c r="M36">
        <v>35</v>
      </c>
      <c r="N36">
        <v>13020</v>
      </c>
      <c r="O36">
        <f t="shared" si="3"/>
        <v>0.54252260510854622</v>
      </c>
    </row>
    <row r="37" spans="1:15" x14ac:dyDescent="0.25">
      <c r="A37">
        <v>72</v>
      </c>
      <c r="B37">
        <v>11</v>
      </c>
      <c r="C37">
        <f t="shared" si="0"/>
        <v>5.1053559825489647E-4</v>
      </c>
      <c r="I37">
        <v>56</v>
      </c>
      <c r="J37">
        <v>708</v>
      </c>
      <c r="K37">
        <f t="shared" si="2"/>
        <v>2.9554182668225078E-2</v>
      </c>
      <c r="M37">
        <v>36</v>
      </c>
      <c r="N37">
        <v>12628</v>
      </c>
      <c r="O37">
        <f t="shared" si="3"/>
        <v>0.52618859119129968</v>
      </c>
    </row>
    <row r="38" spans="1:15" x14ac:dyDescent="0.25">
      <c r="A38">
        <v>73</v>
      </c>
      <c r="B38">
        <v>10</v>
      </c>
      <c r="C38">
        <f t="shared" si="0"/>
        <v>4.6412327114081497E-4</v>
      </c>
      <c r="I38">
        <v>57</v>
      </c>
      <c r="J38">
        <v>554</v>
      </c>
      <c r="K38">
        <f t="shared" si="2"/>
        <v>2.3125730505927533E-2</v>
      </c>
      <c r="M38">
        <v>37</v>
      </c>
      <c r="N38">
        <v>12305</v>
      </c>
      <c r="O38">
        <f t="shared" si="3"/>
        <v>0.51272969707071125</v>
      </c>
    </row>
    <row r="39" spans="1:15" x14ac:dyDescent="0.25">
      <c r="A39">
        <v>76</v>
      </c>
      <c r="B39">
        <v>8</v>
      </c>
      <c r="C39">
        <f t="shared" si="0"/>
        <v>3.7129861691265198E-4</v>
      </c>
      <c r="I39">
        <v>58</v>
      </c>
      <c r="J39">
        <v>487</v>
      </c>
      <c r="K39">
        <f t="shared" si="2"/>
        <v>2.0328936383369512E-2</v>
      </c>
      <c r="M39">
        <v>38</v>
      </c>
      <c r="N39">
        <v>11956</v>
      </c>
      <c r="O39">
        <f t="shared" si="3"/>
        <v>0.49818742447601982</v>
      </c>
    </row>
    <row r="40" spans="1:15" x14ac:dyDescent="0.25">
      <c r="A40">
        <v>78</v>
      </c>
      <c r="B40">
        <v>7</v>
      </c>
      <c r="C40">
        <f t="shared" si="0"/>
        <v>3.2488628979857048E-4</v>
      </c>
      <c r="I40">
        <v>59</v>
      </c>
      <c r="J40">
        <v>430</v>
      </c>
      <c r="K40">
        <f t="shared" si="2"/>
        <v>1.7949574219402239E-2</v>
      </c>
      <c r="M40">
        <v>39</v>
      </c>
      <c r="N40">
        <v>11662</v>
      </c>
      <c r="O40">
        <f t="shared" si="3"/>
        <v>0.48593691403808492</v>
      </c>
    </row>
    <row r="41" spans="1:15" x14ac:dyDescent="0.25">
      <c r="A41">
        <v>79</v>
      </c>
      <c r="B41">
        <v>5</v>
      </c>
      <c r="C41">
        <f t="shared" si="0"/>
        <v>2.3206163557040749E-4</v>
      </c>
      <c r="I41">
        <v>60</v>
      </c>
      <c r="J41">
        <v>324</v>
      </c>
      <c r="K41">
        <f t="shared" si="2"/>
        <v>1.352479545834029E-2</v>
      </c>
      <c r="M41">
        <v>40</v>
      </c>
      <c r="N41">
        <v>11350</v>
      </c>
      <c r="O41">
        <f t="shared" si="3"/>
        <v>0.47293637234884789</v>
      </c>
    </row>
    <row r="42" spans="1:15" x14ac:dyDescent="0.25">
      <c r="A42">
        <v>81</v>
      </c>
      <c r="B42">
        <v>4</v>
      </c>
      <c r="C42">
        <f t="shared" si="0"/>
        <v>1.8564930845632599E-4</v>
      </c>
      <c r="I42">
        <v>61</v>
      </c>
      <c r="J42">
        <v>278</v>
      </c>
      <c r="K42">
        <f t="shared" si="2"/>
        <v>1.1604608448822842E-2</v>
      </c>
      <c r="M42">
        <v>41</v>
      </c>
      <c r="N42">
        <v>11037</v>
      </c>
      <c r="O42">
        <f t="shared" si="3"/>
        <v>0.45989416225676072</v>
      </c>
    </row>
    <row r="43" spans="1:15" x14ac:dyDescent="0.25">
      <c r="A43">
        <v>83</v>
      </c>
      <c r="B43">
        <v>3</v>
      </c>
      <c r="C43">
        <f t="shared" si="0"/>
        <v>1.3923698134224449E-4</v>
      </c>
      <c r="I43">
        <v>62</v>
      </c>
      <c r="J43">
        <v>224</v>
      </c>
      <c r="K43">
        <f t="shared" si="2"/>
        <v>9.3504758724327931E-3</v>
      </c>
      <c r="M43">
        <v>42</v>
      </c>
      <c r="N43">
        <v>10755</v>
      </c>
      <c r="O43">
        <f t="shared" si="3"/>
        <v>0.44814367265302724</v>
      </c>
    </row>
    <row r="44" spans="1:15" x14ac:dyDescent="0.25">
      <c r="A44">
        <v>85</v>
      </c>
      <c r="B44">
        <v>2</v>
      </c>
      <c r="C44">
        <f t="shared" si="0"/>
        <v>9.2824654228162995E-5</v>
      </c>
      <c r="I44">
        <v>63</v>
      </c>
      <c r="J44">
        <v>187</v>
      </c>
      <c r="K44">
        <f t="shared" si="2"/>
        <v>7.8059776256470198E-3</v>
      </c>
      <c r="M44">
        <v>43</v>
      </c>
      <c r="N44">
        <v>10479</v>
      </c>
      <c r="O44">
        <f t="shared" si="3"/>
        <v>0.43664319346639441</v>
      </c>
    </row>
    <row r="45" spans="1:15" x14ac:dyDescent="0.25">
      <c r="A45">
        <v>86</v>
      </c>
      <c r="B45">
        <v>1</v>
      </c>
      <c r="C45">
        <f t="shared" si="0"/>
        <v>4.6412327114081497E-5</v>
      </c>
      <c r="I45">
        <v>64</v>
      </c>
      <c r="J45">
        <v>135</v>
      </c>
      <c r="K45">
        <f t="shared" si="2"/>
        <v>5.6353314409751214E-3</v>
      </c>
      <c r="M45">
        <v>44</v>
      </c>
      <c r="N45">
        <v>10120</v>
      </c>
      <c r="O45">
        <f t="shared" si="3"/>
        <v>0.42168423684320178</v>
      </c>
    </row>
    <row r="46" spans="1:15" x14ac:dyDescent="0.25">
      <c r="A46">
        <v>95</v>
      </c>
      <c r="B46">
        <v>0</v>
      </c>
      <c r="C46">
        <f t="shared" si="0"/>
        <v>0</v>
      </c>
      <c r="I46">
        <v>65</v>
      </c>
      <c r="J46">
        <v>116</v>
      </c>
      <c r="K46">
        <f t="shared" si="2"/>
        <v>4.8422107196526964E-3</v>
      </c>
      <c r="M46">
        <v>45</v>
      </c>
      <c r="N46">
        <v>9854</v>
      </c>
      <c r="O46">
        <f t="shared" si="3"/>
        <v>0.41060044168507021</v>
      </c>
    </row>
    <row r="47" spans="1:15" x14ac:dyDescent="0.25">
      <c r="I47">
        <v>66</v>
      </c>
      <c r="J47">
        <v>103</v>
      </c>
      <c r="K47">
        <f t="shared" si="2"/>
        <v>4.299549173484722E-3</v>
      </c>
      <c r="M47">
        <v>46</v>
      </c>
      <c r="N47">
        <v>9591</v>
      </c>
      <c r="O47">
        <f t="shared" si="3"/>
        <v>0.39964165173548899</v>
      </c>
    </row>
    <row r="48" spans="1:15" x14ac:dyDescent="0.25">
      <c r="I48">
        <v>67</v>
      </c>
      <c r="J48">
        <v>69</v>
      </c>
      <c r="K48">
        <f t="shared" si="2"/>
        <v>2.8802805142761731E-3</v>
      </c>
      <c r="M48">
        <v>47</v>
      </c>
      <c r="N48">
        <v>9356</v>
      </c>
      <c r="O48">
        <f t="shared" si="3"/>
        <v>0.38984957706571105</v>
      </c>
    </row>
    <row r="49" spans="9:15" x14ac:dyDescent="0.25">
      <c r="I49">
        <v>68</v>
      </c>
      <c r="J49">
        <v>54</v>
      </c>
      <c r="K49">
        <f t="shared" si="2"/>
        <v>2.2541325763900484E-3</v>
      </c>
      <c r="M49">
        <v>48</v>
      </c>
      <c r="N49">
        <v>9121</v>
      </c>
      <c r="O49">
        <f t="shared" si="3"/>
        <v>0.38005750239593317</v>
      </c>
    </row>
    <row r="50" spans="9:15" x14ac:dyDescent="0.25">
      <c r="I50">
        <v>69</v>
      </c>
      <c r="J50">
        <v>43</v>
      </c>
      <c r="K50">
        <f t="shared" si="2"/>
        <v>1.7949574219402237E-3</v>
      </c>
      <c r="M50">
        <v>49</v>
      </c>
      <c r="N50">
        <v>8872</v>
      </c>
      <c r="O50">
        <f t="shared" si="3"/>
        <v>0.36968207008625359</v>
      </c>
    </row>
    <row r="51" spans="9:15" x14ac:dyDescent="0.25">
      <c r="I51">
        <v>70</v>
      </c>
      <c r="J51">
        <v>36</v>
      </c>
      <c r="K51">
        <f t="shared" si="2"/>
        <v>1.502755050926699E-3</v>
      </c>
      <c r="M51">
        <v>50</v>
      </c>
      <c r="N51">
        <v>8744</v>
      </c>
      <c r="O51">
        <f t="shared" si="3"/>
        <v>0.3643485145214384</v>
      </c>
    </row>
    <row r="52" spans="9:15" x14ac:dyDescent="0.25">
      <c r="I52">
        <v>71</v>
      </c>
      <c r="J52">
        <v>33</v>
      </c>
      <c r="K52">
        <f t="shared" si="2"/>
        <v>1.3775254633494741E-3</v>
      </c>
      <c r="M52">
        <v>51</v>
      </c>
      <c r="N52">
        <v>8502</v>
      </c>
      <c r="O52">
        <f t="shared" si="3"/>
        <v>0.35426476103170967</v>
      </c>
    </row>
    <row r="53" spans="9:15" x14ac:dyDescent="0.25">
      <c r="I53">
        <v>72</v>
      </c>
      <c r="J53">
        <v>23</v>
      </c>
      <c r="K53">
        <f t="shared" si="2"/>
        <v>9.6009350475872437E-4</v>
      </c>
      <c r="M53">
        <v>52</v>
      </c>
      <c r="N53">
        <v>8193</v>
      </c>
      <c r="O53">
        <f t="shared" si="3"/>
        <v>0.34138922455102294</v>
      </c>
    </row>
    <row r="54" spans="9:15" x14ac:dyDescent="0.25">
      <c r="I54">
        <v>73</v>
      </c>
      <c r="J54">
        <v>21</v>
      </c>
      <c r="K54">
        <f t="shared" si="2"/>
        <v>8.7660711304057436E-4</v>
      </c>
      <c r="M54">
        <v>53</v>
      </c>
      <c r="N54">
        <v>7873</v>
      </c>
      <c r="O54">
        <f t="shared" si="3"/>
        <v>0.32805533563898498</v>
      </c>
    </row>
    <row r="55" spans="9:15" x14ac:dyDescent="0.25">
      <c r="I55">
        <v>74</v>
      </c>
      <c r="J55">
        <v>16</v>
      </c>
      <c r="K55">
        <f t="shared" si="2"/>
        <v>6.6789113374519959E-4</v>
      </c>
      <c r="M55">
        <v>54</v>
      </c>
      <c r="N55">
        <v>7602</v>
      </c>
      <c r="O55">
        <f t="shared" si="3"/>
        <v>0.31676319846660278</v>
      </c>
    </row>
    <row r="56" spans="9:15" x14ac:dyDescent="0.25">
      <c r="I56">
        <v>75</v>
      </c>
      <c r="J56">
        <v>15</v>
      </c>
      <c r="K56">
        <f t="shared" si="2"/>
        <v>6.2614793788612452E-4</v>
      </c>
      <c r="M56">
        <v>55</v>
      </c>
      <c r="N56">
        <v>7312</v>
      </c>
      <c r="O56">
        <f t="shared" si="3"/>
        <v>0.30467936164006831</v>
      </c>
    </row>
    <row r="57" spans="9:15" x14ac:dyDescent="0.25">
      <c r="I57">
        <v>76</v>
      </c>
      <c r="J57">
        <v>14</v>
      </c>
      <c r="K57">
        <f t="shared" si="2"/>
        <v>5.8440474202704957E-4</v>
      </c>
      <c r="M57">
        <v>56</v>
      </c>
      <c r="N57">
        <v>7003</v>
      </c>
      <c r="O57">
        <f t="shared" si="3"/>
        <v>0.29180382515938164</v>
      </c>
    </row>
    <row r="58" spans="9:15" x14ac:dyDescent="0.25">
      <c r="I58">
        <v>77</v>
      </c>
      <c r="J58">
        <v>10</v>
      </c>
      <c r="K58">
        <f t="shared" si="2"/>
        <v>4.174319585907497E-4</v>
      </c>
      <c r="M58">
        <v>57</v>
      </c>
      <c r="N58">
        <v>6729</v>
      </c>
      <c r="O58">
        <f t="shared" si="3"/>
        <v>0.28038668277844908</v>
      </c>
    </row>
    <row r="59" spans="9:15" x14ac:dyDescent="0.25">
      <c r="I59">
        <v>78</v>
      </c>
      <c r="J59">
        <v>8</v>
      </c>
      <c r="K59">
        <f t="shared" si="2"/>
        <v>3.3394556687259979E-4</v>
      </c>
      <c r="M59">
        <v>58</v>
      </c>
      <c r="N59">
        <v>6453</v>
      </c>
      <c r="O59">
        <f t="shared" si="3"/>
        <v>0.26888620359181631</v>
      </c>
    </row>
    <row r="60" spans="9:15" x14ac:dyDescent="0.25">
      <c r="I60">
        <v>79</v>
      </c>
      <c r="J60">
        <v>5</v>
      </c>
      <c r="K60">
        <f t="shared" si="2"/>
        <v>2.0871597929537485E-4</v>
      </c>
      <c r="M60">
        <v>59</v>
      </c>
      <c r="N60">
        <v>6190</v>
      </c>
      <c r="O60">
        <f t="shared" si="3"/>
        <v>0.25792741364223509</v>
      </c>
    </row>
    <row r="61" spans="9:15" x14ac:dyDescent="0.25">
      <c r="I61">
        <v>82</v>
      </c>
      <c r="J61">
        <v>1</v>
      </c>
      <c r="K61">
        <f t="shared" si="2"/>
        <v>4.1743195859074974E-5</v>
      </c>
      <c r="M61">
        <v>60</v>
      </c>
      <c r="N61">
        <v>5916</v>
      </c>
      <c r="O61">
        <f t="shared" si="3"/>
        <v>0.24651027126130257</v>
      </c>
    </row>
    <row r="62" spans="9:15" x14ac:dyDescent="0.25">
      <c r="I62">
        <v>101</v>
      </c>
      <c r="J62">
        <v>0</v>
      </c>
      <c r="K62">
        <f t="shared" si="2"/>
        <v>0</v>
      </c>
      <c r="M62">
        <v>61</v>
      </c>
      <c r="N62">
        <v>5642</v>
      </c>
      <c r="O62">
        <f t="shared" si="3"/>
        <v>0.23509312888037001</v>
      </c>
    </row>
    <row r="63" spans="9:15" x14ac:dyDescent="0.25">
      <c r="M63">
        <v>62</v>
      </c>
      <c r="N63">
        <v>5401</v>
      </c>
      <c r="O63">
        <f t="shared" si="3"/>
        <v>0.22505104379349139</v>
      </c>
    </row>
    <row r="64" spans="9:15" x14ac:dyDescent="0.25">
      <c r="M64">
        <v>63</v>
      </c>
      <c r="N64">
        <v>5121</v>
      </c>
      <c r="O64">
        <f t="shared" si="3"/>
        <v>0.21338389099545815</v>
      </c>
    </row>
    <row r="65" spans="13:15" x14ac:dyDescent="0.25">
      <c r="M65">
        <v>64</v>
      </c>
      <c r="N65">
        <v>4898</v>
      </c>
      <c r="O65">
        <f t="shared" si="3"/>
        <v>0.20409183715988166</v>
      </c>
    </row>
    <row r="66" spans="13:15" x14ac:dyDescent="0.25">
      <c r="M66">
        <v>65</v>
      </c>
      <c r="N66">
        <v>4667</v>
      </c>
      <c r="O66">
        <f t="shared" ref="O66:O129" si="4">N66/23999</f>
        <v>0.19446643610150424</v>
      </c>
    </row>
    <row r="67" spans="13:15" x14ac:dyDescent="0.25">
      <c r="M67">
        <v>66</v>
      </c>
      <c r="N67">
        <v>4429</v>
      </c>
      <c r="O67">
        <f t="shared" si="4"/>
        <v>0.18454935622317598</v>
      </c>
    </row>
    <row r="68" spans="13:15" x14ac:dyDescent="0.25">
      <c r="M68">
        <v>67</v>
      </c>
      <c r="N68">
        <v>4154</v>
      </c>
      <c r="O68">
        <f t="shared" si="4"/>
        <v>0.17309054543939331</v>
      </c>
    </row>
    <row r="69" spans="13:15" x14ac:dyDescent="0.25">
      <c r="M69">
        <v>68</v>
      </c>
      <c r="N69">
        <v>3965</v>
      </c>
      <c r="O69">
        <f t="shared" si="4"/>
        <v>0.16521521730072086</v>
      </c>
    </row>
    <row r="70" spans="13:15" x14ac:dyDescent="0.25">
      <c r="M70">
        <v>69</v>
      </c>
      <c r="N70">
        <v>3735</v>
      </c>
      <c r="O70">
        <f t="shared" si="4"/>
        <v>0.15563148464519355</v>
      </c>
    </row>
    <row r="71" spans="13:15" x14ac:dyDescent="0.25">
      <c r="M71">
        <v>70</v>
      </c>
      <c r="N71">
        <v>3547</v>
      </c>
      <c r="O71">
        <f t="shared" si="4"/>
        <v>0.14779782490937121</v>
      </c>
    </row>
    <row r="72" spans="13:15" x14ac:dyDescent="0.25">
      <c r="M72">
        <v>71</v>
      </c>
      <c r="N72">
        <v>3347</v>
      </c>
      <c r="O72">
        <f t="shared" si="4"/>
        <v>0.13946414433934748</v>
      </c>
    </row>
    <row r="73" spans="13:15" x14ac:dyDescent="0.25">
      <c r="M73">
        <v>72</v>
      </c>
      <c r="N73">
        <v>3165</v>
      </c>
      <c r="O73">
        <f t="shared" si="4"/>
        <v>0.13188049502062585</v>
      </c>
    </row>
    <row r="74" spans="13:15" x14ac:dyDescent="0.25">
      <c r="M74">
        <v>73</v>
      </c>
      <c r="N74">
        <v>3009</v>
      </c>
      <c r="O74">
        <f t="shared" si="4"/>
        <v>0.12538022417600733</v>
      </c>
    </row>
    <row r="75" spans="13:15" x14ac:dyDescent="0.25">
      <c r="M75">
        <v>74</v>
      </c>
      <c r="N75">
        <v>2841</v>
      </c>
      <c r="O75">
        <f t="shared" si="4"/>
        <v>0.11837993249718738</v>
      </c>
    </row>
    <row r="76" spans="13:15" x14ac:dyDescent="0.25">
      <c r="M76">
        <v>75</v>
      </c>
      <c r="N76">
        <v>2697</v>
      </c>
      <c r="O76">
        <f t="shared" si="4"/>
        <v>0.11237968248677029</v>
      </c>
    </row>
    <row r="77" spans="13:15" x14ac:dyDescent="0.25">
      <c r="M77">
        <v>76</v>
      </c>
      <c r="N77">
        <v>2543</v>
      </c>
      <c r="O77">
        <f t="shared" si="4"/>
        <v>0.10596274844785199</v>
      </c>
    </row>
    <row r="78" spans="13:15" x14ac:dyDescent="0.25">
      <c r="M78">
        <v>77</v>
      </c>
      <c r="N78">
        <v>2369</v>
      </c>
      <c r="O78">
        <f t="shared" si="4"/>
        <v>9.8712446351931327E-2</v>
      </c>
    </row>
    <row r="79" spans="13:15" x14ac:dyDescent="0.25">
      <c r="M79">
        <v>78</v>
      </c>
      <c r="N79">
        <v>2233</v>
      </c>
      <c r="O79">
        <f t="shared" si="4"/>
        <v>9.3045543564315186E-2</v>
      </c>
    </row>
    <row r="80" spans="13:15" x14ac:dyDescent="0.25">
      <c r="M80">
        <v>79</v>
      </c>
      <c r="N80">
        <v>2084</v>
      </c>
      <c r="O80">
        <f t="shared" si="4"/>
        <v>8.6836951539647489E-2</v>
      </c>
    </row>
    <row r="81" spans="13:15" x14ac:dyDescent="0.25">
      <c r="M81">
        <v>80</v>
      </c>
      <c r="N81">
        <v>1988</v>
      </c>
      <c r="O81">
        <f t="shared" si="4"/>
        <v>8.2836784866036087E-2</v>
      </c>
    </row>
    <row r="82" spans="13:15" x14ac:dyDescent="0.25">
      <c r="M82">
        <v>81</v>
      </c>
      <c r="N82">
        <v>1861</v>
      </c>
      <c r="O82">
        <f t="shared" si="4"/>
        <v>7.7544897704070997E-2</v>
      </c>
    </row>
    <row r="83" spans="13:15" x14ac:dyDescent="0.25">
      <c r="M83">
        <v>82</v>
      </c>
      <c r="N83">
        <v>1746</v>
      </c>
      <c r="O83">
        <f t="shared" si="4"/>
        <v>7.2753031376307342E-2</v>
      </c>
    </row>
    <row r="84" spans="13:15" x14ac:dyDescent="0.25">
      <c r="M84">
        <v>83</v>
      </c>
      <c r="N84">
        <v>1647</v>
      </c>
      <c r="O84">
        <f t="shared" si="4"/>
        <v>6.8627859494145585E-2</v>
      </c>
    </row>
    <row r="85" spans="13:15" x14ac:dyDescent="0.25">
      <c r="M85">
        <v>84</v>
      </c>
      <c r="N85">
        <v>1541</v>
      </c>
      <c r="O85">
        <f t="shared" si="4"/>
        <v>6.4211008792032995E-2</v>
      </c>
    </row>
    <row r="86" spans="13:15" x14ac:dyDescent="0.25">
      <c r="M86">
        <v>85</v>
      </c>
      <c r="N86">
        <v>1454</v>
      </c>
      <c r="O86">
        <f t="shared" si="4"/>
        <v>6.0585857744072671E-2</v>
      </c>
    </row>
    <row r="87" spans="13:15" x14ac:dyDescent="0.25">
      <c r="M87">
        <v>86</v>
      </c>
      <c r="N87">
        <v>1384</v>
      </c>
      <c r="O87">
        <f t="shared" si="4"/>
        <v>5.7669069544564355E-2</v>
      </c>
    </row>
    <row r="88" spans="13:15" x14ac:dyDescent="0.25">
      <c r="M88">
        <v>87</v>
      </c>
      <c r="N88">
        <v>1314</v>
      </c>
      <c r="O88">
        <f t="shared" si="4"/>
        <v>5.4752281345056046E-2</v>
      </c>
    </row>
    <row r="89" spans="13:15" x14ac:dyDescent="0.25">
      <c r="M89">
        <v>88</v>
      </c>
      <c r="N89">
        <v>1246</v>
      </c>
      <c r="O89">
        <f t="shared" si="4"/>
        <v>5.1918829951247969E-2</v>
      </c>
    </row>
    <row r="90" spans="13:15" x14ac:dyDescent="0.25">
      <c r="M90">
        <v>89</v>
      </c>
      <c r="N90">
        <v>1167</v>
      </c>
      <c r="O90">
        <f t="shared" si="4"/>
        <v>4.8627026126088588E-2</v>
      </c>
    </row>
    <row r="91" spans="13:15" x14ac:dyDescent="0.25">
      <c r="M91">
        <v>90</v>
      </c>
      <c r="N91">
        <v>1107</v>
      </c>
      <c r="O91">
        <f t="shared" si="4"/>
        <v>4.612692195508146E-2</v>
      </c>
    </row>
    <row r="92" spans="13:15" x14ac:dyDescent="0.25">
      <c r="M92">
        <v>91</v>
      </c>
      <c r="N92">
        <v>1037</v>
      </c>
      <c r="O92">
        <f t="shared" si="4"/>
        <v>4.321013375557315E-2</v>
      </c>
    </row>
    <row r="93" spans="13:15" x14ac:dyDescent="0.25">
      <c r="M93">
        <v>92</v>
      </c>
      <c r="N93">
        <v>989</v>
      </c>
      <c r="O93">
        <f t="shared" si="4"/>
        <v>4.1210050418767449E-2</v>
      </c>
    </row>
    <row r="94" spans="13:15" x14ac:dyDescent="0.25">
      <c r="M94">
        <v>93</v>
      </c>
      <c r="N94">
        <v>946</v>
      </c>
      <c r="O94">
        <f t="shared" si="4"/>
        <v>3.9418309096212342E-2</v>
      </c>
    </row>
    <row r="95" spans="13:15" x14ac:dyDescent="0.25">
      <c r="M95">
        <v>94</v>
      </c>
      <c r="N95">
        <v>905</v>
      </c>
      <c r="O95">
        <f t="shared" si="4"/>
        <v>3.7709904579357474E-2</v>
      </c>
    </row>
    <row r="96" spans="13:15" x14ac:dyDescent="0.25">
      <c r="M96">
        <v>95</v>
      </c>
      <c r="N96">
        <v>844</v>
      </c>
      <c r="O96">
        <f t="shared" si="4"/>
        <v>3.516813200550023E-2</v>
      </c>
    </row>
    <row r="97" spans="13:15" x14ac:dyDescent="0.25">
      <c r="M97">
        <v>96</v>
      </c>
      <c r="N97">
        <v>788</v>
      </c>
      <c r="O97">
        <f t="shared" si="4"/>
        <v>3.283470144589358E-2</v>
      </c>
    </row>
    <row r="98" spans="13:15" x14ac:dyDescent="0.25">
      <c r="M98">
        <v>97</v>
      </c>
      <c r="N98">
        <v>744</v>
      </c>
      <c r="O98">
        <f t="shared" si="4"/>
        <v>3.1001291720488353E-2</v>
      </c>
    </row>
    <row r="99" spans="13:15" x14ac:dyDescent="0.25">
      <c r="M99">
        <v>98</v>
      </c>
      <c r="N99">
        <v>701</v>
      </c>
      <c r="O99">
        <f t="shared" si="4"/>
        <v>2.9209550397933246E-2</v>
      </c>
    </row>
    <row r="100" spans="13:15" x14ac:dyDescent="0.25">
      <c r="M100">
        <v>99</v>
      </c>
      <c r="N100">
        <v>661</v>
      </c>
      <c r="O100">
        <f t="shared" si="4"/>
        <v>2.7542814283928498E-2</v>
      </c>
    </row>
    <row r="101" spans="13:15" x14ac:dyDescent="0.25">
      <c r="M101">
        <v>100</v>
      </c>
      <c r="N101">
        <v>630</v>
      </c>
      <c r="O101">
        <f t="shared" si="4"/>
        <v>2.6251093795574814E-2</v>
      </c>
    </row>
    <row r="102" spans="13:15" x14ac:dyDescent="0.25">
      <c r="M102">
        <v>101</v>
      </c>
      <c r="N102">
        <v>602</v>
      </c>
      <c r="O102">
        <f t="shared" si="4"/>
        <v>2.5084378515771489E-2</v>
      </c>
    </row>
    <row r="103" spans="13:15" x14ac:dyDescent="0.25">
      <c r="M103">
        <v>102</v>
      </c>
      <c r="N103">
        <v>574</v>
      </c>
      <c r="O103">
        <f t="shared" si="4"/>
        <v>2.3917663235968164E-2</v>
      </c>
    </row>
    <row r="104" spans="13:15" x14ac:dyDescent="0.25">
      <c r="M104">
        <v>103</v>
      </c>
      <c r="N104">
        <v>537</v>
      </c>
      <c r="O104">
        <f t="shared" si="4"/>
        <v>2.237593233051377E-2</v>
      </c>
    </row>
    <row r="105" spans="13:15" x14ac:dyDescent="0.25">
      <c r="M105">
        <v>104</v>
      </c>
      <c r="N105">
        <v>511</v>
      </c>
      <c r="O105">
        <f t="shared" si="4"/>
        <v>2.1292553856410684E-2</v>
      </c>
    </row>
    <row r="106" spans="13:15" x14ac:dyDescent="0.25">
      <c r="M106">
        <v>105</v>
      </c>
      <c r="N106">
        <v>472</v>
      </c>
      <c r="O106">
        <f t="shared" si="4"/>
        <v>1.9667486145256052E-2</v>
      </c>
    </row>
    <row r="107" spans="13:15" x14ac:dyDescent="0.25">
      <c r="M107">
        <v>106</v>
      </c>
      <c r="N107">
        <v>442</v>
      </c>
      <c r="O107">
        <f t="shared" si="4"/>
        <v>1.8417434059752491E-2</v>
      </c>
    </row>
    <row r="108" spans="13:15" x14ac:dyDescent="0.25">
      <c r="M108">
        <v>107</v>
      </c>
      <c r="N108">
        <v>418</v>
      </c>
      <c r="O108">
        <f t="shared" si="4"/>
        <v>1.741739239134964E-2</v>
      </c>
    </row>
    <row r="109" spans="13:15" x14ac:dyDescent="0.25">
      <c r="M109">
        <v>108</v>
      </c>
      <c r="N109">
        <v>391</v>
      </c>
      <c r="O109">
        <f t="shared" si="4"/>
        <v>1.6292345514396435E-2</v>
      </c>
    </row>
    <row r="110" spans="13:15" x14ac:dyDescent="0.25">
      <c r="M110">
        <v>109</v>
      </c>
      <c r="N110">
        <v>363</v>
      </c>
      <c r="O110">
        <f t="shared" si="4"/>
        <v>1.5125630234593108E-2</v>
      </c>
    </row>
    <row r="111" spans="13:15" x14ac:dyDescent="0.25">
      <c r="M111">
        <v>110</v>
      </c>
      <c r="N111">
        <v>338</v>
      </c>
      <c r="O111">
        <f t="shared" si="4"/>
        <v>1.408392016334014E-2</v>
      </c>
    </row>
    <row r="112" spans="13:15" x14ac:dyDescent="0.25">
      <c r="M112">
        <v>111</v>
      </c>
      <c r="N112">
        <v>319</v>
      </c>
      <c r="O112">
        <f t="shared" si="4"/>
        <v>1.3292220509187883E-2</v>
      </c>
    </row>
    <row r="113" spans="13:15" x14ac:dyDescent="0.25">
      <c r="M113">
        <v>112</v>
      </c>
      <c r="N113">
        <v>302</v>
      </c>
      <c r="O113">
        <f t="shared" si="4"/>
        <v>1.2583857660735864E-2</v>
      </c>
    </row>
    <row r="114" spans="13:15" x14ac:dyDescent="0.25">
      <c r="M114">
        <v>113</v>
      </c>
      <c r="N114">
        <v>273</v>
      </c>
      <c r="O114">
        <f t="shared" si="4"/>
        <v>1.1375473978082419E-2</v>
      </c>
    </row>
    <row r="115" spans="13:15" x14ac:dyDescent="0.25">
      <c r="M115">
        <v>114</v>
      </c>
      <c r="N115">
        <v>254</v>
      </c>
      <c r="O115">
        <f t="shared" si="4"/>
        <v>1.0583774323930165E-2</v>
      </c>
    </row>
    <row r="116" spans="13:15" x14ac:dyDescent="0.25">
      <c r="M116">
        <v>115</v>
      </c>
      <c r="N116">
        <v>241</v>
      </c>
      <c r="O116">
        <f t="shared" si="4"/>
        <v>1.004208508687862E-2</v>
      </c>
    </row>
    <row r="117" spans="13:15" x14ac:dyDescent="0.25">
      <c r="M117">
        <v>116</v>
      </c>
      <c r="N117">
        <v>227</v>
      </c>
      <c r="O117">
        <f t="shared" si="4"/>
        <v>9.4587274469769573E-3</v>
      </c>
    </row>
    <row r="118" spans="13:15" x14ac:dyDescent="0.25">
      <c r="M118">
        <v>117</v>
      </c>
      <c r="N118">
        <v>206</v>
      </c>
      <c r="O118">
        <f t="shared" si="4"/>
        <v>8.5836909871244635E-3</v>
      </c>
    </row>
    <row r="119" spans="13:15" x14ac:dyDescent="0.25">
      <c r="M119">
        <v>118</v>
      </c>
      <c r="N119">
        <v>186</v>
      </c>
      <c r="O119">
        <f t="shared" si="4"/>
        <v>7.7503229301220883E-3</v>
      </c>
    </row>
    <row r="120" spans="13:15" x14ac:dyDescent="0.25">
      <c r="M120">
        <v>119</v>
      </c>
      <c r="N120">
        <v>169</v>
      </c>
      <c r="O120">
        <f t="shared" si="4"/>
        <v>7.0419600816700699E-3</v>
      </c>
    </row>
    <row r="121" spans="13:15" x14ac:dyDescent="0.25">
      <c r="M121">
        <v>120</v>
      </c>
      <c r="N121">
        <v>152</v>
      </c>
      <c r="O121">
        <f t="shared" si="4"/>
        <v>6.3335972332180506E-3</v>
      </c>
    </row>
    <row r="122" spans="13:15" x14ac:dyDescent="0.25">
      <c r="M122">
        <v>121</v>
      </c>
      <c r="N122">
        <v>138</v>
      </c>
      <c r="O122">
        <f t="shared" si="4"/>
        <v>5.7502395933163881E-3</v>
      </c>
    </row>
    <row r="123" spans="13:15" x14ac:dyDescent="0.25">
      <c r="M123">
        <v>122</v>
      </c>
      <c r="N123">
        <v>132</v>
      </c>
      <c r="O123">
        <f t="shared" si="4"/>
        <v>5.5002291762156754E-3</v>
      </c>
    </row>
    <row r="124" spans="13:15" x14ac:dyDescent="0.25">
      <c r="M124">
        <v>123</v>
      </c>
      <c r="N124">
        <v>122</v>
      </c>
      <c r="O124">
        <f t="shared" si="4"/>
        <v>5.0835451477144883E-3</v>
      </c>
    </row>
    <row r="125" spans="13:15" x14ac:dyDescent="0.25">
      <c r="M125">
        <v>124</v>
      </c>
      <c r="N125">
        <v>114</v>
      </c>
      <c r="O125">
        <f t="shared" si="4"/>
        <v>4.7501979249135384E-3</v>
      </c>
    </row>
    <row r="126" spans="13:15" x14ac:dyDescent="0.25">
      <c r="M126">
        <v>125</v>
      </c>
      <c r="N126">
        <v>106</v>
      </c>
      <c r="O126">
        <f t="shared" si="4"/>
        <v>4.4168507021125876E-3</v>
      </c>
    </row>
    <row r="127" spans="13:15" x14ac:dyDescent="0.25">
      <c r="M127">
        <v>126</v>
      </c>
      <c r="N127">
        <v>96</v>
      </c>
      <c r="O127">
        <f t="shared" si="4"/>
        <v>4.0001666736114005E-3</v>
      </c>
    </row>
    <row r="128" spans="13:15" x14ac:dyDescent="0.25">
      <c r="M128">
        <v>127</v>
      </c>
      <c r="N128">
        <v>88</v>
      </c>
      <c r="O128">
        <f t="shared" si="4"/>
        <v>3.6668194508104506E-3</v>
      </c>
    </row>
    <row r="129" spans="13:15" x14ac:dyDescent="0.25">
      <c r="M129">
        <v>128</v>
      </c>
      <c r="N129">
        <v>78</v>
      </c>
      <c r="O129">
        <f t="shared" si="4"/>
        <v>3.250135422309263E-3</v>
      </c>
    </row>
    <row r="130" spans="13:15" x14ac:dyDescent="0.25">
      <c r="M130">
        <v>129</v>
      </c>
      <c r="N130">
        <v>70</v>
      </c>
      <c r="O130">
        <f t="shared" ref="O130:O157" si="5">N130/23999</f>
        <v>2.9167881995083127E-3</v>
      </c>
    </row>
    <row r="131" spans="13:15" x14ac:dyDescent="0.25">
      <c r="M131">
        <v>130</v>
      </c>
      <c r="N131">
        <v>68</v>
      </c>
      <c r="O131">
        <f t="shared" si="5"/>
        <v>2.8334513938080754E-3</v>
      </c>
    </row>
    <row r="132" spans="13:15" x14ac:dyDescent="0.25">
      <c r="M132">
        <v>131</v>
      </c>
      <c r="N132">
        <v>64</v>
      </c>
      <c r="O132">
        <f t="shared" si="5"/>
        <v>2.6667777824076005E-3</v>
      </c>
    </row>
    <row r="133" spans="13:15" x14ac:dyDescent="0.25">
      <c r="M133">
        <v>132</v>
      </c>
      <c r="N133">
        <v>58</v>
      </c>
      <c r="O133">
        <f t="shared" si="5"/>
        <v>2.4167673653068878E-3</v>
      </c>
    </row>
    <row r="134" spans="13:15" x14ac:dyDescent="0.25">
      <c r="M134">
        <v>133</v>
      </c>
      <c r="N134">
        <v>52</v>
      </c>
      <c r="O134">
        <f t="shared" si="5"/>
        <v>2.1667569482061752E-3</v>
      </c>
    </row>
    <row r="135" spans="13:15" x14ac:dyDescent="0.25">
      <c r="M135">
        <v>134</v>
      </c>
      <c r="N135">
        <v>49</v>
      </c>
      <c r="O135">
        <f t="shared" si="5"/>
        <v>2.0417517396558189E-3</v>
      </c>
    </row>
    <row r="136" spans="13:15" x14ac:dyDescent="0.25">
      <c r="M136">
        <v>135</v>
      </c>
      <c r="N136">
        <v>45</v>
      </c>
      <c r="O136">
        <f t="shared" si="5"/>
        <v>1.8750781282553439E-3</v>
      </c>
    </row>
    <row r="137" spans="13:15" x14ac:dyDescent="0.25">
      <c r="M137">
        <v>136</v>
      </c>
      <c r="N137">
        <v>44</v>
      </c>
      <c r="O137">
        <f t="shared" si="5"/>
        <v>1.8334097254052253E-3</v>
      </c>
    </row>
    <row r="138" spans="13:15" x14ac:dyDescent="0.25">
      <c r="M138">
        <v>137</v>
      </c>
      <c r="N138">
        <v>42</v>
      </c>
      <c r="O138">
        <f t="shared" si="5"/>
        <v>1.7500729197049876E-3</v>
      </c>
    </row>
    <row r="139" spans="13:15" x14ac:dyDescent="0.25">
      <c r="M139">
        <v>138</v>
      </c>
      <c r="N139">
        <v>39</v>
      </c>
      <c r="O139">
        <f t="shared" si="5"/>
        <v>1.6250677111546315E-3</v>
      </c>
    </row>
    <row r="140" spans="13:15" x14ac:dyDescent="0.25">
      <c r="M140">
        <v>139</v>
      </c>
      <c r="N140">
        <v>34</v>
      </c>
      <c r="O140">
        <f t="shared" si="5"/>
        <v>1.4167256969040377E-3</v>
      </c>
    </row>
    <row r="141" spans="13:15" x14ac:dyDescent="0.25">
      <c r="M141">
        <v>140</v>
      </c>
      <c r="N141">
        <v>30</v>
      </c>
      <c r="O141">
        <f t="shared" si="5"/>
        <v>1.2500520855035625E-3</v>
      </c>
    </row>
    <row r="142" spans="13:15" x14ac:dyDescent="0.25">
      <c r="M142">
        <v>141</v>
      </c>
      <c r="N142">
        <v>28</v>
      </c>
      <c r="O142">
        <f t="shared" si="5"/>
        <v>1.1667152798033251E-3</v>
      </c>
    </row>
    <row r="143" spans="13:15" x14ac:dyDescent="0.25">
      <c r="M143">
        <v>143</v>
      </c>
      <c r="N143">
        <v>27</v>
      </c>
      <c r="O143">
        <f t="shared" si="5"/>
        <v>1.1250468769532064E-3</v>
      </c>
    </row>
    <row r="144" spans="13:15" x14ac:dyDescent="0.25">
      <c r="M144">
        <v>144</v>
      </c>
      <c r="N144">
        <v>25</v>
      </c>
      <c r="O144">
        <f t="shared" si="5"/>
        <v>1.041710071252969E-3</v>
      </c>
    </row>
    <row r="145" spans="13:15" x14ac:dyDescent="0.25">
      <c r="M145">
        <v>145</v>
      </c>
      <c r="N145">
        <v>22</v>
      </c>
      <c r="O145">
        <f t="shared" si="5"/>
        <v>9.1670486270261265E-4</v>
      </c>
    </row>
    <row r="146" spans="13:15" x14ac:dyDescent="0.25">
      <c r="M146">
        <v>146</v>
      </c>
      <c r="N146">
        <v>19</v>
      </c>
      <c r="O146">
        <f t="shared" si="5"/>
        <v>7.9169965415225633E-4</v>
      </c>
    </row>
    <row r="147" spans="13:15" x14ac:dyDescent="0.25">
      <c r="M147">
        <v>147</v>
      </c>
      <c r="N147">
        <v>18</v>
      </c>
      <c r="O147">
        <f t="shared" si="5"/>
        <v>7.5003125130213759E-4</v>
      </c>
    </row>
    <row r="148" spans="13:15" x14ac:dyDescent="0.25">
      <c r="M148">
        <v>148</v>
      </c>
      <c r="N148">
        <v>17</v>
      </c>
      <c r="O148">
        <f t="shared" si="5"/>
        <v>7.0836284845201885E-4</v>
      </c>
    </row>
    <row r="149" spans="13:15" x14ac:dyDescent="0.25">
      <c r="M149">
        <v>149</v>
      </c>
      <c r="N149">
        <v>13</v>
      </c>
      <c r="O149">
        <f t="shared" si="5"/>
        <v>5.416892370515438E-4</v>
      </c>
    </row>
    <row r="150" spans="13:15" x14ac:dyDescent="0.25">
      <c r="M150">
        <v>150</v>
      </c>
      <c r="N150">
        <v>12</v>
      </c>
      <c r="O150">
        <f t="shared" si="5"/>
        <v>5.0002083420142506E-4</v>
      </c>
    </row>
    <row r="151" spans="13:15" x14ac:dyDescent="0.25">
      <c r="M151">
        <v>151</v>
      </c>
      <c r="N151">
        <v>10</v>
      </c>
      <c r="O151">
        <f t="shared" si="5"/>
        <v>4.1668402850118753E-4</v>
      </c>
    </row>
    <row r="152" spans="13:15" x14ac:dyDescent="0.25">
      <c r="M152">
        <v>152</v>
      </c>
      <c r="N152">
        <v>8</v>
      </c>
      <c r="O152">
        <f t="shared" si="5"/>
        <v>3.3334722280095006E-4</v>
      </c>
    </row>
    <row r="153" spans="13:15" x14ac:dyDescent="0.25">
      <c r="M153">
        <v>154</v>
      </c>
      <c r="N153">
        <v>6</v>
      </c>
      <c r="O153">
        <f t="shared" si="5"/>
        <v>2.5001041710071253E-4</v>
      </c>
    </row>
    <row r="154" spans="13:15" x14ac:dyDescent="0.25">
      <c r="M154">
        <v>155</v>
      </c>
      <c r="N154">
        <v>4</v>
      </c>
      <c r="O154">
        <f t="shared" si="5"/>
        <v>1.6667361140047503E-4</v>
      </c>
    </row>
    <row r="155" spans="13:15" x14ac:dyDescent="0.25">
      <c r="M155">
        <v>156</v>
      </c>
      <c r="N155">
        <v>2</v>
      </c>
      <c r="O155">
        <f t="shared" si="5"/>
        <v>8.3336805700237514E-5</v>
      </c>
    </row>
    <row r="156" spans="13:15" x14ac:dyDescent="0.25">
      <c r="M156">
        <v>165</v>
      </c>
      <c r="N156">
        <v>1</v>
      </c>
      <c r="O156">
        <f t="shared" si="5"/>
        <v>4.1668402850118757E-5</v>
      </c>
    </row>
    <row r="157" spans="13:15" x14ac:dyDescent="0.25">
      <c r="M157">
        <v>169</v>
      </c>
      <c r="N157">
        <v>0</v>
      </c>
      <c r="O157">
        <f t="shared" si="5"/>
        <v>0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J24008"/>
  <sheetViews>
    <sheetView topLeftCell="AD22" workbookViewId="0">
      <selection activeCell="J14" sqref="J14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>COUNTIFS(B:B,"=" &amp; S2)</f>
        <v>2461</v>
      </c>
      <c r="U2">
        <f t="shared" ref="U2:U47" si="5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8.6956521739130432E-2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COUNTIFS(C:C,"=" &amp; AF2)</f>
        <v>330</v>
      </c>
      <c r="AH2">
        <f>AG2/$AG$22</f>
        <v>4.9107142857142856E-2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COUNTIFS(D:D,"=" &amp; AQ2)</f>
        <v>51</v>
      </c>
      <c r="AS2">
        <f>AR2/$AR$64</f>
        <v>4.3776824034334763E-2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(AS2-$J$2)/15.53398</f>
        <v>-1.4778069223705492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COUNTIFS(E:E,"=" &amp; BB2)</f>
        <v>8</v>
      </c>
      <c r="BD2">
        <f>BC2/$BC$159</f>
        <v>1.4414414414414415E-2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6">MODE(A:A)</f>
        <v>44</v>
      </c>
      <c r="H3">
        <f>MODE(B:B)</f>
        <v>2</v>
      </c>
      <c r="I3">
        <f t="shared" ref="I3:K3" si="7">MODE(C:C)</f>
        <v>2</v>
      </c>
      <c r="J3">
        <f t="shared" si="7"/>
        <v>17</v>
      </c>
      <c r="K3">
        <f t="shared" si="7"/>
        <v>31</v>
      </c>
      <c r="N3">
        <f>CORREL($C:$C,B:B)</f>
        <v>0.20763166170223171</v>
      </c>
      <c r="O3">
        <f t="shared" ref="O3:Q3" si="8">CORREL($C:$C,C:C)</f>
        <v>1</v>
      </c>
      <c r="P3">
        <f t="shared" si="8"/>
        <v>0.7350018997570853</v>
      </c>
      <c r="Q3">
        <f t="shared" si="8"/>
        <v>0.59237894258516188</v>
      </c>
      <c r="S3">
        <v>2</v>
      </c>
      <c r="T3">
        <f t="shared" ref="T3:T47" si="9">COUNTIFS(B:B,"=" &amp; S3)</f>
        <v>10132</v>
      </c>
      <c r="U3">
        <f t="shared" si="5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COUNTIFS(C:C,"=" &amp; AF3)</f>
        <v>4071</v>
      </c>
      <c r="AH3">
        <f t="shared" ref="AH3:AH21" si="19">AG3/$AG$22</f>
        <v>0.60580357142857144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COUNTIFS(D:D,"=" &amp; AQ3)</f>
        <v>333</v>
      </c>
      <c r="AS3">
        <f t="shared" ref="AS3:AS63" si="28">AR3/$AR$64</f>
        <v>0.28583690987124466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(AS3-$J$2)/15.53398</f>
        <v>-1.4622243037604501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COUNTIFS(E:E,"=" &amp; BB3)</f>
        <v>25</v>
      </c>
      <c r="BD3">
        <f t="shared" ref="BD3:BD66" si="37">BC3/$BC$159</f>
        <v>4.5045045045045043E-2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9"/>
        <v>6142</v>
      </c>
      <c r="U4">
        <f t="shared" si="5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6720</v>
      </c>
      <c r="AH4">
        <f t="shared" si="19"/>
        <v>1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311</v>
      </c>
      <c r="AS4">
        <f t="shared" si="28"/>
        <v>0.26695278969957081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-1.4634399690420892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40</v>
      </c>
      <c r="BD4">
        <f t="shared" si="37"/>
        <v>7.2072072072072071E-2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9"/>
        <v>2629</v>
      </c>
      <c r="U5">
        <f t="shared" si="5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6147</v>
      </c>
      <c r="AH5">
        <f t="shared" si="19"/>
        <v>0.91473214285714288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442</v>
      </c>
      <c r="AS5">
        <f t="shared" si="28"/>
        <v>0.37939914163090127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-1.456201234865057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69</v>
      </c>
      <c r="BD5">
        <f t="shared" si="37"/>
        <v>0.12432432432432433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9"/>
        <v>1107</v>
      </c>
      <c r="U6">
        <f t="shared" si="5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3938</v>
      </c>
      <c r="AH6">
        <f t="shared" si="19"/>
        <v>0.58601190476190479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678</v>
      </c>
      <c r="AS6">
        <f t="shared" si="28"/>
        <v>0.58197424892703864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-1.4431604618438392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86</v>
      </c>
      <c r="BD6">
        <f t="shared" si="37"/>
        <v>0.15495495495495495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9"/>
        <v>548</v>
      </c>
      <c r="U7">
        <f t="shared" si="5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1753</v>
      </c>
      <c r="AH7">
        <f t="shared" si="19"/>
        <v>0.26086309523809526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845</v>
      </c>
      <c r="AS7">
        <f t="shared" si="28"/>
        <v>0.72532188841201717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-1.4339324572059435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90</v>
      </c>
      <c r="BD7">
        <f t="shared" si="37"/>
        <v>0.16216216216216217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9"/>
        <v>287</v>
      </c>
      <c r="U8">
        <f t="shared" si="5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621</v>
      </c>
      <c r="AH8">
        <f t="shared" si="19"/>
        <v>9.241071428571429E-2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912</v>
      </c>
      <c r="AS8">
        <f t="shared" si="28"/>
        <v>0.7828326180257511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-1.4302302038482251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180</v>
      </c>
      <c r="BD8">
        <f t="shared" si="37"/>
        <v>0.32432432432432434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9"/>
        <v>192</v>
      </c>
      <c r="U9">
        <f t="shared" si="5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203</v>
      </c>
      <c r="AH9">
        <f t="shared" si="19"/>
        <v>3.0208333333333334E-2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1103</v>
      </c>
      <c r="AS9">
        <f t="shared" si="28"/>
        <v>0.94678111587982827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-1.4196760189030866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140</v>
      </c>
      <c r="BD9">
        <f t="shared" si="37"/>
        <v>0.25225225225225223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9"/>
        <v>125</v>
      </c>
      <c r="U10">
        <f t="shared" si="5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1.6666666666666666E-2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1016</v>
      </c>
      <c r="AS10">
        <f t="shared" si="28"/>
        <v>0.87210300429184551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-1.4244834225168408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179</v>
      </c>
      <c r="BD10">
        <f t="shared" si="37"/>
        <v>0.3225225225225225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9"/>
        <v>76</v>
      </c>
      <c r="U11">
        <f t="shared" si="5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42</v>
      </c>
      <c r="AH11">
        <f t="shared" si="19"/>
        <v>6.2500000000000003E-3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1148</v>
      </c>
      <c r="AS11">
        <f t="shared" si="28"/>
        <v>0.98540772532188836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-1.4171894308270072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203</v>
      </c>
      <c r="BD11">
        <f t="shared" si="37"/>
        <v>0.36576576576576575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9"/>
        <v>63</v>
      </c>
      <c r="U12">
        <f t="shared" si="5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15</v>
      </c>
      <c r="AH12">
        <f t="shared" si="19"/>
        <v>2.232142857142857E-3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1165</v>
      </c>
      <c r="AS12">
        <f t="shared" si="28"/>
        <v>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-1.4162500531093771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241</v>
      </c>
      <c r="BD12">
        <f t="shared" si="37"/>
        <v>0.43423423423423424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9"/>
        <v>46</v>
      </c>
      <c r="U13">
        <f t="shared" si="5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13</v>
      </c>
      <c r="AH13">
        <f t="shared" si="19"/>
        <v>1.9345238095238096E-3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1150</v>
      </c>
      <c r="AS13">
        <f t="shared" si="28"/>
        <v>0.98712446351931327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-1.4170789158014034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260</v>
      </c>
      <c r="BD13">
        <f t="shared" si="37"/>
        <v>0.46846846846846846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9"/>
        <v>37</v>
      </c>
      <c r="U14">
        <f t="shared" si="5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16</v>
      </c>
      <c r="AH14">
        <f t="shared" si="19"/>
        <v>2.3809523809523812E-3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1128</v>
      </c>
      <c r="AS14">
        <f t="shared" si="28"/>
        <v>0.96824034334763953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-1.4182945810830425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272</v>
      </c>
      <c r="BD14">
        <f t="shared" si="37"/>
        <v>0.49009009009009008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9"/>
        <v>29</v>
      </c>
      <c r="U15">
        <f t="shared" si="5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10</v>
      </c>
      <c r="AH15">
        <f t="shared" si="19"/>
        <v>1.488095238095238E-3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1082</v>
      </c>
      <c r="AS15">
        <f t="shared" si="28"/>
        <v>0.92875536480686693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-1.420836426671924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254</v>
      </c>
      <c r="BD15">
        <f t="shared" si="37"/>
        <v>0.45765765765765765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9"/>
        <v>19</v>
      </c>
      <c r="U16">
        <f t="shared" si="5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6.5217391304347824E-2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5</v>
      </c>
      <c r="AH16">
        <f t="shared" si="19"/>
        <v>7.4404761904761901E-4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1055</v>
      </c>
      <c r="AS16">
        <f t="shared" si="28"/>
        <v>0.90557939914163088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-1.4223283795175719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302</v>
      </c>
      <c r="BD16">
        <f t="shared" si="37"/>
        <v>0.54414414414414414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9"/>
        <v>17</v>
      </c>
      <c r="U17">
        <f t="shared" si="5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6.5217391304347824E-2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4</v>
      </c>
      <c r="AH17">
        <f t="shared" si="19"/>
        <v>5.9523809523809529E-4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998</v>
      </c>
      <c r="AS17">
        <f t="shared" si="28"/>
        <v>0.85665236051502147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-1.4254780577472728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381</v>
      </c>
      <c r="BD17">
        <f t="shared" si="37"/>
        <v>0.68648648648648647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9"/>
        <v>19</v>
      </c>
      <c r="U18">
        <f t="shared" si="5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4</v>
      </c>
      <c r="AH18">
        <f t="shared" si="19"/>
        <v>5.9523809523809529E-4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941</v>
      </c>
      <c r="AS18">
        <f t="shared" si="28"/>
        <v>0.80772532188841206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-1.4286277359769737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368</v>
      </c>
      <c r="BD18">
        <f t="shared" si="37"/>
        <v>0.66306306306306306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 t="shared" ref="G19" si="65">_xlfn.PERCENTILE.INC(A:A,0.99)</f>
        <v>136</v>
      </c>
      <c r="H19">
        <f>_xlfn.PERCENTILE.INC(B:B,0.95)</f>
        <v>12</v>
      </c>
      <c r="I19">
        <f>_xlfn.PERCENTILE.INC(C:C,0.95)</f>
        <v>6</v>
      </c>
      <c r="J19">
        <f>_xlfn.PERCENTILE.INC(D:D,0.95)</f>
        <v>54</v>
      </c>
      <c r="K19">
        <f>_xlfn.PERCENTILE.INC(E:E,0.95)</f>
        <v>89</v>
      </c>
      <c r="S19">
        <v>42</v>
      </c>
      <c r="T19">
        <f t="shared" si="9"/>
        <v>8</v>
      </c>
      <c r="U19">
        <f t="shared" si="5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6.5217391304347824E-2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1</v>
      </c>
      <c r="AH19">
        <f t="shared" si="19"/>
        <v>1.4880952380952382E-4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910</v>
      </c>
      <c r="AS19">
        <f t="shared" si="28"/>
        <v>0.7811158798283262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-1.4303407188738284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373</v>
      </c>
      <c r="BD19">
        <f t="shared" si="37"/>
        <v>0.67207207207207209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>_xlfn.PERCENTILE.INC(B:B,0.75)</f>
        <v>5</v>
      </c>
      <c r="I20">
        <f t="shared" ref="I20:K20" si="66">_xlfn.PERCENTILE.INC(C:C,0.75)</f>
        <v>5</v>
      </c>
      <c r="J20">
        <f t="shared" si="66"/>
        <v>35</v>
      </c>
      <c r="K20">
        <f t="shared" si="66"/>
        <v>60</v>
      </c>
      <c r="S20">
        <v>45</v>
      </c>
      <c r="T20">
        <f t="shared" si="9"/>
        <v>7</v>
      </c>
      <c r="U20">
        <f t="shared" si="5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6.5217391304347824E-2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1.4880952380952382E-4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798</v>
      </c>
      <c r="AS20">
        <f t="shared" si="28"/>
        <v>0.68497854077253217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-1.4365295603076267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382</v>
      </c>
      <c r="BD20">
        <f t="shared" si="37"/>
        <v>0.68828828828828825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9"/>
        <v>5</v>
      </c>
      <c r="U21">
        <f t="shared" si="5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0.10869565217391304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1</v>
      </c>
      <c r="AH21">
        <f t="shared" si="19"/>
        <v>1.4880952380952382E-4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807</v>
      </c>
      <c r="AS21">
        <f t="shared" si="28"/>
        <v>0.69270386266094419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-1.4360322426924108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553</v>
      </c>
      <c r="BD21">
        <f t="shared" si="37"/>
        <v>0.99639639639639643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 t="shared" ref="G22" si="68">_xlfn.PERCENTILE.INC(A:A,0.01)</f>
        <v>18</v>
      </c>
      <c r="H22">
        <f>_xlfn.PERCENTILE.INC(B:B,0.01)</f>
        <v>0</v>
      </c>
      <c r="I22">
        <f t="shared" ref="I22:K22" si="69">_xlfn.PERCENTILE.INC(C:C,0.01)</f>
        <v>0</v>
      </c>
      <c r="J22">
        <f t="shared" si="69"/>
        <v>2</v>
      </c>
      <c r="K22">
        <f t="shared" si="69"/>
        <v>5</v>
      </c>
      <c r="S22">
        <v>50</v>
      </c>
      <c r="T22">
        <f t="shared" si="9"/>
        <v>6</v>
      </c>
      <c r="U22">
        <f t="shared" si="5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8.6956521739130432E-2</v>
      </c>
      <c r="AB22">
        <f t="shared" si="16"/>
        <v>8.3113978848441334</v>
      </c>
      <c r="AC22">
        <f t="shared" si="17"/>
        <v>0.56521739130434778</v>
      </c>
      <c r="AG22">
        <f>MAX(AG2:AG21)</f>
        <v>6720</v>
      </c>
      <c r="AJ22">
        <f>MEDIAN(AJ2:AJ21)</f>
        <v>7.5</v>
      </c>
      <c r="AQ22">
        <v>33</v>
      </c>
      <c r="AR22">
        <f t="shared" si="27"/>
        <v>715</v>
      </c>
      <c r="AS22">
        <f t="shared" si="28"/>
        <v>0.61373390557939911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-1.4411159338701738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369</v>
      </c>
      <c r="BD22">
        <f t="shared" si="37"/>
        <v>0.66486486486486485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9"/>
        <v>2</v>
      </c>
      <c r="U23">
        <f t="shared" si="5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0.30434782608695654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587</v>
      </c>
      <c r="AS23">
        <f t="shared" si="28"/>
        <v>0.50386266094420595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-1.4481888955088003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401</v>
      </c>
      <c r="BD23">
        <f t="shared" si="37"/>
        <v>0.72252252252252247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9"/>
        <v>8</v>
      </c>
      <c r="U24">
        <f t="shared" si="5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645</v>
      </c>
      <c r="AS24">
        <f t="shared" si="28"/>
        <v>0.55364806866952787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-1.4449839597662977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382</v>
      </c>
      <c r="BD24">
        <f t="shared" si="37"/>
        <v>0.68828828828828825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9"/>
        <v>6</v>
      </c>
      <c r="U25">
        <f t="shared" si="5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542</v>
      </c>
      <c r="AS25">
        <f t="shared" si="28"/>
        <v>0.46523605150214592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-1.4506754835848801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453</v>
      </c>
      <c r="BD25">
        <f t="shared" si="37"/>
        <v>0.81621621621621621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9"/>
        <v>4</v>
      </c>
      <c r="U26">
        <f t="shared" si="5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6.5217391304347824E-2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481</v>
      </c>
      <c r="AS26">
        <f t="shared" si="28"/>
        <v>0.4128755364806867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-1.4540461918657881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411</v>
      </c>
      <c r="BD26">
        <f t="shared" si="37"/>
        <v>0.74054054054054053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9"/>
        <v>2</v>
      </c>
      <c r="U27">
        <f t="shared" si="5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0.21739130434782608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468</v>
      </c>
      <c r="AS27">
        <f t="shared" si="28"/>
        <v>0.40171673819742487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-1.4547645395322111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400</v>
      </c>
      <c r="BD27">
        <f t="shared" si="37"/>
        <v>0.72072072072072069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9"/>
        <v>4</v>
      </c>
      <c r="U28">
        <f t="shared" si="5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398</v>
      </c>
      <c r="AS28">
        <f t="shared" si="28"/>
        <v>0.34163090128755363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-1.458632565428335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400</v>
      </c>
      <c r="BD28">
        <f t="shared" si="37"/>
        <v>0.72072072072072069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9"/>
        <v>2</v>
      </c>
      <c r="U29">
        <f t="shared" si="5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0.17391304347826086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342</v>
      </c>
      <c r="AS29">
        <f t="shared" si="28"/>
        <v>0.29356223175965668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-1.461726986145234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396</v>
      </c>
      <c r="BD29">
        <f t="shared" si="37"/>
        <v>0.71351351351351355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9"/>
        <v>2</v>
      </c>
      <c r="U30">
        <f t="shared" si="5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0.15217391304347827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374</v>
      </c>
      <c r="AS30">
        <f t="shared" si="28"/>
        <v>0.32103004291845494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-1.4599587457355774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492</v>
      </c>
      <c r="BD30">
        <f t="shared" si="37"/>
        <v>0.88648648648648654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9"/>
        <v>1</v>
      </c>
      <c r="U31">
        <f t="shared" si="5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0.39130434782608697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297</v>
      </c>
      <c r="AS31">
        <f t="shared" si="28"/>
        <v>0.25493562231759659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-1.4642135742213138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386</v>
      </c>
      <c r="BD31">
        <f t="shared" si="37"/>
        <v>0.6954954954954955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9"/>
        <v>2</v>
      </c>
      <c r="U32">
        <f t="shared" si="5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0.13043478260869565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242</v>
      </c>
      <c r="AS32">
        <f t="shared" si="28"/>
        <v>0.20772532188841203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-1.4672527374254112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418</v>
      </c>
      <c r="BD32">
        <f t="shared" si="37"/>
        <v>0.75315315315315312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9"/>
        <v>1</v>
      </c>
      <c r="U33">
        <f t="shared" si="5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0.34782608695652173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242</v>
      </c>
      <c r="AS33">
        <f t="shared" si="28"/>
        <v>0.20772532188841203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-1.4672527374254112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555</v>
      </c>
      <c r="BD33">
        <f t="shared" si="37"/>
        <v>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9"/>
        <v>2</v>
      </c>
      <c r="U34">
        <f t="shared" si="5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0.10869565217391304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404</v>
      </c>
      <c r="AS34">
        <f t="shared" si="28"/>
        <v>0.34678111587982835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-1.4583010203515243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400</v>
      </c>
      <c r="BD34">
        <f t="shared" si="37"/>
        <v>0.72072072072072069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9"/>
        <v>1</v>
      </c>
      <c r="U35">
        <f t="shared" si="5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0.30434782608695654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161</v>
      </c>
      <c r="AS35">
        <f t="shared" si="28"/>
        <v>0.13819742489270387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-1.4717285959623547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369</v>
      </c>
      <c r="BD35">
        <f t="shared" si="37"/>
        <v>0.66486486486486485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9"/>
        <v>1</v>
      </c>
      <c r="U36">
        <f t="shared" si="5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0.28260869565217389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147</v>
      </c>
      <c r="AS36">
        <f t="shared" si="28"/>
        <v>0.12618025751072962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-1.4725022011415794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393</v>
      </c>
      <c r="BD36">
        <f t="shared" si="37"/>
        <v>0.70810810810810809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9"/>
        <v>1</v>
      </c>
      <c r="U37">
        <f t="shared" si="5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0.2608695652173913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275</v>
      </c>
      <c r="AS37">
        <f t="shared" si="28"/>
        <v>0.23605150214592274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-1.4654292395029527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356</v>
      </c>
      <c r="BD37">
        <f t="shared" si="37"/>
        <v>0.64144144144144144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9"/>
        <v>2</v>
      </c>
      <c r="U38">
        <f t="shared" si="5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8.6956521739130432E-2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106</v>
      </c>
      <c r="AS38">
        <f t="shared" si="28"/>
        <v>9.0987124463519309E-2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-1.4747677591664519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392</v>
      </c>
      <c r="BD38">
        <f t="shared" si="37"/>
        <v>0.70630630630630631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9"/>
        <v>1</v>
      </c>
      <c r="U39">
        <f t="shared" si="5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0.21739130434782608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154</v>
      </c>
      <c r="AS39">
        <f t="shared" si="28"/>
        <v>0.13218884120171673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-1.4721153985519668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323</v>
      </c>
      <c r="BD39">
        <f t="shared" si="37"/>
        <v>0.58198198198198203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9"/>
        <v>2</v>
      </c>
      <c r="U40">
        <f t="shared" si="5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6.5217391304347824E-2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67</v>
      </c>
      <c r="AS40">
        <f t="shared" si="28"/>
        <v>5.7510729613733907E-2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-1.4769228021657208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349</v>
      </c>
      <c r="BD40">
        <f t="shared" si="37"/>
        <v>0.62882882882882885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9"/>
        <v>1</v>
      </c>
      <c r="U41">
        <f t="shared" si="5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0.17391304347826086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57</v>
      </c>
      <c r="AS41">
        <f t="shared" si="28"/>
        <v>4.8927038626609444E-2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-1.4774753772937388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294</v>
      </c>
      <c r="BD41">
        <f t="shared" si="37"/>
        <v>0.52972972972972976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9"/>
        <v>2</v>
      </c>
      <c r="U42">
        <f t="shared" si="5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106</v>
      </c>
      <c r="AS42">
        <f t="shared" si="28"/>
        <v>9.0987124463519309E-2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-1.4747677591664519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312</v>
      </c>
      <c r="BD42">
        <f t="shared" si="37"/>
        <v>0.56216216216216219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9"/>
        <v>1</v>
      </c>
      <c r="U43">
        <f t="shared" si="5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0.13043478260869565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46</v>
      </c>
      <c r="AS43">
        <f t="shared" si="28"/>
        <v>3.9484978540772535E-2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-1.478083209934558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313</v>
      </c>
      <c r="BD43">
        <f t="shared" si="37"/>
        <v>0.56396396396396398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9"/>
        <v>1</v>
      </c>
      <c r="U44">
        <f t="shared" si="5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0.10869565217391304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54</v>
      </c>
      <c r="AS44">
        <f t="shared" si="28"/>
        <v>4.63519313304721E-2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-1.477641149832144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282</v>
      </c>
      <c r="BD44">
        <f t="shared" si="37"/>
        <v>0.50810810810810814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9"/>
        <v>1</v>
      </c>
      <c r="U45">
        <f t="shared" si="5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8.6956521739130432E-2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37</v>
      </c>
      <c r="AS45">
        <f t="shared" si="28"/>
        <v>3.1759656652360517E-2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-1.4785805275497741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276</v>
      </c>
      <c r="BD45">
        <f t="shared" si="37"/>
        <v>0.49729729729729732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9"/>
        <v>1</v>
      </c>
      <c r="U46">
        <f t="shared" si="5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6.5217391304347824E-2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52</v>
      </c>
      <c r="AS46">
        <f t="shared" si="28"/>
        <v>4.4635193133047209E-2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-1.4777516648577476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359</v>
      </c>
      <c r="BD46">
        <f t="shared" si="37"/>
        <v>0.6468468468468469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9"/>
        <v>1</v>
      </c>
      <c r="U47">
        <f t="shared" si="5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19</v>
      </c>
      <c r="AS47">
        <f t="shared" si="28"/>
        <v>1.6309012875536481E-2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-1.4795751627802061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266</v>
      </c>
      <c r="BD47">
        <f t="shared" si="37"/>
        <v>0.47927927927927927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13</v>
      </c>
      <c r="AS48">
        <f t="shared" si="28"/>
        <v>1.1158798283261802E-2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-1.4799067078570165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263</v>
      </c>
      <c r="BD48">
        <f t="shared" si="37"/>
        <v>0.47387387387387386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34</v>
      </c>
      <c r="AS49">
        <f t="shared" si="28"/>
        <v>2.9184549356223177E-2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-1.4787463000881793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235</v>
      </c>
      <c r="BD49">
        <f t="shared" si="37"/>
        <v>0.42342342342342343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15</v>
      </c>
      <c r="AS50">
        <f t="shared" si="28"/>
        <v>1.2875536480686695E-2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-1.4797961928314132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235</v>
      </c>
      <c r="BD50">
        <f t="shared" si="37"/>
        <v>0.42342342342342343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11</v>
      </c>
      <c r="AS51">
        <f t="shared" si="28"/>
        <v>9.4420600858369091E-3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-1.4800172228826201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249</v>
      </c>
      <c r="BD51">
        <f t="shared" si="37"/>
        <v>0.44864864864864867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7</v>
      </c>
      <c r="AS52">
        <f t="shared" si="28"/>
        <v>6.0085836909871248E-3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-1.4802382529338272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128</v>
      </c>
      <c r="BD52">
        <f t="shared" si="37"/>
        <v>0.23063063063063063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</v>
      </c>
      <c r="AS53">
        <f t="shared" si="28"/>
        <v>2.5751072961373391E-3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-1.4804592829850343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242</v>
      </c>
      <c r="BD53">
        <f t="shared" si="37"/>
        <v>0.43603603603603602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10</v>
      </c>
      <c r="AS54">
        <f t="shared" si="28"/>
        <v>8.5836909871244635E-3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-1.4800724803954219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309</v>
      </c>
      <c r="BD54">
        <f t="shared" si="37"/>
        <v>0.55675675675675673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</v>
      </c>
      <c r="AS55">
        <f t="shared" si="28"/>
        <v>1.7167381974248926E-3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-1.4805145404978362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320</v>
      </c>
      <c r="BD55">
        <f t="shared" si="37"/>
        <v>0.57657657657657657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5</v>
      </c>
      <c r="AS56">
        <f t="shared" si="28"/>
        <v>4.2918454935622317E-3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-1.4803487679594307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271</v>
      </c>
      <c r="BD56">
        <f t="shared" si="37"/>
        <v>0.4882882882882883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</v>
      </c>
      <c r="AS57">
        <f t="shared" si="28"/>
        <v>8.5836909871244631E-4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-1.4805697980106378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290</v>
      </c>
      <c r="BD57">
        <f t="shared" si="37"/>
        <v>0.52252252252252251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</v>
      </c>
      <c r="AS58">
        <f t="shared" si="28"/>
        <v>8.5836909871244631E-4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-1.4805697980106378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309</v>
      </c>
      <c r="BD58">
        <f t="shared" si="37"/>
        <v>0.55675675675675673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4</v>
      </c>
      <c r="AS59">
        <f t="shared" si="28"/>
        <v>3.4334763948497852E-3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-1.4804040254722326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274</v>
      </c>
      <c r="BD59">
        <f t="shared" si="37"/>
        <v>0.4936936936936937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2</v>
      </c>
      <c r="AS60">
        <f t="shared" si="28"/>
        <v>1.7167381974248926E-3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-1.4805145404978362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276</v>
      </c>
      <c r="BD60">
        <f t="shared" si="37"/>
        <v>0.49729729729729732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3</v>
      </c>
      <c r="AS61">
        <f t="shared" si="28"/>
        <v>2.5751072961373391E-3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-1.4804592829850343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263</v>
      </c>
      <c r="BD61">
        <f t="shared" si="37"/>
        <v>0.47387387387387386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4</v>
      </c>
      <c r="AS62">
        <f t="shared" si="28"/>
        <v>3.4334763948497852E-3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-1.4804040254722326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274</v>
      </c>
      <c r="BD62">
        <f t="shared" si="37"/>
        <v>0.4936936936936937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1</v>
      </c>
      <c r="AS63">
        <f t="shared" si="28"/>
        <v>8.5836909871244631E-4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-1.4805697980106378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274</v>
      </c>
      <c r="BD63">
        <f t="shared" si="37"/>
        <v>0.4936936936936937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1165</v>
      </c>
      <c r="AU64">
        <f>MEDIAN(AU2:AU63)</f>
        <v>27.5</v>
      </c>
      <c r="BB64">
        <v>62</v>
      </c>
      <c r="BC64">
        <f t="shared" si="36"/>
        <v>241</v>
      </c>
      <c r="BD64">
        <f t="shared" si="37"/>
        <v>0.43423423423423424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280</v>
      </c>
      <c r="BD65">
        <f t="shared" si="37"/>
        <v>0.50450450450450446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223</v>
      </c>
      <c r="BD66">
        <f t="shared" si="37"/>
        <v>0.40180180180180181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70">COUNTIFS(E:E,"=" &amp; BB67)</f>
        <v>231</v>
      </c>
      <c r="BD67">
        <f t="shared" ref="BD67:BD130" si="71">BC67/$BC$159</f>
        <v>0.41621621621621624</v>
      </c>
      <c r="BE67">
        <f t="shared" ref="BE67:BE86" si="72">MAX(0,(BB67-$K$11)/$K$7)</f>
        <v>0.13513513513513514</v>
      </c>
      <c r="BF67">
        <f t="shared" ref="BF67:BF130" si="73">ABS(BB67-$K$2)</f>
        <v>27</v>
      </c>
      <c r="BG67">
        <f t="shared" ref="BG67:BG130" si="74">0.6745*(BB67-$K$2)/$BF$159</f>
        <v>0.45528750000000001</v>
      </c>
      <c r="BH67">
        <f t="shared" ref="BH67:BH130" si="75">(BB67-$K$2)/25.0446</f>
        <v>1.0780767111473133</v>
      </c>
      <c r="BI67">
        <f t="shared" ref="BI67:BI130" si="76">(BB67-$K$2)/24.4105</f>
        <v>1.1060813993978003</v>
      </c>
      <c r="BJ67">
        <f t="shared" ref="BJ67:BJ130" si="77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70"/>
        <v>238</v>
      </c>
      <c r="BD68">
        <f t="shared" si="71"/>
        <v>0.42882882882882883</v>
      </c>
      <c r="BE68">
        <f t="shared" si="72"/>
        <v>0.16216216216216217</v>
      </c>
      <c r="BF68">
        <f t="shared" si="73"/>
        <v>28</v>
      </c>
      <c r="BG68">
        <f t="shared" si="74"/>
        <v>0.47214999999999996</v>
      </c>
      <c r="BH68">
        <f t="shared" si="75"/>
        <v>1.1180054782268434</v>
      </c>
      <c r="BI68">
        <f t="shared" si="76"/>
        <v>1.1470473771532743</v>
      </c>
      <c r="BJ68">
        <f t="shared" si="77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70"/>
        <v>275</v>
      </c>
      <c r="BD69">
        <f t="shared" si="71"/>
        <v>0.49549549549549549</v>
      </c>
      <c r="BE69">
        <f t="shared" si="72"/>
        <v>0.1891891891891892</v>
      </c>
      <c r="BF69">
        <f t="shared" si="73"/>
        <v>29</v>
      </c>
      <c r="BG69">
        <f t="shared" si="74"/>
        <v>0.48901250000000002</v>
      </c>
      <c r="BH69">
        <f t="shared" si="75"/>
        <v>1.1579342453063735</v>
      </c>
      <c r="BI69">
        <f t="shared" si="76"/>
        <v>1.1880133549087484</v>
      </c>
      <c r="BJ69">
        <f t="shared" si="77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70"/>
        <v>189</v>
      </c>
      <c r="BD70">
        <f t="shared" si="71"/>
        <v>0.34054054054054056</v>
      </c>
      <c r="BE70">
        <f t="shared" si="72"/>
        <v>0.21621621621621623</v>
      </c>
      <c r="BF70">
        <f t="shared" si="73"/>
        <v>30</v>
      </c>
      <c r="BG70">
        <f t="shared" si="74"/>
        <v>0.50587499999999996</v>
      </c>
      <c r="BH70">
        <f t="shared" si="75"/>
        <v>1.1978630123859035</v>
      </c>
      <c r="BI70">
        <f t="shared" si="76"/>
        <v>1.2289793326642224</v>
      </c>
      <c r="BJ70">
        <f t="shared" si="77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70"/>
        <v>230</v>
      </c>
      <c r="BD71">
        <f t="shared" si="71"/>
        <v>0.4144144144144144</v>
      </c>
      <c r="BE71">
        <f t="shared" si="72"/>
        <v>0.24324324324324326</v>
      </c>
      <c r="BF71">
        <f t="shared" si="73"/>
        <v>31</v>
      </c>
      <c r="BG71">
        <f t="shared" si="74"/>
        <v>0.52273750000000008</v>
      </c>
      <c r="BH71">
        <f t="shared" si="75"/>
        <v>1.2377917794654336</v>
      </c>
      <c r="BI71">
        <f t="shared" si="76"/>
        <v>1.2699453104196965</v>
      </c>
      <c r="BJ71">
        <f t="shared" si="77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70"/>
        <v>188</v>
      </c>
      <c r="BD72">
        <f t="shared" si="71"/>
        <v>0.33873873873873872</v>
      </c>
      <c r="BE72">
        <f t="shared" si="72"/>
        <v>0.27027027027027029</v>
      </c>
      <c r="BF72">
        <f t="shared" si="73"/>
        <v>32</v>
      </c>
      <c r="BG72">
        <f t="shared" si="74"/>
        <v>0.53959999999999997</v>
      </c>
      <c r="BH72">
        <f t="shared" si="75"/>
        <v>1.2777205465449639</v>
      </c>
      <c r="BI72">
        <f t="shared" si="76"/>
        <v>1.3109112881751706</v>
      </c>
      <c r="BJ72">
        <f t="shared" si="77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70"/>
        <v>200</v>
      </c>
      <c r="BD73">
        <f t="shared" si="71"/>
        <v>0.36036036036036034</v>
      </c>
      <c r="BE73">
        <f t="shared" si="72"/>
        <v>0.29729729729729731</v>
      </c>
      <c r="BF73">
        <f t="shared" si="73"/>
        <v>33</v>
      </c>
      <c r="BG73">
        <f t="shared" si="74"/>
        <v>0.55646249999999997</v>
      </c>
      <c r="BH73">
        <f t="shared" si="75"/>
        <v>1.317649313624494</v>
      </c>
      <c r="BI73">
        <f t="shared" si="76"/>
        <v>1.3518772659306446</v>
      </c>
      <c r="BJ73">
        <f t="shared" si="77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70"/>
        <v>182</v>
      </c>
      <c r="BD74">
        <f t="shared" si="71"/>
        <v>0.32792792792792791</v>
      </c>
      <c r="BE74">
        <f t="shared" si="72"/>
        <v>0.32432432432432434</v>
      </c>
      <c r="BF74">
        <f t="shared" si="73"/>
        <v>34</v>
      </c>
      <c r="BG74">
        <f t="shared" si="74"/>
        <v>0.57332499999999997</v>
      </c>
      <c r="BH74">
        <f t="shared" si="75"/>
        <v>1.3575780807040241</v>
      </c>
      <c r="BI74">
        <f t="shared" si="76"/>
        <v>1.3928432436861187</v>
      </c>
      <c r="BJ74">
        <f t="shared" si="77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70"/>
        <v>156</v>
      </c>
      <c r="BD75">
        <f t="shared" si="71"/>
        <v>0.2810810810810811</v>
      </c>
      <c r="BE75">
        <f t="shared" si="72"/>
        <v>0.35135135135135137</v>
      </c>
      <c r="BF75">
        <f t="shared" si="73"/>
        <v>35</v>
      </c>
      <c r="BG75">
        <f t="shared" si="74"/>
        <v>0.59018749999999998</v>
      </c>
      <c r="BH75">
        <f t="shared" si="75"/>
        <v>1.3975068477835542</v>
      </c>
      <c r="BI75">
        <f t="shared" si="76"/>
        <v>1.4338092214415927</v>
      </c>
      <c r="BJ75">
        <f t="shared" si="77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70"/>
        <v>168</v>
      </c>
      <c r="BD76">
        <f t="shared" si="71"/>
        <v>0.30270270270270272</v>
      </c>
      <c r="BE76">
        <f t="shared" si="72"/>
        <v>0.3783783783783784</v>
      </c>
      <c r="BF76">
        <f t="shared" si="73"/>
        <v>36</v>
      </c>
      <c r="BG76">
        <f t="shared" si="74"/>
        <v>0.60704999999999998</v>
      </c>
      <c r="BH76">
        <f t="shared" si="75"/>
        <v>1.4374356148630842</v>
      </c>
      <c r="BI76">
        <f t="shared" si="76"/>
        <v>1.4747751991970668</v>
      </c>
      <c r="BJ76">
        <f t="shared" si="77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70"/>
        <v>144</v>
      </c>
      <c r="BD77">
        <f t="shared" si="71"/>
        <v>0.25945945945945947</v>
      </c>
      <c r="BE77">
        <f t="shared" si="72"/>
        <v>0.40540540540540543</v>
      </c>
      <c r="BF77">
        <f t="shared" si="73"/>
        <v>37</v>
      </c>
      <c r="BG77">
        <f t="shared" si="74"/>
        <v>0.62391249999999998</v>
      </c>
      <c r="BH77">
        <f t="shared" si="75"/>
        <v>1.4773643819426143</v>
      </c>
      <c r="BI77">
        <f t="shared" si="76"/>
        <v>1.5157411769525411</v>
      </c>
      <c r="BJ77">
        <f t="shared" si="77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70"/>
        <v>154</v>
      </c>
      <c r="BD78">
        <f t="shared" si="71"/>
        <v>0.27747747747747747</v>
      </c>
      <c r="BE78">
        <f t="shared" si="72"/>
        <v>0.43243243243243246</v>
      </c>
      <c r="BF78">
        <f t="shared" si="73"/>
        <v>38</v>
      </c>
      <c r="BG78">
        <f t="shared" si="74"/>
        <v>0.64077499999999998</v>
      </c>
      <c r="BH78">
        <f t="shared" si="75"/>
        <v>1.5172931490221446</v>
      </c>
      <c r="BI78">
        <f t="shared" si="76"/>
        <v>1.5567071547080151</v>
      </c>
      <c r="BJ78">
        <f t="shared" si="77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70"/>
        <v>174</v>
      </c>
      <c r="BD79">
        <f t="shared" si="71"/>
        <v>0.31351351351351353</v>
      </c>
      <c r="BE79">
        <f t="shared" si="72"/>
        <v>0.45945945945945948</v>
      </c>
      <c r="BF79">
        <f t="shared" si="73"/>
        <v>39</v>
      </c>
      <c r="BG79">
        <f t="shared" si="74"/>
        <v>0.65763749999999999</v>
      </c>
      <c r="BH79">
        <f t="shared" si="75"/>
        <v>1.5572219161016747</v>
      </c>
      <c r="BI79">
        <f t="shared" si="76"/>
        <v>1.5976731324634892</v>
      </c>
      <c r="BJ79">
        <f t="shared" si="77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70"/>
        <v>136</v>
      </c>
      <c r="BD80">
        <f t="shared" si="71"/>
        <v>0.24504504504504504</v>
      </c>
      <c r="BE80">
        <f t="shared" si="72"/>
        <v>0.48648648648648651</v>
      </c>
      <c r="BF80">
        <f t="shared" si="73"/>
        <v>40</v>
      </c>
      <c r="BG80">
        <f t="shared" si="74"/>
        <v>0.67449999999999999</v>
      </c>
      <c r="BH80">
        <f t="shared" si="75"/>
        <v>1.5971506831812048</v>
      </c>
      <c r="BI80">
        <f t="shared" si="76"/>
        <v>1.6386391102189632</v>
      </c>
      <c r="BJ80">
        <f t="shared" si="77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70"/>
        <v>149</v>
      </c>
      <c r="BD81">
        <f t="shared" si="71"/>
        <v>0.26846846846846845</v>
      </c>
      <c r="BE81">
        <f t="shared" si="72"/>
        <v>0.51351351351351349</v>
      </c>
      <c r="BF81">
        <f t="shared" si="73"/>
        <v>41</v>
      </c>
      <c r="BG81">
        <f t="shared" si="74"/>
        <v>0.69136249999999999</v>
      </c>
      <c r="BH81">
        <f t="shared" si="75"/>
        <v>1.6370794502607349</v>
      </c>
      <c r="BI81">
        <f t="shared" si="76"/>
        <v>1.6796050879744373</v>
      </c>
      <c r="BJ81">
        <f t="shared" si="77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70"/>
        <v>96</v>
      </c>
      <c r="BD82">
        <f t="shared" si="71"/>
        <v>0.17297297297297298</v>
      </c>
      <c r="BE82">
        <f t="shared" si="72"/>
        <v>0.54054054054054057</v>
      </c>
      <c r="BF82">
        <f t="shared" si="73"/>
        <v>42</v>
      </c>
      <c r="BG82">
        <f t="shared" si="74"/>
        <v>0.70822499999999999</v>
      </c>
      <c r="BH82">
        <f t="shared" si="75"/>
        <v>1.677008217340265</v>
      </c>
      <c r="BI82">
        <f t="shared" si="76"/>
        <v>1.7205710657299114</v>
      </c>
      <c r="BJ82">
        <f t="shared" si="77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70"/>
        <v>127</v>
      </c>
      <c r="BD83">
        <f t="shared" si="71"/>
        <v>0.22882882882882882</v>
      </c>
      <c r="BE83">
        <f t="shared" si="72"/>
        <v>0.56756756756756754</v>
      </c>
      <c r="BF83">
        <f t="shared" si="73"/>
        <v>43</v>
      </c>
      <c r="BG83">
        <f t="shared" si="74"/>
        <v>0.7250875</v>
      </c>
      <c r="BH83">
        <f t="shared" si="75"/>
        <v>1.7169369844197953</v>
      </c>
      <c r="BI83">
        <f t="shared" si="76"/>
        <v>1.7615370434853854</v>
      </c>
      <c r="BJ83">
        <f t="shared" si="77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70"/>
        <v>115</v>
      </c>
      <c r="BD84">
        <f t="shared" si="71"/>
        <v>0.2072072072072072</v>
      </c>
      <c r="BE84">
        <f t="shared" si="72"/>
        <v>0.59459459459459463</v>
      </c>
      <c r="BF84">
        <f t="shared" si="73"/>
        <v>44</v>
      </c>
      <c r="BG84">
        <f t="shared" si="74"/>
        <v>0.74195</v>
      </c>
      <c r="BH84">
        <f t="shared" si="75"/>
        <v>1.7568657514993253</v>
      </c>
      <c r="BI84">
        <f t="shared" si="76"/>
        <v>1.8025030212408595</v>
      </c>
      <c r="BJ84">
        <f t="shared" si="77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70"/>
        <v>99</v>
      </c>
      <c r="BD85">
        <f t="shared" si="71"/>
        <v>0.17837837837837839</v>
      </c>
      <c r="BE85">
        <f t="shared" si="72"/>
        <v>0.6216216216216216</v>
      </c>
      <c r="BF85">
        <f t="shared" si="73"/>
        <v>45</v>
      </c>
      <c r="BG85">
        <f t="shared" si="74"/>
        <v>0.7588125</v>
      </c>
      <c r="BH85">
        <f t="shared" si="75"/>
        <v>1.7967945185788554</v>
      </c>
      <c r="BI85">
        <f t="shared" si="76"/>
        <v>1.8434689989963335</v>
      </c>
      <c r="BJ85">
        <f t="shared" si="77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70"/>
        <v>106</v>
      </c>
      <c r="BD86">
        <f t="shared" si="71"/>
        <v>0.19099099099099098</v>
      </c>
      <c r="BE86">
        <f t="shared" si="72"/>
        <v>0.64864864864864868</v>
      </c>
      <c r="BF86">
        <f t="shared" si="73"/>
        <v>46</v>
      </c>
      <c r="BG86">
        <f t="shared" si="74"/>
        <v>0.775675</v>
      </c>
      <c r="BH86">
        <f t="shared" si="75"/>
        <v>1.8367232856583855</v>
      </c>
      <c r="BI86">
        <f t="shared" si="76"/>
        <v>1.8844349767518076</v>
      </c>
      <c r="BJ86">
        <f t="shared" si="77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70"/>
        <v>87</v>
      </c>
      <c r="BD87">
        <f t="shared" si="71"/>
        <v>0.15675675675675677</v>
      </c>
      <c r="BE87">
        <f t="shared" ref="BE87:BE130" si="78">(BB87-$K$2)/$K$7</f>
        <v>1.2702702702702702</v>
      </c>
      <c r="BF87">
        <f t="shared" si="73"/>
        <v>47</v>
      </c>
      <c r="BG87">
        <f t="shared" si="74"/>
        <v>0.79253750000000001</v>
      </c>
      <c r="BH87">
        <f t="shared" si="75"/>
        <v>1.8766520527379156</v>
      </c>
      <c r="BI87">
        <f t="shared" si="76"/>
        <v>1.9254009545072819</v>
      </c>
      <c r="BJ87">
        <f t="shared" si="77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70"/>
        <v>70</v>
      </c>
      <c r="BD88">
        <f t="shared" si="71"/>
        <v>0.12612612612612611</v>
      </c>
      <c r="BE88">
        <f t="shared" si="78"/>
        <v>1.2972972972972974</v>
      </c>
      <c r="BF88">
        <f t="shared" si="73"/>
        <v>48</v>
      </c>
      <c r="BG88">
        <f t="shared" si="74"/>
        <v>0.8093999999999999</v>
      </c>
      <c r="BH88">
        <f t="shared" si="75"/>
        <v>1.9165808198174457</v>
      </c>
      <c r="BI88">
        <f t="shared" si="76"/>
        <v>1.9663669322627559</v>
      </c>
      <c r="BJ88">
        <f t="shared" si="77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70"/>
        <v>70</v>
      </c>
      <c r="BD89">
        <f t="shared" si="71"/>
        <v>0.12612612612612611</v>
      </c>
      <c r="BE89">
        <f t="shared" si="78"/>
        <v>1.3243243243243243</v>
      </c>
      <c r="BF89">
        <f t="shared" si="73"/>
        <v>49</v>
      </c>
      <c r="BG89">
        <f t="shared" si="74"/>
        <v>0.82626250000000001</v>
      </c>
      <c r="BH89">
        <f t="shared" si="75"/>
        <v>1.956509586896976</v>
      </c>
      <c r="BI89">
        <f t="shared" si="76"/>
        <v>2.00733291001823</v>
      </c>
      <c r="BJ89">
        <f t="shared" si="77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70"/>
        <v>68</v>
      </c>
      <c r="BD90">
        <f t="shared" si="71"/>
        <v>0.12252252252252252</v>
      </c>
      <c r="BE90">
        <f t="shared" si="78"/>
        <v>1.3513513513513513</v>
      </c>
      <c r="BF90">
        <f t="shared" si="73"/>
        <v>50</v>
      </c>
      <c r="BG90">
        <f t="shared" si="74"/>
        <v>0.84312500000000001</v>
      </c>
      <c r="BH90">
        <f t="shared" si="75"/>
        <v>1.996438353976506</v>
      </c>
      <c r="BI90">
        <f t="shared" si="76"/>
        <v>2.0482988877737038</v>
      </c>
      <c r="BJ90">
        <f t="shared" si="77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70"/>
        <v>79</v>
      </c>
      <c r="BD91">
        <f t="shared" si="71"/>
        <v>0.14234234234234233</v>
      </c>
      <c r="BE91">
        <f t="shared" si="78"/>
        <v>1.3783783783783783</v>
      </c>
      <c r="BF91">
        <f t="shared" si="73"/>
        <v>51</v>
      </c>
      <c r="BG91">
        <f t="shared" si="74"/>
        <v>0.8599874999999999</v>
      </c>
      <c r="BH91">
        <f t="shared" si="75"/>
        <v>2.0363671210560361</v>
      </c>
      <c r="BI91">
        <f t="shared" si="76"/>
        <v>2.0892648655291781</v>
      </c>
      <c r="BJ91">
        <f t="shared" si="77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70"/>
        <v>60</v>
      </c>
      <c r="BD92">
        <f t="shared" si="71"/>
        <v>0.10810810810810811</v>
      </c>
      <c r="BE92">
        <f t="shared" si="78"/>
        <v>1.4054054054054055</v>
      </c>
      <c r="BF92">
        <f t="shared" si="73"/>
        <v>52</v>
      </c>
      <c r="BG92">
        <f t="shared" si="74"/>
        <v>0.87684999999999991</v>
      </c>
      <c r="BH92">
        <f t="shared" si="75"/>
        <v>2.0762958881355664</v>
      </c>
      <c r="BI92">
        <f t="shared" si="76"/>
        <v>2.1302308432846524</v>
      </c>
      <c r="BJ92">
        <f t="shared" si="77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70"/>
        <v>70</v>
      </c>
      <c r="BD93">
        <f t="shared" si="71"/>
        <v>0.12612612612612611</v>
      </c>
      <c r="BE93">
        <f t="shared" si="78"/>
        <v>1.4324324324324325</v>
      </c>
      <c r="BF93">
        <f t="shared" si="73"/>
        <v>53</v>
      </c>
      <c r="BG93">
        <f t="shared" si="74"/>
        <v>0.89371250000000002</v>
      </c>
      <c r="BH93">
        <f t="shared" si="75"/>
        <v>2.1162246552150963</v>
      </c>
      <c r="BI93">
        <f t="shared" si="76"/>
        <v>2.1711968210401262</v>
      </c>
      <c r="BJ93">
        <f t="shared" si="77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70"/>
        <v>48</v>
      </c>
      <c r="BD94">
        <f t="shared" si="71"/>
        <v>8.6486486486486491E-2</v>
      </c>
      <c r="BE94">
        <f t="shared" si="78"/>
        <v>1.4594594594594594</v>
      </c>
      <c r="BF94">
        <f t="shared" si="73"/>
        <v>54</v>
      </c>
      <c r="BG94">
        <f t="shared" si="74"/>
        <v>0.91057500000000002</v>
      </c>
      <c r="BH94">
        <f t="shared" si="75"/>
        <v>2.1561534222946266</v>
      </c>
      <c r="BI94">
        <f t="shared" si="76"/>
        <v>2.2121627987956005</v>
      </c>
      <c r="BJ94">
        <f t="shared" si="77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70"/>
        <v>43</v>
      </c>
      <c r="BD95">
        <f t="shared" si="71"/>
        <v>7.7477477477477477E-2</v>
      </c>
      <c r="BE95">
        <f t="shared" si="78"/>
        <v>1.4864864864864864</v>
      </c>
      <c r="BF95">
        <f t="shared" si="73"/>
        <v>55</v>
      </c>
      <c r="BG95">
        <f t="shared" si="74"/>
        <v>0.92743749999999991</v>
      </c>
      <c r="BH95">
        <f t="shared" si="75"/>
        <v>2.1960821893741564</v>
      </c>
      <c r="BI95">
        <f t="shared" si="76"/>
        <v>2.2531287765510744</v>
      </c>
      <c r="BJ95">
        <f t="shared" si="77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70"/>
        <v>41</v>
      </c>
      <c r="BD96">
        <f t="shared" si="71"/>
        <v>7.3873873873873869E-2</v>
      </c>
      <c r="BE96">
        <f t="shared" si="78"/>
        <v>1.5135135135135136</v>
      </c>
      <c r="BF96">
        <f t="shared" si="73"/>
        <v>56</v>
      </c>
      <c r="BG96">
        <f t="shared" si="74"/>
        <v>0.94429999999999992</v>
      </c>
      <c r="BH96">
        <f t="shared" si="75"/>
        <v>2.2360109564536867</v>
      </c>
      <c r="BI96">
        <f t="shared" si="76"/>
        <v>2.2940947543065486</v>
      </c>
      <c r="BJ96">
        <f t="shared" si="77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70"/>
        <v>61</v>
      </c>
      <c r="BD97">
        <f t="shared" si="71"/>
        <v>0.10990990990990991</v>
      </c>
      <c r="BE97">
        <f t="shared" si="78"/>
        <v>1.5405405405405406</v>
      </c>
      <c r="BF97">
        <f t="shared" si="73"/>
        <v>57</v>
      </c>
      <c r="BG97">
        <f t="shared" si="74"/>
        <v>0.96116250000000003</v>
      </c>
      <c r="BH97">
        <f t="shared" si="75"/>
        <v>2.2759397235332166</v>
      </c>
      <c r="BI97">
        <f t="shared" si="76"/>
        <v>2.3350607320620225</v>
      </c>
      <c r="BJ97">
        <f t="shared" si="77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70"/>
        <v>56</v>
      </c>
      <c r="BD98">
        <f t="shared" si="71"/>
        <v>0.1009009009009009</v>
      </c>
      <c r="BE98">
        <f t="shared" si="78"/>
        <v>1.5675675675675675</v>
      </c>
      <c r="BF98">
        <f t="shared" si="73"/>
        <v>58</v>
      </c>
      <c r="BG98">
        <f t="shared" si="74"/>
        <v>0.97802500000000003</v>
      </c>
      <c r="BH98">
        <f t="shared" si="75"/>
        <v>2.3158684906127469</v>
      </c>
      <c r="BI98">
        <f t="shared" si="76"/>
        <v>2.3760267098174968</v>
      </c>
      <c r="BJ98">
        <f t="shared" si="77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70"/>
        <v>44</v>
      </c>
      <c r="BD99">
        <f t="shared" si="71"/>
        <v>7.9279279279279274E-2</v>
      </c>
      <c r="BE99">
        <f t="shared" si="78"/>
        <v>1.5945945945945945</v>
      </c>
      <c r="BF99">
        <f t="shared" si="73"/>
        <v>59</v>
      </c>
      <c r="BG99">
        <f t="shared" si="74"/>
        <v>0.99488749999999992</v>
      </c>
      <c r="BH99">
        <f t="shared" si="75"/>
        <v>2.3557972576922772</v>
      </c>
      <c r="BI99">
        <f t="shared" si="76"/>
        <v>2.4169926875729706</v>
      </c>
      <c r="BJ99">
        <f t="shared" si="77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70"/>
        <v>43</v>
      </c>
      <c r="BD100">
        <f t="shared" si="71"/>
        <v>7.7477477477477477E-2</v>
      </c>
      <c r="BE100">
        <f t="shared" si="78"/>
        <v>1.6216216216216217</v>
      </c>
      <c r="BF100">
        <f t="shared" si="73"/>
        <v>60</v>
      </c>
      <c r="BG100">
        <f t="shared" si="74"/>
        <v>1.0117499999999999</v>
      </c>
      <c r="BH100">
        <f t="shared" si="75"/>
        <v>2.3957260247718071</v>
      </c>
      <c r="BI100">
        <f t="shared" si="76"/>
        <v>2.4579586653284449</v>
      </c>
      <c r="BJ100">
        <f t="shared" si="77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70"/>
        <v>40</v>
      </c>
      <c r="BD101">
        <f t="shared" si="71"/>
        <v>7.2072072072072071E-2</v>
      </c>
      <c r="BE101">
        <f t="shared" si="78"/>
        <v>1.6486486486486487</v>
      </c>
      <c r="BF101">
        <f t="shared" si="73"/>
        <v>61</v>
      </c>
      <c r="BG101">
        <f t="shared" si="74"/>
        <v>1.0286124999999999</v>
      </c>
      <c r="BH101">
        <f t="shared" si="75"/>
        <v>2.4356547918513374</v>
      </c>
      <c r="BI101">
        <f t="shared" si="76"/>
        <v>2.4989246430839187</v>
      </c>
      <c r="BJ101">
        <f t="shared" si="77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70"/>
        <v>31</v>
      </c>
      <c r="BD102">
        <f t="shared" si="71"/>
        <v>5.5855855855855854E-2</v>
      </c>
      <c r="BE102">
        <f t="shared" si="78"/>
        <v>1.6756756756756757</v>
      </c>
      <c r="BF102">
        <f t="shared" si="73"/>
        <v>62</v>
      </c>
      <c r="BG102">
        <f t="shared" si="74"/>
        <v>1.0454750000000002</v>
      </c>
      <c r="BH102">
        <f t="shared" si="75"/>
        <v>2.4755835589308672</v>
      </c>
      <c r="BI102">
        <f t="shared" si="76"/>
        <v>2.539890620839393</v>
      </c>
      <c r="BJ102">
        <f t="shared" si="77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70"/>
        <v>28</v>
      </c>
      <c r="BD103">
        <f t="shared" si="71"/>
        <v>5.0450450450450449E-2</v>
      </c>
      <c r="BE103">
        <f t="shared" si="78"/>
        <v>1.7027027027027026</v>
      </c>
      <c r="BF103">
        <f t="shared" si="73"/>
        <v>63</v>
      </c>
      <c r="BG103">
        <f t="shared" si="74"/>
        <v>1.0623374999999999</v>
      </c>
      <c r="BH103">
        <f t="shared" si="75"/>
        <v>2.5155123260103975</v>
      </c>
      <c r="BI103">
        <f t="shared" si="76"/>
        <v>2.5808565985948673</v>
      </c>
      <c r="BJ103">
        <f t="shared" si="77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70"/>
        <v>28</v>
      </c>
      <c r="BD104">
        <f t="shared" si="71"/>
        <v>5.0450450450450449E-2</v>
      </c>
      <c r="BE104">
        <f t="shared" si="78"/>
        <v>1.7297297297297298</v>
      </c>
      <c r="BF104">
        <f t="shared" si="73"/>
        <v>64</v>
      </c>
      <c r="BG104">
        <f t="shared" si="74"/>
        <v>1.0791999999999999</v>
      </c>
      <c r="BH104">
        <f t="shared" si="75"/>
        <v>2.5554410930899278</v>
      </c>
      <c r="BI104">
        <f t="shared" si="76"/>
        <v>2.6218225763503411</v>
      </c>
      <c r="BJ104">
        <f t="shared" si="77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70"/>
        <v>37</v>
      </c>
      <c r="BD105">
        <f t="shared" si="71"/>
        <v>6.6666666666666666E-2</v>
      </c>
      <c r="BE105">
        <f t="shared" si="78"/>
        <v>1.7567567567567568</v>
      </c>
      <c r="BF105">
        <f t="shared" si="73"/>
        <v>65</v>
      </c>
      <c r="BG105">
        <f t="shared" si="74"/>
        <v>1.0960624999999999</v>
      </c>
      <c r="BH105">
        <f t="shared" si="75"/>
        <v>2.5953698601694577</v>
      </c>
      <c r="BI105">
        <f t="shared" si="76"/>
        <v>2.6627885541058154</v>
      </c>
      <c r="BJ105">
        <f t="shared" si="77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70"/>
        <v>26</v>
      </c>
      <c r="BD106">
        <f t="shared" si="71"/>
        <v>4.6846846846846847E-2</v>
      </c>
      <c r="BE106">
        <f t="shared" si="78"/>
        <v>1.7837837837837838</v>
      </c>
      <c r="BF106">
        <f t="shared" si="73"/>
        <v>66</v>
      </c>
      <c r="BG106">
        <f t="shared" si="74"/>
        <v>1.1129249999999999</v>
      </c>
      <c r="BH106">
        <f t="shared" si="75"/>
        <v>2.635298627248988</v>
      </c>
      <c r="BI106">
        <f t="shared" si="76"/>
        <v>2.7037545318612892</v>
      </c>
      <c r="BJ106">
        <f t="shared" si="77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70"/>
        <v>39</v>
      </c>
      <c r="BD107">
        <f t="shared" si="71"/>
        <v>7.0270270270270274E-2</v>
      </c>
      <c r="BE107">
        <f t="shared" si="78"/>
        <v>1.8108108108108107</v>
      </c>
      <c r="BF107">
        <f t="shared" si="73"/>
        <v>67</v>
      </c>
      <c r="BG107">
        <f t="shared" si="74"/>
        <v>1.1297874999999999</v>
      </c>
      <c r="BH107">
        <f t="shared" si="75"/>
        <v>2.6752273943285179</v>
      </c>
      <c r="BI107">
        <f t="shared" si="76"/>
        <v>2.7447205096167635</v>
      </c>
      <c r="BJ107">
        <f t="shared" si="77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70"/>
        <v>30</v>
      </c>
      <c r="BD108">
        <f t="shared" si="71"/>
        <v>5.4054054054054057E-2</v>
      </c>
      <c r="BE108">
        <f t="shared" si="78"/>
        <v>1.8378378378378379</v>
      </c>
      <c r="BF108">
        <f t="shared" si="73"/>
        <v>68</v>
      </c>
      <c r="BG108">
        <f t="shared" si="74"/>
        <v>1.1466499999999999</v>
      </c>
      <c r="BH108">
        <f t="shared" si="75"/>
        <v>2.7151561614080482</v>
      </c>
      <c r="BI108">
        <f t="shared" si="76"/>
        <v>2.7856864873722373</v>
      </c>
      <c r="BJ108">
        <f t="shared" si="77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70"/>
        <v>24</v>
      </c>
      <c r="BD109">
        <f t="shared" si="71"/>
        <v>4.3243243243243246E-2</v>
      </c>
      <c r="BE109">
        <f t="shared" si="78"/>
        <v>1.8648648648648649</v>
      </c>
      <c r="BF109">
        <f t="shared" si="73"/>
        <v>69</v>
      </c>
      <c r="BG109">
        <f t="shared" si="74"/>
        <v>1.1635124999999999</v>
      </c>
      <c r="BH109">
        <f t="shared" si="75"/>
        <v>2.7550849284875785</v>
      </c>
      <c r="BI109">
        <f t="shared" si="76"/>
        <v>2.8266524651277116</v>
      </c>
      <c r="BJ109">
        <f t="shared" si="77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70"/>
        <v>27</v>
      </c>
      <c r="BD110">
        <f t="shared" si="71"/>
        <v>4.8648648648648651E-2</v>
      </c>
      <c r="BE110">
        <f t="shared" si="78"/>
        <v>1.8918918918918919</v>
      </c>
      <c r="BF110">
        <f t="shared" si="73"/>
        <v>70</v>
      </c>
      <c r="BG110">
        <f t="shared" si="74"/>
        <v>1.180375</v>
      </c>
      <c r="BH110">
        <f t="shared" si="75"/>
        <v>2.7950136955671083</v>
      </c>
      <c r="BI110">
        <f t="shared" si="76"/>
        <v>2.8676184428831855</v>
      </c>
      <c r="BJ110">
        <f t="shared" si="77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70"/>
        <v>28</v>
      </c>
      <c r="BD111">
        <f t="shared" si="71"/>
        <v>5.0450450450450449E-2</v>
      </c>
      <c r="BE111">
        <f t="shared" si="78"/>
        <v>1.9189189189189189</v>
      </c>
      <c r="BF111">
        <f t="shared" si="73"/>
        <v>71</v>
      </c>
      <c r="BG111">
        <f t="shared" si="74"/>
        <v>1.1972375</v>
      </c>
      <c r="BH111">
        <f t="shared" si="75"/>
        <v>2.8349424626466386</v>
      </c>
      <c r="BI111">
        <f t="shared" si="76"/>
        <v>2.9085844206386597</v>
      </c>
      <c r="BJ111">
        <f t="shared" si="77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70"/>
        <v>25</v>
      </c>
      <c r="BD112">
        <f t="shared" si="71"/>
        <v>4.5045045045045043E-2</v>
      </c>
      <c r="BE112">
        <f t="shared" si="78"/>
        <v>1.9459459459459461</v>
      </c>
      <c r="BF112">
        <f t="shared" si="73"/>
        <v>72</v>
      </c>
      <c r="BG112">
        <f t="shared" si="74"/>
        <v>1.2141</v>
      </c>
      <c r="BH112">
        <f t="shared" si="75"/>
        <v>2.8748712297261685</v>
      </c>
      <c r="BI112">
        <f t="shared" si="76"/>
        <v>2.9495503983941336</v>
      </c>
      <c r="BJ112">
        <f t="shared" si="77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70"/>
        <v>19</v>
      </c>
      <c r="BD113">
        <f t="shared" si="71"/>
        <v>3.4234234234234232E-2</v>
      </c>
      <c r="BE113">
        <f t="shared" si="78"/>
        <v>1.972972972972973</v>
      </c>
      <c r="BF113">
        <f t="shared" si="73"/>
        <v>73</v>
      </c>
      <c r="BG113">
        <f t="shared" si="74"/>
        <v>1.2309625</v>
      </c>
      <c r="BH113">
        <f t="shared" si="75"/>
        <v>2.9147999968056988</v>
      </c>
      <c r="BI113">
        <f t="shared" si="76"/>
        <v>2.9905163761496079</v>
      </c>
      <c r="BJ113">
        <f t="shared" si="77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70"/>
        <v>17</v>
      </c>
      <c r="BD114">
        <f t="shared" si="71"/>
        <v>3.063063063063063E-2</v>
      </c>
      <c r="BE114">
        <f t="shared" si="78"/>
        <v>2</v>
      </c>
      <c r="BF114">
        <f t="shared" si="73"/>
        <v>74</v>
      </c>
      <c r="BG114">
        <f t="shared" si="74"/>
        <v>1.247825</v>
      </c>
      <c r="BH114">
        <f t="shared" si="75"/>
        <v>2.9547287638852286</v>
      </c>
      <c r="BI114">
        <f t="shared" si="76"/>
        <v>3.0314823539050821</v>
      </c>
      <c r="BJ114">
        <f t="shared" si="77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70"/>
        <v>29</v>
      </c>
      <c r="BD115">
        <f t="shared" si="71"/>
        <v>5.2252252252252253E-2</v>
      </c>
      <c r="BE115">
        <f t="shared" si="78"/>
        <v>2.0270270270270272</v>
      </c>
      <c r="BF115">
        <f t="shared" si="73"/>
        <v>75</v>
      </c>
      <c r="BG115">
        <f t="shared" si="74"/>
        <v>1.2646875</v>
      </c>
      <c r="BH115">
        <f t="shared" si="75"/>
        <v>2.994657530964759</v>
      </c>
      <c r="BI115">
        <f t="shared" si="76"/>
        <v>3.072448331660556</v>
      </c>
      <c r="BJ115">
        <f t="shared" si="77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70"/>
        <v>19</v>
      </c>
      <c r="BD116">
        <f t="shared" si="71"/>
        <v>3.4234234234234232E-2</v>
      </c>
      <c r="BE116">
        <f t="shared" si="78"/>
        <v>2.0540540540540539</v>
      </c>
      <c r="BF116">
        <f t="shared" si="73"/>
        <v>76</v>
      </c>
      <c r="BG116">
        <f t="shared" si="74"/>
        <v>1.28155</v>
      </c>
      <c r="BH116">
        <f t="shared" si="75"/>
        <v>3.0345862980442893</v>
      </c>
      <c r="BI116">
        <f t="shared" si="76"/>
        <v>3.1134143094160303</v>
      </c>
      <c r="BJ116">
        <f t="shared" si="77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70"/>
        <v>13</v>
      </c>
      <c r="BD117">
        <f t="shared" si="71"/>
        <v>2.3423423423423424E-2</v>
      </c>
      <c r="BE117">
        <f t="shared" si="78"/>
        <v>2.0810810810810811</v>
      </c>
      <c r="BF117">
        <f t="shared" si="73"/>
        <v>77</v>
      </c>
      <c r="BG117">
        <f t="shared" si="74"/>
        <v>1.2984125</v>
      </c>
      <c r="BH117">
        <f t="shared" si="75"/>
        <v>3.0745150651238191</v>
      </c>
      <c r="BI117">
        <f t="shared" si="76"/>
        <v>3.1543802871715041</v>
      </c>
      <c r="BJ117">
        <f t="shared" si="77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70"/>
        <v>14</v>
      </c>
      <c r="BD118">
        <f t="shared" si="71"/>
        <v>2.5225225225225224E-2</v>
      </c>
      <c r="BE118">
        <f t="shared" si="78"/>
        <v>2.1081081081081079</v>
      </c>
      <c r="BF118">
        <f t="shared" si="73"/>
        <v>78</v>
      </c>
      <c r="BG118">
        <f t="shared" si="74"/>
        <v>1.315275</v>
      </c>
      <c r="BH118">
        <f t="shared" si="75"/>
        <v>3.1144438322033494</v>
      </c>
      <c r="BI118">
        <f t="shared" si="76"/>
        <v>3.1953462649269784</v>
      </c>
      <c r="BJ118">
        <f t="shared" si="77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70"/>
        <v>21</v>
      </c>
      <c r="BD119">
        <f t="shared" si="71"/>
        <v>3.783783783783784E-2</v>
      </c>
      <c r="BE119">
        <f t="shared" si="78"/>
        <v>2.1351351351351351</v>
      </c>
      <c r="BF119">
        <f t="shared" si="73"/>
        <v>79</v>
      </c>
      <c r="BG119">
        <f t="shared" si="74"/>
        <v>1.3321375</v>
      </c>
      <c r="BH119">
        <f t="shared" si="75"/>
        <v>3.1543725992828793</v>
      </c>
      <c r="BI119">
        <f t="shared" si="76"/>
        <v>3.2363122426824522</v>
      </c>
      <c r="BJ119">
        <f t="shared" si="77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70"/>
        <v>20</v>
      </c>
      <c r="BD120">
        <f t="shared" si="71"/>
        <v>3.6036036036036036E-2</v>
      </c>
      <c r="BE120">
        <f t="shared" si="78"/>
        <v>2.1621621621621623</v>
      </c>
      <c r="BF120">
        <f t="shared" si="73"/>
        <v>80</v>
      </c>
      <c r="BG120">
        <f t="shared" si="74"/>
        <v>1.349</v>
      </c>
      <c r="BH120">
        <f t="shared" si="75"/>
        <v>3.1943013663624096</v>
      </c>
      <c r="BI120">
        <f t="shared" si="76"/>
        <v>3.2772782204379265</v>
      </c>
      <c r="BJ120">
        <f t="shared" si="77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70"/>
        <v>17</v>
      </c>
      <c r="BD121">
        <f t="shared" si="71"/>
        <v>3.063063063063063E-2</v>
      </c>
      <c r="BE121">
        <f t="shared" si="78"/>
        <v>2.189189189189189</v>
      </c>
      <c r="BF121">
        <f t="shared" si="73"/>
        <v>81</v>
      </c>
      <c r="BG121">
        <f t="shared" si="74"/>
        <v>1.3658625</v>
      </c>
      <c r="BH121">
        <f t="shared" si="75"/>
        <v>3.2342301334419399</v>
      </c>
      <c r="BI121">
        <f t="shared" si="76"/>
        <v>3.3182441981934003</v>
      </c>
      <c r="BJ121">
        <f t="shared" si="77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70"/>
        <v>17</v>
      </c>
      <c r="BD122">
        <f t="shared" si="71"/>
        <v>3.063063063063063E-2</v>
      </c>
      <c r="BE122">
        <f t="shared" si="78"/>
        <v>2.2162162162162162</v>
      </c>
      <c r="BF122">
        <f t="shared" si="73"/>
        <v>82</v>
      </c>
      <c r="BG122">
        <f t="shared" si="74"/>
        <v>1.382725</v>
      </c>
      <c r="BH122">
        <f t="shared" si="75"/>
        <v>3.2741589005214697</v>
      </c>
      <c r="BI122">
        <f t="shared" si="76"/>
        <v>3.3592101759488746</v>
      </c>
      <c r="BJ122">
        <f t="shared" si="77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70"/>
        <v>14</v>
      </c>
      <c r="BD123">
        <f t="shared" si="71"/>
        <v>2.5225225225225224E-2</v>
      </c>
      <c r="BE123">
        <f t="shared" si="78"/>
        <v>2.2432432432432434</v>
      </c>
      <c r="BF123">
        <f t="shared" si="73"/>
        <v>83</v>
      </c>
      <c r="BG123">
        <f t="shared" si="74"/>
        <v>1.3995875</v>
      </c>
      <c r="BH123">
        <f t="shared" si="75"/>
        <v>3.314087667601</v>
      </c>
      <c r="BI123">
        <f t="shared" si="76"/>
        <v>3.4001761537043489</v>
      </c>
      <c r="BJ123">
        <f t="shared" si="77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70"/>
        <v>6</v>
      </c>
      <c r="BD124">
        <f t="shared" si="71"/>
        <v>1.0810810810810811E-2</v>
      </c>
      <c r="BE124">
        <f t="shared" si="78"/>
        <v>2.2702702702702702</v>
      </c>
      <c r="BF124">
        <f t="shared" si="73"/>
        <v>84</v>
      </c>
      <c r="BG124">
        <f t="shared" si="74"/>
        <v>1.41645</v>
      </c>
      <c r="BH124">
        <f t="shared" si="75"/>
        <v>3.3540164346805299</v>
      </c>
      <c r="BI124">
        <f t="shared" si="76"/>
        <v>3.4411421314598227</v>
      </c>
      <c r="BJ124">
        <f t="shared" si="77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70"/>
        <v>10</v>
      </c>
      <c r="BD125">
        <f t="shared" si="71"/>
        <v>1.8018018018018018E-2</v>
      </c>
      <c r="BE125">
        <f t="shared" si="78"/>
        <v>2.2972972972972974</v>
      </c>
      <c r="BF125">
        <f t="shared" si="73"/>
        <v>85</v>
      </c>
      <c r="BG125">
        <f t="shared" si="74"/>
        <v>1.4333125</v>
      </c>
      <c r="BH125">
        <f t="shared" si="75"/>
        <v>3.3939452017600602</v>
      </c>
      <c r="BI125">
        <f t="shared" si="76"/>
        <v>3.482108109215297</v>
      </c>
      <c r="BJ125">
        <f t="shared" si="77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70"/>
        <v>8</v>
      </c>
      <c r="BD126">
        <f t="shared" si="71"/>
        <v>1.4414414414414415E-2</v>
      </c>
      <c r="BE126">
        <f t="shared" si="78"/>
        <v>2.3243243243243241</v>
      </c>
      <c r="BF126">
        <f t="shared" si="73"/>
        <v>86</v>
      </c>
      <c r="BG126">
        <f t="shared" si="74"/>
        <v>1.450175</v>
      </c>
      <c r="BH126">
        <f t="shared" si="75"/>
        <v>3.4338739688395905</v>
      </c>
      <c r="BI126">
        <f t="shared" si="76"/>
        <v>3.5230740869707708</v>
      </c>
      <c r="BJ126">
        <f t="shared" si="77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70"/>
        <v>8</v>
      </c>
      <c r="BD127">
        <f t="shared" si="71"/>
        <v>1.4414414414414415E-2</v>
      </c>
      <c r="BE127">
        <f t="shared" si="78"/>
        <v>2.3513513513513513</v>
      </c>
      <c r="BF127">
        <f t="shared" si="73"/>
        <v>87</v>
      </c>
      <c r="BG127">
        <f t="shared" si="74"/>
        <v>1.4670375</v>
      </c>
      <c r="BH127">
        <f t="shared" si="75"/>
        <v>3.4738027359191204</v>
      </c>
      <c r="BI127">
        <f t="shared" si="76"/>
        <v>3.5640400647262451</v>
      </c>
      <c r="BJ127">
        <f t="shared" si="77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70"/>
        <v>10</v>
      </c>
      <c r="BD128">
        <f t="shared" si="71"/>
        <v>1.8018018018018018E-2</v>
      </c>
      <c r="BE128">
        <f t="shared" si="78"/>
        <v>2.3783783783783785</v>
      </c>
      <c r="BF128">
        <f t="shared" si="73"/>
        <v>88</v>
      </c>
      <c r="BG128">
        <f t="shared" si="74"/>
        <v>1.4839</v>
      </c>
      <c r="BH128">
        <f t="shared" si="75"/>
        <v>3.5137315029986507</v>
      </c>
      <c r="BI128">
        <f t="shared" si="76"/>
        <v>3.605006042481719</v>
      </c>
      <c r="BJ128">
        <f t="shared" si="77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70"/>
        <v>8</v>
      </c>
      <c r="BD129">
        <f t="shared" si="71"/>
        <v>1.4414414414414415E-2</v>
      </c>
      <c r="BE129">
        <f t="shared" si="78"/>
        <v>2.4054054054054053</v>
      </c>
      <c r="BF129">
        <f t="shared" si="73"/>
        <v>89</v>
      </c>
      <c r="BG129">
        <f t="shared" si="74"/>
        <v>1.5007625</v>
      </c>
      <c r="BH129">
        <f t="shared" si="75"/>
        <v>3.5536602700781805</v>
      </c>
      <c r="BI129">
        <f t="shared" si="76"/>
        <v>3.6459720202371932</v>
      </c>
      <c r="BJ129">
        <f t="shared" si="77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70"/>
        <v>10</v>
      </c>
      <c r="BD130">
        <f t="shared" si="71"/>
        <v>1.8018018018018018E-2</v>
      </c>
      <c r="BE130">
        <f t="shared" si="78"/>
        <v>2.4324324324324325</v>
      </c>
      <c r="BF130">
        <f t="shared" si="73"/>
        <v>90</v>
      </c>
      <c r="BG130">
        <f t="shared" si="74"/>
        <v>1.517625</v>
      </c>
      <c r="BH130">
        <f t="shared" si="75"/>
        <v>3.5935890371577108</v>
      </c>
      <c r="BI130">
        <f t="shared" si="76"/>
        <v>3.6869379979926671</v>
      </c>
      <c r="BJ130">
        <f t="shared" si="77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9">COUNTIFS(E:E,"=" &amp; BB131)</f>
        <v>8</v>
      </c>
      <c r="BD131">
        <f t="shared" ref="BD131:BD158" si="80">BC131/$BC$159</f>
        <v>1.4414414414414415E-2</v>
      </c>
      <c r="BE131">
        <f t="shared" ref="BE131:BE158" si="81">(BB131-$K$2)/$K$7</f>
        <v>2.4594594594594597</v>
      </c>
      <c r="BF131">
        <f t="shared" ref="BF131:BF158" si="82">ABS(BB131-$K$2)</f>
        <v>91</v>
      </c>
      <c r="BG131">
        <f t="shared" ref="BG131:BG158" si="83">0.6745*(BB131-$K$2)/$BF$159</f>
        <v>1.5344875</v>
      </c>
      <c r="BH131">
        <f t="shared" ref="BH131:BH158" si="84">(BB131-$K$2)/25.0446</f>
        <v>3.6335178042372407</v>
      </c>
      <c r="BI131">
        <f t="shared" ref="BI131:BI158" si="85">(BB131-$K$2)/24.4105</f>
        <v>3.7279039757481414</v>
      </c>
      <c r="BJ131">
        <f t="shared" ref="BJ131:BJ158" si="86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9"/>
        <v>2</v>
      </c>
      <c r="BD132">
        <f t="shared" si="80"/>
        <v>3.6036036036036037E-3</v>
      </c>
      <c r="BE132">
        <f t="shared" si="81"/>
        <v>2.4864864864864864</v>
      </c>
      <c r="BF132">
        <f t="shared" si="82"/>
        <v>92</v>
      </c>
      <c r="BG132">
        <f t="shared" si="83"/>
        <v>1.55135</v>
      </c>
      <c r="BH132">
        <f t="shared" si="84"/>
        <v>3.673446571316771</v>
      </c>
      <c r="BI132">
        <f t="shared" si="85"/>
        <v>3.7688699535036152</v>
      </c>
      <c r="BJ132">
        <f t="shared" si="86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9"/>
        <v>4</v>
      </c>
      <c r="BD133">
        <f t="shared" si="80"/>
        <v>7.2072072072072073E-3</v>
      </c>
      <c r="BE133">
        <f t="shared" si="81"/>
        <v>2.5135135135135136</v>
      </c>
      <c r="BF133">
        <f t="shared" si="82"/>
        <v>93</v>
      </c>
      <c r="BG133">
        <f t="shared" si="83"/>
        <v>1.5682125</v>
      </c>
      <c r="BH133">
        <f t="shared" si="84"/>
        <v>3.7133753383963013</v>
      </c>
      <c r="BI133">
        <f t="shared" si="85"/>
        <v>3.8098359312590895</v>
      </c>
      <c r="BJ133">
        <f t="shared" si="86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9"/>
        <v>6</v>
      </c>
      <c r="BD134">
        <f t="shared" si="80"/>
        <v>1.0810810810810811E-2</v>
      </c>
      <c r="BE134">
        <f t="shared" si="81"/>
        <v>2.5405405405405403</v>
      </c>
      <c r="BF134">
        <f t="shared" si="82"/>
        <v>94</v>
      </c>
      <c r="BG134">
        <f t="shared" si="83"/>
        <v>1.585075</v>
      </c>
      <c r="BH134">
        <f t="shared" si="84"/>
        <v>3.7533041054758312</v>
      </c>
      <c r="BI134">
        <f t="shared" si="85"/>
        <v>3.8508019090145638</v>
      </c>
      <c r="BJ134">
        <f t="shared" si="86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9"/>
        <v>6</v>
      </c>
      <c r="BD135">
        <f t="shared" si="80"/>
        <v>1.0810810810810811E-2</v>
      </c>
      <c r="BE135">
        <f t="shared" si="81"/>
        <v>2.5675675675675675</v>
      </c>
      <c r="BF135">
        <f t="shared" si="82"/>
        <v>95</v>
      </c>
      <c r="BG135">
        <f t="shared" si="83"/>
        <v>1.6019375</v>
      </c>
      <c r="BH135">
        <f t="shared" si="84"/>
        <v>3.7932328725553615</v>
      </c>
      <c r="BI135">
        <f t="shared" si="85"/>
        <v>3.8917678867700376</v>
      </c>
      <c r="BJ135">
        <f t="shared" si="86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9"/>
        <v>3</v>
      </c>
      <c r="BD136">
        <f t="shared" si="80"/>
        <v>5.4054054054054057E-3</v>
      </c>
      <c r="BE136">
        <f t="shared" si="81"/>
        <v>2.5945945945945947</v>
      </c>
      <c r="BF136">
        <f t="shared" si="82"/>
        <v>96</v>
      </c>
      <c r="BG136">
        <f t="shared" si="83"/>
        <v>1.6187999999999998</v>
      </c>
      <c r="BH136">
        <f t="shared" si="84"/>
        <v>3.8331616396348913</v>
      </c>
      <c r="BI136">
        <f t="shared" si="85"/>
        <v>3.9327338645255119</v>
      </c>
      <c r="BJ136">
        <f t="shared" si="86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9"/>
        <v>4</v>
      </c>
      <c r="BD137">
        <f t="shared" si="80"/>
        <v>7.2072072072072073E-3</v>
      </c>
      <c r="BE137">
        <f t="shared" si="81"/>
        <v>2.6216216216216215</v>
      </c>
      <c r="BF137">
        <f t="shared" si="82"/>
        <v>97</v>
      </c>
      <c r="BG137">
        <f t="shared" si="83"/>
        <v>1.6356625</v>
      </c>
      <c r="BH137">
        <f t="shared" si="84"/>
        <v>3.8730904067144216</v>
      </c>
      <c r="BI137">
        <f t="shared" si="85"/>
        <v>3.9736998422809857</v>
      </c>
      <c r="BJ137">
        <f t="shared" si="86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9"/>
        <v>1</v>
      </c>
      <c r="BD138">
        <f t="shared" si="80"/>
        <v>1.8018018018018018E-3</v>
      </c>
      <c r="BE138">
        <f t="shared" si="81"/>
        <v>2.6486486486486487</v>
      </c>
      <c r="BF138">
        <f t="shared" si="82"/>
        <v>98</v>
      </c>
      <c r="BG138">
        <f t="shared" si="83"/>
        <v>1.652525</v>
      </c>
      <c r="BH138">
        <f t="shared" si="84"/>
        <v>3.9130191737939519</v>
      </c>
      <c r="BI138">
        <f t="shared" si="85"/>
        <v>4.01466582003646</v>
      </c>
      <c r="BJ138">
        <f t="shared" si="86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9"/>
        <v>2</v>
      </c>
      <c r="BD139">
        <f t="shared" si="80"/>
        <v>3.6036036036036037E-3</v>
      </c>
      <c r="BE139">
        <f t="shared" si="81"/>
        <v>2.6756756756756759</v>
      </c>
      <c r="BF139">
        <f t="shared" si="82"/>
        <v>99</v>
      </c>
      <c r="BG139">
        <f t="shared" si="83"/>
        <v>1.6693874999999998</v>
      </c>
      <c r="BH139">
        <f t="shared" si="84"/>
        <v>3.9529479408734818</v>
      </c>
      <c r="BI139">
        <f t="shared" si="85"/>
        <v>4.0556317977919338</v>
      </c>
      <c r="BJ139">
        <f t="shared" si="86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9"/>
        <v>3</v>
      </c>
      <c r="BD140">
        <f t="shared" si="80"/>
        <v>5.4054054054054057E-3</v>
      </c>
      <c r="BE140">
        <f t="shared" si="81"/>
        <v>2.7027027027027026</v>
      </c>
      <c r="BF140">
        <f t="shared" si="82"/>
        <v>100</v>
      </c>
      <c r="BG140">
        <f t="shared" si="83"/>
        <v>1.68625</v>
      </c>
      <c r="BH140">
        <f t="shared" si="84"/>
        <v>3.9928767079530121</v>
      </c>
      <c r="BI140">
        <f t="shared" si="85"/>
        <v>4.0965977755474077</v>
      </c>
      <c r="BJ140">
        <f t="shared" si="86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9"/>
        <v>5</v>
      </c>
      <c r="BD141">
        <f t="shared" si="80"/>
        <v>9.0090090090090089E-3</v>
      </c>
      <c r="BE141">
        <f t="shared" si="81"/>
        <v>2.7297297297297298</v>
      </c>
      <c r="BF141">
        <f t="shared" si="82"/>
        <v>101</v>
      </c>
      <c r="BG141">
        <f t="shared" si="83"/>
        <v>1.7031125</v>
      </c>
      <c r="BH141">
        <f t="shared" si="84"/>
        <v>4.0328054750325419</v>
      </c>
      <c r="BI141">
        <f t="shared" si="85"/>
        <v>4.1375637533028824</v>
      </c>
      <c r="BJ141">
        <f t="shared" si="86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9"/>
        <v>4</v>
      </c>
      <c r="BD142">
        <f t="shared" si="80"/>
        <v>7.2072072072072073E-3</v>
      </c>
      <c r="BE142">
        <f t="shared" si="81"/>
        <v>2.7567567567567566</v>
      </c>
      <c r="BF142">
        <f t="shared" si="82"/>
        <v>102</v>
      </c>
      <c r="BG142">
        <f t="shared" si="83"/>
        <v>1.7199749999999998</v>
      </c>
      <c r="BH142">
        <f t="shared" si="84"/>
        <v>4.0727342421120722</v>
      </c>
      <c r="BI142">
        <f t="shared" si="85"/>
        <v>4.1785297310583562</v>
      </c>
      <c r="BJ142">
        <f t="shared" si="86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9"/>
        <v>2</v>
      </c>
      <c r="BD143">
        <f t="shared" si="80"/>
        <v>3.6036036036036037E-3</v>
      </c>
      <c r="BE143">
        <f t="shared" si="81"/>
        <v>2.7837837837837838</v>
      </c>
      <c r="BF143">
        <f t="shared" si="82"/>
        <v>103</v>
      </c>
      <c r="BG143">
        <f t="shared" si="83"/>
        <v>1.7368375</v>
      </c>
      <c r="BH143">
        <f t="shared" si="84"/>
        <v>4.1126630091916025</v>
      </c>
      <c r="BI143">
        <f t="shared" si="85"/>
        <v>4.2194957088138301</v>
      </c>
      <c r="BJ143">
        <f t="shared" si="86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9"/>
        <v>1</v>
      </c>
      <c r="BD144">
        <f t="shared" si="80"/>
        <v>1.8018018018018018E-3</v>
      </c>
      <c r="BE144">
        <f t="shared" si="81"/>
        <v>2.8378378378378377</v>
      </c>
      <c r="BF144">
        <f t="shared" si="82"/>
        <v>105</v>
      </c>
      <c r="BG144">
        <f t="shared" si="83"/>
        <v>1.7705625</v>
      </c>
      <c r="BH144">
        <f t="shared" si="84"/>
        <v>4.1925205433506623</v>
      </c>
      <c r="BI144">
        <f t="shared" si="85"/>
        <v>4.3014276643247786</v>
      </c>
      <c r="BJ144">
        <f t="shared" si="86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9"/>
        <v>2</v>
      </c>
      <c r="BD145">
        <f t="shared" si="80"/>
        <v>3.6036036036036037E-3</v>
      </c>
      <c r="BE145">
        <f t="shared" si="81"/>
        <v>2.8648648648648649</v>
      </c>
      <c r="BF145">
        <f t="shared" si="82"/>
        <v>106</v>
      </c>
      <c r="BG145">
        <f t="shared" si="83"/>
        <v>1.787425</v>
      </c>
      <c r="BH145">
        <f t="shared" si="84"/>
        <v>4.2324493104301926</v>
      </c>
      <c r="BI145">
        <f t="shared" si="85"/>
        <v>4.3423936420802525</v>
      </c>
      <c r="BJ145">
        <f t="shared" si="86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9"/>
        <v>3</v>
      </c>
      <c r="BD146">
        <f t="shared" si="80"/>
        <v>5.4054054054054057E-3</v>
      </c>
      <c r="BE146">
        <f t="shared" si="81"/>
        <v>2.8918918918918921</v>
      </c>
      <c r="BF146">
        <f t="shared" si="82"/>
        <v>107</v>
      </c>
      <c r="BG146">
        <f t="shared" si="83"/>
        <v>1.8042874999999998</v>
      </c>
      <c r="BH146">
        <f t="shared" si="84"/>
        <v>4.2723780775097229</v>
      </c>
      <c r="BI146">
        <f t="shared" si="85"/>
        <v>4.3833596198357263</v>
      </c>
      <c r="BJ146">
        <f t="shared" si="86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9"/>
        <v>3</v>
      </c>
      <c r="BD147">
        <f t="shared" si="80"/>
        <v>5.4054054054054057E-3</v>
      </c>
      <c r="BE147">
        <f t="shared" si="81"/>
        <v>2.9189189189189189</v>
      </c>
      <c r="BF147">
        <f t="shared" si="82"/>
        <v>108</v>
      </c>
      <c r="BG147">
        <f t="shared" si="83"/>
        <v>1.82115</v>
      </c>
      <c r="BH147">
        <f t="shared" si="84"/>
        <v>4.3123068445892532</v>
      </c>
      <c r="BI147">
        <f t="shared" si="85"/>
        <v>4.424325597591201</v>
      </c>
      <c r="BJ147">
        <f t="shared" si="86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9"/>
        <v>1</v>
      </c>
      <c r="BD148">
        <f t="shared" si="80"/>
        <v>1.8018018018018018E-3</v>
      </c>
      <c r="BE148">
        <f t="shared" si="81"/>
        <v>2.9459459459459461</v>
      </c>
      <c r="BF148">
        <f t="shared" si="82"/>
        <v>109</v>
      </c>
      <c r="BG148">
        <f t="shared" si="83"/>
        <v>1.8380125</v>
      </c>
      <c r="BH148">
        <f t="shared" si="84"/>
        <v>4.3522356116687835</v>
      </c>
      <c r="BI148">
        <f t="shared" si="85"/>
        <v>4.4652915753466749</v>
      </c>
      <c r="BJ148">
        <f t="shared" si="86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9"/>
        <v>1</v>
      </c>
      <c r="BD149">
        <f t="shared" si="80"/>
        <v>1.8018018018018018E-3</v>
      </c>
      <c r="BE149">
        <f t="shared" si="81"/>
        <v>2.9729729729729728</v>
      </c>
      <c r="BF149">
        <f t="shared" si="82"/>
        <v>110</v>
      </c>
      <c r="BG149">
        <f t="shared" si="83"/>
        <v>1.8548749999999998</v>
      </c>
      <c r="BH149">
        <f t="shared" si="84"/>
        <v>4.3921643787483129</v>
      </c>
      <c r="BI149">
        <f t="shared" si="85"/>
        <v>4.5062575531021487</v>
      </c>
      <c r="BJ149">
        <f t="shared" si="86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9"/>
        <v>4</v>
      </c>
      <c r="BD150">
        <f t="shared" si="80"/>
        <v>7.2072072072072073E-3</v>
      </c>
      <c r="BE150">
        <f t="shared" si="81"/>
        <v>3</v>
      </c>
      <c r="BF150">
        <f t="shared" si="82"/>
        <v>111</v>
      </c>
      <c r="BG150">
        <f t="shared" si="83"/>
        <v>1.8717375000000001</v>
      </c>
      <c r="BH150">
        <f t="shared" si="84"/>
        <v>4.4320931458278432</v>
      </c>
      <c r="BI150">
        <f t="shared" si="85"/>
        <v>4.5472235308576225</v>
      </c>
      <c r="BJ150">
        <f t="shared" si="86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9"/>
        <v>1</v>
      </c>
      <c r="BD151">
        <f t="shared" si="80"/>
        <v>1.8018018018018018E-3</v>
      </c>
      <c r="BE151">
        <f t="shared" si="81"/>
        <v>3.0270270270270272</v>
      </c>
      <c r="BF151">
        <f t="shared" si="82"/>
        <v>112</v>
      </c>
      <c r="BG151">
        <f t="shared" si="83"/>
        <v>1.8885999999999998</v>
      </c>
      <c r="BH151">
        <f t="shared" si="84"/>
        <v>4.4720219129073735</v>
      </c>
      <c r="BI151">
        <f t="shared" si="85"/>
        <v>4.5881895086130973</v>
      </c>
      <c r="BJ151">
        <f t="shared" si="86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9"/>
        <v>2</v>
      </c>
      <c r="BD152">
        <f t="shared" si="80"/>
        <v>3.6036036036036037E-3</v>
      </c>
      <c r="BE152">
        <f t="shared" si="81"/>
        <v>3.0540540540540539</v>
      </c>
      <c r="BF152">
        <f t="shared" si="82"/>
        <v>113</v>
      </c>
      <c r="BG152">
        <f t="shared" si="83"/>
        <v>1.9054624999999998</v>
      </c>
      <c r="BH152">
        <f t="shared" si="84"/>
        <v>4.5119506799869038</v>
      </c>
      <c r="BI152">
        <f t="shared" si="85"/>
        <v>4.6291554863685711</v>
      </c>
      <c r="BJ152">
        <f t="shared" si="86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9"/>
        <v>2</v>
      </c>
      <c r="BD153">
        <f t="shared" si="80"/>
        <v>3.6036036036036037E-3</v>
      </c>
      <c r="BE153">
        <f t="shared" si="81"/>
        <v>3.0810810810810811</v>
      </c>
      <c r="BF153">
        <f t="shared" si="82"/>
        <v>114</v>
      </c>
      <c r="BG153">
        <f t="shared" si="83"/>
        <v>1.9223250000000001</v>
      </c>
      <c r="BH153">
        <f t="shared" si="84"/>
        <v>4.5518794470664332</v>
      </c>
      <c r="BI153">
        <f t="shared" si="85"/>
        <v>4.6701214641240449</v>
      </c>
      <c r="BJ153">
        <f t="shared" si="86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9"/>
        <v>2</v>
      </c>
      <c r="BD154">
        <f t="shared" si="80"/>
        <v>3.6036036036036037E-3</v>
      </c>
      <c r="BE154">
        <f t="shared" si="81"/>
        <v>3.1351351351351351</v>
      </c>
      <c r="BF154">
        <f t="shared" si="82"/>
        <v>116</v>
      </c>
      <c r="BG154">
        <f t="shared" si="83"/>
        <v>1.9560500000000001</v>
      </c>
      <c r="BH154">
        <f t="shared" si="84"/>
        <v>4.6317369812254938</v>
      </c>
      <c r="BI154">
        <f t="shared" si="85"/>
        <v>4.7520534196349935</v>
      </c>
      <c r="BJ154">
        <f t="shared" si="86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9"/>
        <v>2</v>
      </c>
      <c r="BD155">
        <f t="shared" si="80"/>
        <v>3.6036036036036037E-3</v>
      </c>
      <c r="BE155">
        <f t="shared" si="81"/>
        <v>3.1621621621621623</v>
      </c>
      <c r="BF155">
        <f t="shared" si="82"/>
        <v>117</v>
      </c>
      <c r="BG155">
        <f t="shared" si="83"/>
        <v>1.9729125000000001</v>
      </c>
      <c r="BH155">
        <f t="shared" si="84"/>
        <v>4.6716657483050241</v>
      </c>
      <c r="BI155">
        <f t="shared" si="85"/>
        <v>4.7930193973904673</v>
      </c>
      <c r="BJ155">
        <f t="shared" si="86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9"/>
        <v>2</v>
      </c>
      <c r="BD156">
        <f t="shared" si="80"/>
        <v>3.6036036036036037E-3</v>
      </c>
      <c r="BE156">
        <f t="shared" si="81"/>
        <v>3.189189189189189</v>
      </c>
      <c r="BF156">
        <f t="shared" si="82"/>
        <v>118</v>
      </c>
      <c r="BG156">
        <f t="shared" si="83"/>
        <v>1.9897749999999998</v>
      </c>
      <c r="BH156">
        <f t="shared" si="84"/>
        <v>4.7115945153845544</v>
      </c>
      <c r="BI156">
        <f t="shared" si="85"/>
        <v>4.8339853751459412</v>
      </c>
      <c r="BJ156">
        <f t="shared" si="86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9"/>
        <v>1</v>
      </c>
      <c r="BD157">
        <f t="shared" si="80"/>
        <v>1.8018018018018018E-3</v>
      </c>
      <c r="BE157">
        <f t="shared" si="81"/>
        <v>3.4324324324324325</v>
      </c>
      <c r="BF157">
        <f t="shared" si="82"/>
        <v>127</v>
      </c>
      <c r="BG157">
        <f t="shared" si="83"/>
        <v>2.1415375000000001</v>
      </c>
      <c r="BH157">
        <f t="shared" si="84"/>
        <v>5.0709534191003254</v>
      </c>
      <c r="BI157">
        <f t="shared" si="85"/>
        <v>5.2026791749452084</v>
      </c>
      <c r="BJ157">
        <f t="shared" si="86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9"/>
        <v>1</v>
      </c>
      <c r="BD158">
        <f t="shared" si="80"/>
        <v>1.8018018018018018E-3</v>
      </c>
      <c r="BE158">
        <f t="shared" si="81"/>
        <v>3.5405405405405403</v>
      </c>
      <c r="BF158">
        <f t="shared" si="82"/>
        <v>131</v>
      </c>
      <c r="BG158">
        <f t="shared" si="83"/>
        <v>2.2089875000000001</v>
      </c>
      <c r="BH158">
        <f t="shared" si="84"/>
        <v>5.2306684874184457</v>
      </c>
      <c r="BI158">
        <f t="shared" si="85"/>
        <v>5.3665430859671046</v>
      </c>
      <c r="BJ158">
        <f t="shared" si="86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555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BB2:BB24008">
    <sortCondition ref="BB2:BB24008"/>
  </sortState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AFA4-8577-42FB-9279-D11AA30AE17F}">
  <dimension ref="A1:W158"/>
  <sheetViews>
    <sheetView topLeftCell="A124" workbookViewId="0">
      <selection activeCell="W26" sqref="W26"/>
    </sheetView>
  </sheetViews>
  <sheetFormatPr defaultRowHeight="16.5" x14ac:dyDescent="0.25"/>
  <sheetData>
    <row r="1" spans="1:23" x14ac:dyDescent="0.25">
      <c r="A1" t="s">
        <v>17</v>
      </c>
      <c r="G1" t="s">
        <v>15</v>
      </c>
      <c r="M1" t="s">
        <v>16</v>
      </c>
      <c r="S1" t="s">
        <v>18</v>
      </c>
    </row>
    <row r="2" spans="1:23" x14ac:dyDescent="0.25">
      <c r="A2">
        <v>1</v>
      </c>
      <c r="B2">
        <f>ROW()-1</f>
        <v>1</v>
      </c>
      <c r="C2">
        <f>1-B2/62</f>
        <v>0.9838709677419355</v>
      </c>
      <c r="D2">
        <f>LOG10(A2)</f>
        <v>0</v>
      </c>
      <c r="E2">
        <f>LOG10(C2)</f>
        <v>-7.061854487486835E-3</v>
      </c>
      <c r="G2">
        <v>1</v>
      </c>
      <c r="H2">
        <f>ROW()-1</f>
        <v>1</v>
      </c>
      <c r="I2">
        <f>1-H2/46</f>
        <v>0.97826086956521741</v>
      </c>
      <c r="J2">
        <f>LOG10(G2)</f>
        <v>0</v>
      </c>
      <c r="K2">
        <f>LOG10(I2)</f>
        <v>-9.5453179062303887E-3</v>
      </c>
      <c r="M2">
        <v>1</v>
      </c>
      <c r="N2">
        <f t="shared" ref="N2:N21" si="0">ROW()-1</f>
        <v>1</v>
      </c>
      <c r="O2">
        <f>1-N2/20</f>
        <v>0.95</v>
      </c>
      <c r="P2">
        <f>LOG10(M2)</f>
        <v>0</v>
      </c>
      <c r="Q2">
        <f>LOG10(O2)</f>
        <v>-2.2276394711152253E-2</v>
      </c>
      <c r="S2">
        <v>1</v>
      </c>
      <c r="T2">
        <f t="shared" ref="T2:T65" si="1">ROW()-1</f>
        <v>1</v>
      </c>
      <c r="U2">
        <f>1-T2/157</f>
        <v>0.99363057324840764</v>
      </c>
      <c r="V2">
        <f>LOG10(S2)</f>
        <v>0</v>
      </c>
      <c r="W2">
        <f>LOG10(U2)</f>
        <v>-2.7750540547721394E-3</v>
      </c>
    </row>
    <row r="3" spans="1:23" x14ac:dyDescent="0.25">
      <c r="A3">
        <v>1</v>
      </c>
      <c r="B3">
        <f t="shared" ref="B3:B63" si="2">ROW()-1</f>
        <v>2</v>
      </c>
      <c r="C3">
        <f t="shared" ref="C3:C63" si="3">1-B3/62</f>
        <v>0.967741935483871</v>
      </c>
      <c r="D3">
        <f t="shared" ref="D3:D63" si="4">LOG10(A3)</f>
        <v>0</v>
      </c>
      <c r="E3">
        <f t="shared" ref="E3:E63" si="5">LOG10(C3)</f>
        <v>-1.424043911461023E-2</v>
      </c>
      <c r="G3">
        <v>1</v>
      </c>
      <c r="H3">
        <f t="shared" ref="H3:H47" si="6">ROW()-1</f>
        <v>2</v>
      </c>
      <c r="I3">
        <f t="shared" ref="I3:I47" si="7">1-H3/46</f>
        <v>0.95652173913043481</v>
      </c>
      <c r="J3">
        <f t="shared" ref="J3:J47" si="8">LOG10(G3)</f>
        <v>0</v>
      </c>
      <c r="K3">
        <f t="shared" ref="K3:K47" si="9">LOG10(I3)</f>
        <v>-1.9305155195386631E-2</v>
      </c>
      <c r="M3">
        <v>1</v>
      </c>
      <c r="N3">
        <f t="shared" si="0"/>
        <v>2</v>
      </c>
      <c r="O3">
        <f t="shared" ref="O3:O21" si="10">1-N3/20</f>
        <v>0.9</v>
      </c>
      <c r="P3">
        <f t="shared" ref="P3:P21" si="11">LOG10(M3)</f>
        <v>0</v>
      </c>
      <c r="Q3">
        <f t="shared" ref="Q3:Q21" si="12">LOG10(O3)</f>
        <v>-4.5757490560675115E-2</v>
      </c>
      <c r="S3">
        <v>1</v>
      </c>
      <c r="T3">
        <f t="shared" si="1"/>
        <v>2</v>
      </c>
      <c r="U3">
        <f t="shared" ref="U3:U66" si="13">1-T3/157</f>
        <v>0.98726114649681529</v>
      </c>
      <c r="V3">
        <f t="shared" ref="V3:V66" si="14">LOG10(S3)</f>
        <v>0</v>
      </c>
      <c r="W3">
        <f t="shared" ref="W3:W66" si="15">LOG10(U3)</f>
        <v>-5.5679542389422514E-3</v>
      </c>
    </row>
    <row r="4" spans="1:23" x14ac:dyDescent="0.25">
      <c r="A4">
        <v>1</v>
      </c>
      <c r="B4">
        <f t="shared" si="2"/>
        <v>3</v>
      </c>
      <c r="C4">
        <f t="shared" si="3"/>
        <v>0.95161290322580649</v>
      </c>
      <c r="D4">
        <f t="shared" si="4"/>
        <v>0</v>
      </c>
      <c r="E4">
        <f t="shared" si="5"/>
        <v>-2.1539677856109666E-2</v>
      </c>
      <c r="G4">
        <v>1</v>
      </c>
      <c r="H4">
        <f t="shared" si="6"/>
        <v>3</v>
      </c>
      <c r="I4">
        <f t="shared" si="7"/>
        <v>0.93478260869565222</v>
      </c>
      <c r="J4">
        <f t="shared" si="8"/>
        <v>0</v>
      </c>
      <c r="K4">
        <f t="shared" si="9"/>
        <v>-2.9289376101987528E-2</v>
      </c>
      <c r="M4">
        <v>1</v>
      </c>
      <c r="N4">
        <f t="shared" si="0"/>
        <v>3</v>
      </c>
      <c r="O4">
        <f t="shared" si="10"/>
        <v>0.85</v>
      </c>
      <c r="P4">
        <f t="shared" si="11"/>
        <v>0</v>
      </c>
      <c r="Q4">
        <f t="shared" si="12"/>
        <v>-7.0581074285707285E-2</v>
      </c>
      <c r="S4">
        <v>1</v>
      </c>
      <c r="T4">
        <f t="shared" si="1"/>
        <v>3</v>
      </c>
      <c r="U4">
        <f t="shared" si="13"/>
        <v>0.98089171974522293</v>
      </c>
      <c r="V4">
        <f t="shared" si="14"/>
        <v>0</v>
      </c>
      <c r="W4">
        <f t="shared" si="15"/>
        <v>-8.3789315727706686E-3</v>
      </c>
    </row>
    <row r="5" spans="1:23" x14ac:dyDescent="0.25">
      <c r="A5">
        <v>2</v>
      </c>
      <c r="B5">
        <f t="shared" si="2"/>
        <v>4</v>
      </c>
      <c r="C5">
        <f t="shared" si="3"/>
        <v>0.93548387096774199</v>
      </c>
      <c r="D5">
        <f t="shared" si="4"/>
        <v>0.3010299956639812</v>
      </c>
      <c r="E5">
        <f t="shared" si="5"/>
        <v>-2.8963695935316565E-2</v>
      </c>
      <c r="G5">
        <v>1</v>
      </c>
      <c r="H5">
        <f t="shared" si="6"/>
        <v>4</v>
      </c>
      <c r="I5">
        <f t="shared" si="7"/>
        <v>0.91304347826086962</v>
      </c>
      <c r="J5">
        <f t="shared" si="8"/>
        <v>0</v>
      </c>
      <c r="K5">
        <f t="shared" si="9"/>
        <v>-3.9508541283673586E-2</v>
      </c>
      <c r="M5">
        <v>4</v>
      </c>
      <c r="N5">
        <f t="shared" si="0"/>
        <v>4</v>
      </c>
      <c r="O5">
        <f t="shared" si="10"/>
        <v>0.8</v>
      </c>
      <c r="P5">
        <f t="shared" si="11"/>
        <v>0.6020599913279624</v>
      </c>
      <c r="Q5">
        <f t="shared" si="12"/>
        <v>-9.6910013008056392E-2</v>
      </c>
      <c r="S5">
        <v>1</v>
      </c>
      <c r="T5">
        <f t="shared" si="1"/>
        <v>4</v>
      </c>
      <c r="U5">
        <f t="shared" si="13"/>
        <v>0.97452229299363058</v>
      </c>
      <c r="V5">
        <f t="shared" si="14"/>
        <v>0</v>
      </c>
      <c r="W5">
        <f t="shared" si="15"/>
        <v>-1.1208221591634931E-2</v>
      </c>
    </row>
    <row r="6" spans="1:23" x14ac:dyDescent="0.25">
      <c r="A6">
        <v>2</v>
      </c>
      <c r="B6">
        <f t="shared" si="2"/>
        <v>5</v>
      </c>
      <c r="C6">
        <f t="shared" si="3"/>
        <v>0.91935483870967738</v>
      </c>
      <c r="D6">
        <f t="shared" si="4"/>
        <v>0.3010299956639812</v>
      </c>
      <c r="E6">
        <f t="shared" si="5"/>
        <v>-3.6516833825762492E-2</v>
      </c>
      <c r="G6">
        <v>1</v>
      </c>
      <c r="H6">
        <f t="shared" si="6"/>
        <v>5</v>
      </c>
      <c r="I6">
        <f t="shared" si="7"/>
        <v>0.89130434782608692</v>
      </c>
      <c r="J6">
        <f t="shared" si="8"/>
        <v>0</v>
      </c>
      <c r="K6">
        <f t="shared" si="9"/>
        <v>-4.9973974961838599E-2</v>
      </c>
      <c r="M6">
        <v>4</v>
      </c>
      <c r="N6">
        <f t="shared" si="0"/>
        <v>5</v>
      </c>
      <c r="O6">
        <f t="shared" si="10"/>
        <v>0.75</v>
      </c>
      <c r="P6">
        <f t="shared" si="11"/>
        <v>0.6020599913279624</v>
      </c>
      <c r="Q6">
        <f t="shared" si="12"/>
        <v>-0.12493873660829995</v>
      </c>
      <c r="S6">
        <v>1</v>
      </c>
      <c r="T6">
        <f t="shared" si="1"/>
        <v>5</v>
      </c>
      <c r="U6">
        <f t="shared" si="13"/>
        <v>0.96815286624203822</v>
      </c>
      <c r="V6">
        <f t="shared" si="14"/>
        <v>0</v>
      </c>
      <c r="W6">
        <f t="shared" si="15"/>
        <v>-1.4056064464461187E-2</v>
      </c>
    </row>
    <row r="7" spans="1:23" x14ac:dyDescent="0.25">
      <c r="A7">
        <v>3</v>
      </c>
      <c r="B7">
        <f t="shared" si="2"/>
        <v>6</v>
      </c>
      <c r="C7">
        <f t="shared" si="3"/>
        <v>0.90322580645161288</v>
      </c>
      <c r="D7">
        <f t="shared" si="4"/>
        <v>0.47712125471966244</v>
      </c>
      <c r="E7">
        <f t="shared" si="5"/>
        <v>-4.4203662492053472E-2</v>
      </c>
      <c r="G7">
        <v>1</v>
      </c>
      <c r="H7">
        <f t="shared" si="6"/>
        <v>6</v>
      </c>
      <c r="I7">
        <f t="shared" si="7"/>
        <v>0.86956521739130432</v>
      </c>
      <c r="J7">
        <f t="shared" si="8"/>
        <v>0</v>
      </c>
      <c r="K7">
        <f t="shared" si="9"/>
        <v>-6.0697840353611698E-2</v>
      </c>
      <c r="M7">
        <v>5</v>
      </c>
      <c r="N7">
        <f t="shared" si="0"/>
        <v>6</v>
      </c>
      <c r="O7">
        <f t="shared" si="10"/>
        <v>0.7</v>
      </c>
      <c r="P7">
        <f t="shared" si="11"/>
        <v>0.69897000433601886</v>
      </c>
      <c r="Q7">
        <f t="shared" si="12"/>
        <v>-0.15490195998574319</v>
      </c>
      <c r="S7">
        <v>1</v>
      </c>
      <c r="T7">
        <f t="shared" si="1"/>
        <v>6</v>
      </c>
      <c r="U7">
        <f t="shared" si="13"/>
        <v>0.96178343949044587</v>
      </c>
      <c r="V7">
        <f t="shared" si="14"/>
        <v>0</v>
      </c>
      <c r="W7">
        <f t="shared" si="15"/>
        <v>-1.6922705116064297E-2</v>
      </c>
    </row>
    <row r="8" spans="1:23" x14ac:dyDescent="0.25">
      <c r="A8">
        <v>3</v>
      </c>
      <c r="B8">
        <f t="shared" si="2"/>
        <v>7</v>
      </c>
      <c r="C8">
        <f t="shared" si="3"/>
        <v>0.88709677419354838</v>
      </c>
      <c r="D8">
        <f t="shared" si="4"/>
        <v>0.47712125471966244</v>
      </c>
      <c r="E8">
        <f t="shared" si="5"/>
        <v>-5.2029000004010034E-2</v>
      </c>
      <c r="G8">
        <v>1</v>
      </c>
      <c r="H8">
        <f t="shared" si="6"/>
        <v>7</v>
      </c>
      <c r="I8">
        <f t="shared" si="7"/>
        <v>0.84782608695652173</v>
      </c>
      <c r="J8">
        <f t="shared" si="8"/>
        <v>0</v>
      </c>
      <c r="K8">
        <f t="shared" si="9"/>
        <v>-7.1693224655074869E-2</v>
      </c>
      <c r="M8">
        <v>10</v>
      </c>
      <c r="N8">
        <f t="shared" si="0"/>
        <v>7</v>
      </c>
      <c r="O8">
        <f t="shared" si="10"/>
        <v>0.65</v>
      </c>
      <c r="P8">
        <f t="shared" si="11"/>
        <v>1</v>
      </c>
      <c r="Q8">
        <f t="shared" si="12"/>
        <v>-0.18708664335714442</v>
      </c>
      <c r="S8">
        <v>1</v>
      </c>
      <c r="T8">
        <f t="shared" si="1"/>
        <v>7</v>
      </c>
      <c r="U8">
        <f t="shared" si="13"/>
        <v>0.95541401273885351</v>
      </c>
      <c r="V8">
        <f t="shared" si="14"/>
        <v>0</v>
      </c>
      <c r="W8">
        <f t="shared" si="15"/>
        <v>-1.980839335355249E-2</v>
      </c>
    </row>
    <row r="9" spans="1:23" x14ac:dyDescent="0.25">
      <c r="A9">
        <v>4</v>
      </c>
      <c r="B9">
        <f t="shared" si="2"/>
        <v>8</v>
      </c>
      <c r="C9">
        <f t="shared" si="3"/>
        <v>0.87096774193548387</v>
      </c>
      <c r="D9">
        <f t="shared" si="4"/>
        <v>0.6020599913279624</v>
      </c>
      <c r="E9">
        <f t="shared" si="5"/>
        <v>-5.9997929675285368E-2</v>
      </c>
      <c r="G9">
        <v>1</v>
      </c>
      <c r="H9">
        <f t="shared" si="6"/>
        <v>8</v>
      </c>
      <c r="I9">
        <f t="shared" si="7"/>
        <v>0.82608695652173914</v>
      </c>
      <c r="J9">
        <f t="shared" si="8"/>
        <v>0</v>
      </c>
      <c r="K9">
        <f t="shared" si="9"/>
        <v>-8.297423506476391E-2</v>
      </c>
      <c r="M9">
        <v>13</v>
      </c>
      <c r="N9">
        <f t="shared" si="0"/>
        <v>8</v>
      </c>
      <c r="O9">
        <f t="shared" si="10"/>
        <v>0.6</v>
      </c>
      <c r="P9">
        <f t="shared" si="11"/>
        <v>1.1139433523068367</v>
      </c>
      <c r="Q9">
        <f t="shared" si="12"/>
        <v>-0.22184874961635639</v>
      </c>
      <c r="S9">
        <v>2</v>
      </c>
      <c r="T9">
        <f t="shared" si="1"/>
        <v>8</v>
      </c>
      <c r="U9">
        <f t="shared" si="13"/>
        <v>0.94904458598726116</v>
      </c>
      <c r="V9">
        <f t="shared" si="14"/>
        <v>0.3010299956639812</v>
      </c>
      <c r="W9">
        <f t="shared" si="15"/>
        <v>-2.2713383996959692E-2</v>
      </c>
    </row>
    <row r="10" spans="1:23" x14ac:dyDescent="0.25">
      <c r="A10">
        <v>4</v>
      </c>
      <c r="B10">
        <f t="shared" si="2"/>
        <v>9</v>
      </c>
      <c r="C10">
        <f t="shared" si="3"/>
        <v>0.85483870967741937</v>
      </c>
      <c r="D10">
        <f t="shared" si="4"/>
        <v>0.6020599913279624</v>
      </c>
      <c r="E10">
        <f t="shared" si="5"/>
        <v>-6.8115819897464819E-2</v>
      </c>
      <c r="G10">
        <v>1</v>
      </c>
      <c r="H10">
        <f t="shared" si="6"/>
        <v>9</v>
      </c>
      <c r="I10">
        <f t="shared" si="7"/>
        <v>0.80434782608695654</v>
      </c>
      <c r="J10">
        <f t="shared" si="8"/>
        <v>0</v>
      </c>
      <c r="K10">
        <f t="shared" si="9"/>
        <v>-9.4556107614579069E-2</v>
      </c>
      <c r="M10">
        <v>15</v>
      </c>
      <c r="N10">
        <f t="shared" si="0"/>
        <v>9</v>
      </c>
      <c r="O10">
        <f t="shared" si="10"/>
        <v>0.55000000000000004</v>
      </c>
      <c r="P10">
        <f t="shared" si="11"/>
        <v>1.1760912590556813</v>
      </c>
      <c r="Q10">
        <f t="shared" si="12"/>
        <v>-0.25963731050575611</v>
      </c>
      <c r="S10">
        <v>2</v>
      </c>
      <c r="T10">
        <f t="shared" si="1"/>
        <v>9</v>
      </c>
      <c r="U10">
        <f t="shared" si="13"/>
        <v>0.9426751592356688</v>
      </c>
      <c r="V10">
        <f t="shared" si="14"/>
        <v>0.3010299956639812</v>
      </c>
      <c r="W10">
        <f t="shared" si="15"/>
        <v>-2.5637937014276344E-2</v>
      </c>
    </row>
    <row r="11" spans="1:23" x14ac:dyDescent="0.25">
      <c r="A11">
        <v>5</v>
      </c>
      <c r="B11">
        <f t="shared" si="2"/>
        <v>10</v>
      </c>
      <c r="C11">
        <f t="shared" si="3"/>
        <v>0.83870967741935487</v>
      </c>
      <c r="D11">
        <f t="shared" si="4"/>
        <v>0.69897000433601886</v>
      </c>
      <c r="E11">
        <f t="shared" si="5"/>
        <v>-7.6388345863454693E-2</v>
      </c>
      <c r="G11">
        <v>1</v>
      </c>
      <c r="H11">
        <f t="shared" si="6"/>
        <v>10</v>
      </c>
      <c r="I11">
        <f t="shared" si="7"/>
        <v>0.78260869565217395</v>
      </c>
      <c r="J11">
        <f t="shared" si="8"/>
        <v>0</v>
      </c>
      <c r="K11">
        <f t="shared" si="9"/>
        <v>-0.10645533091428679</v>
      </c>
      <c r="M11">
        <v>16</v>
      </c>
      <c r="N11">
        <f t="shared" si="0"/>
        <v>10</v>
      </c>
      <c r="O11">
        <f t="shared" si="10"/>
        <v>0.5</v>
      </c>
      <c r="P11">
        <f t="shared" si="11"/>
        <v>1.2041199826559248</v>
      </c>
      <c r="Q11">
        <f t="shared" si="12"/>
        <v>-0.3010299956639812</v>
      </c>
      <c r="S11">
        <v>2</v>
      </c>
      <c r="T11">
        <f t="shared" si="1"/>
        <v>10</v>
      </c>
      <c r="U11">
        <f t="shared" si="13"/>
        <v>0.93630573248407645</v>
      </c>
      <c r="V11">
        <f t="shared" si="14"/>
        <v>0.3010299956639812</v>
      </c>
      <c r="W11">
        <f t="shared" si="15"/>
        <v>-2.8582317661057632E-2</v>
      </c>
    </row>
    <row r="12" spans="1:23" x14ac:dyDescent="0.25">
      <c r="A12">
        <v>7</v>
      </c>
      <c r="B12">
        <f t="shared" si="2"/>
        <v>11</v>
      </c>
      <c r="C12">
        <f t="shared" si="3"/>
        <v>0.82258064516129026</v>
      </c>
      <c r="D12">
        <f t="shared" si="4"/>
        <v>0.84509804001425681</v>
      </c>
      <c r="E12">
        <f t="shared" si="5"/>
        <v>-8.4821513400317544E-2</v>
      </c>
      <c r="G12">
        <v>1</v>
      </c>
      <c r="H12">
        <f t="shared" si="6"/>
        <v>11</v>
      </c>
      <c r="I12">
        <f t="shared" si="7"/>
        <v>0.76086956521739135</v>
      </c>
      <c r="J12">
        <f t="shared" si="8"/>
        <v>0</v>
      </c>
      <c r="K12">
        <f t="shared" si="9"/>
        <v>-0.11868978733129841</v>
      </c>
      <c r="M12">
        <v>42</v>
      </c>
      <c r="N12">
        <f t="shared" si="0"/>
        <v>11</v>
      </c>
      <c r="O12">
        <f t="shared" si="10"/>
        <v>0.44999999999999996</v>
      </c>
      <c r="P12">
        <f t="shared" si="11"/>
        <v>1.6232492903979006</v>
      </c>
      <c r="Q12">
        <f t="shared" si="12"/>
        <v>-0.34678748622465638</v>
      </c>
      <c r="S12">
        <v>2</v>
      </c>
      <c r="T12">
        <f t="shared" si="1"/>
        <v>11</v>
      </c>
      <c r="U12">
        <f t="shared" si="13"/>
        <v>0.92993630573248409</v>
      </c>
      <c r="V12">
        <f t="shared" si="14"/>
        <v>0.3010299956639812</v>
      </c>
      <c r="W12">
        <f t="shared" si="15"/>
        <v>-3.1546796624796633E-2</v>
      </c>
    </row>
    <row r="13" spans="1:23" x14ac:dyDescent="0.25">
      <c r="A13">
        <v>10</v>
      </c>
      <c r="B13">
        <f t="shared" si="2"/>
        <v>12</v>
      </c>
      <c r="C13">
        <f t="shared" si="3"/>
        <v>0.80645161290322576</v>
      </c>
      <c r="D13">
        <f t="shared" si="4"/>
        <v>1</v>
      </c>
      <c r="E13">
        <f t="shared" si="5"/>
        <v>-9.3421685162235091E-2</v>
      </c>
      <c r="G13">
        <v>1</v>
      </c>
      <c r="H13">
        <f t="shared" si="6"/>
        <v>12</v>
      </c>
      <c r="I13">
        <f t="shared" si="7"/>
        <v>0.73913043478260865</v>
      </c>
      <c r="J13">
        <f t="shared" si="8"/>
        <v>0</v>
      </c>
      <c r="K13">
        <f t="shared" si="9"/>
        <v>-0.13127891463931898</v>
      </c>
      <c r="M13">
        <v>112</v>
      </c>
      <c r="N13">
        <f t="shared" si="0"/>
        <v>12</v>
      </c>
      <c r="O13">
        <f t="shared" si="10"/>
        <v>0.4</v>
      </c>
      <c r="P13">
        <f t="shared" si="11"/>
        <v>2.0492180226701815</v>
      </c>
      <c r="Q13">
        <f t="shared" si="12"/>
        <v>-0.3979400086720376</v>
      </c>
      <c r="S13">
        <v>2</v>
      </c>
      <c r="T13">
        <f t="shared" si="1"/>
        <v>12</v>
      </c>
      <c r="U13">
        <f t="shared" si="13"/>
        <v>0.92356687898089174</v>
      </c>
      <c r="V13">
        <f t="shared" si="14"/>
        <v>0.3010299956639812</v>
      </c>
      <c r="W13">
        <f t="shared" si="15"/>
        <v>-3.4531650174258834E-2</v>
      </c>
    </row>
    <row r="14" spans="1:23" x14ac:dyDescent="0.25">
      <c r="A14">
        <v>11</v>
      </c>
      <c r="B14">
        <f t="shared" si="2"/>
        <v>13</v>
      </c>
      <c r="C14">
        <f t="shared" si="3"/>
        <v>0.79032258064516125</v>
      </c>
      <c r="D14">
        <f t="shared" si="4"/>
        <v>1.0413926851582251</v>
      </c>
      <c r="E14">
        <f t="shared" si="5"/>
        <v>-0.10219560946974024</v>
      </c>
      <c r="G14">
        <v>2</v>
      </c>
      <c r="H14">
        <f t="shared" si="6"/>
        <v>13</v>
      </c>
      <c r="I14">
        <f t="shared" si="7"/>
        <v>0.71739130434782616</v>
      </c>
      <c r="J14">
        <f t="shared" si="8"/>
        <v>0.3010299956639812</v>
      </c>
      <c r="K14">
        <f t="shared" si="9"/>
        <v>-0.14424389180368655</v>
      </c>
      <c r="M14">
        <v>203</v>
      </c>
      <c r="N14">
        <f t="shared" si="0"/>
        <v>13</v>
      </c>
      <c r="O14">
        <f t="shared" si="10"/>
        <v>0.35</v>
      </c>
      <c r="P14">
        <f t="shared" si="11"/>
        <v>2.307496037913213</v>
      </c>
      <c r="Q14">
        <f t="shared" si="12"/>
        <v>-0.45593195564972439</v>
      </c>
      <c r="S14">
        <v>2</v>
      </c>
      <c r="T14">
        <f t="shared" si="1"/>
        <v>13</v>
      </c>
      <c r="U14">
        <f t="shared" si="13"/>
        <v>0.91719745222929938</v>
      </c>
      <c r="V14">
        <f t="shared" si="14"/>
        <v>0.3010299956639812</v>
      </c>
      <c r="W14">
        <f t="shared" si="15"/>
        <v>-3.7537160313984075E-2</v>
      </c>
    </row>
    <row r="15" spans="1:23" x14ac:dyDescent="0.25">
      <c r="A15">
        <v>13</v>
      </c>
      <c r="B15">
        <f t="shared" si="2"/>
        <v>14</v>
      </c>
      <c r="C15">
        <f t="shared" si="3"/>
        <v>0.77419354838709675</v>
      </c>
      <c r="D15">
        <f t="shared" si="4"/>
        <v>1.1139433523068367</v>
      </c>
      <c r="E15">
        <f t="shared" si="5"/>
        <v>-0.11115045212266667</v>
      </c>
      <c r="G15">
        <v>2</v>
      </c>
      <c r="H15">
        <f t="shared" si="6"/>
        <v>14</v>
      </c>
      <c r="I15">
        <f t="shared" si="7"/>
        <v>0.69565217391304346</v>
      </c>
      <c r="J15">
        <f t="shared" si="8"/>
        <v>0.3010299956639812</v>
      </c>
      <c r="K15">
        <f t="shared" si="9"/>
        <v>-0.1576078533616681</v>
      </c>
      <c r="M15">
        <v>330</v>
      </c>
      <c r="N15">
        <f t="shared" si="0"/>
        <v>14</v>
      </c>
      <c r="O15">
        <f t="shared" si="10"/>
        <v>0.30000000000000004</v>
      </c>
      <c r="P15">
        <f t="shared" si="11"/>
        <v>2.5185139398778875</v>
      </c>
      <c r="Q15">
        <f t="shared" si="12"/>
        <v>-0.52287874528033751</v>
      </c>
      <c r="S15">
        <v>2</v>
      </c>
      <c r="T15">
        <f t="shared" si="1"/>
        <v>14</v>
      </c>
      <c r="U15">
        <f t="shared" si="13"/>
        <v>0.91082802547770703</v>
      </c>
      <c r="V15">
        <f t="shared" si="14"/>
        <v>0.3010299956639812</v>
      </c>
      <c r="W15">
        <f t="shared" si="15"/>
        <v>-4.0563614944171919E-2</v>
      </c>
    </row>
    <row r="16" spans="1:23" x14ac:dyDescent="0.25">
      <c r="A16">
        <v>15</v>
      </c>
      <c r="B16">
        <f t="shared" si="2"/>
        <v>15</v>
      </c>
      <c r="C16">
        <f t="shared" si="3"/>
        <v>0.75806451612903225</v>
      </c>
      <c r="D16">
        <f t="shared" si="4"/>
        <v>1.1760912590556813</v>
      </c>
      <c r="E16">
        <f t="shared" si="5"/>
        <v>-0.12029383156253641</v>
      </c>
      <c r="G16">
        <v>2</v>
      </c>
      <c r="H16">
        <f t="shared" si="6"/>
        <v>15</v>
      </c>
      <c r="I16">
        <f t="shared" si="7"/>
        <v>0.67391304347826086</v>
      </c>
      <c r="J16">
        <f t="shared" si="8"/>
        <v>0.3010299956639812</v>
      </c>
      <c r="K16">
        <f t="shared" si="9"/>
        <v>-0.1713961378473014</v>
      </c>
      <c r="M16">
        <v>621</v>
      </c>
      <c r="N16">
        <f t="shared" si="0"/>
        <v>15</v>
      </c>
      <c r="O16">
        <f t="shared" si="10"/>
        <v>0.25</v>
      </c>
      <c r="P16">
        <f t="shared" si="11"/>
        <v>2.79309160017658</v>
      </c>
      <c r="Q16">
        <f t="shared" si="12"/>
        <v>-0.6020599913279624</v>
      </c>
      <c r="S16">
        <v>2</v>
      </c>
      <c r="T16">
        <f t="shared" si="1"/>
        <v>15</v>
      </c>
      <c r="U16">
        <f t="shared" si="13"/>
        <v>0.90445859872611467</v>
      </c>
      <c r="V16">
        <f t="shared" si="14"/>
        <v>0.3010299956639812</v>
      </c>
      <c r="W16">
        <f t="shared" si="15"/>
        <v>-4.3611308026177242E-2</v>
      </c>
    </row>
    <row r="17" spans="1:23" x14ac:dyDescent="0.25">
      <c r="A17">
        <v>19</v>
      </c>
      <c r="B17">
        <f t="shared" si="2"/>
        <v>16</v>
      </c>
      <c r="C17">
        <f t="shared" si="3"/>
        <v>0.74193548387096775</v>
      </c>
      <c r="D17">
        <f t="shared" si="4"/>
        <v>1.2787536009528289</v>
      </c>
      <c r="E17">
        <f t="shared" si="5"/>
        <v>-0.1296338578166798</v>
      </c>
      <c r="G17">
        <v>2</v>
      </c>
      <c r="H17">
        <f t="shared" si="6"/>
        <v>16</v>
      </c>
      <c r="I17">
        <f t="shared" si="7"/>
        <v>0.65217391304347827</v>
      </c>
      <c r="J17">
        <f t="shared" si="8"/>
        <v>0.3010299956639812</v>
      </c>
      <c r="K17">
        <f t="shared" si="9"/>
        <v>-0.18563657696191163</v>
      </c>
      <c r="M17">
        <v>1753</v>
      </c>
      <c r="N17">
        <f t="shared" si="0"/>
        <v>16</v>
      </c>
      <c r="O17">
        <f t="shared" si="10"/>
        <v>0.19999999999999996</v>
      </c>
      <c r="P17">
        <f t="shared" si="11"/>
        <v>3.2437819160937948</v>
      </c>
      <c r="Q17">
        <f t="shared" si="12"/>
        <v>-0.69897000433601886</v>
      </c>
      <c r="S17">
        <v>2</v>
      </c>
      <c r="T17">
        <f t="shared" si="1"/>
        <v>16</v>
      </c>
      <c r="U17">
        <f t="shared" si="13"/>
        <v>0.89808917197452232</v>
      </c>
      <c r="V17">
        <f t="shared" si="14"/>
        <v>0.3010299956639812</v>
      </c>
      <c r="W17">
        <f t="shared" si="15"/>
        <v>-4.6680539753853827E-2</v>
      </c>
    </row>
    <row r="18" spans="1:23" x14ac:dyDescent="0.25">
      <c r="A18">
        <v>34</v>
      </c>
      <c r="B18">
        <f t="shared" si="2"/>
        <v>17</v>
      </c>
      <c r="C18">
        <f t="shared" si="3"/>
        <v>0.72580645161290325</v>
      </c>
      <c r="D18">
        <f t="shared" si="4"/>
        <v>1.5314789170422551</v>
      </c>
      <c r="E18">
        <f t="shared" si="5"/>
        <v>-0.13917917572291019</v>
      </c>
      <c r="G18">
        <v>2</v>
      </c>
      <c r="H18">
        <f t="shared" si="6"/>
        <v>17</v>
      </c>
      <c r="I18">
        <f t="shared" si="7"/>
        <v>0.63043478260869568</v>
      </c>
      <c r="J18">
        <f t="shared" si="8"/>
        <v>0.3010299956639812</v>
      </c>
      <c r="K18">
        <f t="shared" si="9"/>
        <v>-0.20035983378261796</v>
      </c>
      <c r="M18">
        <v>3938</v>
      </c>
      <c r="N18">
        <f t="shared" si="0"/>
        <v>17</v>
      </c>
      <c r="O18">
        <f t="shared" si="10"/>
        <v>0.15000000000000002</v>
      </c>
      <c r="P18">
        <f t="shared" si="11"/>
        <v>3.5952757118020995</v>
      </c>
      <c r="Q18">
        <f t="shared" si="12"/>
        <v>-0.82390874094431865</v>
      </c>
      <c r="S18">
        <v>3</v>
      </c>
      <c r="T18">
        <f t="shared" si="1"/>
        <v>17</v>
      </c>
      <c r="U18">
        <f t="shared" si="13"/>
        <v>0.89171974522292996</v>
      </c>
      <c r="V18">
        <f t="shared" si="14"/>
        <v>0.47712125471966244</v>
      </c>
      <c r="W18">
        <f t="shared" si="15"/>
        <v>-4.9771616730995699E-2</v>
      </c>
    </row>
    <row r="19" spans="1:23" x14ac:dyDescent="0.25">
      <c r="A19">
        <v>37</v>
      </c>
      <c r="B19">
        <f t="shared" si="2"/>
        <v>18</v>
      </c>
      <c r="C19">
        <f t="shared" si="3"/>
        <v>0.70967741935483875</v>
      </c>
      <c r="D19">
        <f t="shared" si="4"/>
        <v>1.568201724066995</v>
      </c>
      <c r="E19">
        <f t="shared" si="5"/>
        <v>-0.14893901301206641</v>
      </c>
      <c r="G19">
        <v>2</v>
      </c>
      <c r="H19">
        <f t="shared" si="6"/>
        <v>18</v>
      </c>
      <c r="I19">
        <f t="shared" si="7"/>
        <v>0.60869565217391308</v>
      </c>
      <c r="J19">
        <f t="shared" si="8"/>
        <v>0.3010299956639812</v>
      </c>
      <c r="K19">
        <f t="shared" si="9"/>
        <v>-0.21559980033935483</v>
      </c>
      <c r="M19">
        <v>4071</v>
      </c>
      <c r="N19">
        <f t="shared" si="0"/>
        <v>18</v>
      </c>
      <c r="O19">
        <f t="shared" si="10"/>
        <v>9.9999999999999978E-2</v>
      </c>
      <c r="P19">
        <f t="shared" si="11"/>
        <v>3.6097011023793995</v>
      </c>
      <c r="Q19">
        <f t="shared" si="12"/>
        <v>-1</v>
      </c>
      <c r="S19">
        <v>3</v>
      </c>
      <c r="T19">
        <f t="shared" si="1"/>
        <v>18</v>
      </c>
      <c r="U19">
        <f t="shared" si="13"/>
        <v>0.88535031847133761</v>
      </c>
      <c r="V19">
        <f t="shared" si="14"/>
        <v>0.47712125471966244</v>
      </c>
      <c r="W19">
        <f t="shared" si="15"/>
        <v>-5.2884852155138641E-2</v>
      </c>
    </row>
    <row r="20" spans="1:23" x14ac:dyDescent="0.25">
      <c r="A20">
        <v>46</v>
      </c>
      <c r="B20">
        <f t="shared" si="2"/>
        <v>19</v>
      </c>
      <c r="C20">
        <f t="shared" si="3"/>
        <v>0.69354838709677424</v>
      </c>
      <c r="D20">
        <f t="shared" si="4"/>
        <v>1.6627578316815741</v>
      </c>
      <c r="E20">
        <f t="shared" si="5"/>
        <v>-0.15892323391866731</v>
      </c>
      <c r="G20">
        <v>2</v>
      </c>
      <c r="H20">
        <f t="shared" si="6"/>
        <v>19</v>
      </c>
      <c r="I20">
        <f t="shared" si="7"/>
        <v>0.58695652173913038</v>
      </c>
      <c r="J20">
        <f t="shared" si="8"/>
        <v>0.3010299956639812</v>
      </c>
      <c r="K20">
        <f t="shared" si="9"/>
        <v>-0.23139406752258682</v>
      </c>
      <c r="M20">
        <v>6147</v>
      </c>
      <c r="N20">
        <f t="shared" si="0"/>
        <v>19</v>
      </c>
      <c r="O20">
        <f t="shared" si="10"/>
        <v>5.0000000000000044E-2</v>
      </c>
      <c r="P20">
        <f t="shared" si="11"/>
        <v>3.7886632131208575</v>
      </c>
      <c r="Q20">
        <f t="shared" si="12"/>
        <v>-1.3010299956639808</v>
      </c>
      <c r="S20">
        <v>3</v>
      </c>
      <c r="T20">
        <f t="shared" si="1"/>
        <v>19</v>
      </c>
      <c r="U20">
        <f t="shared" si="13"/>
        <v>0.87898089171974525</v>
      </c>
      <c r="V20">
        <f t="shared" si="14"/>
        <v>0.47712125471966244</v>
      </c>
      <c r="W20">
        <f t="shared" si="15"/>
        <v>-5.6020566007997215E-2</v>
      </c>
    </row>
    <row r="21" spans="1:23" x14ac:dyDescent="0.25">
      <c r="A21">
        <v>51</v>
      </c>
      <c r="B21">
        <f t="shared" si="2"/>
        <v>20</v>
      </c>
      <c r="C21">
        <f t="shared" si="3"/>
        <v>0.67741935483870974</v>
      </c>
      <c r="D21">
        <f t="shared" si="4"/>
        <v>1.7075701760979363</v>
      </c>
      <c r="E21">
        <f t="shared" si="5"/>
        <v>-0.16914239910035336</v>
      </c>
      <c r="G21">
        <v>2</v>
      </c>
      <c r="H21">
        <f t="shared" si="6"/>
        <v>20</v>
      </c>
      <c r="I21">
        <f t="shared" si="7"/>
        <v>0.56521739130434789</v>
      </c>
      <c r="J21">
        <f t="shared" si="8"/>
        <v>0.3010299956639812</v>
      </c>
      <c r="K21">
        <f t="shared" si="9"/>
        <v>-0.24778448371075606</v>
      </c>
      <c r="M21">
        <v>6720</v>
      </c>
      <c r="N21">
        <f t="shared" si="0"/>
        <v>20</v>
      </c>
      <c r="O21">
        <f t="shared" si="10"/>
        <v>0</v>
      </c>
      <c r="P21">
        <f t="shared" si="11"/>
        <v>3.8273692730538253</v>
      </c>
      <c r="Q21" t="e">
        <f t="shared" si="12"/>
        <v>#NUM!</v>
      </c>
      <c r="S21">
        <v>3</v>
      </c>
      <c r="T21">
        <f t="shared" si="1"/>
        <v>20</v>
      </c>
      <c r="U21">
        <f t="shared" si="13"/>
        <v>0.87261146496815289</v>
      </c>
      <c r="V21">
        <f t="shared" si="14"/>
        <v>0.47712125471966244</v>
      </c>
      <c r="W21">
        <f t="shared" si="15"/>
        <v>-5.9179085252826953E-2</v>
      </c>
    </row>
    <row r="22" spans="1:23" x14ac:dyDescent="0.25">
      <c r="A22">
        <v>52</v>
      </c>
      <c r="B22">
        <f t="shared" si="2"/>
        <v>21</v>
      </c>
      <c r="C22">
        <f t="shared" si="3"/>
        <v>0.66129032258064524</v>
      </c>
      <c r="D22">
        <f t="shared" si="4"/>
        <v>1.7160033436347992</v>
      </c>
      <c r="E22">
        <f t="shared" si="5"/>
        <v>-0.17960783277851833</v>
      </c>
      <c r="G22">
        <v>2</v>
      </c>
      <c r="H22">
        <f t="shared" si="6"/>
        <v>21</v>
      </c>
      <c r="I22">
        <f t="shared" si="7"/>
        <v>0.54347826086956519</v>
      </c>
      <c r="J22">
        <f t="shared" si="8"/>
        <v>0.3010299956639812</v>
      </c>
      <c r="K22">
        <f t="shared" si="9"/>
        <v>-0.26481782300953649</v>
      </c>
      <c r="S22">
        <v>4</v>
      </c>
      <c r="T22">
        <f t="shared" si="1"/>
        <v>21</v>
      </c>
      <c r="U22">
        <f t="shared" si="13"/>
        <v>0.86624203821656054</v>
      </c>
      <c r="V22">
        <f t="shared" si="14"/>
        <v>0.6020599913279624</v>
      </c>
      <c r="W22">
        <f t="shared" si="15"/>
        <v>-6.236074403901621E-2</v>
      </c>
    </row>
    <row r="23" spans="1:23" x14ac:dyDescent="0.25">
      <c r="A23">
        <v>54</v>
      </c>
      <c r="B23">
        <f t="shared" si="2"/>
        <v>22</v>
      </c>
      <c r="C23">
        <f t="shared" si="3"/>
        <v>0.64516129032258063</v>
      </c>
      <c r="D23">
        <f t="shared" si="4"/>
        <v>1.7323937598229686</v>
      </c>
      <c r="E23">
        <f t="shared" si="5"/>
        <v>-0.1903316981702915</v>
      </c>
      <c r="G23">
        <v>4</v>
      </c>
      <c r="H23">
        <f t="shared" si="6"/>
        <v>22</v>
      </c>
      <c r="I23">
        <f t="shared" si="7"/>
        <v>0.52173913043478259</v>
      </c>
      <c r="J23">
        <f t="shared" si="8"/>
        <v>0.6020599913279624</v>
      </c>
      <c r="K23">
        <f t="shared" si="9"/>
        <v>-0.28254658996996806</v>
      </c>
      <c r="S23">
        <v>4</v>
      </c>
      <c r="T23">
        <f t="shared" si="1"/>
        <v>22</v>
      </c>
      <c r="U23">
        <f t="shared" si="13"/>
        <v>0.85987261146496818</v>
      </c>
      <c r="V23">
        <f t="shared" si="14"/>
        <v>0.6020599913279624</v>
      </c>
      <c r="W23">
        <f t="shared" si="15"/>
        <v>-6.5565883914227602E-2</v>
      </c>
    </row>
    <row r="24" spans="1:23" x14ac:dyDescent="0.25">
      <c r="A24">
        <v>57</v>
      </c>
      <c r="B24">
        <f t="shared" si="2"/>
        <v>23</v>
      </c>
      <c r="C24">
        <f t="shared" si="3"/>
        <v>0.62903225806451613</v>
      </c>
      <c r="D24">
        <f t="shared" si="4"/>
        <v>1.7558748556724915</v>
      </c>
      <c r="E24">
        <f t="shared" si="5"/>
        <v>-0.20132708247175468</v>
      </c>
      <c r="G24">
        <v>4</v>
      </c>
      <c r="H24">
        <f t="shared" si="6"/>
        <v>23</v>
      </c>
      <c r="I24">
        <f t="shared" si="7"/>
        <v>0.5</v>
      </c>
      <c r="J24">
        <f t="shared" si="8"/>
        <v>0.6020599913279624</v>
      </c>
      <c r="K24">
        <f t="shared" si="9"/>
        <v>-0.3010299956639812</v>
      </c>
      <c r="S24">
        <v>4</v>
      </c>
      <c r="T24">
        <f t="shared" si="1"/>
        <v>23</v>
      </c>
      <c r="U24">
        <f t="shared" si="13"/>
        <v>0.85350318471337583</v>
      </c>
      <c r="V24">
        <f t="shared" si="14"/>
        <v>0.6020599913279624</v>
      </c>
      <c r="W24">
        <f t="shared" si="15"/>
        <v>-6.879485404442609E-2</v>
      </c>
    </row>
    <row r="25" spans="1:23" x14ac:dyDescent="0.25">
      <c r="A25">
        <v>67</v>
      </c>
      <c r="B25">
        <f t="shared" si="2"/>
        <v>24</v>
      </c>
      <c r="C25">
        <f t="shared" si="3"/>
        <v>0.61290322580645162</v>
      </c>
      <c r="D25">
        <f t="shared" si="4"/>
        <v>1.8260748027008264</v>
      </c>
      <c r="E25">
        <f t="shared" si="5"/>
        <v>-0.21260809288144372</v>
      </c>
      <c r="G25">
        <v>5</v>
      </c>
      <c r="H25">
        <f t="shared" si="6"/>
        <v>24</v>
      </c>
      <c r="I25">
        <f t="shared" si="7"/>
        <v>0.47826086956521741</v>
      </c>
      <c r="J25">
        <f t="shared" si="8"/>
        <v>0.69897000433601886</v>
      </c>
      <c r="K25">
        <f t="shared" si="9"/>
        <v>-0.32033515085936781</v>
      </c>
      <c r="S25">
        <v>4</v>
      </c>
      <c r="T25">
        <f t="shared" si="1"/>
        <v>24</v>
      </c>
      <c r="U25">
        <f t="shared" si="13"/>
        <v>0.84713375796178347</v>
      </c>
      <c r="V25">
        <f t="shared" si="14"/>
        <v>0.6020599913279624</v>
      </c>
      <c r="W25">
        <f t="shared" si="15"/>
        <v>-7.2048011442147925E-2</v>
      </c>
    </row>
    <row r="26" spans="1:23" x14ac:dyDescent="0.25">
      <c r="A26">
        <v>106</v>
      </c>
      <c r="B26">
        <f t="shared" si="2"/>
        <v>25</v>
      </c>
      <c r="C26">
        <f t="shared" si="3"/>
        <v>0.59677419354838712</v>
      </c>
      <c r="D26">
        <f t="shared" si="4"/>
        <v>2.0253058652647704</v>
      </c>
      <c r="E26">
        <f t="shared" si="5"/>
        <v>-0.22418996543125885</v>
      </c>
      <c r="G26">
        <v>6</v>
      </c>
      <c r="H26">
        <f t="shared" si="6"/>
        <v>25</v>
      </c>
      <c r="I26">
        <f t="shared" si="7"/>
        <v>0.45652173913043481</v>
      </c>
      <c r="J26">
        <f t="shared" si="8"/>
        <v>0.77815125038364363</v>
      </c>
      <c r="K26">
        <f t="shared" si="9"/>
        <v>-0.34053853694765479</v>
      </c>
      <c r="S26">
        <v>5</v>
      </c>
      <c r="T26">
        <f t="shared" si="1"/>
        <v>25</v>
      </c>
      <c r="U26">
        <f t="shared" si="13"/>
        <v>0.84076433121019112</v>
      </c>
      <c r="V26">
        <f t="shared" si="14"/>
        <v>0.69897000433601886</v>
      </c>
      <c r="W26">
        <f t="shared" si="15"/>
        <v>-7.532572120338385E-2</v>
      </c>
    </row>
    <row r="27" spans="1:23" x14ac:dyDescent="0.25">
      <c r="A27">
        <v>106</v>
      </c>
      <c r="B27">
        <f t="shared" si="2"/>
        <v>26</v>
      </c>
      <c r="C27">
        <f t="shared" si="3"/>
        <v>0.58064516129032251</v>
      </c>
      <c r="D27">
        <f t="shared" si="4"/>
        <v>2.0253058652647704</v>
      </c>
      <c r="E27">
        <f t="shared" si="5"/>
        <v>-0.23608918873096665</v>
      </c>
      <c r="G27">
        <v>6</v>
      </c>
      <c r="H27">
        <f t="shared" si="6"/>
        <v>26</v>
      </c>
      <c r="I27">
        <f t="shared" si="7"/>
        <v>0.43478260869565222</v>
      </c>
      <c r="J27">
        <f t="shared" si="8"/>
        <v>0.77815125038364363</v>
      </c>
      <c r="K27">
        <f t="shared" si="9"/>
        <v>-0.36172783601759284</v>
      </c>
      <c r="S27">
        <v>6</v>
      </c>
      <c r="T27">
        <f t="shared" si="1"/>
        <v>26</v>
      </c>
      <c r="U27">
        <f t="shared" si="13"/>
        <v>0.83439490445859876</v>
      </c>
      <c r="V27">
        <f t="shared" si="14"/>
        <v>0.77815125038364363</v>
      </c>
      <c r="W27">
        <f t="shared" si="15"/>
        <v>-7.862835675346945E-2</v>
      </c>
    </row>
    <row r="28" spans="1:23" x14ac:dyDescent="0.25">
      <c r="A28">
        <v>147</v>
      </c>
      <c r="B28">
        <f t="shared" si="2"/>
        <v>27</v>
      </c>
      <c r="C28">
        <f t="shared" si="3"/>
        <v>0.56451612903225801</v>
      </c>
      <c r="D28">
        <f t="shared" si="4"/>
        <v>2.167317334748176</v>
      </c>
      <c r="E28">
        <f t="shared" si="5"/>
        <v>-0.24832364514797828</v>
      </c>
      <c r="G28">
        <v>7</v>
      </c>
      <c r="H28">
        <f t="shared" si="6"/>
        <v>27</v>
      </c>
      <c r="I28">
        <f t="shared" si="7"/>
        <v>0.41304347826086951</v>
      </c>
      <c r="J28">
        <f t="shared" si="8"/>
        <v>0.84509804001425681</v>
      </c>
      <c r="K28">
        <f t="shared" si="9"/>
        <v>-0.38400423072874518</v>
      </c>
      <c r="S28">
        <v>6</v>
      </c>
      <c r="T28">
        <f t="shared" si="1"/>
        <v>27</v>
      </c>
      <c r="U28">
        <f t="shared" si="13"/>
        <v>0.82802547770700641</v>
      </c>
      <c r="V28">
        <f t="shared" si="14"/>
        <v>0.77815125038364363</v>
      </c>
      <c r="W28">
        <f t="shared" si="15"/>
        <v>-8.1956300102396948E-2</v>
      </c>
    </row>
    <row r="29" spans="1:23" x14ac:dyDescent="0.25">
      <c r="A29">
        <v>154</v>
      </c>
      <c r="B29">
        <f t="shared" si="2"/>
        <v>28</v>
      </c>
      <c r="C29">
        <f t="shared" si="3"/>
        <v>0.54838709677419351</v>
      </c>
      <c r="D29">
        <f t="shared" si="4"/>
        <v>2.1875207208364631</v>
      </c>
      <c r="E29">
        <f t="shared" si="5"/>
        <v>-0.26091277245599881</v>
      </c>
      <c r="G29">
        <v>8</v>
      </c>
      <c r="H29">
        <f t="shared" si="6"/>
        <v>28</v>
      </c>
      <c r="I29">
        <f t="shared" si="7"/>
        <v>0.39130434782608692</v>
      </c>
      <c r="J29">
        <f t="shared" si="8"/>
        <v>0.90308998699194354</v>
      </c>
      <c r="K29">
        <f t="shared" si="9"/>
        <v>-0.40748532657826803</v>
      </c>
      <c r="S29">
        <v>6</v>
      </c>
      <c r="T29">
        <f t="shared" si="1"/>
        <v>28</v>
      </c>
      <c r="U29">
        <f t="shared" si="13"/>
        <v>0.82165605095541405</v>
      </c>
      <c r="V29">
        <f t="shared" si="14"/>
        <v>0.77815125038364363</v>
      </c>
      <c r="W29">
        <f t="shared" si="15"/>
        <v>-8.5309942109984757E-2</v>
      </c>
    </row>
    <row r="30" spans="1:23" x14ac:dyDescent="0.25">
      <c r="A30">
        <v>161</v>
      </c>
      <c r="B30">
        <f t="shared" si="2"/>
        <v>29</v>
      </c>
      <c r="C30">
        <f t="shared" si="3"/>
        <v>0.532258064516129</v>
      </c>
      <c r="D30">
        <f t="shared" si="4"/>
        <v>2.2068258760318495</v>
      </c>
      <c r="E30">
        <f t="shared" si="5"/>
        <v>-0.27387774962036643</v>
      </c>
      <c r="G30">
        <v>8</v>
      </c>
      <c r="H30">
        <f t="shared" si="6"/>
        <v>29</v>
      </c>
      <c r="I30">
        <f t="shared" si="7"/>
        <v>0.36956521739130432</v>
      </c>
      <c r="J30">
        <f t="shared" si="8"/>
        <v>0.90308998699194354</v>
      </c>
      <c r="K30">
        <f t="shared" si="9"/>
        <v>-0.43230891030330015</v>
      </c>
      <c r="S30">
        <v>8</v>
      </c>
      <c r="T30">
        <f t="shared" si="1"/>
        <v>29</v>
      </c>
      <c r="U30">
        <f t="shared" si="13"/>
        <v>0.8152866242038217</v>
      </c>
      <c r="V30">
        <f t="shared" si="14"/>
        <v>0.90308998699194354</v>
      </c>
      <c r="W30">
        <f t="shared" si="15"/>
        <v>-8.8689682761365352E-2</v>
      </c>
    </row>
    <row r="31" spans="1:23" x14ac:dyDescent="0.25">
      <c r="A31">
        <v>242</v>
      </c>
      <c r="B31">
        <f t="shared" si="2"/>
        <v>30</v>
      </c>
      <c r="C31">
        <f t="shared" si="3"/>
        <v>0.5161290322580645</v>
      </c>
      <c r="D31">
        <f t="shared" si="4"/>
        <v>2.3838153659804311</v>
      </c>
      <c r="E31">
        <f t="shared" si="5"/>
        <v>-0.2872417111783479</v>
      </c>
      <c r="G31">
        <v>17</v>
      </c>
      <c r="H31">
        <f t="shared" si="6"/>
        <v>30</v>
      </c>
      <c r="I31">
        <f t="shared" si="7"/>
        <v>0.34782608695652173</v>
      </c>
      <c r="J31">
        <f t="shared" si="8"/>
        <v>1.2304489213782739</v>
      </c>
      <c r="K31">
        <f t="shared" si="9"/>
        <v>-0.4586378490256493</v>
      </c>
      <c r="S31">
        <v>8</v>
      </c>
      <c r="T31">
        <f t="shared" si="1"/>
        <v>30</v>
      </c>
      <c r="U31">
        <f t="shared" si="13"/>
        <v>0.80891719745222934</v>
      </c>
      <c r="V31">
        <f t="shared" si="14"/>
        <v>0.90308998699194354</v>
      </c>
      <c r="W31">
        <f t="shared" si="15"/>
        <v>-9.2095931453276852E-2</v>
      </c>
    </row>
    <row r="32" spans="1:23" x14ac:dyDescent="0.25">
      <c r="A32">
        <v>242</v>
      </c>
      <c r="B32">
        <f t="shared" si="2"/>
        <v>31</v>
      </c>
      <c r="C32">
        <f t="shared" si="3"/>
        <v>0.5</v>
      </c>
      <c r="D32">
        <f t="shared" si="4"/>
        <v>2.3838153659804311</v>
      </c>
      <c r="E32">
        <f t="shared" si="5"/>
        <v>-0.3010299956639812</v>
      </c>
      <c r="G32">
        <v>19</v>
      </c>
      <c r="H32">
        <f t="shared" si="6"/>
        <v>31</v>
      </c>
      <c r="I32">
        <f t="shared" si="7"/>
        <v>0.32608695652173914</v>
      </c>
      <c r="J32">
        <f t="shared" si="8"/>
        <v>1.2787536009528289</v>
      </c>
      <c r="K32">
        <f t="shared" si="9"/>
        <v>-0.4866665726258928</v>
      </c>
      <c r="S32">
        <v>8</v>
      </c>
      <c r="T32">
        <f t="shared" si="1"/>
        <v>31</v>
      </c>
      <c r="U32">
        <f t="shared" si="13"/>
        <v>0.80254777070063699</v>
      </c>
      <c r="V32">
        <f t="shared" si="14"/>
        <v>0.90308998699194354</v>
      </c>
      <c r="W32">
        <f t="shared" si="15"/>
        <v>-9.5529107291670814E-2</v>
      </c>
    </row>
    <row r="33" spans="1:23" x14ac:dyDescent="0.25">
      <c r="A33">
        <v>275</v>
      </c>
      <c r="B33">
        <f t="shared" si="2"/>
        <v>32</v>
      </c>
      <c r="C33">
        <f t="shared" si="3"/>
        <v>0.4838709677419355</v>
      </c>
      <c r="D33">
        <f t="shared" si="4"/>
        <v>2.4393326938302629</v>
      </c>
      <c r="E33">
        <f t="shared" si="5"/>
        <v>-0.3152704347785914</v>
      </c>
      <c r="G33">
        <v>19</v>
      </c>
      <c r="H33">
        <f t="shared" si="6"/>
        <v>32</v>
      </c>
      <c r="I33">
        <f t="shared" si="7"/>
        <v>0.30434782608695654</v>
      </c>
      <c r="J33">
        <f t="shared" si="8"/>
        <v>1.2787536009528289</v>
      </c>
      <c r="K33">
        <f t="shared" si="9"/>
        <v>-0.51662979600333603</v>
      </c>
      <c r="S33">
        <v>8</v>
      </c>
      <c r="T33">
        <f t="shared" si="1"/>
        <v>32</v>
      </c>
      <c r="U33">
        <f t="shared" si="13"/>
        <v>0.79617834394904463</v>
      </c>
      <c r="V33">
        <f t="shared" si="14"/>
        <v>0.90308998699194354</v>
      </c>
      <c r="W33">
        <f t="shared" si="15"/>
        <v>-9.8989639401177304E-2</v>
      </c>
    </row>
    <row r="34" spans="1:23" x14ac:dyDescent="0.25">
      <c r="A34">
        <v>297</v>
      </c>
      <c r="B34">
        <f t="shared" si="2"/>
        <v>33</v>
      </c>
      <c r="C34">
        <f t="shared" si="3"/>
        <v>0.467741935483871</v>
      </c>
      <c r="D34">
        <f t="shared" si="4"/>
        <v>2.4727564493172123</v>
      </c>
      <c r="E34">
        <f t="shared" si="5"/>
        <v>-0.32999369159929776</v>
      </c>
      <c r="G34">
        <v>29</v>
      </c>
      <c r="H34">
        <f t="shared" si="6"/>
        <v>33</v>
      </c>
      <c r="I34">
        <f t="shared" si="7"/>
        <v>0.28260869565217395</v>
      </c>
      <c r="J34">
        <f t="shared" si="8"/>
        <v>1.4623979978989561</v>
      </c>
      <c r="K34">
        <f t="shared" si="9"/>
        <v>-0.54881447937473726</v>
      </c>
      <c r="S34">
        <v>8</v>
      </c>
      <c r="T34">
        <f t="shared" si="1"/>
        <v>33</v>
      </c>
      <c r="U34">
        <f t="shared" si="13"/>
        <v>0.78980891719745228</v>
      </c>
      <c r="V34">
        <f t="shared" si="14"/>
        <v>0.90308998699194354</v>
      </c>
      <c r="W34">
        <f t="shared" si="15"/>
        <v>-0.10247796724699865</v>
      </c>
    </row>
    <row r="35" spans="1:23" x14ac:dyDescent="0.25">
      <c r="A35">
        <v>311</v>
      </c>
      <c r="B35">
        <f t="shared" si="2"/>
        <v>34</v>
      </c>
      <c r="C35">
        <f t="shared" si="3"/>
        <v>0.45161290322580649</v>
      </c>
      <c r="D35">
        <f t="shared" si="4"/>
        <v>2.4927603890268375</v>
      </c>
      <c r="E35">
        <f t="shared" si="5"/>
        <v>-0.34523365815603463</v>
      </c>
      <c r="G35">
        <v>37</v>
      </c>
      <c r="H35">
        <f t="shared" si="6"/>
        <v>34</v>
      </c>
      <c r="I35">
        <f t="shared" si="7"/>
        <v>0.26086956521739135</v>
      </c>
      <c r="J35">
        <f t="shared" si="8"/>
        <v>1.568201724066995</v>
      </c>
      <c r="K35">
        <f t="shared" si="9"/>
        <v>-0.58357658563394921</v>
      </c>
      <c r="S35">
        <v>10</v>
      </c>
      <c r="T35">
        <f t="shared" si="1"/>
        <v>34</v>
      </c>
      <c r="U35">
        <f t="shared" si="13"/>
        <v>0.78343949044585992</v>
      </c>
      <c r="V35">
        <f t="shared" si="14"/>
        <v>1</v>
      </c>
      <c r="W35">
        <f t="shared" si="15"/>
        <v>-0.10599454096983578</v>
      </c>
    </row>
    <row r="36" spans="1:23" x14ac:dyDescent="0.25">
      <c r="A36">
        <v>333</v>
      </c>
      <c r="B36">
        <f t="shared" si="2"/>
        <v>35</v>
      </c>
      <c r="C36">
        <f t="shared" si="3"/>
        <v>0.43548387096774188</v>
      </c>
      <c r="D36">
        <f t="shared" si="4"/>
        <v>2.5224442335063197</v>
      </c>
      <c r="E36">
        <f t="shared" si="5"/>
        <v>-0.36102792533926664</v>
      </c>
      <c r="G36">
        <v>46</v>
      </c>
      <c r="H36">
        <f t="shared" si="6"/>
        <v>35</v>
      </c>
      <c r="I36">
        <f t="shared" si="7"/>
        <v>0.23913043478260865</v>
      </c>
      <c r="J36">
        <f t="shared" si="8"/>
        <v>1.6627578316815741</v>
      </c>
      <c r="K36">
        <f t="shared" si="9"/>
        <v>-0.62136514652334907</v>
      </c>
      <c r="S36">
        <v>10</v>
      </c>
      <c r="T36">
        <f t="shared" si="1"/>
        <v>35</v>
      </c>
      <c r="U36">
        <f t="shared" si="13"/>
        <v>0.77707006369426757</v>
      </c>
      <c r="V36">
        <f t="shared" si="14"/>
        <v>1</v>
      </c>
      <c r="W36">
        <f t="shared" si="15"/>
        <v>-0.10953982173448548</v>
      </c>
    </row>
    <row r="37" spans="1:23" x14ac:dyDescent="0.25">
      <c r="A37">
        <v>342</v>
      </c>
      <c r="B37">
        <f t="shared" si="2"/>
        <v>36</v>
      </c>
      <c r="C37">
        <f t="shared" si="3"/>
        <v>0.41935483870967738</v>
      </c>
      <c r="D37">
        <f t="shared" si="4"/>
        <v>2.5340261060561349</v>
      </c>
      <c r="E37">
        <f t="shared" si="5"/>
        <v>-0.37741834152743597</v>
      </c>
      <c r="G37">
        <v>63</v>
      </c>
      <c r="H37">
        <f t="shared" si="6"/>
        <v>36</v>
      </c>
      <c r="I37">
        <f t="shared" si="7"/>
        <v>0.21739130434782605</v>
      </c>
      <c r="J37">
        <f t="shared" si="8"/>
        <v>1.7993405494535817</v>
      </c>
      <c r="K37">
        <f t="shared" si="9"/>
        <v>-0.66275783168157409</v>
      </c>
      <c r="S37">
        <v>10</v>
      </c>
      <c r="T37">
        <f t="shared" si="1"/>
        <v>36</v>
      </c>
      <c r="U37">
        <f t="shared" si="13"/>
        <v>0.77070063694267521</v>
      </c>
      <c r="V37">
        <f t="shared" si="14"/>
        <v>1</v>
      </c>
      <c r="W37">
        <f t="shared" si="15"/>
        <v>-0.11311428209278362</v>
      </c>
    </row>
    <row r="38" spans="1:23" x14ac:dyDescent="0.25">
      <c r="A38">
        <v>374</v>
      </c>
      <c r="B38">
        <f t="shared" si="2"/>
        <v>37</v>
      </c>
      <c r="C38">
        <f t="shared" si="3"/>
        <v>0.40322580645161288</v>
      </c>
      <c r="D38">
        <f t="shared" si="4"/>
        <v>2.5728716022004803</v>
      </c>
      <c r="E38">
        <f t="shared" si="5"/>
        <v>-0.39445168082621629</v>
      </c>
      <c r="G38">
        <v>76</v>
      </c>
      <c r="H38">
        <f t="shared" si="6"/>
        <v>37</v>
      </c>
      <c r="I38">
        <f t="shared" si="7"/>
        <v>0.19565217391304346</v>
      </c>
      <c r="J38">
        <f t="shared" si="8"/>
        <v>1.8808135922807914</v>
      </c>
      <c r="K38">
        <f t="shared" si="9"/>
        <v>-0.70851532224224922</v>
      </c>
      <c r="S38">
        <v>13</v>
      </c>
      <c r="T38">
        <f t="shared" si="1"/>
        <v>37</v>
      </c>
      <c r="U38">
        <f t="shared" si="13"/>
        <v>0.76433121019108285</v>
      </c>
      <c r="V38">
        <f t="shared" si="14"/>
        <v>1.1139433523068367</v>
      </c>
      <c r="W38">
        <f t="shared" si="15"/>
        <v>-0.11671840636160888</v>
      </c>
    </row>
    <row r="39" spans="1:23" x14ac:dyDescent="0.25">
      <c r="A39">
        <v>398</v>
      </c>
      <c r="B39">
        <f t="shared" si="2"/>
        <v>38</v>
      </c>
      <c r="C39">
        <f t="shared" si="3"/>
        <v>0.38709677419354838</v>
      </c>
      <c r="D39">
        <f t="shared" si="4"/>
        <v>2.5998830720736876</v>
      </c>
      <c r="E39">
        <f t="shared" si="5"/>
        <v>-0.41218044778664786</v>
      </c>
      <c r="G39">
        <v>125</v>
      </c>
      <c r="H39">
        <f t="shared" si="6"/>
        <v>38</v>
      </c>
      <c r="I39">
        <f t="shared" si="7"/>
        <v>0.17391304347826086</v>
      </c>
      <c r="J39">
        <f t="shared" si="8"/>
        <v>2.0969100130080562</v>
      </c>
      <c r="K39">
        <f t="shared" si="9"/>
        <v>-0.75966784468963056</v>
      </c>
      <c r="S39">
        <v>14</v>
      </c>
      <c r="T39">
        <f t="shared" si="1"/>
        <v>38</v>
      </c>
      <c r="U39">
        <f t="shared" si="13"/>
        <v>0.7579617834394905</v>
      </c>
      <c r="V39">
        <f t="shared" si="14"/>
        <v>1.146128035678238</v>
      </c>
      <c r="W39">
        <f t="shared" si="15"/>
        <v>-0.12035269101670294</v>
      </c>
    </row>
    <row r="40" spans="1:23" x14ac:dyDescent="0.25">
      <c r="A40">
        <v>404</v>
      </c>
      <c r="B40">
        <f t="shared" si="2"/>
        <v>39</v>
      </c>
      <c r="C40">
        <f t="shared" si="3"/>
        <v>0.37096774193548387</v>
      </c>
      <c r="D40">
        <f t="shared" si="4"/>
        <v>2.6063813651106051</v>
      </c>
      <c r="E40">
        <f t="shared" si="5"/>
        <v>-0.430663853480661</v>
      </c>
      <c r="G40">
        <v>192</v>
      </c>
      <c r="H40">
        <f t="shared" si="6"/>
        <v>39</v>
      </c>
      <c r="I40">
        <f t="shared" si="7"/>
        <v>0.15217391304347827</v>
      </c>
      <c r="J40">
        <f t="shared" si="8"/>
        <v>2.2833012287035497</v>
      </c>
      <c r="K40">
        <f t="shared" si="9"/>
        <v>-0.81765979166731717</v>
      </c>
      <c r="S40">
        <v>14</v>
      </c>
      <c r="T40">
        <f t="shared" si="1"/>
        <v>39</v>
      </c>
      <c r="U40">
        <f t="shared" si="13"/>
        <v>0.75159235668789814</v>
      </c>
      <c r="V40">
        <f t="shared" si="14"/>
        <v>1.146128035678238</v>
      </c>
      <c r="W40">
        <f t="shared" si="15"/>
        <v>-0.12401764510310832</v>
      </c>
    </row>
    <row r="41" spans="1:23" x14ac:dyDescent="0.25">
      <c r="A41">
        <v>442</v>
      </c>
      <c r="B41">
        <f t="shared" si="2"/>
        <v>40</v>
      </c>
      <c r="C41">
        <f t="shared" si="3"/>
        <v>0.35483870967741937</v>
      </c>
      <c r="D41">
        <f t="shared" si="4"/>
        <v>2.6454222693490919</v>
      </c>
      <c r="E41">
        <f t="shared" si="5"/>
        <v>-0.44996900867604761</v>
      </c>
      <c r="G41">
        <v>287</v>
      </c>
      <c r="H41">
        <f t="shared" si="6"/>
        <v>40</v>
      </c>
      <c r="I41">
        <f t="shared" si="7"/>
        <v>0.13043478260869568</v>
      </c>
      <c r="J41">
        <f t="shared" si="8"/>
        <v>2.4578818967339924</v>
      </c>
      <c r="K41">
        <f t="shared" si="9"/>
        <v>-0.88460658129793035</v>
      </c>
      <c r="S41">
        <v>17</v>
      </c>
      <c r="T41">
        <f t="shared" si="1"/>
        <v>40</v>
      </c>
      <c r="U41">
        <f t="shared" si="13"/>
        <v>0.74522292993630579</v>
      </c>
      <c r="V41">
        <f t="shared" si="14"/>
        <v>1.2304489213782739</v>
      </c>
      <c r="W41">
        <f t="shared" si="15"/>
        <v>-0.12771379066307206</v>
      </c>
    </row>
    <row r="42" spans="1:23" x14ac:dyDescent="0.25">
      <c r="A42">
        <v>468</v>
      </c>
      <c r="B42">
        <f t="shared" si="2"/>
        <v>41</v>
      </c>
      <c r="C42">
        <f t="shared" si="3"/>
        <v>0.33870967741935487</v>
      </c>
      <c r="D42">
        <f t="shared" si="4"/>
        <v>2.6702458530741242</v>
      </c>
      <c r="E42">
        <f t="shared" si="5"/>
        <v>-0.47017239476433459</v>
      </c>
      <c r="G42">
        <v>548</v>
      </c>
      <c r="H42">
        <f t="shared" si="6"/>
        <v>41</v>
      </c>
      <c r="I42">
        <f t="shared" si="7"/>
        <v>0.10869565217391308</v>
      </c>
      <c r="J42">
        <f t="shared" si="8"/>
        <v>2.7387805584843692</v>
      </c>
      <c r="K42">
        <f t="shared" si="9"/>
        <v>-0.96378782734555513</v>
      </c>
      <c r="S42">
        <v>17</v>
      </c>
      <c r="T42">
        <f t="shared" si="1"/>
        <v>41</v>
      </c>
      <c r="U42">
        <f t="shared" si="13"/>
        <v>0.73885350318471343</v>
      </c>
      <c r="V42">
        <f t="shared" si="14"/>
        <v>1.2304489213782739</v>
      </c>
      <c r="W42">
        <f t="shared" si="15"/>
        <v>-0.13144166318231523</v>
      </c>
    </row>
    <row r="43" spans="1:23" x14ac:dyDescent="0.25">
      <c r="A43">
        <v>481</v>
      </c>
      <c r="B43">
        <f t="shared" si="2"/>
        <v>42</v>
      </c>
      <c r="C43">
        <f t="shared" si="3"/>
        <v>0.32258064516129037</v>
      </c>
      <c r="D43">
        <f t="shared" si="4"/>
        <v>2.6821450763738319</v>
      </c>
      <c r="E43">
        <f t="shared" si="5"/>
        <v>-0.49136169383427264</v>
      </c>
      <c r="G43">
        <v>1107</v>
      </c>
      <c r="H43">
        <f t="shared" si="6"/>
        <v>42</v>
      </c>
      <c r="I43">
        <f t="shared" si="7"/>
        <v>8.6956521739130488E-2</v>
      </c>
      <c r="J43">
        <f t="shared" si="8"/>
        <v>3.0441476208787228</v>
      </c>
      <c r="K43">
        <f t="shared" si="9"/>
        <v>-1.0606978403536114</v>
      </c>
      <c r="S43">
        <v>17</v>
      </c>
      <c r="T43">
        <f t="shared" si="1"/>
        <v>42</v>
      </c>
      <c r="U43">
        <f t="shared" si="13"/>
        <v>0.73248407643312108</v>
      </c>
      <c r="V43">
        <f t="shared" si="14"/>
        <v>1.2304489213782739</v>
      </c>
      <c r="W43">
        <f t="shared" si="15"/>
        <v>-0.13520181205562201</v>
      </c>
    </row>
    <row r="44" spans="1:23" x14ac:dyDescent="0.25">
      <c r="A44">
        <v>542</v>
      </c>
      <c r="B44">
        <f t="shared" si="2"/>
        <v>43</v>
      </c>
      <c r="C44">
        <f t="shared" si="3"/>
        <v>0.30645161290322576</v>
      </c>
      <c r="D44">
        <f t="shared" si="4"/>
        <v>2.7339992865383871</v>
      </c>
      <c r="E44">
        <f t="shared" si="5"/>
        <v>-0.51363808854542503</v>
      </c>
      <c r="G44">
        <v>2461</v>
      </c>
      <c r="H44">
        <f t="shared" si="6"/>
        <v>43</v>
      </c>
      <c r="I44">
        <f t="shared" si="7"/>
        <v>6.5217391304347783E-2</v>
      </c>
      <c r="J44">
        <f t="shared" si="8"/>
        <v>3.3911116137028023</v>
      </c>
      <c r="K44">
        <f t="shared" si="9"/>
        <v>-1.1856365769619119</v>
      </c>
      <c r="S44">
        <v>19</v>
      </c>
      <c r="T44">
        <f t="shared" si="1"/>
        <v>43</v>
      </c>
      <c r="U44">
        <f t="shared" si="13"/>
        <v>0.72611464968152872</v>
      </c>
      <c r="V44">
        <f t="shared" si="14"/>
        <v>1.2787536009528289</v>
      </c>
      <c r="W44">
        <f t="shared" si="15"/>
        <v>-0.1389948010727611</v>
      </c>
    </row>
    <row r="45" spans="1:23" x14ac:dyDescent="0.25">
      <c r="A45">
        <v>587</v>
      </c>
      <c r="B45">
        <f t="shared" si="2"/>
        <v>44</v>
      </c>
      <c r="C45">
        <f t="shared" si="3"/>
        <v>0.29032258064516125</v>
      </c>
      <c r="D45">
        <f t="shared" si="4"/>
        <v>2.7686381012476144</v>
      </c>
      <c r="E45">
        <f t="shared" si="5"/>
        <v>-0.53711918439494788</v>
      </c>
      <c r="G45">
        <v>2629</v>
      </c>
      <c r="H45">
        <f t="shared" si="6"/>
        <v>44</v>
      </c>
      <c r="I45">
        <f t="shared" si="7"/>
        <v>4.3478260869565188E-2</v>
      </c>
      <c r="J45">
        <f t="shared" si="8"/>
        <v>3.4197905861063629</v>
      </c>
      <c r="K45">
        <f t="shared" si="9"/>
        <v>-1.3617278360175931</v>
      </c>
      <c r="S45">
        <v>19</v>
      </c>
      <c r="T45">
        <f t="shared" si="1"/>
        <v>44</v>
      </c>
      <c r="U45">
        <f t="shared" si="13"/>
        <v>0.71974522292993637</v>
      </c>
      <c r="V45">
        <f t="shared" si="14"/>
        <v>1.2787536009528289</v>
      </c>
      <c r="W45">
        <f t="shared" si="15"/>
        <v>-0.14282120892581399</v>
      </c>
    </row>
    <row r="46" spans="1:23" x14ac:dyDescent="0.25">
      <c r="A46">
        <v>645</v>
      </c>
      <c r="B46">
        <f t="shared" si="2"/>
        <v>45</v>
      </c>
      <c r="C46">
        <f t="shared" si="3"/>
        <v>0.27419354838709675</v>
      </c>
      <c r="D46">
        <f t="shared" si="4"/>
        <v>2.8095597146352675</v>
      </c>
      <c r="E46">
        <f t="shared" si="5"/>
        <v>-0.56194276811998001</v>
      </c>
      <c r="G46">
        <v>6142</v>
      </c>
      <c r="H46">
        <f t="shared" si="6"/>
        <v>45</v>
      </c>
      <c r="I46">
        <f t="shared" si="7"/>
        <v>2.1739130434782594E-2</v>
      </c>
      <c r="J46">
        <f t="shared" si="8"/>
        <v>3.78830981210705</v>
      </c>
      <c r="K46">
        <f t="shared" si="9"/>
        <v>-1.6627578316815743</v>
      </c>
      <c r="S46">
        <v>20</v>
      </c>
      <c r="T46">
        <f t="shared" si="1"/>
        <v>45</v>
      </c>
      <c r="U46">
        <f t="shared" si="13"/>
        <v>0.71337579617834401</v>
      </c>
      <c r="V46">
        <f t="shared" si="14"/>
        <v>1.3010299956639813</v>
      </c>
      <c r="W46">
        <f t="shared" si="15"/>
        <v>-0.14668162973905208</v>
      </c>
    </row>
    <row r="47" spans="1:23" x14ac:dyDescent="0.25">
      <c r="A47">
        <v>678</v>
      </c>
      <c r="B47">
        <f t="shared" si="2"/>
        <v>46</v>
      </c>
      <c r="C47">
        <f t="shared" si="3"/>
        <v>0.25806451612903225</v>
      </c>
      <c r="D47">
        <f t="shared" si="4"/>
        <v>2.8312296938670634</v>
      </c>
      <c r="E47">
        <f t="shared" si="5"/>
        <v>-0.5882717068423291</v>
      </c>
      <c r="G47">
        <v>10132</v>
      </c>
      <c r="H47">
        <f t="shared" si="6"/>
        <v>46</v>
      </c>
      <c r="I47">
        <f t="shared" si="7"/>
        <v>0</v>
      </c>
      <c r="J47">
        <f t="shared" si="8"/>
        <v>4.0056951811185106</v>
      </c>
      <c r="K47" t="e">
        <f t="shared" si="9"/>
        <v>#NUM!</v>
      </c>
      <c r="S47">
        <v>21</v>
      </c>
      <c r="T47">
        <f t="shared" si="1"/>
        <v>46</v>
      </c>
      <c r="U47">
        <f t="shared" si="13"/>
        <v>0.70700636942675166</v>
      </c>
      <c r="V47">
        <f t="shared" si="14"/>
        <v>1.3222192947339193</v>
      </c>
      <c r="W47">
        <f t="shared" si="15"/>
        <v>-0.15057667362257626</v>
      </c>
    </row>
    <row r="48" spans="1:23" x14ac:dyDescent="0.25">
      <c r="A48">
        <v>715</v>
      </c>
      <c r="B48">
        <f t="shared" si="2"/>
        <v>47</v>
      </c>
      <c r="C48">
        <f t="shared" si="3"/>
        <v>0.24193548387096775</v>
      </c>
      <c r="D48">
        <f t="shared" si="4"/>
        <v>2.8543060418010806</v>
      </c>
      <c r="E48">
        <f t="shared" si="5"/>
        <v>-0.61630043044257266</v>
      </c>
      <c r="S48">
        <v>24</v>
      </c>
      <c r="T48">
        <f t="shared" si="1"/>
        <v>47</v>
      </c>
      <c r="U48">
        <f t="shared" si="13"/>
        <v>0.7006369426751593</v>
      </c>
      <c r="V48">
        <f t="shared" si="14"/>
        <v>1.3802112417116059</v>
      </c>
      <c r="W48">
        <f t="shared" si="15"/>
        <v>-0.15450696725100865</v>
      </c>
    </row>
    <row r="49" spans="1:23" x14ac:dyDescent="0.25">
      <c r="A49">
        <v>798</v>
      </c>
      <c r="B49">
        <f t="shared" si="2"/>
        <v>48</v>
      </c>
      <c r="C49">
        <f t="shared" si="3"/>
        <v>0.22580645161290325</v>
      </c>
      <c r="D49">
        <f t="shared" si="4"/>
        <v>2.9020028913507296</v>
      </c>
      <c r="E49">
        <f t="shared" si="5"/>
        <v>-0.64626365382001583</v>
      </c>
      <c r="S49">
        <v>25</v>
      </c>
      <c r="T49">
        <f t="shared" si="1"/>
        <v>48</v>
      </c>
      <c r="U49">
        <f t="shared" si="13"/>
        <v>0.69426751592356695</v>
      </c>
      <c r="V49">
        <f t="shared" si="14"/>
        <v>1.3979400086720377</v>
      </c>
      <c r="W49">
        <f t="shared" si="15"/>
        <v>-0.15847315446861007</v>
      </c>
    </row>
    <row r="50" spans="1:23" x14ac:dyDescent="0.25">
      <c r="A50">
        <v>807</v>
      </c>
      <c r="B50">
        <f t="shared" si="2"/>
        <v>49</v>
      </c>
      <c r="C50">
        <f t="shared" si="3"/>
        <v>0.20967741935483875</v>
      </c>
      <c r="D50">
        <f t="shared" si="4"/>
        <v>2.9068735347220702</v>
      </c>
      <c r="E50">
        <f t="shared" si="5"/>
        <v>-0.67844833719141706</v>
      </c>
      <c r="S50">
        <v>25</v>
      </c>
      <c r="T50">
        <f t="shared" si="1"/>
        <v>49</v>
      </c>
      <c r="U50">
        <f t="shared" si="13"/>
        <v>0.68789808917197459</v>
      </c>
      <c r="V50">
        <f t="shared" si="14"/>
        <v>1.3979400086720377</v>
      </c>
      <c r="W50">
        <f t="shared" si="15"/>
        <v>-0.16247589692228398</v>
      </c>
    </row>
    <row r="51" spans="1:23" x14ac:dyDescent="0.25">
      <c r="A51">
        <v>845</v>
      </c>
      <c r="B51">
        <f t="shared" si="2"/>
        <v>50</v>
      </c>
      <c r="C51">
        <f t="shared" si="3"/>
        <v>0.19354838709677424</v>
      </c>
      <c r="D51">
        <f t="shared" si="4"/>
        <v>2.9268567089496922</v>
      </c>
      <c r="E51">
        <f t="shared" si="5"/>
        <v>-0.71321044345062889</v>
      </c>
      <c r="S51">
        <v>26</v>
      </c>
      <c r="T51">
        <f t="shared" si="1"/>
        <v>50</v>
      </c>
      <c r="U51">
        <f t="shared" si="13"/>
        <v>0.68152866242038224</v>
      </c>
      <c r="V51">
        <f t="shared" si="14"/>
        <v>1.414973347970818</v>
      </c>
      <c r="W51">
        <f t="shared" si="15"/>
        <v>-0.16651587472402404</v>
      </c>
    </row>
    <row r="52" spans="1:23" x14ac:dyDescent="0.25">
      <c r="A52">
        <v>910</v>
      </c>
      <c r="B52">
        <f t="shared" si="2"/>
        <v>51</v>
      </c>
      <c r="C52">
        <f t="shared" si="3"/>
        <v>0.17741935483870963</v>
      </c>
      <c r="D52">
        <f t="shared" si="4"/>
        <v>2.9590413923210934</v>
      </c>
      <c r="E52">
        <f t="shared" si="5"/>
        <v>-0.75099900434002897</v>
      </c>
      <c r="S52">
        <v>27</v>
      </c>
      <c r="T52">
        <f t="shared" si="1"/>
        <v>51</v>
      </c>
      <c r="U52">
        <f t="shared" si="13"/>
        <v>0.67515923566878988</v>
      </c>
      <c r="V52">
        <f t="shared" si="14"/>
        <v>1.4313637641589874</v>
      </c>
      <c r="W52">
        <f t="shared" si="15"/>
        <v>-0.17059378714446344</v>
      </c>
    </row>
    <row r="53" spans="1:23" x14ac:dyDescent="0.25">
      <c r="A53">
        <v>912</v>
      </c>
      <c r="B53">
        <f t="shared" si="2"/>
        <v>52</v>
      </c>
      <c r="C53">
        <f t="shared" si="3"/>
        <v>0.16129032258064513</v>
      </c>
      <c r="D53">
        <f t="shared" si="4"/>
        <v>2.959994838328416</v>
      </c>
      <c r="E53">
        <f t="shared" si="5"/>
        <v>-0.792391689498254</v>
      </c>
      <c r="S53">
        <v>28</v>
      </c>
      <c r="T53">
        <f t="shared" si="1"/>
        <v>52</v>
      </c>
      <c r="U53">
        <f t="shared" si="13"/>
        <v>0.66878980891719753</v>
      </c>
      <c r="V53">
        <f t="shared" si="14"/>
        <v>1.4471580313422192</v>
      </c>
      <c r="W53">
        <f t="shared" si="15"/>
        <v>-0.1747103533392956</v>
      </c>
    </row>
    <row r="54" spans="1:23" x14ac:dyDescent="0.25">
      <c r="A54">
        <v>941</v>
      </c>
      <c r="B54">
        <f t="shared" si="2"/>
        <v>53</v>
      </c>
      <c r="C54">
        <f t="shared" si="3"/>
        <v>0.14516129032258063</v>
      </c>
      <c r="D54">
        <f t="shared" si="4"/>
        <v>2.973589623427257</v>
      </c>
      <c r="E54">
        <f t="shared" si="5"/>
        <v>-0.83814918005892902</v>
      </c>
      <c r="S54">
        <v>28</v>
      </c>
      <c r="T54">
        <f t="shared" si="1"/>
        <v>53</v>
      </c>
      <c r="U54">
        <f t="shared" si="13"/>
        <v>0.66242038216560517</v>
      </c>
      <c r="V54">
        <f t="shared" si="14"/>
        <v>1.4471580313422192</v>
      </c>
      <c r="W54">
        <f t="shared" si="15"/>
        <v>-0.17886631311045334</v>
      </c>
    </row>
    <row r="55" spans="1:23" x14ac:dyDescent="0.25">
      <c r="A55">
        <v>998</v>
      </c>
      <c r="B55">
        <f t="shared" si="2"/>
        <v>54</v>
      </c>
      <c r="C55">
        <f t="shared" si="3"/>
        <v>0.12903225806451613</v>
      </c>
      <c r="D55">
        <f t="shared" si="4"/>
        <v>2.999130541287371</v>
      </c>
      <c r="E55">
        <f t="shared" si="5"/>
        <v>-0.88930170250631035</v>
      </c>
      <c r="S55">
        <v>28</v>
      </c>
      <c r="T55">
        <f t="shared" si="1"/>
        <v>54</v>
      </c>
      <c r="U55">
        <f t="shared" si="13"/>
        <v>0.65605095541401282</v>
      </c>
      <c r="V55">
        <f t="shared" si="14"/>
        <v>1.4471580313422192</v>
      </c>
      <c r="W55">
        <f t="shared" si="15"/>
        <v>-0.18306242770406148</v>
      </c>
    </row>
    <row r="56" spans="1:23" x14ac:dyDescent="0.25">
      <c r="A56">
        <v>1016</v>
      </c>
      <c r="B56">
        <f t="shared" si="2"/>
        <v>55</v>
      </c>
      <c r="C56">
        <f t="shared" si="3"/>
        <v>0.11290322580645162</v>
      </c>
      <c r="D56">
        <f t="shared" si="4"/>
        <v>3.0068937079479006</v>
      </c>
      <c r="E56">
        <f t="shared" si="5"/>
        <v>-0.94729364948399697</v>
      </c>
      <c r="S56">
        <v>29</v>
      </c>
      <c r="T56">
        <f t="shared" si="1"/>
        <v>55</v>
      </c>
      <c r="U56">
        <f t="shared" si="13"/>
        <v>0.64968152866242046</v>
      </c>
      <c r="V56">
        <f t="shared" si="14"/>
        <v>1.4623979978989561</v>
      </c>
      <c r="W56">
        <f t="shared" si="15"/>
        <v>-0.18729948064731614</v>
      </c>
    </row>
    <row r="57" spans="1:23" x14ac:dyDescent="0.25">
      <c r="A57">
        <v>1055</v>
      </c>
      <c r="B57">
        <f t="shared" si="2"/>
        <v>56</v>
      </c>
      <c r="C57">
        <f t="shared" si="3"/>
        <v>9.6774193548387122E-2</v>
      </c>
      <c r="D57">
        <f t="shared" si="4"/>
        <v>3.0232524596337114</v>
      </c>
      <c r="E57">
        <f t="shared" si="5"/>
        <v>-1.01424043911461</v>
      </c>
      <c r="S57">
        <v>30</v>
      </c>
      <c r="T57">
        <f t="shared" si="1"/>
        <v>56</v>
      </c>
      <c r="U57">
        <f t="shared" si="13"/>
        <v>0.6433121019108281</v>
      </c>
      <c r="V57">
        <f t="shared" si="14"/>
        <v>1.4771212547196624</v>
      </c>
      <c r="W57">
        <f t="shared" si="15"/>
        <v>-0.1915782786265911</v>
      </c>
    </row>
    <row r="58" spans="1:23" x14ac:dyDescent="0.25">
      <c r="A58">
        <v>1082</v>
      </c>
      <c r="B58">
        <f t="shared" si="2"/>
        <v>57</v>
      </c>
      <c r="C58">
        <f t="shared" si="3"/>
        <v>8.064516129032262E-2</v>
      </c>
      <c r="D58">
        <f t="shared" si="4"/>
        <v>3.0342272607705505</v>
      </c>
      <c r="E58">
        <f t="shared" si="5"/>
        <v>-1.0934216851622349</v>
      </c>
      <c r="S58">
        <v>31</v>
      </c>
      <c r="T58">
        <f t="shared" si="1"/>
        <v>57</v>
      </c>
      <c r="U58">
        <f t="shared" si="13"/>
        <v>0.63694267515923575</v>
      </c>
      <c r="V58">
        <f t="shared" si="14"/>
        <v>1.4913616938342726</v>
      </c>
      <c r="W58">
        <f t="shared" si="15"/>
        <v>-0.19589965240923368</v>
      </c>
    </row>
    <row r="59" spans="1:23" x14ac:dyDescent="0.25">
      <c r="A59">
        <v>1103</v>
      </c>
      <c r="B59">
        <f t="shared" si="2"/>
        <v>58</v>
      </c>
      <c r="C59">
        <f t="shared" si="3"/>
        <v>6.4516129032258118E-2</v>
      </c>
      <c r="D59">
        <f t="shared" si="4"/>
        <v>3.0425755124401905</v>
      </c>
      <c r="E59">
        <f t="shared" si="5"/>
        <v>-1.1903316981702912</v>
      </c>
      <c r="S59">
        <v>37</v>
      </c>
      <c r="T59">
        <f t="shared" si="1"/>
        <v>58</v>
      </c>
      <c r="U59">
        <f t="shared" si="13"/>
        <v>0.63057324840764339</v>
      </c>
      <c r="V59">
        <f t="shared" si="14"/>
        <v>1.568201724066995</v>
      </c>
      <c r="W59">
        <f t="shared" si="15"/>
        <v>-0.20026445781168375</v>
      </c>
    </row>
    <row r="60" spans="1:23" x14ac:dyDescent="0.25">
      <c r="A60">
        <v>1128</v>
      </c>
      <c r="B60">
        <f t="shared" si="2"/>
        <v>59</v>
      </c>
      <c r="C60">
        <f t="shared" si="3"/>
        <v>4.8387096774193505E-2</v>
      </c>
      <c r="D60">
        <f t="shared" si="4"/>
        <v>3.0523090996473234</v>
      </c>
      <c r="E60">
        <f t="shared" si="5"/>
        <v>-1.3152704347785917</v>
      </c>
      <c r="S60">
        <v>39</v>
      </c>
      <c r="T60">
        <f t="shared" si="1"/>
        <v>59</v>
      </c>
      <c r="U60">
        <f t="shared" si="13"/>
        <v>0.62420382165605093</v>
      </c>
      <c r="V60">
        <f t="shared" si="14"/>
        <v>1.5910646070264991</v>
      </c>
      <c r="W60">
        <f t="shared" si="15"/>
        <v>-0.20467357671673889</v>
      </c>
    </row>
    <row r="61" spans="1:23" x14ac:dyDescent="0.25">
      <c r="A61">
        <v>1148</v>
      </c>
      <c r="B61">
        <f t="shared" si="2"/>
        <v>60</v>
      </c>
      <c r="C61">
        <f t="shared" si="3"/>
        <v>3.2258064516129004E-2</v>
      </c>
      <c r="D61">
        <f t="shared" si="4"/>
        <v>3.0599418880619549</v>
      </c>
      <c r="E61">
        <f t="shared" si="5"/>
        <v>-1.4913616938342731</v>
      </c>
      <c r="S61">
        <v>40</v>
      </c>
      <c r="T61">
        <f t="shared" si="1"/>
        <v>60</v>
      </c>
      <c r="U61">
        <f t="shared" si="13"/>
        <v>0.61783439490445857</v>
      </c>
      <c r="V61">
        <f t="shared" si="14"/>
        <v>1.6020599913279623</v>
      </c>
      <c r="W61">
        <f t="shared" si="15"/>
        <v>-0.20912791814298889</v>
      </c>
    </row>
    <row r="62" spans="1:23" x14ac:dyDescent="0.25">
      <c r="A62">
        <v>1150</v>
      </c>
      <c r="B62">
        <f t="shared" si="2"/>
        <v>61</v>
      </c>
      <c r="C62">
        <f t="shared" si="3"/>
        <v>1.6129032258064502E-2</v>
      </c>
      <c r="D62">
        <f t="shared" si="4"/>
        <v>3.0606978403536118</v>
      </c>
      <c r="E62">
        <f t="shared" si="5"/>
        <v>-1.7923916894982543</v>
      </c>
      <c r="S62">
        <v>40</v>
      </c>
      <c r="T62">
        <f t="shared" si="1"/>
        <v>61</v>
      </c>
      <c r="U62">
        <f t="shared" si="13"/>
        <v>0.61146496815286622</v>
      </c>
      <c r="V62">
        <f t="shared" si="14"/>
        <v>1.6020599913279623</v>
      </c>
      <c r="W62">
        <f t="shared" si="15"/>
        <v>-0.21362841936966534</v>
      </c>
    </row>
    <row r="63" spans="1:23" x14ac:dyDescent="0.25">
      <c r="A63">
        <v>1165</v>
      </c>
      <c r="B63">
        <f t="shared" si="2"/>
        <v>62</v>
      </c>
      <c r="C63">
        <f t="shared" si="3"/>
        <v>0</v>
      </c>
      <c r="D63">
        <f t="shared" si="4"/>
        <v>3.0663259253620376</v>
      </c>
      <c r="E63" t="e">
        <f t="shared" si="5"/>
        <v>#NUM!</v>
      </c>
      <c r="S63">
        <v>41</v>
      </c>
      <c r="T63">
        <f t="shared" si="1"/>
        <v>62</v>
      </c>
      <c r="U63">
        <f t="shared" si="13"/>
        <v>0.60509554140127386</v>
      </c>
      <c r="V63">
        <f t="shared" si="14"/>
        <v>1.6127838567197355</v>
      </c>
      <c r="W63">
        <f t="shared" si="15"/>
        <v>-0.21817604712038599</v>
      </c>
    </row>
    <row r="64" spans="1:23" x14ac:dyDescent="0.25">
      <c r="S64">
        <v>43</v>
      </c>
      <c r="T64">
        <f t="shared" si="1"/>
        <v>63</v>
      </c>
      <c r="U64">
        <f t="shared" si="13"/>
        <v>0.59872611464968151</v>
      </c>
      <c r="V64">
        <f t="shared" si="14"/>
        <v>1.6334684555795864</v>
      </c>
      <c r="W64">
        <f t="shared" si="15"/>
        <v>-0.2227717988095351</v>
      </c>
    </row>
    <row r="65" spans="19:23" x14ac:dyDescent="0.25">
      <c r="S65">
        <v>43</v>
      </c>
      <c r="T65">
        <f t="shared" si="1"/>
        <v>64</v>
      </c>
      <c r="U65">
        <f t="shared" si="13"/>
        <v>0.59235668789808915</v>
      </c>
      <c r="V65">
        <f t="shared" si="14"/>
        <v>1.6334684555795864</v>
      </c>
      <c r="W65">
        <f t="shared" si="15"/>
        <v>-0.22741670385529864</v>
      </c>
    </row>
    <row r="66" spans="19:23" x14ac:dyDescent="0.25">
      <c r="S66">
        <v>44</v>
      </c>
      <c r="T66">
        <f t="shared" ref="T66:T129" si="16">ROW()-1</f>
        <v>65</v>
      </c>
      <c r="U66">
        <f t="shared" si="13"/>
        <v>0.5859872611464968</v>
      </c>
      <c r="V66">
        <f t="shared" si="14"/>
        <v>1.6434526764861874</v>
      </c>
      <c r="W66">
        <f t="shared" si="15"/>
        <v>-0.23211182506367847</v>
      </c>
    </row>
    <row r="67" spans="19:23" x14ac:dyDescent="0.25">
      <c r="S67">
        <v>48</v>
      </c>
      <c r="T67">
        <f t="shared" si="16"/>
        <v>66</v>
      </c>
      <c r="U67">
        <f t="shared" ref="U67:U130" si="17">1-T67/157</f>
        <v>0.57961783439490444</v>
      </c>
      <c r="V67">
        <f t="shared" ref="V67:V130" si="18">LOG10(S67)</f>
        <v>1.6812412373755872</v>
      </c>
      <c r="W67">
        <f t="shared" ref="W67:W130" si="19">LOG10(U67)</f>
        <v>-0.23685826008814015</v>
      </c>
    </row>
    <row r="68" spans="19:23" x14ac:dyDescent="0.25">
      <c r="S68">
        <v>56</v>
      </c>
      <c r="T68">
        <f t="shared" si="16"/>
        <v>67</v>
      </c>
      <c r="U68">
        <f t="shared" si="17"/>
        <v>0.57324840764331209</v>
      </c>
      <c r="V68">
        <f t="shared" si="18"/>
        <v>1.7481880270062005</v>
      </c>
      <c r="W68">
        <f t="shared" si="19"/>
        <v>-0.24165714296990887</v>
      </c>
    </row>
    <row r="69" spans="19:23" x14ac:dyDescent="0.25">
      <c r="S69">
        <v>60</v>
      </c>
      <c r="T69">
        <f t="shared" si="16"/>
        <v>68</v>
      </c>
      <c r="U69">
        <f t="shared" si="17"/>
        <v>0.56687898089171973</v>
      </c>
      <c r="V69">
        <f t="shared" si="18"/>
        <v>1.7781512503836436</v>
      </c>
      <c r="W69">
        <f t="shared" si="19"/>
        <v>-0.24650964576432097</v>
      </c>
    </row>
    <row r="70" spans="19:23" x14ac:dyDescent="0.25">
      <c r="S70">
        <v>61</v>
      </c>
      <c r="T70">
        <f t="shared" si="16"/>
        <v>69</v>
      </c>
      <c r="U70">
        <f t="shared" si="17"/>
        <v>0.56050955414012738</v>
      </c>
      <c r="V70">
        <f t="shared" si="18"/>
        <v>1.7853298350107671</v>
      </c>
      <c r="W70">
        <f t="shared" si="19"/>
        <v>-0.25141698025906511</v>
      </c>
    </row>
    <row r="71" spans="19:23" x14ac:dyDescent="0.25">
      <c r="S71">
        <v>68</v>
      </c>
      <c r="T71">
        <f t="shared" si="16"/>
        <v>70</v>
      </c>
      <c r="U71">
        <f t="shared" si="17"/>
        <v>0.55414012738853502</v>
      </c>
      <c r="V71">
        <f t="shared" si="18"/>
        <v>1.8325089127062364</v>
      </c>
      <c r="W71">
        <f t="shared" si="19"/>
        <v>-0.25638039979061522</v>
      </c>
    </row>
    <row r="72" spans="19:23" x14ac:dyDescent="0.25">
      <c r="S72">
        <v>69</v>
      </c>
      <c r="T72">
        <f t="shared" si="16"/>
        <v>71</v>
      </c>
      <c r="U72">
        <f t="shared" si="17"/>
        <v>0.54777070063694266</v>
      </c>
      <c r="V72">
        <f t="shared" si="18"/>
        <v>1.8388490907372552</v>
      </c>
      <c r="W72">
        <f t="shared" si="19"/>
        <v>-0.26140120116566601</v>
      </c>
    </row>
    <row r="73" spans="19:23" x14ac:dyDescent="0.25">
      <c r="S73">
        <v>70</v>
      </c>
      <c r="T73">
        <f t="shared" si="16"/>
        <v>72</v>
      </c>
      <c r="U73">
        <f t="shared" si="17"/>
        <v>0.54140127388535031</v>
      </c>
      <c r="V73">
        <f t="shared" si="18"/>
        <v>1.8450980400142569</v>
      </c>
      <c r="W73">
        <f t="shared" si="19"/>
        <v>-0.26648072669494099</v>
      </c>
    </row>
    <row r="74" spans="19:23" x14ac:dyDescent="0.25">
      <c r="S74">
        <v>70</v>
      </c>
      <c r="T74">
        <f t="shared" si="16"/>
        <v>73</v>
      </c>
      <c r="U74">
        <f t="shared" si="17"/>
        <v>0.53503184713375795</v>
      </c>
      <c r="V74">
        <f t="shared" si="18"/>
        <v>1.8450980400142569</v>
      </c>
      <c r="W74">
        <f t="shared" si="19"/>
        <v>-0.27162036634735209</v>
      </c>
    </row>
    <row r="75" spans="19:23" x14ac:dyDescent="0.25">
      <c r="S75">
        <v>70</v>
      </c>
      <c r="T75">
        <f t="shared" si="16"/>
        <v>74</v>
      </c>
      <c r="U75">
        <f t="shared" si="17"/>
        <v>0.5286624203821656</v>
      </c>
      <c r="V75">
        <f t="shared" si="18"/>
        <v>1.8450980400142569</v>
      </c>
      <c r="W75">
        <f t="shared" si="19"/>
        <v>-0.27682156003315983</v>
      </c>
    </row>
    <row r="76" spans="19:23" x14ac:dyDescent="0.25">
      <c r="S76">
        <v>79</v>
      </c>
      <c r="T76">
        <f t="shared" si="16"/>
        <v>75</v>
      </c>
      <c r="U76">
        <f t="shared" si="17"/>
        <v>0.52229299363057324</v>
      </c>
      <c r="V76">
        <f t="shared" si="18"/>
        <v>1.8976270912904414</v>
      </c>
      <c r="W76">
        <f t="shared" si="19"/>
        <v>-0.28208580002551703</v>
      </c>
    </row>
    <row r="77" spans="19:23" x14ac:dyDescent="0.25">
      <c r="S77">
        <v>86</v>
      </c>
      <c r="T77">
        <f t="shared" si="16"/>
        <v>76</v>
      </c>
      <c r="U77">
        <f t="shared" si="17"/>
        <v>0.51592356687898089</v>
      </c>
      <c r="V77">
        <f t="shared" si="18"/>
        <v>1.9344984512435677</v>
      </c>
      <c r="W77">
        <f t="shared" si="19"/>
        <v>-0.287414633530584</v>
      </c>
    </row>
    <row r="78" spans="19:23" x14ac:dyDescent="0.25">
      <c r="S78">
        <v>87</v>
      </c>
      <c r="T78">
        <f t="shared" si="16"/>
        <v>77</v>
      </c>
      <c r="U78">
        <f t="shared" si="17"/>
        <v>0.50955414012738853</v>
      </c>
      <c r="V78">
        <f t="shared" si="18"/>
        <v>1.9395192526186185</v>
      </c>
      <c r="W78">
        <f t="shared" si="19"/>
        <v>-0.29280966541729014</v>
      </c>
    </row>
    <row r="79" spans="19:23" x14ac:dyDescent="0.25">
      <c r="S79">
        <v>90</v>
      </c>
      <c r="T79">
        <f t="shared" si="16"/>
        <v>78</v>
      </c>
      <c r="U79">
        <f t="shared" si="17"/>
        <v>0.50318471337579618</v>
      </c>
      <c r="V79">
        <f t="shared" si="18"/>
        <v>1.954242509439325</v>
      </c>
      <c r="W79">
        <f t="shared" si="19"/>
        <v>-0.2982725611187923</v>
      </c>
    </row>
    <row r="80" spans="19:23" x14ac:dyDescent="0.25">
      <c r="S80">
        <v>96</v>
      </c>
      <c r="T80">
        <f t="shared" si="16"/>
        <v>79</v>
      </c>
      <c r="U80">
        <f t="shared" si="17"/>
        <v>0.49681528662420382</v>
      </c>
      <c r="V80">
        <f t="shared" si="18"/>
        <v>1.9822712330395684</v>
      </c>
      <c r="W80">
        <f t="shared" si="19"/>
        <v>-0.30380504971875333</v>
      </c>
    </row>
    <row r="81" spans="19:23" x14ac:dyDescent="0.25">
      <c r="S81">
        <v>99</v>
      </c>
      <c r="T81">
        <f t="shared" si="16"/>
        <v>80</v>
      </c>
      <c r="U81">
        <f t="shared" si="17"/>
        <v>0.49044585987261147</v>
      </c>
      <c r="V81">
        <f t="shared" si="18"/>
        <v>1.9956351945975499</v>
      </c>
      <c r="W81">
        <f t="shared" si="19"/>
        <v>-0.30940892723675184</v>
      </c>
    </row>
    <row r="82" spans="19:23" x14ac:dyDescent="0.25">
      <c r="S82">
        <v>106</v>
      </c>
      <c r="T82">
        <f t="shared" si="16"/>
        <v>81</v>
      </c>
      <c r="U82">
        <f t="shared" si="17"/>
        <v>0.48407643312101911</v>
      </c>
      <c r="V82">
        <f t="shared" si="18"/>
        <v>2.0253058652647704</v>
      </c>
      <c r="W82">
        <f t="shared" si="19"/>
        <v>-0.31508606012844237</v>
      </c>
    </row>
    <row r="83" spans="19:23" x14ac:dyDescent="0.25">
      <c r="S83">
        <v>115</v>
      </c>
      <c r="T83">
        <f t="shared" si="16"/>
        <v>82</v>
      </c>
      <c r="U83">
        <f t="shared" si="17"/>
        <v>0.47770700636942676</v>
      </c>
      <c r="V83">
        <f t="shared" si="18"/>
        <v>2.0606978403536118</v>
      </c>
      <c r="W83">
        <f t="shared" si="19"/>
        <v>-0.3208383890175337</v>
      </c>
    </row>
    <row r="84" spans="19:23" x14ac:dyDescent="0.25">
      <c r="S84">
        <v>127</v>
      </c>
      <c r="T84">
        <f t="shared" si="16"/>
        <v>83</v>
      </c>
      <c r="U84">
        <f t="shared" si="17"/>
        <v>0.4713375796178344</v>
      </c>
      <c r="V84">
        <f t="shared" si="18"/>
        <v>2.1038037209559568</v>
      </c>
      <c r="W84">
        <f t="shared" si="19"/>
        <v>-0.32666793267825756</v>
      </c>
    </row>
    <row r="85" spans="19:23" x14ac:dyDescent="0.25">
      <c r="S85">
        <v>128</v>
      </c>
      <c r="T85">
        <f t="shared" si="16"/>
        <v>84</v>
      </c>
      <c r="U85">
        <f t="shared" si="17"/>
        <v>0.46496815286624205</v>
      </c>
      <c r="V85">
        <f t="shared" si="18"/>
        <v>2.1072099696478683</v>
      </c>
      <c r="W85">
        <f t="shared" si="19"/>
        <v>-0.33257679228877784</v>
      </c>
    </row>
    <row r="86" spans="19:23" x14ac:dyDescent="0.25">
      <c r="S86">
        <v>136</v>
      </c>
      <c r="T86">
        <f t="shared" si="16"/>
        <v>85</v>
      </c>
      <c r="U86">
        <f t="shared" si="17"/>
        <v>0.45859872611464969</v>
      </c>
      <c r="V86">
        <f t="shared" si="18"/>
        <v>2.1335389083702174</v>
      </c>
      <c r="W86">
        <f t="shared" si="19"/>
        <v>-0.33856715597796527</v>
      </c>
    </row>
    <row r="87" spans="19:23" x14ac:dyDescent="0.25">
      <c r="S87">
        <v>140</v>
      </c>
      <c r="T87">
        <f t="shared" si="16"/>
        <v>86</v>
      </c>
      <c r="U87">
        <f t="shared" si="17"/>
        <v>0.45222929936305734</v>
      </c>
      <c r="V87">
        <f t="shared" si="18"/>
        <v>2.1461280356782382</v>
      </c>
      <c r="W87">
        <f t="shared" si="19"/>
        <v>-0.34464130369015844</v>
      </c>
    </row>
    <row r="88" spans="19:23" x14ac:dyDescent="0.25">
      <c r="S88">
        <v>144</v>
      </c>
      <c r="T88">
        <f t="shared" si="16"/>
        <v>87</v>
      </c>
      <c r="U88">
        <f t="shared" si="17"/>
        <v>0.44585987261146498</v>
      </c>
      <c r="V88">
        <f t="shared" si="18"/>
        <v>2.1583624920952498</v>
      </c>
      <c r="W88">
        <f t="shared" si="19"/>
        <v>-0.35080161239497687</v>
      </c>
    </row>
    <row r="89" spans="19:23" x14ac:dyDescent="0.25">
      <c r="S89">
        <v>149</v>
      </c>
      <c r="T89">
        <f t="shared" si="16"/>
        <v>88</v>
      </c>
      <c r="U89">
        <f t="shared" si="17"/>
        <v>0.43949044585987262</v>
      </c>
      <c r="V89">
        <f t="shared" si="18"/>
        <v>2.173186268412274</v>
      </c>
      <c r="W89">
        <f t="shared" si="19"/>
        <v>-0.35705056167197841</v>
      </c>
    </row>
    <row r="90" spans="19:23" x14ac:dyDescent="0.25">
      <c r="S90">
        <v>154</v>
      </c>
      <c r="T90">
        <f t="shared" si="16"/>
        <v>89</v>
      </c>
      <c r="U90">
        <f t="shared" si="17"/>
        <v>0.43312101910828027</v>
      </c>
      <c r="V90">
        <f t="shared" si="18"/>
        <v>2.1875207208364631</v>
      </c>
      <c r="W90">
        <f t="shared" si="19"/>
        <v>-0.3633907397029974</v>
      </c>
    </row>
    <row r="91" spans="19:23" x14ac:dyDescent="0.25">
      <c r="S91">
        <v>156</v>
      </c>
      <c r="T91">
        <f t="shared" si="16"/>
        <v>90</v>
      </c>
      <c r="U91">
        <f t="shared" si="17"/>
        <v>0.42675159235668791</v>
      </c>
      <c r="V91">
        <f t="shared" si="18"/>
        <v>2.1931245983544616</v>
      </c>
      <c r="W91">
        <f t="shared" si="19"/>
        <v>-0.36982484970840729</v>
      </c>
    </row>
    <row r="92" spans="19:23" x14ac:dyDescent="0.25">
      <c r="S92">
        <v>168</v>
      </c>
      <c r="T92">
        <f t="shared" si="16"/>
        <v>91</v>
      </c>
      <c r="U92">
        <f t="shared" si="17"/>
        <v>0.42038216560509556</v>
      </c>
      <c r="V92">
        <f t="shared" si="18"/>
        <v>2.2253092817258628</v>
      </c>
      <c r="W92">
        <f t="shared" si="19"/>
        <v>-0.37635571686736502</v>
      </c>
    </row>
    <row r="93" spans="19:23" x14ac:dyDescent="0.25">
      <c r="S93">
        <v>174</v>
      </c>
      <c r="T93">
        <f t="shared" si="16"/>
        <v>92</v>
      </c>
      <c r="U93">
        <f t="shared" si="17"/>
        <v>0.4140127388535032</v>
      </c>
      <c r="V93">
        <f t="shared" si="18"/>
        <v>2.2405492482825999</v>
      </c>
      <c r="W93">
        <f t="shared" si="19"/>
        <v>-0.38298629576637816</v>
      </c>
    </row>
    <row r="94" spans="19:23" x14ac:dyDescent="0.25">
      <c r="S94">
        <v>179</v>
      </c>
      <c r="T94">
        <f t="shared" si="16"/>
        <v>93</v>
      </c>
      <c r="U94">
        <f t="shared" si="17"/>
        <v>0.40764331210191085</v>
      </c>
      <c r="V94">
        <f t="shared" si="18"/>
        <v>2.2528530309798933</v>
      </c>
      <c r="W94">
        <f t="shared" si="19"/>
        <v>-0.38971967842534655</v>
      </c>
    </row>
    <row r="95" spans="19:23" x14ac:dyDescent="0.25">
      <c r="S95">
        <v>180</v>
      </c>
      <c r="T95">
        <f t="shared" si="16"/>
        <v>94</v>
      </c>
      <c r="U95">
        <f t="shared" si="17"/>
        <v>0.40127388535031849</v>
      </c>
      <c r="V95">
        <f t="shared" si="18"/>
        <v>2.255272505103306</v>
      </c>
      <c r="W95">
        <f t="shared" si="19"/>
        <v>-0.396559102955652</v>
      </c>
    </row>
    <row r="96" spans="19:23" x14ac:dyDescent="0.25">
      <c r="S96">
        <v>182</v>
      </c>
      <c r="T96">
        <f t="shared" si="16"/>
        <v>95</v>
      </c>
      <c r="U96">
        <f t="shared" si="17"/>
        <v>0.39490445859872614</v>
      </c>
      <c r="V96">
        <f t="shared" si="18"/>
        <v>2.2600713879850747</v>
      </c>
      <c r="W96">
        <f t="shared" si="19"/>
        <v>-0.40350796291097984</v>
      </c>
    </row>
    <row r="97" spans="19:23" x14ac:dyDescent="0.25">
      <c r="S97">
        <v>188</v>
      </c>
      <c r="T97">
        <f t="shared" si="16"/>
        <v>96</v>
      </c>
      <c r="U97">
        <f t="shared" si="17"/>
        <v>0.38853503184713378</v>
      </c>
      <c r="V97">
        <f t="shared" si="18"/>
        <v>2.27415784926368</v>
      </c>
      <c r="W97">
        <f t="shared" si="19"/>
        <v>-0.41056981739846665</v>
      </c>
    </row>
    <row r="98" spans="19:23" x14ac:dyDescent="0.25">
      <c r="S98">
        <v>189</v>
      </c>
      <c r="T98">
        <f t="shared" si="16"/>
        <v>97</v>
      </c>
      <c r="U98">
        <f t="shared" si="17"/>
        <v>0.38216560509554143</v>
      </c>
      <c r="V98">
        <f t="shared" si="18"/>
        <v>2.2764618041732443</v>
      </c>
      <c r="W98">
        <f t="shared" si="19"/>
        <v>-0.41774840202559005</v>
      </c>
    </row>
    <row r="99" spans="19:23" x14ac:dyDescent="0.25">
      <c r="S99">
        <v>200</v>
      </c>
      <c r="T99">
        <f t="shared" si="16"/>
        <v>98</v>
      </c>
      <c r="U99">
        <f t="shared" si="17"/>
        <v>0.37579617834394907</v>
      </c>
      <c r="V99">
        <f t="shared" si="18"/>
        <v>2.3010299956639813</v>
      </c>
      <c r="W99">
        <f t="shared" si="19"/>
        <v>-0.42504764076708951</v>
      </c>
    </row>
    <row r="100" spans="19:23" x14ac:dyDescent="0.25">
      <c r="S100">
        <v>203</v>
      </c>
      <c r="T100">
        <f t="shared" si="16"/>
        <v>99</v>
      </c>
      <c r="U100">
        <f t="shared" si="17"/>
        <v>0.36942675159235672</v>
      </c>
      <c r="V100">
        <f t="shared" si="18"/>
        <v>2.307496037913213</v>
      </c>
      <c r="W100">
        <f t="shared" si="19"/>
        <v>-0.4324716588462964</v>
      </c>
    </row>
    <row r="101" spans="19:23" x14ac:dyDescent="0.25">
      <c r="S101">
        <v>223</v>
      </c>
      <c r="T101">
        <f t="shared" si="16"/>
        <v>100</v>
      </c>
      <c r="U101">
        <f t="shared" si="17"/>
        <v>0.36305732484076436</v>
      </c>
      <c r="V101">
        <f t="shared" si="18"/>
        <v>2.3483048630481607</v>
      </c>
      <c r="W101">
        <f t="shared" si="19"/>
        <v>-0.44002479673674227</v>
      </c>
    </row>
    <row r="102" spans="19:23" x14ac:dyDescent="0.25">
      <c r="S102">
        <v>230</v>
      </c>
      <c r="T102">
        <f t="shared" si="16"/>
        <v>101</v>
      </c>
      <c r="U102">
        <f t="shared" si="17"/>
        <v>0.35668789808917201</v>
      </c>
      <c r="V102">
        <f t="shared" si="18"/>
        <v>2.3617278360175931</v>
      </c>
      <c r="W102">
        <f t="shared" si="19"/>
        <v>-0.44771162540303328</v>
      </c>
    </row>
    <row r="103" spans="19:23" x14ac:dyDescent="0.25">
      <c r="S103">
        <v>231</v>
      </c>
      <c r="T103">
        <f t="shared" si="16"/>
        <v>102</v>
      </c>
      <c r="U103">
        <f t="shared" si="17"/>
        <v>0.35031847133757965</v>
      </c>
      <c r="V103">
        <f t="shared" si="18"/>
        <v>2.3636119798921444</v>
      </c>
      <c r="W103">
        <f t="shared" si="19"/>
        <v>-0.45553696291498985</v>
      </c>
    </row>
    <row r="104" spans="19:23" x14ac:dyDescent="0.25">
      <c r="S104">
        <v>235</v>
      </c>
      <c r="T104">
        <f t="shared" si="16"/>
        <v>103</v>
      </c>
      <c r="U104">
        <f t="shared" si="17"/>
        <v>0.3439490445859873</v>
      </c>
      <c r="V104">
        <f t="shared" si="18"/>
        <v>2.3710678622717363</v>
      </c>
      <c r="W104">
        <f t="shared" si="19"/>
        <v>-0.46350589258626518</v>
      </c>
    </row>
    <row r="105" spans="19:23" x14ac:dyDescent="0.25">
      <c r="S105">
        <v>235</v>
      </c>
      <c r="T105">
        <f t="shared" si="16"/>
        <v>104</v>
      </c>
      <c r="U105">
        <f t="shared" si="17"/>
        <v>0.33757961783439494</v>
      </c>
      <c r="V105">
        <f t="shared" si="18"/>
        <v>2.3710678622717363</v>
      </c>
      <c r="W105">
        <f t="shared" si="19"/>
        <v>-0.47162378280844464</v>
      </c>
    </row>
    <row r="106" spans="19:23" x14ac:dyDescent="0.25">
      <c r="S106">
        <v>238</v>
      </c>
      <c r="T106">
        <f t="shared" si="16"/>
        <v>105</v>
      </c>
      <c r="U106">
        <f t="shared" si="17"/>
        <v>0.33121019108280259</v>
      </c>
      <c r="V106">
        <f t="shared" si="18"/>
        <v>2.3765769570565118</v>
      </c>
      <c r="W106">
        <f t="shared" si="19"/>
        <v>-0.47989630877443451</v>
      </c>
    </row>
    <row r="107" spans="19:23" x14ac:dyDescent="0.25">
      <c r="S107">
        <v>241</v>
      </c>
      <c r="T107">
        <f t="shared" si="16"/>
        <v>106</v>
      </c>
      <c r="U107">
        <f t="shared" si="17"/>
        <v>0.32484076433121023</v>
      </c>
      <c r="V107">
        <f t="shared" si="18"/>
        <v>2.3820170425748683</v>
      </c>
      <c r="W107">
        <f t="shared" si="19"/>
        <v>-0.48832947631129731</v>
      </c>
    </row>
    <row r="108" spans="19:23" x14ac:dyDescent="0.25">
      <c r="S108">
        <v>241</v>
      </c>
      <c r="T108">
        <f t="shared" si="16"/>
        <v>107</v>
      </c>
      <c r="U108">
        <f t="shared" si="17"/>
        <v>0.31847133757961787</v>
      </c>
      <c r="V108">
        <f t="shared" si="18"/>
        <v>2.3820170425748683</v>
      </c>
      <c r="W108">
        <f t="shared" si="19"/>
        <v>-0.49692964807321488</v>
      </c>
    </row>
    <row r="109" spans="19:23" x14ac:dyDescent="0.25">
      <c r="S109">
        <v>242</v>
      </c>
      <c r="T109">
        <f t="shared" si="16"/>
        <v>108</v>
      </c>
      <c r="U109">
        <f t="shared" si="17"/>
        <v>0.31210191082802552</v>
      </c>
      <c r="V109">
        <f t="shared" si="18"/>
        <v>2.3838153659804311</v>
      </c>
      <c r="W109">
        <f t="shared" si="19"/>
        <v>-0.50570357238072006</v>
      </c>
    </row>
    <row r="110" spans="19:23" x14ac:dyDescent="0.25">
      <c r="S110">
        <v>249</v>
      </c>
      <c r="T110">
        <f t="shared" si="16"/>
        <v>109</v>
      </c>
      <c r="U110">
        <f t="shared" si="17"/>
        <v>0.30573248407643316</v>
      </c>
      <c r="V110">
        <f t="shared" si="18"/>
        <v>2.3961993470957363</v>
      </c>
      <c r="W110">
        <f t="shared" si="19"/>
        <v>-0.51465841503364651</v>
      </c>
    </row>
    <row r="111" spans="19:23" x14ac:dyDescent="0.25">
      <c r="S111">
        <v>254</v>
      </c>
      <c r="T111">
        <f t="shared" si="16"/>
        <v>110</v>
      </c>
      <c r="U111">
        <f t="shared" si="17"/>
        <v>0.29936305732484081</v>
      </c>
      <c r="V111">
        <f t="shared" si="18"/>
        <v>2.4048337166199381</v>
      </c>
      <c r="W111">
        <f t="shared" si="19"/>
        <v>-0.52380179447351616</v>
      </c>
    </row>
    <row r="112" spans="19:23" x14ac:dyDescent="0.25">
      <c r="S112">
        <v>260</v>
      </c>
      <c r="T112">
        <f t="shared" si="16"/>
        <v>111</v>
      </c>
      <c r="U112">
        <f t="shared" si="17"/>
        <v>0.29299363057324845</v>
      </c>
      <c r="V112">
        <f t="shared" si="18"/>
        <v>2.4149733479708178</v>
      </c>
      <c r="W112">
        <f t="shared" si="19"/>
        <v>-0.53314182072765959</v>
      </c>
    </row>
    <row r="113" spans="19:23" x14ac:dyDescent="0.25">
      <c r="S113">
        <v>263</v>
      </c>
      <c r="T113">
        <f t="shared" si="16"/>
        <v>112</v>
      </c>
      <c r="U113">
        <f t="shared" si="17"/>
        <v>0.2866242038216561</v>
      </c>
      <c r="V113">
        <f t="shared" si="18"/>
        <v>2.419955748489758</v>
      </c>
      <c r="W113">
        <f t="shared" si="19"/>
        <v>-0.54268713863388995</v>
      </c>
    </row>
    <row r="114" spans="19:23" x14ac:dyDescent="0.25">
      <c r="S114">
        <v>263</v>
      </c>
      <c r="T114">
        <f t="shared" si="16"/>
        <v>113</v>
      </c>
      <c r="U114">
        <f t="shared" si="17"/>
        <v>0.28025477707006374</v>
      </c>
      <c r="V114">
        <f t="shared" si="18"/>
        <v>2.419955748489758</v>
      </c>
      <c r="W114">
        <f t="shared" si="19"/>
        <v>-0.55244697592304626</v>
      </c>
    </row>
    <row r="115" spans="19:23" x14ac:dyDescent="0.25">
      <c r="S115">
        <v>266</v>
      </c>
      <c r="T115">
        <f t="shared" si="16"/>
        <v>114</v>
      </c>
      <c r="U115">
        <f t="shared" si="17"/>
        <v>0.27388535031847139</v>
      </c>
      <c r="V115">
        <f t="shared" si="18"/>
        <v>2.424881636631067</v>
      </c>
      <c r="W115">
        <f t="shared" si="19"/>
        <v>-0.56243119682964715</v>
      </c>
    </row>
    <row r="116" spans="19:23" x14ac:dyDescent="0.25">
      <c r="S116">
        <v>271</v>
      </c>
      <c r="T116">
        <f t="shared" si="16"/>
        <v>115</v>
      </c>
      <c r="U116">
        <f t="shared" si="17"/>
        <v>0.26751592356687903</v>
      </c>
      <c r="V116">
        <f t="shared" si="18"/>
        <v>2.4329692908744058</v>
      </c>
      <c r="W116">
        <f t="shared" si="19"/>
        <v>-0.57265036201133324</v>
      </c>
    </row>
    <row r="117" spans="19:23" x14ac:dyDescent="0.25">
      <c r="S117">
        <v>272</v>
      </c>
      <c r="T117">
        <f t="shared" si="16"/>
        <v>116</v>
      </c>
      <c r="U117">
        <f t="shared" si="17"/>
        <v>0.26114649681528668</v>
      </c>
      <c r="V117">
        <f t="shared" si="18"/>
        <v>2.4345689040341987</v>
      </c>
      <c r="W117">
        <f t="shared" si="19"/>
        <v>-0.58311579568949812</v>
      </c>
    </row>
    <row r="118" spans="19:23" x14ac:dyDescent="0.25">
      <c r="S118">
        <v>274</v>
      </c>
      <c r="T118">
        <f t="shared" si="16"/>
        <v>117</v>
      </c>
      <c r="U118">
        <f t="shared" si="17"/>
        <v>0.25477707006369432</v>
      </c>
      <c r="V118">
        <f t="shared" si="18"/>
        <v>2.4377505628203879</v>
      </c>
      <c r="W118">
        <f t="shared" si="19"/>
        <v>-0.59383966108127129</v>
      </c>
    </row>
    <row r="119" spans="19:23" x14ac:dyDescent="0.25">
      <c r="S119">
        <v>274</v>
      </c>
      <c r="T119">
        <f t="shared" si="16"/>
        <v>118</v>
      </c>
      <c r="U119">
        <f t="shared" si="17"/>
        <v>0.24840764331210186</v>
      </c>
      <c r="V119">
        <f t="shared" si="18"/>
        <v>2.4377505628203879</v>
      </c>
      <c r="W119">
        <f t="shared" si="19"/>
        <v>-0.60483504538273458</v>
      </c>
    </row>
    <row r="120" spans="19:23" x14ac:dyDescent="0.25">
      <c r="S120">
        <v>274</v>
      </c>
      <c r="T120">
        <f t="shared" si="16"/>
        <v>119</v>
      </c>
      <c r="U120">
        <f t="shared" si="17"/>
        <v>0.2420382165605095</v>
      </c>
      <c r="V120">
        <f t="shared" si="18"/>
        <v>2.4377505628203879</v>
      </c>
      <c r="W120">
        <f t="shared" si="19"/>
        <v>-0.61611605579242368</v>
      </c>
    </row>
    <row r="121" spans="19:23" x14ac:dyDescent="0.25">
      <c r="S121">
        <v>275</v>
      </c>
      <c r="T121">
        <f t="shared" si="16"/>
        <v>120</v>
      </c>
      <c r="U121">
        <f t="shared" si="17"/>
        <v>0.23566878980891715</v>
      </c>
      <c r="V121">
        <f t="shared" si="18"/>
        <v>2.4393326938302629</v>
      </c>
      <c r="W121">
        <f t="shared" si="19"/>
        <v>-0.62769792834223881</v>
      </c>
    </row>
    <row r="122" spans="19:23" x14ac:dyDescent="0.25">
      <c r="S122">
        <v>276</v>
      </c>
      <c r="T122">
        <f t="shared" si="16"/>
        <v>121</v>
      </c>
      <c r="U122">
        <f t="shared" si="17"/>
        <v>0.22929936305732479</v>
      </c>
      <c r="V122">
        <f t="shared" si="18"/>
        <v>2.4409090820652177</v>
      </c>
      <c r="W122">
        <f t="shared" si="19"/>
        <v>-0.63959715164194653</v>
      </c>
    </row>
    <row r="123" spans="19:23" x14ac:dyDescent="0.25">
      <c r="S123">
        <v>276</v>
      </c>
      <c r="T123">
        <f t="shared" si="16"/>
        <v>122</v>
      </c>
      <c r="U123">
        <f t="shared" si="17"/>
        <v>0.22292993630573243</v>
      </c>
      <c r="V123">
        <f t="shared" si="18"/>
        <v>2.4409090820652177</v>
      </c>
      <c r="W123">
        <f t="shared" si="19"/>
        <v>-0.65183160805895823</v>
      </c>
    </row>
    <row r="124" spans="19:23" x14ac:dyDescent="0.25">
      <c r="S124">
        <v>280</v>
      </c>
      <c r="T124">
        <f t="shared" si="16"/>
        <v>123</v>
      </c>
      <c r="U124">
        <f t="shared" si="17"/>
        <v>0.21656050955414008</v>
      </c>
      <c r="V124">
        <f t="shared" si="18"/>
        <v>2.4471580313422194</v>
      </c>
      <c r="W124">
        <f t="shared" si="19"/>
        <v>-0.66442073536697865</v>
      </c>
    </row>
    <row r="125" spans="19:23" x14ac:dyDescent="0.25">
      <c r="S125">
        <v>282</v>
      </c>
      <c r="T125">
        <f t="shared" si="16"/>
        <v>124</v>
      </c>
      <c r="U125">
        <f t="shared" si="17"/>
        <v>0.21019108280254772</v>
      </c>
      <c r="V125">
        <f t="shared" si="18"/>
        <v>2.4502491083193609</v>
      </c>
      <c r="W125">
        <f t="shared" si="19"/>
        <v>-0.67738571253134638</v>
      </c>
    </row>
    <row r="126" spans="19:23" x14ac:dyDescent="0.25">
      <c r="S126">
        <v>290</v>
      </c>
      <c r="T126">
        <f t="shared" si="16"/>
        <v>125</v>
      </c>
      <c r="U126">
        <f t="shared" si="17"/>
        <v>0.20382165605095537</v>
      </c>
      <c r="V126">
        <f t="shared" si="18"/>
        <v>2.4623979978989561</v>
      </c>
      <c r="W126">
        <f t="shared" si="19"/>
        <v>-0.69074967408932786</v>
      </c>
    </row>
    <row r="127" spans="19:23" x14ac:dyDescent="0.25">
      <c r="S127">
        <v>294</v>
      </c>
      <c r="T127">
        <f t="shared" si="16"/>
        <v>126</v>
      </c>
      <c r="U127">
        <f t="shared" si="17"/>
        <v>0.19745222929936301</v>
      </c>
      <c r="V127">
        <f t="shared" si="18"/>
        <v>2.4683473304121573</v>
      </c>
      <c r="W127">
        <f t="shared" si="19"/>
        <v>-0.70453795857496115</v>
      </c>
    </row>
    <row r="128" spans="19:23" x14ac:dyDescent="0.25">
      <c r="S128">
        <v>302</v>
      </c>
      <c r="T128">
        <f t="shared" si="16"/>
        <v>127</v>
      </c>
      <c r="U128">
        <f t="shared" si="17"/>
        <v>0.19108280254777066</v>
      </c>
      <c r="V128">
        <f t="shared" si="18"/>
        <v>2.4800069429571505</v>
      </c>
      <c r="W128">
        <f t="shared" si="19"/>
        <v>-0.71877839768957141</v>
      </c>
    </row>
    <row r="129" spans="19:23" x14ac:dyDescent="0.25">
      <c r="S129">
        <v>309</v>
      </c>
      <c r="T129">
        <f t="shared" si="16"/>
        <v>128</v>
      </c>
      <c r="U129">
        <f t="shared" si="17"/>
        <v>0.1847133757961783</v>
      </c>
      <c r="V129">
        <f t="shared" si="18"/>
        <v>2.4899584794248346</v>
      </c>
      <c r="W129">
        <f t="shared" si="19"/>
        <v>-0.73350165451027771</v>
      </c>
    </row>
    <row r="130" spans="19:23" x14ac:dyDescent="0.25">
      <c r="S130">
        <v>309</v>
      </c>
      <c r="T130">
        <f t="shared" ref="T130:T158" si="20">ROW()-1</f>
        <v>129</v>
      </c>
      <c r="U130">
        <f t="shared" si="17"/>
        <v>0.17834394904458595</v>
      </c>
      <c r="V130">
        <f t="shared" si="18"/>
        <v>2.4899584794248346</v>
      </c>
      <c r="W130">
        <f t="shared" si="19"/>
        <v>-0.74874162106701458</v>
      </c>
    </row>
    <row r="131" spans="19:23" x14ac:dyDescent="0.25">
      <c r="S131">
        <v>312</v>
      </c>
      <c r="T131">
        <f t="shared" si="20"/>
        <v>130</v>
      </c>
      <c r="U131">
        <f t="shared" ref="U131:U158" si="21">1-T131/157</f>
        <v>0.17197452229299359</v>
      </c>
      <c r="V131">
        <f t="shared" ref="V131:V158" si="22">LOG10(S131)</f>
        <v>2.4941545940184429</v>
      </c>
      <c r="W131">
        <f t="shared" ref="W131:W158" si="23">LOG10(U131)</f>
        <v>-0.76453588825024654</v>
      </c>
    </row>
    <row r="132" spans="19:23" x14ac:dyDescent="0.25">
      <c r="S132">
        <v>313</v>
      </c>
      <c r="T132">
        <f t="shared" si="20"/>
        <v>131</v>
      </c>
      <c r="U132">
        <f t="shared" si="21"/>
        <v>0.16560509554140124</v>
      </c>
      <c r="V132">
        <f t="shared" si="22"/>
        <v>2.4955443375464483</v>
      </c>
      <c r="W132">
        <f t="shared" si="23"/>
        <v>-0.78092630443841582</v>
      </c>
    </row>
    <row r="133" spans="19:23" x14ac:dyDescent="0.25">
      <c r="S133">
        <v>320</v>
      </c>
      <c r="T133">
        <f t="shared" si="20"/>
        <v>132</v>
      </c>
      <c r="U133">
        <f t="shared" si="21"/>
        <v>0.15923566878980888</v>
      </c>
      <c r="V133">
        <f t="shared" si="22"/>
        <v>2.5051499783199058</v>
      </c>
      <c r="W133">
        <f t="shared" si="23"/>
        <v>-0.79795964373719619</v>
      </c>
    </row>
    <row r="134" spans="19:23" x14ac:dyDescent="0.25">
      <c r="S134">
        <v>323</v>
      </c>
      <c r="T134">
        <f t="shared" si="20"/>
        <v>133</v>
      </c>
      <c r="U134">
        <f t="shared" si="21"/>
        <v>0.15286624203821653</v>
      </c>
      <c r="V134">
        <f t="shared" si="22"/>
        <v>2.509202522331103</v>
      </c>
      <c r="W134">
        <f t="shared" si="23"/>
        <v>-0.81568841069762776</v>
      </c>
    </row>
    <row r="135" spans="19:23" x14ac:dyDescent="0.25">
      <c r="S135">
        <v>349</v>
      </c>
      <c r="T135">
        <f t="shared" si="20"/>
        <v>134</v>
      </c>
      <c r="U135">
        <f t="shared" si="21"/>
        <v>0.14649681528662417</v>
      </c>
      <c r="V135">
        <f t="shared" si="22"/>
        <v>2.5428254269591797</v>
      </c>
      <c r="W135">
        <f t="shared" si="23"/>
        <v>-0.83417181639164095</v>
      </c>
    </row>
    <row r="136" spans="19:23" x14ac:dyDescent="0.25">
      <c r="S136">
        <v>356</v>
      </c>
      <c r="T136">
        <f t="shared" si="20"/>
        <v>135</v>
      </c>
      <c r="U136">
        <f t="shared" si="21"/>
        <v>0.14012738853503182</v>
      </c>
      <c r="V136">
        <f t="shared" si="22"/>
        <v>2.5514499979728753</v>
      </c>
      <c r="W136">
        <f t="shared" si="23"/>
        <v>-0.85347697158702762</v>
      </c>
    </row>
    <row r="137" spans="19:23" x14ac:dyDescent="0.25">
      <c r="S137">
        <v>359</v>
      </c>
      <c r="T137">
        <f t="shared" si="20"/>
        <v>136</v>
      </c>
      <c r="U137">
        <f t="shared" si="21"/>
        <v>0.13375796178343946</v>
      </c>
      <c r="V137">
        <f t="shared" si="22"/>
        <v>2.5550944485783194</v>
      </c>
      <c r="W137">
        <f t="shared" si="23"/>
        <v>-0.8736803576753146</v>
      </c>
    </row>
    <row r="138" spans="19:23" x14ac:dyDescent="0.25">
      <c r="S138">
        <v>368</v>
      </c>
      <c r="T138">
        <f t="shared" si="20"/>
        <v>137</v>
      </c>
      <c r="U138">
        <f t="shared" si="21"/>
        <v>0.12738853503184711</v>
      </c>
      <c r="V138">
        <f t="shared" si="22"/>
        <v>2.5658478186735176</v>
      </c>
      <c r="W138">
        <f t="shared" si="23"/>
        <v>-0.89486965674525265</v>
      </c>
    </row>
    <row r="139" spans="19:23" x14ac:dyDescent="0.25">
      <c r="S139">
        <v>369</v>
      </c>
      <c r="T139">
        <f t="shared" si="20"/>
        <v>138</v>
      </c>
      <c r="U139">
        <f t="shared" si="21"/>
        <v>0.12101910828025475</v>
      </c>
      <c r="V139">
        <f t="shared" si="22"/>
        <v>2.5670263661590602</v>
      </c>
      <c r="W139">
        <f t="shared" si="23"/>
        <v>-0.91714605145640482</v>
      </c>
    </row>
    <row r="140" spans="19:23" x14ac:dyDescent="0.25">
      <c r="S140">
        <v>369</v>
      </c>
      <c r="T140">
        <f t="shared" si="20"/>
        <v>139</v>
      </c>
      <c r="U140">
        <f t="shared" si="21"/>
        <v>0.11464968152866239</v>
      </c>
      <c r="V140">
        <f t="shared" si="22"/>
        <v>2.5670263661590602</v>
      </c>
      <c r="W140">
        <f t="shared" si="23"/>
        <v>-0.94062714730592778</v>
      </c>
    </row>
    <row r="141" spans="19:23" x14ac:dyDescent="0.25">
      <c r="S141">
        <v>373</v>
      </c>
      <c r="T141">
        <f t="shared" si="20"/>
        <v>140</v>
      </c>
      <c r="U141">
        <f t="shared" si="21"/>
        <v>0.10828025477707004</v>
      </c>
      <c r="V141">
        <f t="shared" si="22"/>
        <v>2.5717088318086878</v>
      </c>
      <c r="W141">
        <f t="shared" si="23"/>
        <v>-0.96545073103095991</v>
      </c>
    </row>
    <row r="142" spans="19:23" x14ac:dyDescent="0.25">
      <c r="S142">
        <v>381</v>
      </c>
      <c r="T142">
        <f t="shared" si="20"/>
        <v>141</v>
      </c>
      <c r="U142">
        <f t="shared" si="21"/>
        <v>0.10191082802547768</v>
      </c>
      <c r="V142">
        <f t="shared" si="22"/>
        <v>2.5809249756756194</v>
      </c>
      <c r="W142">
        <f t="shared" si="23"/>
        <v>-0.991779669753309</v>
      </c>
    </row>
    <row r="143" spans="19:23" x14ac:dyDescent="0.25">
      <c r="S143">
        <v>382</v>
      </c>
      <c r="T143">
        <f t="shared" si="20"/>
        <v>142</v>
      </c>
      <c r="U143">
        <f t="shared" si="21"/>
        <v>9.5541401273885329E-2</v>
      </c>
      <c r="V143">
        <f t="shared" si="22"/>
        <v>2.5820633629117089</v>
      </c>
      <c r="W143">
        <f t="shared" si="23"/>
        <v>-1.0198083933535527</v>
      </c>
    </row>
    <row r="144" spans="19:23" x14ac:dyDescent="0.25">
      <c r="S144">
        <v>382</v>
      </c>
      <c r="T144">
        <f t="shared" si="20"/>
        <v>143</v>
      </c>
      <c r="U144">
        <f t="shared" si="21"/>
        <v>8.9171974522292974E-2</v>
      </c>
      <c r="V144">
        <f t="shared" si="22"/>
        <v>2.5820633629117089</v>
      </c>
      <c r="W144">
        <f t="shared" si="23"/>
        <v>-1.0497716167309958</v>
      </c>
    </row>
    <row r="145" spans="19:23" x14ac:dyDescent="0.25">
      <c r="S145">
        <v>386</v>
      </c>
      <c r="T145">
        <f t="shared" si="20"/>
        <v>144</v>
      </c>
      <c r="U145">
        <f t="shared" si="21"/>
        <v>8.2802547770700619E-2</v>
      </c>
      <c r="V145">
        <f t="shared" si="22"/>
        <v>2.5865873046717551</v>
      </c>
      <c r="W145">
        <f t="shared" si="23"/>
        <v>-1.0819563001023971</v>
      </c>
    </row>
    <row r="146" spans="19:23" x14ac:dyDescent="0.25">
      <c r="S146">
        <v>392</v>
      </c>
      <c r="T146">
        <f t="shared" si="20"/>
        <v>145</v>
      </c>
      <c r="U146">
        <f t="shared" si="21"/>
        <v>7.6433121019108263E-2</v>
      </c>
      <c r="V146">
        <f t="shared" si="22"/>
        <v>2.5932860670204572</v>
      </c>
      <c r="W146">
        <f t="shared" si="23"/>
        <v>-1.1167184063616089</v>
      </c>
    </row>
    <row r="147" spans="19:23" x14ac:dyDescent="0.25">
      <c r="S147">
        <v>393</v>
      </c>
      <c r="T147">
        <f t="shared" si="20"/>
        <v>146</v>
      </c>
      <c r="U147">
        <f t="shared" si="21"/>
        <v>7.0063694267515908E-2</v>
      </c>
      <c r="V147">
        <f t="shared" si="22"/>
        <v>2.5943925503754266</v>
      </c>
      <c r="W147">
        <f t="shared" si="23"/>
        <v>-1.1545069672510089</v>
      </c>
    </row>
    <row r="148" spans="19:23" x14ac:dyDescent="0.25">
      <c r="S148">
        <v>396</v>
      </c>
      <c r="T148">
        <f t="shared" si="20"/>
        <v>147</v>
      </c>
      <c r="U148">
        <f t="shared" si="21"/>
        <v>6.3694267515923553E-2</v>
      </c>
      <c r="V148">
        <f t="shared" si="22"/>
        <v>2.5976951859255122</v>
      </c>
      <c r="W148">
        <f t="shared" si="23"/>
        <v>-1.1958996524092338</v>
      </c>
    </row>
    <row r="149" spans="19:23" x14ac:dyDescent="0.25">
      <c r="S149">
        <v>400</v>
      </c>
      <c r="T149">
        <f t="shared" si="20"/>
        <v>148</v>
      </c>
      <c r="U149">
        <f t="shared" si="21"/>
        <v>5.7324840764331197E-2</v>
      </c>
      <c r="V149">
        <f t="shared" si="22"/>
        <v>2.6020599913279625</v>
      </c>
      <c r="W149">
        <f t="shared" si="23"/>
        <v>-1.241657142969909</v>
      </c>
    </row>
    <row r="150" spans="19:23" x14ac:dyDescent="0.25">
      <c r="S150">
        <v>400</v>
      </c>
      <c r="T150">
        <f t="shared" si="20"/>
        <v>149</v>
      </c>
      <c r="U150">
        <f t="shared" si="21"/>
        <v>5.0955414012738842E-2</v>
      </c>
      <c r="V150">
        <f t="shared" si="22"/>
        <v>2.6020599913279625</v>
      </c>
      <c r="W150">
        <f t="shared" si="23"/>
        <v>-1.2928096654172903</v>
      </c>
    </row>
    <row r="151" spans="19:23" x14ac:dyDescent="0.25">
      <c r="S151">
        <v>400</v>
      </c>
      <c r="T151">
        <f t="shared" si="20"/>
        <v>150</v>
      </c>
      <c r="U151">
        <f t="shared" si="21"/>
        <v>4.4585987261146487E-2</v>
      </c>
      <c r="V151">
        <f t="shared" si="22"/>
        <v>2.6020599913279625</v>
      </c>
      <c r="W151">
        <f t="shared" si="23"/>
        <v>-1.3508016123949771</v>
      </c>
    </row>
    <row r="152" spans="19:23" x14ac:dyDescent="0.25">
      <c r="S152">
        <v>401</v>
      </c>
      <c r="T152">
        <f t="shared" si="20"/>
        <v>151</v>
      </c>
      <c r="U152">
        <f t="shared" si="21"/>
        <v>3.8216560509554132E-2</v>
      </c>
      <c r="V152">
        <f t="shared" si="22"/>
        <v>2.6031443726201822</v>
      </c>
      <c r="W152">
        <f t="shared" si="23"/>
        <v>-1.4177484020255902</v>
      </c>
    </row>
    <row r="153" spans="19:23" x14ac:dyDescent="0.25">
      <c r="S153">
        <v>411</v>
      </c>
      <c r="T153">
        <f t="shared" si="20"/>
        <v>152</v>
      </c>
      <c r="U153">
        <f t="shared" si="21"/>
        <v>3.1847133757961776E-2</v>
      </c>
      <c r="V153">
        <f t="shared" si="22"/>
        <v>2.6138418218760693</v>
      </c>
      <c r="W153">
        <f t="shared" si="23"/>
        <v>-1.496929648073215</v>
      </c>
    </row>
    <row r="154" spans="19:23" x14ac:dyDescent="0.25">
      <c r="S154">
        <v>418</v>
      </c>
      <c r="T154">
        <f t="shared" si="20"/>
        <v>153</v>
      </c>
      <c r="U154">
        <f t="shared" si="21"/>
        <v>2.5477707006369421E-2</v>
      </c>
      <c r="V154">
        <f t="shared" si="22"/>
        <v>2.621176281775035</v>
      </c>
      <c r="W154">
        <f t="shared" si="23"/>
        <v>-1.5938396610812715</v>
      </c>
    </row>
    <row r="155" spans="19:23" x14ac:dyDescent="0.25">
      <c r="S155">
        <v>453</v>
      </c>
      <c r="T155">
        <f t="shared" si="20"/>
        <v>154</v>
      </c>
      <c r="U155">
        <f t="shared" si="21"/>
        <v>1.9108280254777066E-2</v>
      </c>
      <c r="V155">
        <f t="shared" si="22"/>
        <v>2.6560982020128319</v>
      </c>
      <c r="W155">
        <f t="shared" si="23"/>
        <v>-1.7187783976895714</v>
      </c>
    </row>
    <row r="156" spans="19:23" x14ac:dyDescent="0.25">
      <c r="S156">
        <v>492</v>
      </c>
      <c r="T156">
        <f t="shared" si="20"/>
        <v>155</v>
      </c>
      <c r="U156">
        <f t="shared" si="21"/>
        <v>1.2738853503184711E-2</v>
      </c>
      <c r="V156">
        <f t="shared" si="22"/>
        <v>2.6919651027673601</v>
      </c>
      <c r="W156">
        <f t="shared" si="23"/>
        <v>-1.8948696567452525</v>
      </c>
    </row>
    <row r="157" spans="19:23" x14ac:dyDescent="0.25">
      <c r="S157">
        <v>553</v>
      </c>
      <c r="T157">
        <f t="shared" si="20"/>
        <v>156</v>
      </c>
      <c r="U157">
        <f t="shared" si="21"/>
        <v>6.3694267515923553E-3</v>
      </c>
      <c r="V157">
        <f t="shared" si="22"/>
        <v>2.7427251313046983</v>
      </c>
      <c r="W157">
        <f t="shared" si="23"/>
        <v>-2.195899652409234</v>
      </c>
    </row>
    <row r="158" spans="19:23" x14ac:dyDescent="0.25">
      <c r="S158">
        <v>555</v>
      </c>
      <c r="T158">
        <f t="shared" si="20"/>
        <v>157</v>
      </c>
      <c r="U158">
        <f t="shared" si="21"/>
        <v>0</v>
      </c>
      <c r="V158">
        <f t="shared" si="22"/>
        <v>2.7442929831226763</v>
      </c>
      <c r="W158" t="e">
        <f t="shared" si="23"/>
        <v>#NUM!</v>
      </c>
    </row>
  </sheetData>
  <sortState xmlns:xlrd2="http://schemas.microsoft.com/office/spreadsheetml/2017/richdata2" ref="S2:S158">
    <sortCondition ref="S2:S158"/>
  </sortState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F2" sqref="F2"/>
    </sheetView>
  </sheetViews>
  <sheetFormatPr defaultRowHeight="16.5" x14ac:dyDescent="0.25"/>
  <sheetData>
    <row r="1" spans="1:39" x14ac:dyDescent="0.25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25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25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25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25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25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25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25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25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25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25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25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25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25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25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25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25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25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25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25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25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25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25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25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25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25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25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25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25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25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25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25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25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25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25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25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25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25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25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25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25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25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25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25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25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25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25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25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25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25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25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25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25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25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25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25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25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25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25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25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25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25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25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25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25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25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25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25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25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25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25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25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25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25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25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25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25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25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25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25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25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25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25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25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25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25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25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25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25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25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25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25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25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25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25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25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25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25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25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25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25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25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25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25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25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25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25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25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25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25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25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25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25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25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25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25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25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25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25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25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25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25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25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25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25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25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25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25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25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25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25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25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25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25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25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25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25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25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25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25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25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25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25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25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25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25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25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25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25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25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25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25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25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25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25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25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25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25">
      <c r="AD158">
        <f>MAX(AD2:AD157)</f>
        <v>1.010266392709217</v>
      </c>
      <c r="AL158">
        <f>1/AL157</f>
        <v>1.7863867176356483</v>
      </c>
    </row>
    <row r="159" spans="25:39" x14ac:dyDescent="0.25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5" x14ac:dyDescent="0.25"/>
  <sheetData>
    <row r="1" spans="1:4" x14ac:dyDescent="0.25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25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25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25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25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25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25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25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25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25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25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25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25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25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25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25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25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25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25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25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25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25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25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25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25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25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25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25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25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25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25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25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25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25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25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25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25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25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25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25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25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25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25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25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25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25">
      <c r="A46">
        <v>2.1739130434782608E-2</v>
      </c>
    </row>
    <row r="47" spans="1:4" x14ac:dyDescent="0.25">
      <c r="B47">
        <f>MEDIAN(B1:B45)</f>
        <v>1.8483405694013133E-2</v>
      </c>
      <c r="C47">
        <f>MEDIAN(C1:C45)</f>
        <v>7.4880213925499622E-3</v>
      </c>
    </row>
    <row r="48" spans="1:4" x14ac:dyDescent="0.25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workbookViewId="0">
      <selection activeCell="X11" sqref="X11"/>
    </sheetView>
  </sheetViews>
  <sheetFormatPr defaultRowHeight="16.5" x14ac:dyDescent="0.25"/>
  <cols>
    <col min="2" max="2" width="9.625" bestFit="1" customWidth="1"/>
    <col min="4" max="4" width="9.5" bestFit="1" customWidth="1"/>
  </cols>
  <sheetData>
    <row r="1" spans="1:23" x14ac:dyDescent="0.25">
      <c r="A1" t="s">
        <v>9</v>
      </c>
      <c r="G1" t="s">
        <v>8</v>
      </c>
    </row>
    <row r="2" spans="1:23" x14ac:dyDescent="0.25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25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25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25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25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25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25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25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25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25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25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25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25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25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25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25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25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25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25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25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25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25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25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25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25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25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25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25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25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25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25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25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25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25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25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25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25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25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25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25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25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25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25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25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25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25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25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25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25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25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25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25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25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25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25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25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25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25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25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25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25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25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25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25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25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25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25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25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25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25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25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25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25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25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25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25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25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25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25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25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25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25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25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25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25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25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25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25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25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25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25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25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25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25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25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25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25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25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25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25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25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25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25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25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25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25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25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25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25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25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25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25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25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25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25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25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25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25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25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25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25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25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25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25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25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25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25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25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25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25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25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25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25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25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25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25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25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25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25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25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25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25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25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25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25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25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25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25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25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25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25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25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25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25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25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25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25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5" x14ac:dyDescent="0.25"/>
  <sheetData>
    <row r="1" spans="1:11" x14ac:dyDescent="0.25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25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25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25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25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25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25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25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25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25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25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25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25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25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25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25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25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25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25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25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25">
      <c r="A21">
        <v>50</v>
      </c>
      <c r="B21">
        <f t="shared" si="0"/>
        <v>1.6521739130434767</v>
      </c>
    </row>
    <row r="22" spans="1:8" x14ac:dyDescent="0.25">
      <c r="A22">
        <v>51</v>
      </c>
      <c r="B22">
        <f t="shared" si="0"/>
        <v>2.6521739130434767</v>
      </c>
    </row>
    <row r="23" spans="1:8" x14ac:dyDescent="0.25">
      <c r="A23">
        <v>52</v>
      </c>
      <c r="B23">
        <f t="shared" si="0"/>
        <v>3.6521739130434767</v>
      </c>
    </row>
    <row r="24" spans="1:8" x14ac:dyDescent="0.25">
      <c r="A24">
        <v>53</v>
      </c>
      <c r="B24">
        <f t="shared" si="0"/>
        <v>4.6521739130434767</v>
      </c>
    </row>
    <row r="25" spans="1:8" x14ac:dyDescent="0.25">
      <c r="A25">
        <v>54</v>
      </c>
      <c r="B25">
        <f t="shared" si="0"/>
        <v>5.6521739130434767</v>
      </c>
    </row>
    <row r="26" spans="1:8" x14ac:dyDescent="0.25">
      <c r="A26">
        <v>55</v>
      </c>
      <c r="B26">
        <f t="shared" si="0"/>
        <v>6.6521739130434767</v>
      </c>
    </row>
    <row r="27" spans="1:8" x14ac:dyDescent="0.25">
      <c r="A27">
        <v>56</v>
      </c>
      <c r="B27">
        <f t="shared" si="0"/>
        <v>7.6521739130434767</v>
      </c>
    </row>
    <row r="28" spans="1:8" x14ac:dyDescent="0.25">
      <c r="A28">
        <v>57</v>
      </c>
      <c r="B28">
        <f t="shared" si="0"/>
        <v>8.6521739130434767</v>
      </c>
    </row>
    <row r="29" spans="1:8" x14ac:dyDescent="0.25">
      <c r="A29">
        <v>59</v>
      </c>
      <c r="B29">
        <f t="shared" si="0"/>
        <v>10.652173913043477</v>
      </c>
    </row>
    <row r="30" spans="1:8" x14ac:dyDescent="0.25">
      <c r="A30">
        <v>60</v>
      </c>
      <c r="B30">
        <f t="shared" si="0"/>
        <v>11.652173913043477</v>
      </c>
    </row>
    <row r="31" spans="1:8" x14ac:dyDescent="0.25">
      <c r="A31">
        <v>61</v>
      </c>
      <c r="B31">
        <f t="shared" si="0"/>
        <v>12.652173913043477</v>
      </c>
    </row>
    <row r="32" spans="1:8" x14ac:dyDescent="0.25">
      <c r="A32">
        <v>62</v>
      </c>
      <c r="B32">
        <f t="shared" si="0"/>
        <v>13.652173913043477</v>
      </c>
    </row>
    <row r="33" spans="1:8" x14ac:dyDescent="0.25">
      <c r="A33">
        <v>64</v>
      </c>
      <c r="B33">
        <f t="shared" si="0"/>
        <v>15.652173913043477</v>
      </c>
    </row>
    <row r="34" spans="1:8" x14ac:dyDescent="0.25">
      <c r="A34">
        <v>67</v>
      </c>
      <c r="B34">
        <f t="shared" si="0"/>
        <v>18.652173913043477</v>
      </c>
    </row>
    <row r="35" spans="1:8" x14ac:dyDescent="0.25">
      <c r="A35">
        <v>69</v>
      </c>
      <c r="B35">
        <f t="shared" si="0"/>
        <v>20.652173913043477</v>
      </c>
    </row>
    <row r="36" spans="1:8" x14ac:dyDescent="0.25">
      <c r="A36">
        <v>71</v>
      </c>
      <c r="B36">
        <f t="shared" si="0"/>
        <v>22.652173913043477</v>
      </c>
    </row>
    <row r="37" spans="1:8" x14ac:dyDescent="0.25">
      <c r="A37">
        <v>72</v>
      </c>
      <c r="B37">
        <f t="shared" si="0"/>
        <v>23.652173913043477</v>
      </c>
    </row>
    <row r="38" spans="1:8" x14ac:dyDescent="0.25">
      <c r="A38">
        <v>73</v>
      </c>
      <c r="B38">
        <f t="shared" si="0"/>
        <v>24.652173913043477</v>
      </c>
    </row>
    <row r="39" spans="1:8" x14ac:dyDescent="0.25">
      <c r="A39">
        <v>76</v>
      </c>
      <c r="B39">
        <f t="shared" si="0"/>
        <v>27.652173913043477</v>
      </c>
    </row>
    <row r="40" spans="1:8" x14ac:dyDescent="0.25">
      <c r="A40">
        <v>78</v>
      </c>
      <c r="B40">
        <f t="shared" si="0"/>
        <v>29.652173913043477</v>
      </c>
    </row>
    <row r="41" spans="1:8" x14ac:dyDescent="0.25">
      <c r="A41">
        <v>79</v>
      </c>
      <c r="B41">
        <f t="shared" si="0"/>
        <v>30.652173913043477</v>
      </c>
    </row>
    <row r="42" spans="1:8" x14ac:dyDescent="0.25">
      <c r="A42">
        <v>81</v>
      </c>
      <c r="B42">
        <f t="shared" si="0"/>
        <v>32.652173913043477</v>
      </c>
    </row>
    <row r="43" spans="1:8" x14ac:dyDescent="0.25">
      <c r="A43">
        <v>83</v>
      </c>
      <c r="B43">
        <f t="shared" si="0"/>
        <v>34.652173913043477</v>
      </c>
    </row>
    <row r="44" spans="1:8" x14ac:dyDescent="0.25">
      <c r="A44">
        <v>85</v>
      </c>
      <c r="B44">
        <f t="shared" si="0"/>
        <v>36.652173913043477</v>
      </c>
    </row>
    <row r="45" spans="1:8" x14ac:dyDescent="0.25">
      <c r="A45">
        <v>86</v>
      </c>
      <c r="B45">
        <f t="shared" si="0"/>
        <v>37.652173913043477</v>
      </c>
    </row>
    <row r="46" spans="1:8" x14ac:dyDescent="0.25">
      <c r="A46">
        <v>95</v>
      </c>
      <c r="B46">
        <f t="shared" si="0"/>
        <v>46.652173913043477</v>
      </c>
    </row>
    <row r="48" spans="1:8" x14ac:dyDescent="0.25">
      <c r="B48">
        <f>MAX(B1:B46)</f>
        <v>48.347826086956523</v>
      </c>
      <c r="H48">
        <f>MAX(H1:H20)</f>
        <v>48.347826086956523</v>
      </c>
    </row>
    <row r="49" spans="2:8" x14ac:dyDescent="0.25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5" x14ac:dyDescent="0.25"/>
  <sheetData>
    <row r="2" spans="1:28" x14ac:dyDescent="0.25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25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25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25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25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25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25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25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25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25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25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25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25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25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25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25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25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25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25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25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25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25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25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25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25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25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25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25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25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25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25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25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25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25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25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25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25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25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25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25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25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25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25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25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25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25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25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25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25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25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25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25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25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25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25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25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25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25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25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25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25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25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25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25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25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25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25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25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25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25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25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25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25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25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25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25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25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25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25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25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25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25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25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25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25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25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25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25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25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25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25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25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25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25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25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25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25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25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25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25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25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25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25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25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25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25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25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25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25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25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25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25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25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25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25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25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25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25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25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25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25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25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25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25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25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25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25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25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25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25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25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25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25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25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25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25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25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25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25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25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25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25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25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25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25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25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25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25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25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25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25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25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25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25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25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25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25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problem53 (2)</vt:lpstr>
      <vt:lpstr>工作表8</vt:lpstr>
      <vt:lpstr>problem53</vt:lpstr>
      <vt:lpstr>工作表6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2026-03-11T08:23:01Z</dcterms:modified>
</cp:coreProperties>
</file>