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5" yWindow="109" windowWidth="14808" windowHeight="801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14" i="2" l="1"/>
  <c r="E14" i="2"/>
  <c r="F14" i="2"/>
  <c r="G14" i="2"/>
  <c r="H14" i="2"/>
  <c r="I14" i="2"/>
  <c r="J14" i="2"/>
  <c r="C14" i="2"/>
  <c r="L13" i="2"/>
  <c r="G32" i="1" l="1"/>
  <c r="G33" i="1"/>
  <c r="N32" i="1"/>
  <c r="N33" i="1" s="1"/>
  <c r="M32" i="1"/>
  <c r="M33" i="1" s="1"/>
  <c r="L32" i="1"/>
  <c r="L33" i="1" s="1"/>
  <c r="K32" i="1"/>
  <c r="K33" i="1" s="1"/>
  <c r="J32" i="1"/>
  <c r="J33" i="1" s="1"/>
  <c r="I32" i="1"/>
  <c r="I33" i="1" s="1"/>
  <c r="H32" i="1"/>
  <c r="H33" i="1" s="1"/>
  <c r="I16" i="1"/>
  <c r="I17" i="1" s="1"/>
  <c r="H16" i="1"/>
  <c r="H17" i="1" s="1"/>
  <c r="G16" i="1"/>
  <c r="G17" i="1" s="1"/>
  <c r="J16" i="1"/>
  <c r="J17" i="1" s="1"/>
  <c r="F16" i="1"/>
  <c r="F17" i="1" s="1"/>
  <c r="E16" i="1"/>
  <c r="E17" i="1" s="1"/>
  <c r="D16" i="1"/>
  <c r="D17" i="1" s="1"/>
  <c r="C16" i="1"/>
  <c r="C17" i="1" s="1"/>
  <c r="F11" i="1"/>
  <c r="H10" i="1"/>
  <c r="H11" i="1" s="1"/>
  <c r="D10" i="1"/>
  <c r="D11" i="1" s="1"/>
  <c r="J10" i="1"/>
  <c r="J11" i="1" s="1"/>
  <c r="F10" i="1"/>
  <c r="I10" i="1"/>
  <c r="I11" i="1" s="1"/>
  <c r="E10" i="1"/>
  <c r="E11" i="1" s="1"/>
  <c r="G10" i="1"/>
  <c r="G11" i="1" s="1"/>
  <c r="C10" i="1"/>
  <c r="C11" i="1" s="1"/>
  <c r="E5" i="1"/>
  <c r="J4" i="1"/>
  <c r="J5" i="1" s="1"/>
  <c r="F4" i="1"/>
  <c r="F5" i="1" s="1"/>
  <c r="I4" i="1"/>
  <c r="I5" i="1" s="1"/>
  <c r="E4" i="1"/>
  <c r="H4" i="1"/>
  <c r="H5" i="1" s="1"/>
  <c r="D4" i="1"/>
  <c r="D5" i="1" s="1"/>
  <c r="G4" i="1"/>
  <c r="G5" i="1" s="1"/>
  <c r="C4" i="1"/>
  <c r="C5" i="1" s="1"/>
  <c r="G18" i="1" l="1"/>
  <c r="C12" i="1"/>
  <c r="H6" i="1"/>
  <c r="E12" i="1"/>
  <c r="C18" i="1"/>
  <c r="J18" i="1"/>
  <c r="D18" i="1"/>
  <c r="I18" i="1"/>
  <c r="C6" i="1"/>
  <c r="J6" i="1"/>
  <c r="F18" i="1"/>
  <c r="J12" i="1"/>
  <c r="F6" i="1"/>
  <c r="E18" i="1"/>
  <c r="I6" i="1"/>
  <c r="G6" i="1"/>
  <c r="D12" i="1"/>
  <c r="D6" i="1"/>
  <c r="E6" i="1"/>
  <c r="H12" i="1"/>
  <c r="I12" i="1"/>
  <c r="I20" i="1" s="1"/>
  <c r="G12" i="1"/>
  <c r="G20" i="1" s="1"/>
  <c r="F12" i="1"/>
  <c r="F20" i="1" s="1"/>
  <c r="H18" i="1"/>
  <c r="D34" i="1"/>
  <c r="D35" i="1" s="1"/>
  <c r="C20" i="1" l="1"/>
  <c r="D20" i="1"/>
  <c r="H20" i="1"/>
  <c r="J20" i="1"/>
  <c r="E20" i="1"/>
</calcChain>
</file>

<file path=xl/sharedStrings.xml><?xml version="1.0" encoding="utf-8"?>
<sst xmlns="http://schemas.openxmlformats.org/spreadsheetml/2006/main" count="120" uniqueCount="46">
  <si>
    <t>I</t>
  </si>
  <si>
    <t>rij</t>
  </si>
  <si>
    <t>cij</t>
  </si>
  <si>
    <t>bij</t>
  </si>
  <si>
    <t>1 эксперт</t>
  </si>
  <si>
    <t>кр. эксп.</t>
  </si>
  <si>
    <t>н.ном.кр.</t>
  </si>
  <si>
    <t>q1</t>
  </si>
  <si>
    <t>q5</t>
  </si>
  <si>
    <t>q2</t>
  </si>
  <si>
    <t>q6</t>
  </si>
  <si>
    <t>q3</t>
  </si>
  <si>
    <t>q7</t>
  </si>
  <si>
    <t>q8</t>
  </si>
  <si>
    <t>q4</t>
  </si>
  <si>
    <t>W=</t>
  </si>
  <si>
    <t>S=</t>
  </si>
  <si>
    <t>n</t>
  </si>
  <si>
    <t>m</t>
  </si>
  <si>
    <t>не согласованы</t>
  </si>
  <si>
    <t>R</t>
  </si>
  <si>
    <t>&lt;</t>
  </si>
  <si>
    <t>&gt;</t>
  </si>
  <si>
    <t>0,4&lt;0,5</t>
  </si>
  <si>
    <t>0,6&lt;1,4</t>
  </si>
  <si>
    <t>1,7&lt;3,0</t>
  </si>
  <si>
    <t>0,5&lt;0,9</t>
  </si>
  <si>
    <t>2,9&lt;5,7</t>
  </si>
  <si>
    <t>C</t>
  </si>
  <si>
    <t>C'</t>
  </si>
  <si>
    <t>C''</t>
  </si>
  <si>
    <t>C'''</t>
  </si>
  <si>
    <t>C''''</t>
  </si>
  <si>
    <t>C''''''</t>
  </si>
  <si>
    <t>C'''''</t>
  </si>
  <si>
    <t>3&lt;8,6</t>
  </si>
  <si>
    <t>SUM</t>
  </si>
  <si>
    <r>
      <t>b</t>
    </r>
    <r>
      <rPr>
        <b/>
        <sz val="8"/>
        <color theme="1"/>
        <rFont val="Times New Roman"/>
        <family val="1"/>
        <charset val="204"/>
      </rPr>
      <t>ij</t>
    </r>
  </si>
  <si>
    <t>2 эксперт</t>
  </si>
  <si>
    <t>3 эксперт</t>
  </si>
  <si>
    <t>bi</t>
  </si>
  <si>
    <t>Эксперт 1</t>
  </si>
  <si>
    <t>Эксперт 2</t>
  </si>
  <si>
    <t>Эксперт 3</t>
  </si>
  <si>
    <t>0,20q1+0,13q2+0,15q3+0,11q4+0,20q5+0,13q6+0,15q7+0,11q8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</si>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</sst>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1"/>
      <color rgb="FF3F3F3F"/>
      <name val="Times New Roman"/>
      <family val="1"/>
      <charset val="204"/>
    </font>
    <font>
      <sz val="14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indexed="64"/>
      </right>
      <top/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rgb="FF3F3F3F"/>
      </top>
      <bottom/>
      <diagonal/>
    </border>
    <border>
      <left/>
      <right style="thin">
        <color indexed="64"/>
      </right>
      <top style="thin">
        <color rgb="FF3F3F3F"/>
      </top>
      <bottom/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71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6" fillId="0" borderId="0" xfId="0" applyFont="1" applyFill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2" xfId="0" applyFont="1" applyBorder="1"/>
    <xf numFmtId="0" fontId="8" fillId="3" borderId="2" xfId="0" applyFont="1" applyFill="1" applyBorder="1"/>
    <xf numFmtId="0" fontId="8" fillId="0" borderId="2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6" fillId="4" borderId="0" xfId="0" applyFont="1" applyFill="1" applyAlignment="1">
      <alignment horizontal="right"/>
    </xf>
    <xf numFmtId="0" fontId="6" fillId="0" borderId="0" xfId="1" applyFont="1" applyFill="1" applyBorder="1" applyAlignment="1">
      <alignment horizontal="right"/>
    </xf>
    <xf numFmtId="0" fontId="10" fillId="0" borderId="0" xfId="0" applyFont="1" applyFill="1" applyAlignment="1">
      <alignment horizontal="right"/>
    </xf>
    <xf numFmtId="0" fontId="5" fillId="3" borderId="9" xfId="1" applyFont="1" applyFill="1" applyBorder="1"/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0" xfId="0" applyBorder="1"/>
    <xf numFmtId="0" fontId="4" fillId="0" borderId="18" xfId="0" applyFont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4" fillId="5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0" fontId="4" fillId="5" borderId="4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3" borderId="28" xfId="1" applyFont="1" applyFill="1" applyBorder="1"/>
    <xf numFmtId="0" fontId="5" fillId="3" borderId="29" xfId="1" applyFont="1" applyFill="1" applyBorder="1"/>
    <xf numFmtId="0" fontId="5" fillId="3" borderId="30" xfId="1" applyFont="1" applyFill="1" applyBorder="1"/>
    <xf numFmtId="0" fontId="5" fillId="2" borderId="1" xfId="1" applyFont="1" applyBorder="1"/>
    <xf numFmtId="0" fontId="5" fillId="2" borderId="31" xfId="1" applyFont="1" applyBorder="1"/>
    <xf numFmtId="2" fontId="5" fillId="2" borderId="1" xfId="1" applyNumberFormat="1" applyFont="1" applyBorder="1"/>
    <xf numFmtId="2" fontId="5" fillId="2" borderId="31" xfId="1" applyNumberFormat="1" applyFont="1" applyBorder="1"/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3" xfId="0" applyBorder="1"/>
    <xf numFmtId="0" fontId="3" fillId="0" borderId="21" xfId="0" applyFont="1" applyBorder="1"/>
    <xf numFmtId="0" fontId="3" fillId="0" borderId="0" xfId="0" applyFont="1" applyBorder="1"/>
    <xf numFmtId="0" fontId="3" fillId="0" borderId="3" xfId="0" applyFont="1" applyBorder="1"/>
    <xf numFmtId="0" fontId="3" fillId="3" borderId="26" xfId="0" applyFont="1" applyFill="1" applyBorder="1"/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vertical="center"/>
    </xf>
    <xf numFmtId="2" fontId="3" fillId="0" borderId="27" xfId="0" applyNumberFormat="1" applyFont="1" applyBorder="1"/>
    <xf numFmtId="2" fontId="3" fillId="0" borderId="5" xfId="0" applyNumberFormat="1" applyFont="1" applyBorder="1"/>
    <xf numFmtId="0" fontId="4" fillId="6" borderId="2" xfId="0" applyFont="1" applyFill="1" applyBorder="1"/>
    <xf numFmtId="0" fontId="4" fillId="7" borderId="2" xfId="0" applyFont="1" applyFill="1" applyBorder="1"/>
    <xf numFmtId="0" fontId="7" fillId="6" borderId="2" xfId="0" applyFont="1" applyFill="1" applyBorder="1"/>
    <xf numFmtId="0" fontId="8" fillId="0" borderId="2" xfId="0" applyFont="1" applyFill="1" applyBorder="1"/>
    <xf numFmtId="2" fontId="4" fillId="0" borderId="2" xfId="0" applyNumberFormat="1" applyFont="1" applyFill="1" applyBorder="1"/>
    <xf numFmtId="0" fontId="8" fillId="3" borderId="26" xfId="0" applyFont="1" applyFill="1" applyBorder="1" applyAlignment="1"/>
    <xf numFmtId="0" fontId="8" fillId="3" borderId="5" xfId="0" applyFont="1" applyFill="1" applyBorder="1" applyAlignment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tabSelected="1" zoomScale="70" zoomScaleNormal="70" workbookViewId="0">
      <selection activeCell="T16" sqref="T16"/>
    </sheetView>
  </sheetViews>
  <sheetFormatPr defaultRowHeight="14.3" x14ac:dyDescent="0.25"/>
  <cols>
    <col min="12" max="12" width="13" customWidth="1"/>
    <col min="13" max="16" width="9.125" customWidth="1"/>
  </cols>
  <sheetData>
    <row r="1" spans="1:32" ht="18.350000000000001" x14ac:dyDescent="0.3">
      <c r="C1" s="61"/>
      <c r="D1" s="61"/>
      <c r="E1" s="61"/>
      <c r="F1" s="61"/>
      <c r="G1" s="61"/>
      <c r="H1" s="61"/>
      <c r="I1" s="61"/>
      <c r="K1" s="1"/>
      <c r="L1" s="4" t="s">
        <v>6</v>
      </c>
      <c r="M1" s="4">
        <v>1</v>
      </c>
      <c r="N1" s="4">
        <v>3</v>
      </c>
      <c r="O1" s="4">
        <v>5</v>
      </c>
      <c r="P1" s="4">
        <v>7</v>
      </c>
    </row>
    <row r="2" spans="1:32" ht="18.350000000000001" x14ac:dyDescent="0.3">
      <c r="B2" s="58" t="s">
        <v>4</v>
      </c>
      <c r="C2" s="59"/>
      <c r="D2" s="59"/>
      <c r="E2" s="59"/>
      <c r="F2" s="59"/>
      <c r="G2" s="59"/>
      <c r="H2" s="59"/>
      <c r="I2" s="59"/>
      <c r="J2" s="60"/>
      <c r="K2" s="1"/>
      <c r="L2" s="4" t="s">
        <v>5</v>
      </c>
      <c r="M2" s="15" t="s">
        <v>7</v>
      </c>
      <c r="N2" s="15" t="s">
        <v>9</v>
      </c>
      <c r="O2" s="15" t="s">
        <v>11</v>
      </c>
      <c r="P2" s="15" t="s">
        <v>13</v>
      </c>
    </row>
    <row r="3" spans="1:32" ht="18.350000000000001" x14ac:dyDescent="0.3">
      <c r="B3" s="44" t="s">
        <v>0</v>
      </c>
      <c r="C3" s="18">
        <v>1</v>
      </c>
      <c r="D3" s="18">
        <v>2</v>
      </c>
      <c r="E3" s="18">
        <v>3</v>
      </c>
      <c r="F3" s="18">
        <v>4</v>
      </c>
      <c r="G3" s="18">
        <v>5</v>
      </c>
      <c r="H3" s="18">
        <v>6</v>
      </c>
      <c r="I3" s="18">
        <v>7</v>
      </c>
      <c r="J3" s="45">
        <v>8</v>
      </c>
      <c r="K3" s="1"/>
      <c r="L3" s="4" t="s">
        <v>6</v>
      </c>
      <c r="M3" s="16">
        <v>2</v>
      </c>
      <c r="N3" s="16">
        <v>4</v>
      </c>
      <c r="O3" s="16">
        <v>6</v>
      </c>
      <c r="P3" s="16">
        <v>8</v>
      </c>
    </row>
    <row r="4" spans="1:32" ht="18.350000000000001" x14ac:dyDescent="0.3">
      <c r="A4" s="2"/>
      <c r="B4" s="46" t="s">
        <v>1</v>
      </c>
      <c r="C4" s="47">
        <f>AVERAGE($M$1,$M$3)</f>
        <v>1.5</v>
      </c>
      <c r="D4" s="47">
        <f>AVERAGE($N$1,$N$3)</f>
        <v>3.5</v>
      </c>
      <c r="E4" s="47">
        <f>AVERAGE($O$1,$O$3)</f>
        <v>5.5</v>
      </c>
      <c r="F4" s="47">
        <f>AVERAGE($P$1,$P$3)</f>
        <v>7.5</v>
      </c>
      <c r="G4" s="47">
        <f>AVERAGE($M$1,$M$3)</f>
        <v>1.5</v>
      </c>
      <c r="H4" s="47">
        <f>AVERAGE($N$1,$N$3)</f>
        <v>3.5</v>
      </c>
      <c r="I4" s="47">
        <f>AVERAGE($O$1,$O$3)</f>
        <v>5.5</v>
      </c>
      <c r="J4" s="48">
        <f>AVERAGE($P$1,$P$3)</f>
        <v>7.5</v>
      </c>
      <c r="K4" s="2"/>
      <c r="L4" s="4" t="s">
        <v>5</v>
      </c>
      <c r="M4" s="15" t="s">
        <v>8</v>
      </c>
      <c r="N4" s="15" t="s">
        <v>10</v>
      </c>
      <c r="O4" s="15" t="s">
        <v>12</v>
      </c>
      <c r="P4" s="15" t="s">
        <v>14</v>
      </c>
      <c r="Q4" s="2"/>
      <c r="R4" s="2"/>
    </row>
    <row r="5" spans="1:32" ht="18.350000000000001" x14ac:dyDescent="0.3">
      <c r="A5" s="2"/>
      <c r="B5" s="46" t="s">
        <v>2</v>
      </c>
      <c r="C5" s="49">
        <f>1-(C$4 - 1)/$J$3</f>
        <v>0.9375</v>
      </c>
      <c r="D5" s="49">
        <f t="shared" ref="D5:J5" si="0">1-(D$4 - 1)/$J$3</f>
        <v>0.6875</v>
      </c>
      <c r="E5" s="49">
        <f t="shared" si="0"/>
        <v>0.4375</v>
      </c>
      <c r="F5" s="49">
        <f t="shared" si="0"/>
        <v>0.1875</v>
      </c>
      <c r="G5" s="49">
        <f t="shared" si="0"/>
        <v>0.9375</v>
      </c>
      <c r="H5" s="49">
        <f t="shared" si="0"/>
        <v>0.6875</v>
      </c>
      <c r="I5" s="49">
        <f t="shared" si="0"/>
        <v>0.4375</v>
      </c>
      <c r="J5" s="50">
        <f t="shared" si="0"/>
        <v>0.1875</v>
      </c>
      <c r="K5" s="2"/>
      <c r="L5" s="3"/>
      <c r="M5" s="3"/>
      <c r="N5" s="3"/>
      <c r="O5" s="3"/>
      <c r="P5" s="3"/>
      <c r="Q5" s="2"/>
      <c r="R5" s="2"/>
    </row>
    <row r="6" spans="1:32" ht="19.05" thickBot="1" x14ac:dyDescent="0.35">
      <c r="A6" s="2"/>
      <c r="B6" s="46" t="s">
        <v>3</v>
      </c>
      <c r="C6" s="49">
        <f>C$5/SUM($C$5:$J$5)</f>
        <v>0.20833333333333334</v>
      </c>
      <c r="D6" s="49">
        <f t="shared" ref="D6:J6" si="1">D$5/SUM($C$5:$J$5)</f>
        <v>0.15277777777777779</v>
      </c>
      <c r="E6" s="49">
        <f t="shared" si="1"/>
        <v>9.7222222222222224E-2</v>
      </c>
      <c r="F6" s="49">
        <f t="shared" si="1"/>
        <v>4.1666666666666664E-2</v>
      </c>
      <c r="G6" s="49">
        <f t="shared" si="1"/>
        <v>0.20833333333333334</v>
      </c>
      <c r="H6" s="49">
        <f t="shared" si="1"/>
        <v>0.15277777777777779</v>
      </c>
      <c r="I6" s="49">
        <f t="shared" si="1"/>
        <v>9.7222222222222224E-2</v>
      </c>
      <c r="J6" s="50">
        <f t="shared" si="1"/>
        <v>4.1666666666666664E-2</v>
      </c>
      <c r="K6" s="2"/>
      <c r="L6" s="3"/>
      <c r="M6" s="3"/>
      <c r="N6" s="3"/>
      <c r="O6" s="3"/>
      <c r="P6" s="3"/>
      <c r="Q6" s="2"/>
      <c r="R6" s="2"/>
      <c r="T6" s="41" t="s">
        <v>41</v>
      </c>
      <c r="U6" s="42"/>
      <c r="V6" s="42"/>
      <c r="W6" s="43"/>
      <c r="X6" s="27"/>
      <c r="Y6" s="26" t="s">
        <v>42</v>
      </c>
      <c r="Z6" s="26"/>
      <c r="AA6" s="26"/>
      <c r="AB6" s="26"/>
      <c r="AC6" s="27"/>
      <c r="AD6" s="26" t="s">
        <v>43</v>
      </c>
      <c r="AE6" s="26"/>
      <c r="AF6" s="28"/>
    </row>
    <row r="7" spans="1:32" ht="19.05" thickBot="1" x14ac:dyDescent="0.35">
      <c r="A7" s="2"/>
      <c r="B7" s="51"/>
      <c r="C7" s="14"/>
      <c r="D7" s="14"/>
      <c r="E7" s="14"/>
      <c r="F7" s="14"/>
      <c r="G7" s="14"/>
      <c r="H7" s="14"/>
      <c r="I7" s="14"/>
      <c r="J7" s="52"/>
      <c r="K7" s="2"/>
      <c r="L7" s="3"/>
      <c r="M7" s="3"/>
      <c r="N7" s="3"/>
      <c r="O7" s="3"/>
      <c r="P7" s="3"/>
      <c r="Q7" s="2"/>
      <c r="R7" s="2"/>
      <c r="T7" s="33">
        <v>1</v>
      </c>
      <c r="U7" s="24">
        <v>3</v>
      </c>
      <c r="V7" s="24">
        <v>5</v>
      </c>
      <c r="W7" s="24">
        <v>7</v>
      </c>
      <c r="X7" s="29"/>
      <c r="Y7" s="19">
        <v>1</v>
      </c>
      <c r="Z7" s="20">
        <v>3</v>
      </c>
      <c r="AA7" s="20">
        <v>5</v>
      </c>
      <c r="AB7" s="20">
        <v>7</v>
      </c>
      <c r="AC7" s="29"/>
      <c r="AD7" s="19">
        <v>1</v>
      </c>
      <c r="AE7" s="20">
        <v>4</v>
      </c>
      <c r="AF7" s="30">
        <v>6</v>
      </c>
    </row>
    <row r="8" spans="1:32" ht="19.05" thickBot="1" x14ac:dyDescent="0.35">
      <c r="A8" s="2"/>
      <c r="B8" s="58" t="s">
        <v>38</v>
      </c>
      <c r="C8" s="59"/>
      <c r="D8" s="59"/>
      <c r="E8" s="59"/>
      <c r="F8" s="59"/>
      <c r="G8" s="59"/>
      <c r="H8" s="59"/>
      <c r="I8" s="59"/>
      <c r="J8" s="60"/>
      <c r="K8" s="2"/>
      <c r="L8" s="3"/>
      <c r="M8" s="3"/>
      <c r="N8" s="3"/>
      <c r="O8" s="3"/>
      <c r="P8" s="3"/>
      <c r="Q8" s="2"/>
      <c r="R8" s="2"/>
      <c r="T8" s="31" t="s">
        <v>7</v>
      </c>
      <c r="U8" s="22" t="s">
        <v>9</v>
      </c>
      <c r="V8" s="22" t="s">
        <v>11</v>
      </c>
      <c r="W8" s="22" t="s">
        <v>13</v>
      </c>
      <c r="X8" s="29"/>
      <c r="Y8" s="21" t="s">
        <v>7</v>
      </c>
      <c r="Z8" s="22" t="s">
        <v>11</v>
      </c>
      <c r="AA8" s="22" t="s">
        <v>14</v>
      </c>
      <c r="AB8" s="22" t="s">
        <v>9</v>
      </c>
      <c r="AC8" s="29"/>
      <c r="AD8" s="21" t="s">
        <v>7</v>
      </c>
      <c r="AE8" s="22" t="s">
        <v>14</v>
      </c>
      <c r="AF8" s="32" t="s">
        <v>8</v>
      </c>
    </row>
    <row r="9" spans="1:32" ht="19.05" thickBot="1" x14ac:dyDescent="0.35">
      <c r="A9" s="2"/>
      <c r="B9" s="44" t="s">
        <v>0</v>
      </c>
      <c r="C9" s="18">
        <v>1</v>
      </c>
      <c r="D9" s="18">
        <v>2</v>
      </c>
      <c r="E9" s="18">
        <v>3</v>
      </c>
      <c r="F9" s="18">
        <v>4</v>
      </c>
      <c r="G9" s="18">
        <v>5</v>
      </c>
      <c r="H9" s="18">
        <v>6</v>
      </c>
      <c r="I9" s="18">
        <v>7</v>
      </c>
      <c r="J9" s="45">
        <v>8</v>
      </c>
      <c r="K9" s="2"/>
      <c r="L9" s="3"/>
      <c r="M9" s="3"/>
      <c r="N9" s="3"/>
      <c r="O9" s="3"/>
      <c r="P9" s="3"/>
      <c r="Q9" s="2"/>
      <c r="R9" s="2"/>
      <c r="T9" s="33">
        <v>2</v>
      </c>
      <c r="U9" s="24">
        <v>4</v>
      </c>
      <c r="V9" s="24">
        <v>6</v>
      </c>
      <c r="W9" s="24">
        <v>8</v>
      </c>
      <c r="X9" s="29"/>
      <c r="Y9" s="23">
        <v>2</v>
      </c>
      <c r="Z9" s="24">
        <v>4</v>
      </c>
      <c r="AA9" s="24">
        <v>6</v>
      </c>
      <c r="AB9" s="24">
        <v>8</v>
      </c>
      <c r="AC9" s="29"/>
      <c r="AD9" s="23">
        <v>2</v>
      </c>
      <c r="AE9" s="24">
        <v>5</v>
      </c>
      <c r="AF9" s="34">
        <v>7</v>
      </c>
    </row>
    <row r="10" spans="1:32" ht="19.05" thickBot="1" x14ac:dyDescent="0.35">
      <c r="A10" s="2"/>
      <c r="B10" s="46" t="s">
        <v>1</v>
      </c>
      <c r="C10" s="47">
        <f>AVERAGE($M$11,$M$13)</f>
        <v>1.5</v>
      </c>
      <c r="D10" s="47">
        <f>AVERAGE($P$11,$P$13)</f>
        <v>7.5</v>
      </c>
      <c r="E10" s="47">
        <f>AVERAGE($N$11,$N$13)</f>
        <v>3.5</v>
      </c>
      <c r="F10" s="47">
        <f>AVERAGE($O$11,$O$13)</f>
        <v>5.5</v>
      </c>
      <c r="G10" s="47">
        <f>AVERAGE($M$11,$M$13)</f>
        <v>1.5</v>
      </c>
      <c r="H10" s="47">
        <f>AVERAGE($P$11,$P$13)</f>
        <v>7.5</v>
      </c>
      <c r="I10" s="47">
        <f>AVERAGE($N$11,$N$13)</f>
        <v>3.5</v>
      </c>
      <c r="J10" s="48">
        <f>AVERAGE($O$11,$O$13)</f>
        <v>5.5</v>
      </c>
      <c r="K10" s="2"/>
      <c r="L10" s="3"/>
      <c r="M10" s="3"/>
      <c r="N10" s="3"/>
      <c r="O10" s="3"/>
      <c r="P10" s="3"/>
      <c r="Q10" s="2"/>
      <c r="R10" s="2"/>
      <c r="T10" s="31" t="s">
        <v>8</v>
      </c>
      <c r="U10" s="22" t="s">
        <v>10</v>
      </c>
      <c r="V10" s="22" t="s">
        <v>12</v>
      </c>
      <c r="W10" s="22" t="s">
        <v>14</v>
      </c>
      <c r="X10" s="29"/>
      <c r="Y10" s="21" t="s">
        <v>8</v>
      </c>
      <c r="Z10" s="22" t="s">
        <v>12</v>
      </c>
      <c r="AA10" s="22" t="s">
        <v>13</v>
      </c>
      <c r="AB10" s="22" t="s">
        <v>10</v>
      </c>
      <c r="AC10" s="29"/>
      <c r="AD10" s="21" t="s">
        <v>9</v>
      </c>
      <c r="AE10" s="22" t="s">
        <v>13</v>
      </c>
      <c r="AF10" s="32" t="s">
        <v>10</v>
      </c>
    </row>
    <row r="11" spans="1:32" ht="19.05" thickBot="1" x14ac:dyDescent="0.35">
      <c r="A11" s="2"/>
      <c r="B11" s="46" t="s">
        <v>2</v>
      </c>
      <c r="C11" s="49">
        <f>1-(C$10 - 1)/$J$9</f>
        <v>0.9375</v>
      </c>
      <c r="D11" s="49">
        <f>1-(D$10 - 1)/$J$9</f>
        <v>0.1875</v>
      </c>
      <c r="E11" s="49">
        <f>1-(E$10 - 1)/$J$9</f>
        <v>0.6875</v>
      </c>
      <c r="F11" s="49">
        <f>1-(F$10 - 1)/$J$9</f>
        <v>0.4375</v>
      </c>
      <c r="G11" s="49">
        <f>1-(G$10 - 1)/$J$9</f>
        <v>0.9375</v>
      </c>
      <c r="H11" s="49">
        <f>1-(H$10 - 1)/$J$9</f>
        <v>0.1875</v>
      </c>
      <c r="I11" s="49">
        <f>1-(I$10 - 1)/$J$9</f>
        <v>0.6875</v>
      </c>
      <c r="J11" s="50">
        <f>1-(J$10 - 1)/$J$9</f>
        <v>0.4375</v>
      </c>
      <c r="K11" s="2"/>
      <c r="L11" s="4" t="s">
        <v>6</v>
      </c>
      <c r="M11" s="4">
        <v>1</v>
      </c>
      <c r="N11" s="4">
        <v>3</v>
      </c>
      <c r="O11" s="4">
        <v>5</v>
      </c>
      <c r="P11" s="4">
        <v>7</v>
      </c>
      <c r="Q11" s="2"/>
      <c r="R11" s="2"/>
      <c r="T11" s="35"/>
      <c r="U11" s="29"/>
      <c r="V11" s="29"/>
      <c r="W11" s="29"/>
      <c r="X11" s="29"/>
      <c r="Y11" s="29"/>
      <c r="Z11" s="29"/>
      <c r="AA11" s="29"/>
      <c r="AB11" s="29"/>
      <c r="AC11" s="29"/>
      <c r="AD11" s="23">
        <v>3</v>
      </c>
      <c r="AE11" s="25"/>
      <c r="AF11" s="34">
        <v>8</v>
      </c>
    </row>
    <row r="12" spans="1:32" ht="18.350000000000001" x14ac:dyDescent="0.3">
      <c r="A12" s="2"/>
      <c r="B12" s="46" t="s">
        <v>3</v>
      </c>
      <c r="C12" s="49">
        <f>C$11/SUM($C$11:$J$11)</f>
        <v>0.20833333333333334</v>
      </c>
      <c r="D12" s="49">
        <f>D$11/SUM($C$11:$J$11)</f>
        <v>4.1666666666666664E-2</v>
      </c>
      <c r="E12" s="49">
        <f>E$11/SUM($C$11:$J$11)</f>
        <v>0.15277777777777779</v>
      </c>
      <c r="F12" s="49">
        <f>F$11/SUM($C$11:$J$11)</f>
        <v>9.7222222222222224E-2</v>
      </c>
      <c r="G12" s="49">
        <f>G$11/SUM($C$11:$J$11)</f>
        <v>0.20833333333333334</v>
      </c>
      <c r="H12" s="49">
        <f>H$11/SUM($C$11:$J$11)</f>
        <v>4.1666666666666664E-2</v>
      </c>
      <c r="I12" s="49">
        <f>I$11/SUM($C$11:$J$11)</f>
        <v>0.15277777777777779</v>
      </c>
      <c r="J12" s="50">
        <f>J$11/SUM($C$11:$J$11)</f>
        <v>9.7222222222222224E-2</v>
      </c>
      <c r="K12" s="2"/>
      <c r="L12" s="4" t="s">
        <v>5</v>
      </c>
      <c r="M12" s="15" t="s">
        <v>7</v>
      </c>
      <c r="N12" s="15" t="s">
        <v>11</v>
      </c>
      <c r="O12" s="15" t="s">
        <v>14</v>
      </c>
      <c r="P12" s="15" t="s">
        <v>9</v>
      </c>
      <c r="Q12" s="2"/>
      <c r="R12" s="2"/>
      <c r="T12" s="36"/>
      <c r="U12" s="37"/>
      <c r="V12" s="37"/>
      <c r="W12" s="37"/>
      <c r="X12" s="37"/>
      <c r="Y12" s="37"/>
      <c r="Z12" s="37"/>
      <c r="AA12" s="37"/>
      <c r="AB12" s="37"/>
      <c r="AC12" s="37"/>
      <c r="AD12" s="38" t="s">
        <v>11</v>
      </c>
      <c r="AE12" s="39"/>
      <c r="AF12" s="40" t="s">
        <v>12</v>
      </c>
    </row>
    <row r="13" spans="1:32" ht="18.350000000000001" x14ac:dyDescent="0.3">
      <c r="A13" s="2"/>
      <c r="B13" s="35"/>
      <c r="C13" s="29"/>
      <c r="D13" s="29"/>
      <c r="E13" s="29"/>
      <c r="F13" s="29"/>
      <c r="G13" s="29"/>
      <c r="H13" s="29"/>
      <c r="I13" s="29"/>
      <c r="J13" s="53"/>
      <c r="K13" s="2"/>
      <c r="L13" s="4" t="s">
        <v>6</v>
      </c>
      <c r="M13" s="16">
        <v>2</v>
      </c>
      <c r="N13" s="16">
        <v>4</v>
      </c>
      <c r="O13" s="16">
        <v>6</v>
      </c>
      <c r="P13" s="16">
        <v>8</v>
      </c>
      <c r="Q13" s="2"/>
      <c r="R13" s="2"/>
    </row>
    <row r="14" spans="1:32" ht="18.350000000000001" x14ac:dyDescent="0.3">
      <c r="A14" s="2"/>
      <c r="B14" s="41" t="s">
        <v>39</v>
      </c>
      <c r="C14" s="42"/>
      <c r="D14" s="42"/>
      <c r="E14" s="42"/>
      <c r="F14" s="42"/>
      <c r="G14" s="42"/>
      <c r="H14" s="42"/>
      <c r="I14" s="42"/>
      <c r="J14" s="43"/>
      <c r="K14" s="2"/>
      <c r="L14" s="4" t="s">
        <v>5</v>
      </c>
      <c r="M14" s="15" t="s">
        <v>8</v>
      </c>
      <c r="N14" s="15" t="s">
        <v>12</v>
      </c>
      <c r="O14" s="15" t="s">
        <v>13</v>
      </c>
      <c r="P14" s="15" t="s">
        <v>10</v>
      </c>
      <c r="Q14" s="2"/>
      <c r="R14" s="2"/>
    </row>
    <row r="15" spans="1:32" ht="18.350000000000001" x14ac:dyDescent="0.3">
      <c r="A15" s="2"/>
      <c r="B15" s="44" t="s">
        <v>0</v>
      </c>
      <c r="C15" s="18">
        <v>1</v>
      </c>
      <c r="D15" s="18">
        <v>2</v>
      </c>
      <c r="E15" s="18">
        <v>3</v>
      </c>
      <c r="F15" s="18">
        <v>4</v>
      </c>
      <c r="G15" s="18">
        <v>5</v>
      </c>
      <c r="H15" s="18">
        <v>6</v>
      </c>
      <c r="I15" s="18">
        <v>7</v>
      </c>
      <c r="J15" s="45">
        <v>8</v>
      </c>
      <c r="K15" s="2"/>
      <c r="L15" s="3"/>
      <c r="M15" s="3"/>
      <c r="N15" s="3"/>
      <c r="O15" s="3"/>
      <c r="P15" s="3"/>
      <c r="Q15" s="2"/>
      <c r="R15" s="2"/>
    </row>
    <row r="16" spans="1:32" ht="18.350000000000001" x14ac:dyDescent="0.3">
      <c r="A16" s="2"/>
      <c r="B16" s="46" t="s">
        <v>1</v>
      </c>
      <c r="C16" s="47">
        <f>AVERAGE($M$21,$M$23,$M$25)</f>
        <v>2</v>
      </c>
      <c r="D16" s="47">
        <f>AVERAGE($M$21,$M$23,$M$25)</f>
        <v>2</v>
      </c>
      <c r="E16" s="47">
        <f>AVERAGE($M$21,$M$23,$M$25)</f>
        <v>2</v>
      </c>
      <c r="F16" s="47">
        <f>AVERAGE($N$21,$N$23)</f>
        <v>4.5</v>
      </c>
      <c r="G16" s="47">
        <f>AVERAGE($O$21,$O$23,$O$25)</f>
        <v>7</v>
      </c>
      <c r="H16" s="47">
        <f>AVERAGE($O$21,$O$23,$O$25)</f>
        <v>7</v>
      </c>
      <c r="I16" s="47">
        <f>AVERAGE($O$21,$O$23,$O$25)</f>
        <v>7</v>
      </c>
      <c r="J16" s="48">
        <f>AVERAGE($N$21,$N$23)</f>
        <v>4.5</v>
      </c>
      <c r="K16" s="2"/>
      <c r="L16" s="3"/>
      <c r="M16" s="3"/>
      <c r="N16" s="3"/>
      <c r="O16" s="3"/>
      <c r="P16" s="3"/>
      <c r="Q16" s="2"/>
      <c r="R16" s="2"/>
    </row>
    <row r="17" spans="1:18" ht="18.350000000000001" x14ac:dyDescent="0.3">
      <c r="A17" s="2"/>
      <c r="B17" s="46" t="s">
        <v>2</v>
      </c>
      <c r="C17" s="49">
        <f>1-(C$16 - 1)/$J$15</f>
        <v>0.875</v>
      </c>
      <c r="D17" s="49">
        <f>1-(D$16 - 1)/$J$15</f>
        <v>0.875</v>
      </c>
      <c r="E17" s="49">
        <f>1-(E$16 - 1)/$J$15</f>
        <v>0.875</v>
      </c>
      <c r="F17" s="49">
        <f>1-(F$16 - 1)/$J$15</f>
        <v>0.5625</v>
      </c>
      <c r="G17" s="49">
        <f>1-(G$16 - 1)/$J$15</f>
        <v>0.25</v>
      </c>
      <c r="H17" s="49">
        <f>1-(H$16 - 1)/$J$15</f>
        <v>0.25</v>
      </c>
      <c r="I17" s="49">
        <f>1-(I$16 - 1)/$J$15</f>
        <v>0.25</v>
      </c>
      <c r="J17" s="50">
        <f>1-(J$16 - 1)/$J$15</f>
        <v>0.5625</v>
      </c>
      <c r="K17" s="2"/>
      <c r="L17" s="3"/>
      <c r="M17" s="3"/>
      <c r="N17" s="3"/>
      <c r="O17" s="3"/>
      <c r="P17" s="3"/>
      <c r="Q17" s="2"/>
      <c r="R17" s="2"/>
    </row>
    <row r="18" spans="1:18" ht="18.350000000000001" x14ac:dyDescent="0.3">
      <c r="A18" s="2"/>
      <c r="B18" s="46" t="s">
        <v>3</v>
      </c>
      <c r="C18" s="49">
        <f>C$17/SUM($C$17:$J$17)</f>
        <v>0.19444444444444445</v>
      </c>
      <c r="D18" s="49">
        <f>D$17/SUM($C$17:$J$17)</f>
        <v>0.19444444444444445</v>
      </c>
      <c r="E18" s="49">
        <f>E$17/SUM($C$17:$J$17)</f>
        <v>0.19444444444444445</v>
      </c>
      <c r="F18" s="49">
        <f>F$17/SUM($C$17:$J$17)</f>
        <v>0.125</v>
      </c>
      <c r="G18" s="49">
        <f>G$17/SUM($C$17:$J$17)</f>
        <v>5.5555555555555552E-2</v>
      </c>
      <c r="H18" s="49">
        <f>H$17/SUM($C$17:$J$17)</f>
        <v>5.5555555555555552E-2</v>
      </c>
      <c r="I18" s="49">
        <f>I$17/SUM($C$17:$J$17)</f>
        <v>5.5555555555555552E-2</v>
      </c>
      <c r="J18" s="50">
        <f>J$17/SUM($C$17:$J$17)</f>
        <v>0.125</v>
      </c>
      <c r="K18" s="2"/>
      <c r="L18" s="3"/>
      <c r="M18" s="3"/>
      <c r="N18" s="3"/>
      <c r="O18" s="3"/>
      <c r="P18" s="3"/>
      <c r="Q18" s="2"/>
      <c r="R18" s="2"/>
    </row>
    <row r="19" spans="1:18" ht="18.350000000000001" x14ac:dyDescent="0.3">
      <c r="A19" s="2"/>
      <c r="B19" s="54"/>
      <c r="C19" s="55"/>
      <c r="D19" s="55"/>
      <c r="E19" s="55"/>
      <c r="F19" s="55"/>
      <c r="G19" s="55"/>
      <c r="H19" s="55"/>
      <c r="I19" s="55"/>
      <c r="J19" s="56"/>
      <c r="K19" s="2"/>
      <c r="L19" s="3"/>
      <c r="M19" s="3"/>
      <c r="N19" s="3"/>
      <c r="O19" s="3"/>
      <c r="P19" s="3"/>
      <c r="Q19" s="2"/>
      <c r="R19" s="2"/>
    </row>
    <row r="20" spans="1:18" ht="18.350000000000001" x14ac:dyDescent="0.3">
      <c r="A20" s="2"/>
      <c r="B20" s="57" t="s">
        <v>40</v>
      </c>
      <c r="C20" s="62">
        <f>(1/$C$32)*(SUM(C$6,C$12,$C18))</f>
        <v>0.20370370370370372</v>
      </c>
      <c r="D20" s="62">
        <f>(1/$C$32)*(SUM(D$6,D$12,$C18))</f>
        <v>0.12962962962962962</v>
      </c>
      <c r="E20" s="62">
        <f>(1/$C$32)*(SUM(E$6,E$12,$C18))</f>
        <v>0.14814814814814814</v>
      </c>
      <c r="F20" s="62">
        <f>(1/$C$32)*(SUM(F$6,F$12,$C18))</f>
        <v>0.11111111111111112</v>
      </c>
      <c r="G20" s="62">
        <f>(1/$C$32)*(SUM(G$6,G$12,$C18))</f>
        <v>0.20370370370370372</v>
      </c>
      <c r="H20" s="62">
        <f>(1/$C$32)*(SUM(H$6,H$12,$C18))</f>
        <v>0.12962962962962962</v>
      </c>
      <c r="I20" s="62">
        <f>(1/$C$32)*(SUM(I$6,I$12,$C18))</f>
        <v>0.14814814814814814</v>
      </c>
      <c r="J20" s="63">
        <f>(1/$C$32)*(SUM(J$6,J$12,$C18))</f>
        <v>0.11111111111111112</v>
      </c>
      <c r="K20" s="2"/>
      <c r="L20" s="3"/>
      <c r="M20" s="3"/>
      <c r="N20" s="3"/>
      <c r="O20" s="3"/>
      <c r="P20" s="3"/>
      <c r="Q20" s="2"/>
      <c r="R20" s="2"/>
    </row>
    <row r="21" spans="1:18" ht="18.350000000000001" x14ac:dyDescent="0.3">
      <c r="A21" s="2"/>
      <c r="K21" s="2"/>
      <c r="L21" s="4" t="s">
        <v>6</v>
      </c>
      <c r="M21" s="4">
        <v>1</v>
      </c>
      <c r="N21" s="4">
        <v>4</v>
      </c>
      <c r="O21" s="4">
        <v>6</v>
      </c>
      <c r="P21" s="3"/>
      <c r="Q21" s="2"/>
      <c r="R21" s="2"/>
    </row>
    <row r="22" spans="1:18" ht="18.350000000000001" x14ac:dyDescent="0.3">
      <c r="A22" s="2"/>
      <c r="C22" t="s">
        <v>44</v>
      </c>
      <c r="K22" s="2"/>
      <c r="L22" s="4" t="s">
        <v>5</v>
      </c>
      <c r="M22" s="15" t="s">
        <v>7</v>
      </c>
      <c r="N22" s="15" t="s">
        <v>14</v>
      </c>
      <c r="O22" s="15" t="s">
        <v>8</v>
      </c>
      <c r="P22" s="3"/>
      <c r="Q22" s="2"/>
      <c r="R22" s="2"/>
    </row>
    <row r="23" spans="1:18" ht="18.350000000000001" x14ac:dyDescent="0.3">
      <c r="A23" s="2"/>
      <c r="K23" s="2"/>
      <c r="L23" s="4" t="s">
        <v>6</v>
      </c>
      <c r="M23" s="16">
        <v>2</v>
      </c>
      <c r="N23" s="16">
        <v>5</v>
      </c>
      <c r="O23" s="16">
        <v>7</v>
      </c>
      <c r="P23" s="3"/>
      <c r="Q23" s="2"/>
      <c r="R23" s="2"/>
    </row>
    <row r="24" spans="1:18" ht="18.350000000000001" x14ac:dyDescent="0.3">
      <c r="A24" s="2"/>
      <c r="K24" s="2"/>
      <c r="L24" s="4" t="s">
        <v>5</v>
      </c>
      <c r="M24" s="15" t="s">
        <v>9</v>
      </c>
      <c r="N24" s="15" t="s">
        <v>13</v>
      </c>
      <c r="O24" s="15" t="s">
        <v>10</v>
      </c>
      <c r="P24" s="3"/>
      <c r="Q24" s="2"/>
      <c r="R24" s="2"/>
    </row>
    <row r="25" spans="1:18" ht="18.350000000000001" x14ac:dyDescent="0.3">
      <c r="A25" s="2"/>
      <c r="K25" s="2"/>
      <c r="L25" s="4" t="s">
        <v>6</v>
      </c>
      <c r="M25" s="4">
        <v>3</v>
      </c>
      <c r="N25" s="4"/>
      <c r="O25" s="4">
        <v>8</v>
      </c>
      <c r="P25" s="3"/>
      <c r="Q25" s="2"/>
      <c r="R25" s="2"/>
    </row>
    <row r="26" spans="1:18" ht="18.350000000000001" x14ac:dyDescent="0.3">
      <c r="A26" s="2"/>
      <c r="L26" s="4" t="s">
        <v>5</v>
      </c>
      <c r="M26" s="15" t="s">
        <v>11</v>
      </c>
      <c r="N26" s="17"/>
      <c r="O26" s="15" t="s">
        <v>12</v>
      </c>
      <c r="P26" s="3"/>
      <c r="Q26" s="2"/>
      <c r="R26" s="2"/>
    </row>
    <row r="27" spans="1:18" ht="18.350000000000001" x14ac:dyDescent="0.3">
      <c r="A27" s="2"/>
      <c r="L27" s="2"/>
      <c r="M27" s="2"/>
      <c r="N27" s="2"/>
      <c r="O27" s="2"/>
      <c r="P27" s="2"/>
      <c r="Q27" s="2"/>
      <c r="R27" s="2"/>
    </row>
    <row r="28" spans="1:18" ht="18.350000000000001" x14ac:dyDescent="0.3">
      <c r="A28" s="2"/>
      <c r="B28" s="1"/>
      <c r="C28" s="1"/>
      <c r="D28" s="1"/>
      <c r="E28" s="1"/>
      <c r="F28" s="1"/>
      <c r="G28" s="1"/>
      <c r="H28" s="1"/>
      <c r="I28" s="1"/>
      <c r="J28" s="1"/>
      <c r="K28" s="2"/>
      <c r="L28" s="2"/>
      <c r="M28" s="2"/>
      <c r="N28" s="2"/>
      <c r="O28" s="2"/>
      <c r="P28" s="2"/>
      <c r="Q28" s="2"/>
      <c r="R28" s="2"/>
    </row>
    <row r="29" spans="1:18" ht="18.350000000000001" x14ac:dyDescent="0.3">
      <c r="A29" s="2"/>
      <c r="K29" s="2"/>
      <c r="L29" s="2"/>
      <c r="M29" s="2"/>
      <c r="N29" s="2"/>
      <c r="O29" s="2"/>
      <c r="P29" s="2"/>
      <c r="Q29" s="2"/>
      <c r="R29" s="2"/>
    </row>
    <row r="30" spans="1:18" ht="18.350000000000001" x14ac:dyDescent="0.3">
      <c r="A30" s="2"/>
      <c r="B30" s="1"/>
      <c r="C30" s="1"/>
      <c r="D30" s="1"/>
      <c r="E30" s="1"/>
      <c r="F30" s="1"/>
      <c r="G30" s="1"/>
      <c r="H30" s="1"/>
      <c r="I30" s="1"/>
      <c r="J30" s="1"/>
      <c r="K30" s="2"/>
      <c r="L30" s="2"/>
      <c r="M30" s="2"/>
      <c r="N30" s="2"/>
      <c r="O30" s="2"/>
      <c r="P30" s="2"/>
      <c r="Q30" s="2"/>
      <c r="R30" s="2"/>
    </row>
    <row r="31" spans="1:18" ht="18.350000000000001" x14ac:dyDescent="0.3">
      <c r="A31" s="2"/>
      <c r="B31" s="1"/>
      <c r="C31" s="2" t="s">
        <v>18</v>
      </c>
      <c r="D31" s="2" t="s">
        <v>17</v>
      </c>
      <c r="E31" s="2"/>
      <c r="F31" s="2"/>
      <c r="G31" s="11" t="s">
        <v>7</v>
      </c>
      <c r="H31" s="11" t="s">
        <v>9</v>
      </c>
      <c r="I31" s="11" t="s">
        <v>11</v>
      </c>
      <c r="J31" s="11" t="s">
        <v>14</v>
      </c>
      <c r="K31" s="11" t="s">
        <v>8</v>
      </c>
      <c r="L31" s="11" t="s">
        <v>10</v>
      </c>
      <c r="M31" s="11" t="s">
        <v>12</v>
      </c>
      <c r="N31" s="12" t="s">
        <v>13</v>
      </c>
      <c r="O31" s="2"/>
      <c r="P31" s="2"/>
      <c r="Q31" s="2"/>
      <c r="R31" s="2"/>
    </row>
    <row r="32" spans="1:18" ht="18.350000000000001" x14ac:dyDescent="0.3">
      <c r="A32" s="2"/>
      <c r="B32" s="1"/>
      <c r="C32" s="2">
        <v>3</v>
      </c>
      <c r="D32" s="2">
        <v>8</v>
      </c>
      <c r="E32" s="2"/>
      <c r="F32" s="2"/>
      <c r="G32" s="5">
        <f>M1+M11+M21</f>
        <v>3</v>
      </c>
      <c r="H32" s="5">
        <f>N1+P13+M23</f>
        <v>13</v>
      </c>
      <c r="I32" s="5">
        <f>O1+N11+M25</f>
        <v>11</v>
      </c>
      <c r="J32" s="5">
        <f>P3+O11+N21</f>
        <v>17</v>
      </c>
      <c r="K32" s="5">
        <f>M3+M13+O21</f>
        <v>10</v>
      </c>
      <c r="L32" s="5">
        <f>N3+P13+O23</f>
        <v>19</v>
      </c>
      <c r="M32" s="5">
        <f>O3+N13+O25</f>
        <v>18</v>
      </c>
      <c r="N32" s="6">
        <f>P1+O13+N23</f>
        <v>18</v>
      </c>
      <c r="O32" s="2"/>
      <c r="P32" s="2"/>
      <c r="Q32" s="2"/>
      <c r="R32" s="2"/>
    </row>
    <row r="33" spans="1:18" ht="18.350000000000001" x14ac:dyDescent="0.3">
      <c r="A33" s="2"/>
      <c r="B33" s="1"/>
      <c r="C33" s="2"/>
      <c r="D33" s="2"/>
      <c r="E33" s="2"/>
      <c r="F33" s="2"/>
      <c r="G33" s="7">
        <f>(G$32-(0.5*$C$32*(D32+1)))^2</f>
        <v>110.25</v>
      </c>
      <c r="H33" s="7">
        <f t="shared" ref="H33:N33" si="2">((H$32)-(0.5*$C$32*($D$32+1)))^2</f>
        <v>0.25</v>
      </c>
      <c r="I33" s="7">
        <f t="shared" si="2"/>
        <v>6.25</v>
      </c>
      <c r="J33" s="7">
        <f t="shared" si="2"/>
        <v>12.25</v>
      </c>
      <c r="K33" s="7">
        <f t="shared" si="2"/>
        <v>12.25</v>
      </c>
      <c r="L33" s="7">
        <f t="shared" si="2"/>
        <v>30.25</v>
      </c>
      <c r="M33" s="7">
        <f t="shared" si="2"/>
        <v>20.25</v>
      </c>
      <c r="N33" s="8">
        <f t="shared" si="2"/>
        <v>20.25</v>
      </c>
      <c r="O33" s="2"/>
      <c r="P33" s="2"/>
      <c r="Q33" s="2"/>
      <c r="R33" s="2"/>
    </row>
    <row r="34" spans="1:18" ht="18.350000000000001" x14ac:dyDescent="0.3">
      <c r="A34" s="2"/>
      <c r="B34" s="1"/>
      <c r="C34" s="2" t="s">
        <v>16</v>
      </c>
      <c r="D34" s="2">
        <f>SUM($G$33:$N$33)</f>
        <v>212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8.350000000000001" x14ac:dyDescent="0.3">
      <c r="A35" s="2"/>
      <c r="B35" s="2"/>
      <c r="C35" s="2" t="s">
        <v>15</v>
      </c>
      <c r="D35" s="2">
        <f>(12*D34)/(($C$32^2)*(($D$32^3)-$D$32))</f>
        <v>0.56084656084656082</v>
      </c>
      <c r="E35" s="13" t="s">
        <v>19</v>
      </c>
      <c r="F35" s="1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8.35000000000000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8.35000000000000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</sheetData>
  <mergeCells count="8">
    <mergeCell ref="B2:J2"/>
    <mergeCell ref="T6:W6"/>
    <mergeCell ref="Y6:AB6"/>
    <mergeCell ref="AD6:AF6"/>
    <mergeCell ref="B8:J8"/>
    <mergeCell ref="B14:J14"/>
    <mergeCell ref="E35:F35"/>
    <mergeCell ref="B7:J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zoomScale="85" zoomScaleNormal="85" workbookViewId="0">
      <selection activeCell="J17" sqref="J17"/>
    </sheetView>
  </sheetViews>
  <sheetFormatPr defaultRowHeight="14.3" x14ac:dyDescent="0.25"/>
  <sheetData>
    <row r="2" spans="1:13" x14ac:dyDescent="0.25">
      <c r="B2" t="s">
        <v>17</v>
      </c>
      <c r="C2" t="s">
        <v>18</v>
      </c>
    </row>
    <row r="3" spans="1:13" x14ac:dyDescent="0.25">
      <c r="B3">
        <v>8</v>
      </c>
      <c r="C3">
        <v>1</v>
      </c>
    </row>
    <row r="5" spans="1:13" ht="18.35000000000000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18.350000000000001" x14ac:dyDescent="0.3">
      <c r="A6" s="2"/>
      <c r="B6" s="10" t="s">
        <v>45</v>
      </c>
      <c r="C6" s="10">
        <v>1</v>
      </c>
      <c r="D6" s="10">
        <v>2</v>
      </c>
      <c r="E6" s="10">
        <v>3</v>
      </c>
      <c r="F6" s="10">
        <v>4</v>
      </c>
      <c r="G6" s="10">
        <v>5</v>
      </c>
      <c r="H6" s="10">
        <v>6</v>
      </c>
      <c r="I6" s="10">
        <v>7</v>
      </c>
      <c r="J6" s="10">
        <v>8</v>
      </c>
      <c r="K6" s="69" t="s">
        <v>20</v>
      </c>
      <c r="L6" s="70"/>
      <c r="M6" s="2"/>
    </row>
    <row r="7" spans="1:13" ht="18.350000000000001" x14ac:dyDescent="0.3">
      <c r="A7" s="2"/>
      <c r="B7" s="10" t="s">
        <v>28</v>
      </c>
      <c r="C7" s="9">
        <v>1</v>
      </c>
      <c r="D7" s="9">
        <v>0.9</v>
      </c>
      <c r="E7" s="9">
        <v>0.7</v>
      </c>
      <c r="F7" s="9">
        <v>0.6</v>
      </c>
      <c r="G7" s="9">
        <v>0.5</v>
      </c>
      <c r="H7" s="65">
        <v>0.4</v>
      </c>
      <c r="I7" s="66">
        <v>0.3</v>
      </c>
      <c r="J7" s="66">
        <v>0.2</v>
      </c>
      <c r="K7" s="9" t="s">
        <v>21</v>
      </c>
      <c r="L7" s="9" t="s">
        <v>23</v>
      </c>
      <c r="M7" s="2"/>
    </row>
    <row r="8" spans="1:13" ht="18.350000000000001" x14ac:dyDescent="0.3">
      <c r="A8" s="2"/>
      <c r="B8" s="10" t="s">
        <v>29</v>
      </c>
      <c r="C8" s="9">
        <v>1</v>
      </c>
      <c r="D8" s="9">
        <v>0.9</v>
      </c>
      <c r="E8" s="9">
        <v>0.7</v>
      </c>
      <c r="F8" s="9">
        <v>0.6</v>
      </c>
      <c r="G8" s="65">
        <v>0.5</v>
      </c>
      <c r="H8" s="66">
        <v>0.4</v>
      </c>
      <c r="I8" s="66">
        <v>0.3</v>
      </c>
      <c r="J8" s="66">
        <v>0.2</v>
      </c>
      <c r="K8" s="9" t="s">
        <v>21</v>
      </c>
      <c r="L8" s="9" t="s">
        <v>26</v>
      </c>
      <c r="M8" s="2"/>
    </row>
    <row r="9" spans="1:13" ht="18.350000000000001" x14ac:dyDescent="0.3">
      <c r="A9" s="2"/>
      <c r="B9" s="10" t="s">
        <v>30</v>
      </c>
      <c r="C9" s="9">
        <v>1</v>
      </c>
      <c r="D9" s="9">
        <v>0.9</v>
      </c>
      <c r="E9" s="9">
        <v>0.7</v>
      </c>
      <c r="F9" s="65">
        <v>0.6</v>
      </c>
      <c r="G9" s="66">
        <v>0.5</v>
      </c>
      <c r="H9" s="66">
        <v>0.4</v>
      </c>
      <c r="I9" s="66">
        <v>0.3</v>
      </c>
      <c r="J9" s="66">
        <v>0.2</v>
      </c>
      <c r="K9" s="9" t="s">
        <v>22</v>
      </c>
      <c r="L9" s="9" t="s">
        <v>24</v>
      </c>
      <c r="M9" s="2"/>
    </row>
    <row r="10" spans="1:13" ht="18.350000000000001" x14ac:dyDescent="0.3">
      <c r="A10" s="2"/>
      <c r="B10" s="10" t="s">
        <v>31</v>
      </c>
      <c r="C10" s="9">
        <v>2</v>
      </c>
      <c r="D10" s="9">
        <v>1.9</v>
      </c>
      <c r="E10" s="65">
        <v>1.7</v>
      </c>
      <c r="F10" s="66">
        <v>1.6</v>
      </c>
      <c r="G10" s="66">
        <v>0.5</v>
      </c>
      <c r="H10" s="66">
        <v>0.4</v>
      </c>
      <c r="I10" s="66">
        <v>0.3</v>
      </c>
      <c r="J10" s="66">
        <v>0.2</v>
      </c>
      <c r="K10" s="9" t="s">
        <v>22</v>
      </c>
      <c r="L10" s="9" t="s">
        <v>25</v>
      </c>
      <c r="M10" s="2"/>
    </row>
    <row r="11" spans="1:13" ht="18.350000000000001" x14ac:dyDescent="0.3">
      <c r="A11" s="2"/>
      <c r="B11" s="10" t="s">
        <v>32</v>
      </c>
      <c r="C11" s="9">
        <v>3</v>
      </c>
      <c r="D11" s="65">
        <v>2.9</v>
      </c>
      <c r="E11" s="66">
        <v>2.7</v>
      </c>
      <c r="F11" s="66">
        <v>1.6</v>
      </c>
      <c r="G11" s="66">
        <v>0.5</v>
      </c>
      <c r="H11" s="66">
        <v>0.4</v>
      </c>
      <c r="I11" s="66">
        <v>0.3</v>
      </c>
      <c r="J11" s="66">
        <v>0.2</v>
      </c>
      <c r="K11" s="9" t="s">
        <v>21</v>
      </c>
      <c r="L11" s="9" t="s">
        <v>27</v>
      </c>
      <c r="M11" s="2"/>
    </row>
    <row r="12" spans="1:13" ht="18.350000000000001" x14ac:dyDescent="0.3">
      <c r="A12" s="2"/>
      <c r="B12" s="10" t="s">
        <v>34</v>
      </c>
      <c r="C12" s="65">
        <v>3</v>
      </c>
      <c r="D12" s="66">
        <v>2.9</v>
      </c>
      <c r="E12" s="66">
        <v>2.7</v>
      </c>
      <c r="F12" s="66">
        <v>1.6</v>
      </c>
      <c r="G12" s="66">
        <v>0.5</v>
      </c>
      <c r="H12" s="66">
        <v>0.4</v>
      </c>
      <c r="I12" s="66">
        <v>0.3</v>
      </c>
      <c r="J12" s="66">
        <v>0.2</v>
      </c>
      <c r="K12" s="9" t="s">
        <v>21</v>
      </c>
      <c r="L12" s="9" t="s">
        <v>35</v>
      </c>
      <c r="M12" s="2"/>
    </row>
    <row r="13" spans="1:13" ht="18.350000000000001" x14ac:dyDescent="0.3">
      <c r="A13" s="2"/>
      <c r="B13" s="10" t="s">
        <v>33</v>
      </c>
      <c r="C13" s="64">
        <v>3</v>
      </c>
      <c r="D13" s="64">
        <v>2.9</v>
      </c>
      <c r="E13" s="64">
        <v>2.7</v>
      </c>
      <c r="F13" s="64">
        <v>1.6</v>
      </c>
      <c r="G13" s="64">
        <v>0.5</v>
      </c>
      <c r="H13" s="64">
        <v>0.4</v>
      </c>
      <c r="I13" s="64">
        <v>0.3</v>
      </c>
      <c r="J13" s="64">
        <v>0.2</v>
      </c>
      <c r="K13" s="9" t="s">
        <v>36</v>
      </c>
      <c r="L13" s="9">
        <f>SUM($C$13:$J$13)</f>
        <v>11.600000000000001</v>
      </c>
      <c r="M13" s="2"/>
    </row>
    <row r="14" spans="1:13" ht="18.350000000000001" x14ac:dyDescent="0.3">
      <c r="A14" s="2"/>
      <c r="B14" s="67" t="s">
        <v>37</v>
      </c>
      <c r="C14" s="68">
        <f>C$13/$L$13</f>
        <v>0.25862068965517238</v>
      </c>
      <c r="D14" s="68">
        <f t="shared" ref="D14:J14" si="0">D$13/$L$13</f>
        <v>0.24999999999999997</v>
      </c>
      <c r="E14" s="68">
        <f t="shared" si="0"/>
        <v>0.23275862068965517</v>
      </c>
      <c r="F14" s="68">
        <f t="shared" si="0"/>
        <v>0.13793103448275862</v>
      </c>
      <c r="G14" s="68">
        <f t="shared" si="0"/>
        <v>4.3103448275862065E-2</v>
      </c>
      <c r="H14" s="68">
        <f t="shared" si="0"/>
        <v>3.4482758620689655E-2</v>
      </c>
      <c r="I14" s="68">
        <f t="shared" si="0"/>
        <v>2.5862068965517238E-2</v>
      </c>
      <c r="J14" s="68">
        <f t="shared" si="0"/>
        <v>1.7241379310344827E-2</v>
      </c>
      <c r="K14" s="9"/>
      <c r="L14" s="9"/>
      <c r="M14" s="2"/>
    </row>
    <row r="15" spans="1:13" ht="18.35000000000000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18.35000000000000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18.35000000000000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2018-03-22T19:19:28Z</dcterms:modified>
</cp:coreProperties>
</file>