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730" windowHeight="9270" activeTab="1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44525"/>
</workbook>
</file>

<file path=xl/calcChain.xml><?xml version="1.0" encoding="utf-8"?>
<calcChain xmlns="http://schemas.openxmlformats.org/spreadsheetml/2006/main">
  <c r="K6" i="2" l="1"/>
  <c r="J6" i="2"/>
  <c r="I6" i="2"/>
  <c r="H6" i="2"/>
  <c r="G6" i="2"/>
  <c r="F6" i="2"/>
  <c r="C16" i="2"/>
  <c r="F14" i="4"/>
  <c r="E14" i="4"/>
  <c r="J7" i="1"/>
  <c r="C12" i="4"/>
  <c r="D12" i="3"/>
  <c r="O7" i="2" l="1"/>
  <c r="N7" i="2"/>
  <c r="L9" i="1"/>
</calcChain>
</file>

<file path=xl/sharedStrings.xml><?xml version="1.0" encoding="utf-8"?>
<sst xmlns="http://schemas.openxmlformats.org/spreadsheetml/2006/main" count="26" uniqueCount="23">
  <si>
    <t>Uб, В</t>
  </si>
  <si>
    <t>Ек, В</t>
  </si>
  <si>
    <t>нагузочная прямая????????</t>
  </si>
  <si>
    <t>нагрузочную прямую???</t>
  </si>
  <si>
    <t>Iб,мкА</t>
  </si>
  <si>
    <t>Iк, мА</t>
  </si>
  <si>
    <t>Iб1= 10мкА</t>
  </si>
  <si>
    <t>Iб2= 15мкА</t>
  </si>
  <si>
    <t>Iб3= 20мкА</t>
  </si>
  <si>
    <t>Iб4= 25мкА</t>
  </si>
  <si>
    <t>Iб, мкА</t>
  </si>
  <si>
    <t>Ек = 6В</t>
  </si>
  <si>
    <t>Ек = 3В</t>
  </si>
  <si>
    <t>Ес, В</t>
  </si>
  <si>
    <t>Iс, мА</t>
  </si>
  <si>
    <t>Uз2 = 2,,2 В</t>
  </si>
  <si>
    <t>Uз1 = 2,0 В</t>
  </si>
  <si>
    <t>Uз4 = 2,6 В</t>
  </si>
  <si>
    <t>Uз3 = 2,4 В</t>
  </si>
  <si>
    <t>Uз, В</t>
  </si>
  <si>
    <t>Ес = 3 В</t>
  </si>
  <si>
    <t>Ес = 6 В</t>
  </si>
  <si>
    <t>Iб0 = 6 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</si>
</sst>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164" fontId="0" fillId="0" borderId="0" xfId="0" applyNumberFormat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ВАХ</a:t>
            </a:r>
            <a:r>
              <a:rPr lang="ru-RU" baseline="0"/>
              <a:t> биполярного транзистора</a:t>
            </a:r>
            <a:endParaRPr lang="ru-RU"/>
          </a:p>
        </c:rich>
      </c:tx>
      <c:layout>
        <c:manualLayout>
          <c:xMode val="edge"/>
          <c:yMode val="edge"/>
          <c:x val="0.18529855643044618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6530183727034133E-2"/>
          <c:y val="0.13473388743073783"/>
          <c:w val="0.85536570428696423"/>
          <c:h val="0.7439464858559347"/>
        </c:manualLayout>
      </c:layout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Lit>
                <c:formatCode>Основной</c:formatCode>
                <c:ptCount val="1"/>
                <c:pt idx="0">
                  <c:v>1</c:v>
                </c:pt>
              </c:numLit>
            </c:plus>
            <c:minus>
              <c:numRef>
                <c:f>Лист1!$D$5:$L$5</c:f>
                <c:numCache>
                  <c:formatCode>Основной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</c:v>
                  </c:pt>
                  <c:pt idx="5">
                    <c:v>10</c:v>
                  </c:pt>
                  <c:pt idx="6">
                    <c:v>18</c:v>
                  </c:pt>
                  <c:pt idx="7">
                    <c:v>26</c:v>
                  </c:pt>
                  <c:pt idx="8">
                    <c:v>33</c:v>
                  </c:pt>
                </c:numCache>
              </c:numRef>
            </c:minus>
            <c:spPr>
              <a:ln>
                <a:prstDash val="dash"/>
              </a:ln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Основной</c:formatCode>
                <c:ptCount val="1"/>
                <c:pt idx="0">
                  <c:v>0</c:v>
                </c:pt>
              </c:numLit>
            </c:plus>
            <c:minus>
              <c:numRef>
                <c:f>Лист1!$D$4:$L$4</c:f>
                <c:numCache>
                  <c:formatCode>Основной</c:formatCode>
                  <c:ptCount val="9"/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0.5</c:v>
                  </c:pt>
                  <c:pt idx="4">
                    <c:v>0.6</c:v>
                  </c:pt>
                  <c:pt idx="5">
                    <c:v>0.7</c:v>
                  </c:pt>
                  <c:pt idx="6">
                    <c:v>0.8</c:v>
                  </c:pt>
                  <c:pt idx="7">
                    <c:v>0.9</c:v>
                  </c:pt>
                  <c:pt idx="8">
                    <c:v>1</c:v>
                  </c:pt>
                </c:numCache>
              </c:numRef>
            </c:minus>
            <c:spPr>
              <a:ln>
                <a:prstDash val="dash"/>
              </a:ln>
            </c:spPr>
          </c:errBars>
          <c:xVal>
            <c:numRef>
              <c:f>Лист1!$D$4:$L$4</c:f>
              <c:numCache>
                <c:formatCode>Основной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Лист1!$D$5:$L$5</c:f>
              <c:numCache>
                <c:formatCode>Основной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10</c:v>
                </c:pt>
                <c:pt idx="6">
                  <c:v>18</c:v>
                </c:pt>
                <c:pt idx="7">
                  <c:v>26</c:v>
                </c:pt>
                <c:pt idx="8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39136"/>
        <c:axId val="92541312"/>
      </c:scatterChart>
      <c:valAx>
        <c:axId val="925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бэ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91157042869641"/>
              <c:y val="0.70275444736074655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92541312"/>
        <c:crosses val="autoZero"/>
        <c:crossBetween val="midCat"/>
      </c:valAx>
      <c:valAx>
        <c:axId val="925413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б,</a:t>
                </a:r>
                <a:r>
                  <a:rPr lang="ru-RU" baseline="0"/>
                  <a:t> мкА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3.6325094779819184E-2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9253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Выходные</a:t>
            </a:r>
            <a:r>
              <a:rPr lang="ru-RU" baseline="0"/>
              <a:t> характеристики биполярного транзистора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780183727034106E-2"/>
          <c:y val="0.25569868137740265"/>
          <c:w val="0.69518598924275987"/>
          <c:h val="0.55964386188253412"/>
        </c:manualLayout>
      </c:layout>
      <c:scatterChart>
        <c:scatterStyle val="lineMarker"/>
        <c:varyColors val="0"/>
        <c:ser>
          <c:idx val="5"/>
          <c:order val="0"/>
          <c:tx>
            <c:v>Iб0</c:v>
          </c:tx>
          <c:marker>
            <c:symbol val="none"/>
          </c:marker>
          <c:xVal>
            <c:numRef>
              <c:f>Лист2!$E$5:$K$5</c:f>
              <c:numCache>
                <c:formatCode>Основной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Лист2!$E$6:$K$6</c:f>
              <c:numCache>
                <c:formatCode>0,00</c:formatCode>
                <c:ptCount val="7"/>
                <c:pt idx="0" formatCode="Основной">
                  <c:v>0</c:v>
                </c:pt>
                <c:pt idx="1">
                  <c:v>1.3860000000000001</c:v>
                </c:pt>
                <c:pt idx="2">
                  <c:v>1.3860000000000001</c:v>
                </c:pt>
                <c:pt idx="3">
                  <c:v>1.3891500000000001</c:v>
                </c:pt>
                <c:pt idx="4">
                  <c:v>1.3904099999999999</c:v>
                </c:pt>
                <c:pt idx="5">
                  <c:v>1.39167</c:v>
                </c:pt>
                <c:pt idx="6">
                  <c:v>1.3923000000000001</c:v>
                </c:pt>
              </c:numCache>
            </c:numRef>
          </c:yVal>
          <c:smooth val="0"/>
        </c:ser>
        <c:ser>
          <c:idx val="0"/>
          <c:order val="1"/>
          <c:tx>
            <c:v>Iб1</c:v>
          </c:tx>
          <c:marker>
            <c:symbol val="none"/>
          </c:marker>
          <c:xVal>
            <c:numRef>
              <c:f>Лист2!$E$5:$K$5</c:f>
              <c:numCache>
                <c:formatCode>Основной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Лист2!$E$7:$K$7</c:f>
              <c:numCache>
                <c:formatCode>Основной</c:formatCode>
                <c:ptCount val="7"/>
                <c:pt idx="0">
                  <c:v>0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</c:numCache>
            </c:numRef>
          </c:yVal>
          <c:smooth val="0"/>
        </c:ser>
        <c:ser>
          <c:idx val="1"/>
          <c:order val="2"/>
          <c:tx>
            <c:v>Iб2</c:v>
          </c:tx>
          <c:marker>
            <c:symbol val="none"/>
          </c:marker>
          <c:xVal>
            <c:numRef>
              <c:f>Лист2!$E$5:$K$5</c:f>
              <c:numCache>
                <c:formatCode>Основной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Лист2!$E$8:$K$8</c:f>
              <c:numCache>
                <c:formatCode>Основной</c:formatCode>
                <c:ptCount val="7"/>
                <c:pt idx="0">
                  <c:v>0</c:v>
                </c:pt>
                <c:pt idx="1">
                  <c:v>2.7</c:v>
                </c:pt>
                <c:pt idx="2">
                  <c:v>2.75</c:v>
                </c:pt>
                <c:pt idx="3">
                  <c:v>2.77</c:v>
                </c:pt>
                <c:pt idx="4">
                  <c:v>2.8</c:v>
                </c:pt>
                <c:pt idx="5">
                  <c:v>2.81</c:v>
                </c:pt>
                <c:pt idx="6">
                  <c:v>2.81</c:v>
                </c:pt>
              </c:numCache>
            </c:numRef>
          </c:yVal>
          <c:smooth val="0"/>
        </c:ser>
        <c:ser>
          <c:idx val="2"/>
          <c:order val="3"/>
          <c:tx>
            <c:v>Iб3</c:v>
          </c:tx>
          <c:marker>
            <c:symbol val="none"/>
          </c:marker>
          <c:xVal>
            <c:numRef>
              <c:f>Лист2!$E$5:$K$5</c:f>
              <c:numCache>
                <c:formatCode>Основной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Лист2!$E$9:$K$9</c:f>
              <c:numCache>
                <c:formatCode>Основной</c:formatCode>
                <c:ptCount val="7"/>
                <c:pt idx="0">
                  <c:v>0</c:v>
                </c:pt>
                <c:pt idx="1">
                  <c:v>4.41</c:v>
                </c:pt>
                <c:pt idx="2">
                  <c:v>4.42</c:v>
                </c:pt>
                <c:pt idx="3">
                  <c:v>4.42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</c:numCache>
            </c:numRef>
          </c:yVal>
          <c:smooth val="0"/>
        </c:ser>
        <c:ser>
          <c:idx val="3"/>
          <c:order val="4"/>
          <c:tx>
            <c:v>Iб4</c:v>
          </c:tx>
          <c:marker>
            <c:symbol val="none"/>
          </c:marker>
          <c:xVal>
            <c:numRef>
              <c:f>Лист2!$E$5:$K$5</c:f>
              <c:numCache>
                <c:formatCode>Основной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Лист2!$E$10:$K$10</c:f>
              <c:numCache>
                <c:formatCode>Основной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5.05</c:v>
                </c:pt>
                <c:pt idx="3">
                  <c:v>5.0999999999999996</c:v>
                </c:pt>
                <c:pt idx="4">
                  <c:v>5.15</c:v>
                </c:pt>
                <c:pt idx="5">
                  <c:v>5.2</c:v>
                </c:pt>
                <c:pt idx="6">
                  <c:v>5.4</c:v>
                </c:pt>
              </c:numCache>
            </c:numRef>
          </c:yVal>
          <c:smooth val="0"/>
        </c:ser>
        <c:ser>
          <c:idx val="4"/>
          <c:order val="5"/>
          <c:tx>
            <c:v>нагр. прямая</c:v>
          </c:tx>
          <c:marker>
            <c:symbol val="none"/>
          </c:marker>
          <c:dPt>
            <c:idx val="2"/>
            <c:marker>
              <c:symbol val="star"/>
              <c:size val="4"/>
            </c:marker>
            <c:bubble3D val="0"/>
          </c:dPt>
          <c:dLbls>
            <c:dLbl>
              <c:idx val="2"/>
              <c:layout>
                <c:manualLayout>
                  <c:x val="0"/>
                  <c:y val="-3.1936127744510975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</a:t>
                    </a:r>
                    <a:r>
                      <a:rPr lang="ru-RU" baseline="0"/>
                      <a:t> - нач. т.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Лист2!$N$5:$N$7</c:f>
              <c:numCache>
                <c:formatCode>Основной</c:formatCode>
                <c:ptCount val="3"/>
                <c:pt idx="0">
                  <c:v>7</c:v>
                </c:pt>
                <c:pt idx="1">
                  <c:v>0</c:v>
                </c:pt>
                <c:pt idx="2">
                  <c:v>3.5</c:v>
                </c:pt>
              </c:numCache>
            </c:numRef>
          </c:xVal>
          <c:yVal>
            <c:numRef>
              <c:f>Лист2!$O$5:$O$7</c:f>
              <c:numCache>
                <c:formatCode>Основной</c:formatCode>
                <c:ptCount val="3"/>
                <c:pt idx="0">
                  <c:v>0</c:v>
                </c:pt>
                <c:pt idx="1">
                  <c:v>2.8</c:v>
                </c:pt>
                <c:pt idx="2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9040"/>
        <c:axId val="92600960"/>
      </c:scatterChart>
      <c:valAx>
        <c:axId val="925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Ек,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60564306231193"/>
              <c:y val="0.79159664922124251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92600960"/>
        <c:crosses val="autoZero"/>
        <c:crossBetween val="midCat"/>
      </c:valAx>
      <c:valAx>
        <c:axId val="926009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к,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66666666666666E-2"/>
              <c:y val="0.17383374982318828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9259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Характеристика прямой передачи по току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29653944298629337"/>
          <c:w val="0.7569142607174103"/>
          <c:h val="0.59116105278506859"/>
        </c:manualLayout>
      </c:layout>
      <c:scatterChart>
        <c:scatterStyle val="smoothMarker"/>
        <c:varyColors val="0"/>
        <c:ser>
          <c:idx val="0"/>
          <c:order val="0"/>
          <c:tx>
            <c:v>Ек1</c:v>
          </c:tx>
          <c:marker>
            <c:symbol val="none"/>
          </c:marker>
          <c:xVal>
            <c:numRef>
              <c:f>Лист3!$D$6:$I$6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Лист3!$D$7:$I$7</c:f>
              <c:numCache>
                <c:formatCode>Основной</c:formatCode>
                <c:ptCount val="6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3.4</c:v>
                </c:pt>
                <c:pt idx="4">
                  <c:v>4.5</c:v>
                </c:pt>
                <c:pt idx="5">
                  <c:v>5.6</c:v>
                </c:pt>
              </c:numCache>
            </c:numRef>
          </c:yVal>
          <c:smooth val="1"/>
        </c:ser>
        <c:ser>
          <c:idx val="1"/>
          <c:order val="1"/>
          <c:tx>
            <c:v>Ек2</c:v>
          </c:tx>
          <c:marker>
            <c:symbol val="none"/>
          </c:marker>
          <c:xVal>
            <c:numRef>
              <c:f>Лист3!$D$6:$I$6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Лист3!$D$8:$I$8</c:f>
              <c:numCache>
                <c:formatCode>Основной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2.2000000000000002</c:v>
                </c:pt>
                <c:pt idx="3">
                  <c:v>3</c:v>
                </c:pt>
                <c:pt idx="4">
                  <c:v>4.4000000000000004</c:v>
                </c:pt>
                <c:pt idx="5">
                  <c:v>5.3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2048"/>
        <c:axId val="105203968"/>
      </c:scatterChart>
      <c:valAx>
        <c:axId val="1052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I</a:t>
                </a:r>
                <a:r>
                  <a:rPr lang="ru-RU" b="0"/>
                  <a:t>б,</a:t>
                </a:r>
                <a:r>
                  <a:rPr lang="ru-RU" b="0" baseline="0"/>
                  <a:t> мкА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8266885389326335"/>
              <c:y val="0.8231248177311169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05203968"/>
        <c:crosses val="autoZero"/>
        <c:crossBetween val="midCat"/>
      </c:valAx>
      <c:valAx>
        <c:axId val="105203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100" b="0" i="0" baseline="0">
                    <a:effectLst/>
                  </a:rPr>
                  <a:t>I</a:t>
                </a:r>
                <a:r>
                  <a:rPr lang="ru-RU" sz="1100" b="0" i="0" baseline="0">
                    <a:effectLst/>
                  </a:rPr>
                  <a:t>к, мА</a:t>
                </a:r>
                <a:endParaRPr lang="ru-RU" sz="6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20097404491105278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0520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Выходные</a:t>
            </a:r>
            <a:r>
              <a:rPr lang="ru-RU" baseline="0"/>
              <a:t> характеристики полевого транзистора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35739282589664E-2"/>
          <c:y val="0.20881017012237774"/>
          <c:w val="0.71537248468941395"/>
          <c:h val="0.70952184766635218"/>
        </c:manualLayout>
      </c:layout>
      <c:scatterChart>
        <c:scatterStyle val="smoothMarker"/>
        <c:varyColors val="0"/>
        <c:ser>
          <c:idx val="0"/>
          <c:order val="0"/>
          <c:tx>
            <c:v>Uз1</c:v>
          </c:tx>
          <c:marker>
            <c:symbol val="none"/>
          </c:marker>
          <c:xVal>
            <c:numRef>
              <c:f>Лист4!$D$4:$J$4</c:f>
              <c:numCache>
                <c:formatCode>Основной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Лист4!$D$5:$J$5</c:f>
              <c:numCache>
                <c:formatCode>Основной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Uз2</c:v>
          </c:tx>
          <c:marker>
            <c:symbol val="none"/>
          </c:marker>
          <c:xVal>
            <c:numRef>
              <c:f>Лист4!$D$4:$J$4</c:f>
              <c:numCache>
                <c:formatCode>Основной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Лист4!$D$6:$J$6</c:f>
              <c:numCache>
                <c:formatCode>Основной</c:formatCode>
                <c:ptCount val="7"/>
                <c:pt idx="0">
                  <c:v>0</c:v>
                </c:pt>
                <c:pt idx="1">
                  <c:v>0.68</c:v>
                </c:pt>
                <c:pt idx="2">
                  <c:v>0.71</c:v>
                </c:pt>
                <c:pt idx="3">
                  <c:v>0.74</c:v>
                </c:pt>
                <c:pt idx="4">
                  <c:v>0.77</c:v>
                </c:pt>
                <c:pt idx="5">
                  <c:v>0.8</c:v>
                </c:pt>
                <c:pt idx="6">
                  <c:v>0.8</c:v>
                </c:pt>
              </c:numCache>
            </c:numRef>
          </c:yVal>
          <c:smooth val="1"/>
        </c:ser>
        <c:ser>
          <c:idx val="2"/>
          <c:order val="2"/>
          <c:tx>
            <c:v>Uз3</c:v>
          </c:tx>
          <c:marker>
            <c:symbol val="none"/>
          </c:marker>
          <c:xVal>
            <c:numRef>
              <c:f>Лист4!$D$4:$J$4</c:f>
              <c:numCache>
                <c:formatCode>Основной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Лист4!$D$7:$J$7</c:f>
              <c:numCache>
                <c:formatCode>Основной</c:formatCode>
                <c:ptCount val="7"/>
                <c:pt idx="0">
                  <c:v>0</c:v>
                </c:pt>
                <c:pt idx="1">
                  <c:v>2.2999999999999998</c:v>
                </c:pt>
                <c:pt idx="2">
                  <c:v>2.35</c:v>
                </c:pt>
                <c:pt idx="3">
                  <c:v>2.4</c:v>
                </c:pt>
                <c:pt idx="4">
                  <c:v>2.41</c:v>
                </c:pt>
                <c:pt idx="5">
                  <c:v>2.42</c:v>
                </c:pt>
                <c:pt idx="6">
                  <c:v>2.4300000000000002</c:v>
                </c:pt>
              </c:numCache>
            </c:numRef>
          </c:yVal>
          <c:smooth val="1"/>
        </c:ser>
        <c:ser>
          <c:idx val="3"/>
          <c:order val="3"/>
          <c:tx>
            <c:v>Uз4</c:v>
          </c:tx>
          <c:marker>
            <c:symbol val="none"/>
          </c:marker>
          <c:xVal>
            <c:numRef>
              <c:f>Лист4!$D$4:$J$4</c:f>
              <c:numCache>
                <c:formatCode>Основной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Лист4!$D$8:$J$8</c:f>
              <c:numCache>
                <c:formatCode>Основной</c:formatCode>
                <c:ptCount val="7"/>
                <c:pt idx="0">
                  <c:v>0</c:v>
                </c:pt>
                <c:pt idx="1">
                  <c:v>4.95</c:v>
                </c:pt>
                <c:pt idx="2">
                  <c:v>5</c:v>
                </c:pt>
                <c:pt idx="3">
                  <c:v>5.19</c:v>
                </c:pt>
                <c:pt idx="4">
                  <c:v>5.2</c:v>
                </c:pt>
                <c:pt idx="5">
                  <c:v>5.21</c:v>
                </c:pt>
                <c:pt idx="6">
                  <c:v>5.21</c:v>
                </c:pt>
              </c:numCache>
            </c:numRef>
          </c:yVal>
          <c:smooth val="1"/>
        </c:ser>
        <c:ser>
          <c:idx val="4"/>
          <c:order val="4"/>
          <c:tx>
            <c:v>нагр. прямая</c:v>
          </c:tx>
          <c:marker>
            <c:symbol val="square"/>
            <c:size val="5"/>
            <c:spPr>
              <a:solidFill>
                <a:schemeClr val="accent1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Лист4!$F$12:$F$14</c:f>
              <c:numCache>
                <c:formatCode>Основной</c:formatCode>
                <c:ptCount val="3"/>
                <c:pt idx="0">
                  <c:v>0</c:v>
                </c:pt>
                <c:pt idx="1">
                  <c:v>7</c:v>
                </c:pt>
                <c:pt idx="2">
                  <c:v>3.5</c:v>
                </c:pt>
              </c:numCache>
            </c:numRef>
          </c:xVal>
          <c:yVal>
            <c:numRef>
              <c:f>Лист4!$E$12:$E$14</c:f>
              <c:numCache>
                <c:formatCode>Основной</c:formatCode>
                <c:ptCount val="3"/>
                <c:pt idx="0">
                  <c:v>2.8</c:v>
                </c:pt>
                <c:pt idx="1">
                  <c:v>0</c:v>
                </c:pt>
                <c:pt idx="2">
                  <c:v>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15200"/>
        <c:axId val="105717120"/>
      </c:scatterChart>
      <c:valAx>
        <c:axId val="1057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Ес,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2230664916885388"/>
              <c:y val="0.86241225959224532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05717120"/>
        <c:crosses val="autoZero"/>
        <c:crossBetween val="midCat"/>
      </c:valAx>
      <c:valAx>
        <c:axId val="1057171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с,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5555555555555552E-2"/>
              <c:y val="0.1312890411925893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0571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тока стока от напряжения на затворе</a:t>
            </a:r>
            <a:endParaRPr lang="ru-RU"/>
          </a:p>
        </c:rich>
      </c:tx>
      <c:layout>
        <c:manualLayout>
          <c:xMode val="edge"/>
          <c:yMode val="edge"/>
          <c:x val="0.21312489063867016"/>
          <c:y val="7.843137254901960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543963254593173E-2"/>
          <c:y val="0.19480351414406533"/>
          <c:w val="0.72003237095363082"/>
          <c:h val="0.75379593175853021"/>
        </c:manualLayout>
      </c:layout>
      <c:scatterChart>
        <c:scatterStyle val="smoothMarker"/>
        <c:varyColors val="0"/>
        <c:ser>
          <c:idx val="0"/>
          <c:order val="0"/>
          <c:tx>
            <c:v>Ес1</c:v>
          </c:tx>
          <c:marker>
            <c:symbol val="none"/>
          </c:marker>
          <c:xVal>
            <c:numRef>
              <c:f>Лист5!$E$4:$N$4</c:f>
              <c:numCache>
                <c:formatCode>Основной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</c:numCache>
            </c:numRef>
          </c:xVal>
          <c:yVal>
            <c:numRef>
              <c:f>Лист5!$E$5:$N$5</c:f>
              <c:numCache>
                <c:formatCode>Основной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1.5</c:v>
                </c:pt>
                <c:pt idx="4">
                  <c:v>2.4</c:v>
                </c:pt>
                <c:pt idx="5">
                  <c:v>3.4</c:v>
                </c:pt>
                <c:pt idx="6">
                  <c:v>4.5999999999999996</c:v>
                </c:pt>
                <c:pt idx="7">
                  <c:v>6</c:v>
                </c:pt>
                <c:pt idx="8">
                  <c:v>7.4</c:v>
                </c:pt>
                <c:pt idx="9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v>Ес2</c:v>
          </c:tx>
          <c:marker>
            <c:symbol val="none"/>
          </c:marker>
          <c:xVal>
            <c:numRef>
              <c:f>Лист5!$E$4:$N$4</c:f>
              <c:numCache>
                <c:formatCode>Основной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</c:numCache>
            </c:numRef>
          </c:xVal>
          <c:yVal>
            <c:numRef>
              <c:f>Лист5!$E$6:$N$6</c:f>
              <c:numCache>
                <c:formatCode>Основной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1.4</c:v>
                </c:pt>
                <c:pt idx="4">
                  <c:v>2.6</c:v>
                </c:pt>
                <c:pt idx="5">
                  <c:v>3.7</c:v>
                </c:pt>
                <c:pt idx="6">
                  <c:v>4.5</c:v>
                </c:pt>
                <c:pt idx="7">
                  <c:v>6.2</c:v>
                </c:pt>
                <c:pt idx="8">
                  <c:v>8</c:v>
                </c:pt>
                <c:pt idx="9">
                  <c:v>9.4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2048"/>
        <c:axId val="105169280"/>
      </c:scatterChart>
      <c:valAx>
        <c:axId val="1051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з, В</a:t>
                </a:r>
              </a:p>
            </c:rich>
          </c:tx>
          <c:layout>
            <c:manualLayout>
              <c:xMode val="edge"/>
              <c:yMode val="edge"/>
              <c:x val="0.80028915135608047"/>
              <c:y val="0.78608778069407992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05169280"/>
        <c:crosses val="autoZero"/>
        <c:crossBetween val="midCat"/>
      </c:valAx>
      <c:valAx>
        <c:axId val="1051692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с,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10594889180519104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10512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8</xdr:row>
      <xdr:rowOff>28575</xdr:rowOff>
    </xdr:from>
    <xdr:to>
      <xdr:col>8</xdr:col>
      <xdr:colOff>495300</xdr:colOff>
      <xdr:row>22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518904</xdr:colOff>
      <xdr:row>11</xdr:row>
      <xdr:rowOff>77443</xdr:rowOff>
    </xdr:from>
    <xdr:to>
      <xdr:col>14</xdr:col>
      <xdr:colOff>588065</xdr:colOff>
      <xdr:row>28</xdr:row>
      <xdr:rowOff>20293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7</xdr:row>
      <xdr:rowOff>0</xdr:rowOff>
    </xdr:from>
    <xdr:to>
      <xdr:col>18</xdr:col>
      <xdr:colOff>447675</xdr:colOff>
      <xdr:row>21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3</xdr:row>
      <xdr:rowOff>114300</xdr:rowOff>
    </xdr:from>
    <xdr:to>
      <xdr:col>19</xdr:col>
      <xdr:colOff>533399</xdr:colOff>
      <xdr:row>21</xdr:row>
      <xdr:rowOff>76201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9</xdr:row>
      <xdr:rowOff>57150</xdr:rowOff>
    </xdr:from>
    <xdr:to>
      <xdr:col>18</xdr:col>
      <xdr:colOff>28575</xdr:colOff>
      <xdr:row>26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9"/>
  <sheetViews>
    <sheetView topLeftCell="A10" zoomScaleNormal="100" workbookViewId="0">
      <selection activeCell="L22" sqref="L22"/>
    </sheetView>
  </sheetViews>
  <sheetFormatPr defaultRowHeight="15" x14ac:dyDescent="0.25"/>
  <cols>
    <col min="3" max="3" width="14.5703125" customWidth="1"/>
    <col min="10" max="10" width="12.7109375" bestFit="1" customWidth="1"/>
  </cols>
  <sheetData>
    <row r="3" spans="3:12" ht="15.75" thickBot="1" x14ac:dyDescent="0.3"/>
    <row r="4" spans="3:12" ht="15.75" thickBot="1" x14ac:dyDescent="0.3">
      <c r="C4" s="1" t="s">
        <v>0</v>
      </c>
      <c r="D4" s="2">
        <v>0</v>
      </c>
      <c r="E4" s="3">
        <v>0.2</v>
      </c>
      <c r="F4" s="3">
        <v>0.4</v>
      </c>
      <c r="G4" s="3">
        <v>0.5</v>
      </c>
      <c r="H4" s="3">
        <v>0.6</v>
      </c>
      <c r="I4" s="3">
        <v>0.7</v>
      </c>
      <c r="J4" s="3">
        <v>0.8</v>
      </c>
      <c r="K4" s="3">
        <v>0.9</v>
      </c>
      <c r="L4" s="4">
        <v>1</v>
      </c>
    </row>
    <row r="5" spans="3:12" ht="15.75" thickBot="1" x14ac:dyDescent="0.3">
      <c r="C5" s="5" t="s">
        <v>4</v>
      </c>
      <c r="D5" s="6">
        <v>0</v>
      </c>
      <c r="E5" s="7">
        <v>0</v>
      </c>
      <c r="F5" s="7">
        <v>0</v>
      </c>
      <c r="G5" s="7">
        <v>0</v>
      </c>
      <c r="H5" s="7">
        <v>3</v>
      </c>
      <c r="I5" s="7">
        <v>10</v>
      </c>
      <c r="J5" s="7">
        <v>18</v>
      </c>
      <c r="K5" s="7">
        <v>26</v>
      </c>
      <c r="L5" s="8">
        <v>33</v>
      </c>
    </row>
    <row r="6" spans="3:12" x14ac:dyDescent="0.25">
      <c r="C6" t="s">
        <v>12</v>
      </c>
    </row>
    <row r="7" spans="3:12" x14ac:dyDescent="0.25">
      <c r="J7" s="10">
        <f>(0.1/8)/(7*10^-6)</f>
        <v>1785.7142857142858</v>
      </c>
    </row>
    <row r="9" spans="3:12" x14ac:dyDescent="0.25">
      <c r="L9">
        <f>(7/2.5)/100</f>
        <v>2.7999999999999997E-2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2"/>
  <sheetViews>
    <sheetView tabSelected="1" zoomScaleNormal="100" workbookViewId="0">
      <selection activeCell="K7" sqref="K7"/>
    </sheetView>
  </sheetViews>
  <sheetFormatPr defaultRowHeight="15" x14ac:dyDescent="0.25"/>
  <cols>
    <col min="3" max="3" width="11.140625" customWidth="1"/>
  </cols>
  <sheetData>
    <row r="4" spans="3:15" ht="15.75" thickBot="1" x14ac:dyDescent="0.3"/>
    <row r="5" spans="3:15" ht="15.75" thickBot="1" x14ac:dyDescent="0.3">
      <c r="C5" s="20"/>
      <c r="D5" s="8" t="s">
        <v>1</v>
      </c>
      <c r="E5" s="6">
        <v>0</v>
      </c>
      <c r="F5" s="7">
        <v>2</v>
      </c>
      <c r="G5" s="7">
        <v>4</v>
      </c>
      <c r="H5" s="7">
        <v>6</v>
      </c>
      <c r="I5" s="7">
        <v>8</v>
      </c>
      <c r="J5" s="7">
        <v>10</v>
      </c>
      <c r="K5" s="8">
        <v>11</v>
      </c>
      <c r="N5">
        <v>7</v>
      </c>
      <c r="O5">
        <v>0</v>
      </c>
    </row>
    <row r="6" spans="3:15" ht="15.75" thickBot="1" x14ac:dyDescent="0.3">
      <c r="C6" s="5" t="s">
        <v>22</v>
      </c>
      <c r="D6" s="5"/>
      <c r="E6" s="5">
        <v>0</v>
      </c>
      <c r="F6" s="30">
        <f>6.3*10^-3*220</f>
        <v>1.3860000000000001</v>
      </c>
      <c r="G6" s="30">
        <f>6.3*10^-3*220</f>
        <v>1.3860000000000001</v>
      </c>
      <c r="H6" s="30">
        <f>6.3*10^-3*220.5</f>
        <v>1.3891500000000001</v>
      </c>
      <c r="I6" s="30">
        <f>6.3*10^-3*220.7</f>
        <v>1.3904099999999999</v>
      </c>
      <c r="J6" s="30">
        <f>6.3*10^-3*220.9</f>
        <v>1.39167</v>
      </c>
      <c r="K6" s="30">
        <f>6.3*10^-3*221</f>
        <v>1.3923000000000001</v>
      </c>
      <c r="N6">
        <v>0</v>
      </c>
      <c r="O6">
        <v>2.8</v>
      </c>
    </row>
    <row r="7" spans="3:15" x14ac:dyDescent="0.25">
      <c r="C7" s="17" t="s">
        <v>6</v>
      </c>
      <c r="D7" s="24" t="s">
        <v>5</v>
      </c>
      <c r="E7" s="22">
        <v>0</v>
      </c>
      <c r="F7" s="18">
        <v>2.2000000000000002</v>
      </c>
      <c r="G7" s="18">
        <v>2.2000000000000002</v>
      </c>
      <c r="H7" s="18">
        <v>2.2000000000000002</v>
      </c>
      <c r="I7" s="18">
        <v>2.2000000000000002</v>
      </c>
      <c r="J7" s="18">
        <v>2.2000000000000002</v>
      </c>
      <c r="K7" s="19">
        <v>2.2000000000000002</v>
      </c>
      <c r="N7">
        <f>N5/2</f>
        <v>3.5</v>
      </c>
      <c r="O7">
        <f>O6/2</f>
        <v>1.4</v>
      </c>
    </row>
    <row r="8" spans="3:15" x14ac:dyDescent="0.25">
      <c r="C8" s="12" t="s">
        <v>7</v>
      </c>
      <c r="D8" s="24"/>
      <c r="E8" s="23">
        <v>0</v>
      </c>
      <c r="F8" s="11">
        <v>2.7</v>
      </c>
      <c r="G8" s="11">
        <v>2.75</v>
      </c>
      <c r="H8" s="11">
        <v>2.77</v>
      </c>
      <c r="I8" s="11">
        <v>2.8</v>
      </c>
      <c r="J8" s="11">
        <v>2.81</v>
      </c>
      <c r="K8" s="13">
        <v>2.81</v>
      </c>
    </row>
    <row r="9" spans="3:15" x14ac:dyDescent="0.25">
      <c r="C9" s="12" t="s">
        <v>8</v>
      </c>
      <c r="D9" s="24"/>
      <c r="E9" s="23">
        <v>0</v>
      </c>
      <c r="F9" s="11">
        <v>4.41</v>
      </c>
      <c r="G9" s="11">
        <v>4.42</v>
      </c>
      <c r="H9" s="11">
        <v>4.42</v>
      </c>
      <c r="I9" s="11">
        <v>4.4000000000000004</v>
      </c>
      <c r="J9" s="11">
        <v>4.4000000000000004</v>
      </c>
      <c r="K9" s="13">
        <v>4.4000000000000004</v>
      </c>
    </row>
    <row r="10" spans="3:15" ht="15.75" thickBot="1" x14ac:dyDescent="0.3">
      <c r="C10" s="14" t="s">
        <v>9</v>
      </c>
      <c r="D10" s="25"/>
      <c r="E10" s="21">
        <v>0</v>
      </c>
      <c r="F10" s="15">
        <v>5</v>
      </c>
      <c r="G10" s="15">
        <v>5.05</v>
      </c>
      <c r="H10" s="15">
        <v>5.0999999999999996</v>
      </c>
      <c r="I10" s="15">
        <v>5.15</v>
      </c>
      <c r="J10" s="15">
        <v>5.2</v>
      </c>
      <c r="K10" s="16">
        <v>5.4</v>
      </c>
    </row>
    <row r="16" spans="3:15" x14ac:dyDescent="0.25">
      <c r="C16">
        <f>7*10^-3*220</f>
        <v>1.54</v>
      </c>
    </row>
    <row r="21" spans="3:6" x14ac:dyDescent="0.25">
      <c r="C21">
        <v>5</v>
      </c>
      <c r="D21">
        <v>5.05</v>
      </c>
    </row>
    <row r="22" spans="3:6" x14ac:dyDescent="0.25">
      <c r="C22">
        <v>4.41</v>
      </c>
      <c r="D22">
        <v>4.42</v>
      </c>
    </row>
    <row r="23" spans="3:6" x14ac:dyDescent="0.25">
      <c r="C23">
        <v>2.75</v>
      </c>
      <c r="D23">
        <v>2.75</v>
      </c>
    </row>
    <row r="24" spans="3:6" x14ac:dyDescent="0.25">
      <c r="C24">
        <v>2.2000000000000002</v>
      </c>
      <c r="D24">
        <v>2.2000000000000002</v>
      </c>
    </row>
    <row r="25" spans="3:6" x14ac:dyDescent="0.25">
      <c r="C25">
        <v>1.075</v>
      </c>
      <c r="D25">
        <v>1.05</v>
      </c>
    </row>
    <row r="32" spans="3:6" x14ac:dyDescent="0.25">
      <c r="F32" t="s">
        <v>2</v>
      </c>
    </row>
  </sheetData>
  <mergeCells count="1">
    <mergeCell ref="D7:D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2"/>
  <sheetViews>
    <sheetView workbookViewId="0">
      <selection activeCell="D13" sqref="D13"/>
    </sheetView>
  </sheetViews>
  <sheetFormatPr defaultRowHeight="15" x14ac:dyDescent="0.25"/>
  <sheetData>
    <row r="5" spans="2:9" ht="15.75" thickBot="1" x14ac:dyDescent="0.3"/>
    <row r="6" spans="2:9" ht="15.75" thickBot="1" x14ac:dyDescent="0.3">
      <c r="B6" s="20"/>
      <c r="C6" s="26" t="s">
        <v>10</v>
      </c>
      <c r="D6" s="6">
        <v>0</v>
      </c>
      <c r="E6" s="7">
        <v>5</v>
      </c>
      <c r="F6" s="7">
        <v>10</v>
      </c>
      <c r="G6" s="7">
        <v>15</v>
      </c>
      <c r="H6" s="7">
        <v>20</v>
      </c>
      <c r="I6" s="8">
        <v>25</v>
      </c>
    </row>
    <row r="7" spans="2:9" x14ac:dyDescent="0.25">
      <c r="B7" s="17" t="s">
        <v>12</v>
      </c>
      <c r="C7" s="27" t="s">
        <v>5</v>
      </c>
      <c r="D7" s="22">
        <v>0</v>
      </c>
      <c r="E7" s="18">
        <v>1.1000000000000001</v>
      </c>
      <c r="F7" s="18">
        <v>2.2000000000000002</v>
      </c>
      <c r="G7" s="18">
        <v>3.4</v>
      </c>
      <c r="H7" s="18">
        <v>4.5</v>
      </c>
      <c r="I7" s="19">
        <v>5.6</v>
      </c>
    </row>
    <row r="8" spans="2:9" ht="15.75" thickBot="1" x14ac:dyDescent="0.3">
      <c r="B8" s="14" t="s">
        <v>11</v>
      </c>
      <c r="C8" s="28"/>
      <c r="D8" s="21">
        <v>0</v>
      </c>
      <c r="E8" s="15">
        <v>1.5</v>
      </c>
      <c r="F8" s="15">
        <v>2.2000000000000002</v>
      </c>
      <c r="G8" s="15">
        <v>3</v>
      </c>
      <c r="H8" s="15">
        <v>4.4000000000000004</v>
      </c>
      <c r="I8" s="16">
        <v>5.3</v>
      </c>
    </row>
    <row r="12" spans="2:9" x14ac:dyDescent="0.25">
      <c r="D12">
        <f>((I7-H7)*10^-3)/((I6-H6)*10^-6)</f>
        <v>219.99999999999994</v>
      </c>
    </row>
  </sheetData>
  <mergeCells count="1">
    <mergeCell ref="C7:C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zoomScaleNormal="100" workbookViewId="0">
      <selection activeCell="J14" sqref="J14"/>
    </sheetView>
  </sheetViews>
  <sheetFormatPr defaultRowHeight="15" x14ac:dyDescent="0.25"/>
  <cols>
    <col min="2" max="2" width="12.140625" customWidth="1"/>
  </cols>
  <sheetData>
    <row r="3" spans="2:10" ht="15.75" thickBot="1" x14ac:dyDescent="0.3"/>
    <row r="4" spans="2:10" ht="15.75" thickBot="1" x14ac:dyDescent="0.3">
      <c r="B4" s="20"/>
      <c r="C4" s="8" t="s">
        <v>13</v>
      </c>
      <c r="D4" s="6">
        <v>0</v>
      </c>
      <c r="E4" s="7">
        <v>2</v>
      </c>
      <c r="F4" s="7">
        <v>4</v>
      </c>
      <c r="G4" s="7">
        <v>6</v>
      </c>
      <c r="H4" s="7">
        <v>8</v>
      </c>
      <c r="I4" s="7">
        <v>10</v>
      </c>
      <c r="J4" s="8">
        <v>11</v>
      </c>
    </row>
    <row r="5" spans="2:10" x14ac:dyDescent="0.25">
      <c r="B5" s="17" t="s">
        <v>16</v>
      </c>
      <c r="C5" s="27" t="s">
        <v>14</v>
      </c>
      <c r="D5" s="22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9">
        <v>0</v>
      </c>
    </row>
    <row r="6" spans="2:10" x14ac:dyDescent="0.25">
      <c r="B6" s="12" t="s">
        <v>15</v>
      </c>
      <c r="C6" s="29"/>
      <c r="D6" s="23">
        <v>0</v>
      </c>
      <c r="E6" s="11">
        <v>0.68</v>
      </c>
      <c r="F6" s="11">
        <v>0.71</v>
      </c>
      <c r="G6" s="11">
        <v>0.74</v>
      </c>
      <c r="H6" s="11">
        <v>0.77</v>
      </c>
      <c r="I6" s="11">
        <v>0.8</v>
      </c>
      <c r="J6" s="13">
        <v>0.8</v>
      </c>
    </row>
    <row r="7" spans="2:10" x14ac:dyDescent="0.25">
      <c r="B7" s="12" t="s">
        <v>18</v>
      </c>
      <c r="C7" s="29"/>
      <c r="D7" s="23">
        <v>0</v>
      </c>
      <c r="E7" s="11">
        <v>2.2999999999999998</v>
      </c>
      <c r="F7" s="11">
        <v>2.35</v>
      </c>
      <c r="G7" s="11">
        <v>2.4</v>
      </c>
      <c r="H7" s="11">
        <v>2.41</v>
      </c>
      <c r="I7" s="11">
        <v>2.42</v>
      </c>
      <c r="J7" s="13">
        <v>2.4300000000000002</v>
      </c>
    </row>
    <row r="8" spans="2:10" ht="15.75" thickBot="1" x14ac:dyDescent="0.3">
      <c r="B8" s="14" t="s">
        <v>17</v>
      </c>
      <c r="C8" s="28"/>
      <c r="D8" s="21">
        <v>0</v>
      </c>
      <c r="E8" s="15">
        <v>4.95</v>
      </c>
      <c r="F8" s="15">
        <v>5</v>
      </c>
      <c r="G8" s="15">
        <v>5.19</v>
      </c>
      <c r="H8" s="15">
        <v>5.2</v>
      </c>
      <c r="I8" s="15">
        <v>5.21</v>
      </c>
      <c r="J8" s="16">
        <v>5.21</v>
      </c>
    </row>
    <row r="12" spans="2:10" x14ac:dyDescent="0.25">
      <c r="C12">
        <f>((F6-E6)/4) +E6</f>
        <v>0.6875</v>
      </c>
      <c r="E12">
        <v>2.8</v>
      </c>
      <c r="F12">
        <v>0</v>
      </c>
    </row>
    <row r="13" spans="2:10" x14ac:dyDescent="0.25">
      <c r="E13">
        <v>0</v>
      </c>
      <c r="F13">
        <v>7</v>
      </c>
    </row>
    <row r="14" spans="2:10" x14ac:dyDescent="0.25">
      <c r="E14">
        <f>E12/2</f>
        <v>1.4</v>
      </c>
      <c r="F14">
        <f>F13/2</f>
        <v>3.5</v>
      </c>
    </row>
    <row r="17" spans="5:5" ht="18.75" x14ac:dyDescent="0.3">
      <c r="E17" s="9" t="s">
        <v>3</v>
      </c>
    </row>
  </sheetData>
  <mergeCells count="1">
    <mergeCell ref="C5:C8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6"/>
  <sheetViews>
    <sheetView topLeftCell="A7" zoomScaleNormal="100" workbookViewId="0">
      <selection activeCell="F10" sqref="F10"/>
    </sheetView>
  </sheetViews>
  <sheetFormatPr defaultRowHeight="15" x14ac:dyDescent="0.25"/>
  <sheetData>
    <row r="3" spans="3:14" ht="15.75" thickBot="1" x14ac:dyDescent="0.3"/>
    <row r="4" spans="3:14" ht="15.75" thickBot="1" x14ac:dyDescent="0.3">
      <c r="C4" s="20"/>
      <c r="D4" s="26" t="s">
        <v>19</v>
      </c>
      <c r="E4" s="6">
        <v>0</v>
      </c>
      <c r="F4" s="7">
        <v>2</v>
      </c>
      <c r="G4" s="7">
        <v>2.2000000000000002</v>
      </c>
      <c r="H4" s="7">
        <v>2.2999999999999998</v>
      </c>
      <c r="I4" s="7">
        <v>2.4</v>
      </c>
      <c r="J4" s="7">
        <v>2.5</v>
      </c>
      <c r="K4" s="7">
        <v>2.6</v>
      </c>
      <c r="L4" s="7">
        <v>2.7</v>
      </c>
      <c r="M4" s="7">
        <v>2.8</v>
      </c>
      <c r="N4" s="8">
        <v>2.9</v>
      </c>
    </row>
    <row r="5" spans="3:14" x14ac:dyDescent="0.25">
      <c r="C5" s="17" t="s">
        <v>20</v>
      </c>
      <c r="D5" s="27" t="s">
        <v>14</v>
      </c>
      <c r="E5" s="22">
        <v>0</v>
      </c>
      <c r="F5" s="18">
        <v>0</v>
      </c>
      <c r="G5" s="18">
        <v>0.6</v>
      </c>
      <c r="H5" s="18">
        <v>1.5</v>
      </c>
      <c r="I5" s="18">
        <v>2.4</v>
      </c>
      <c r="J5" s="18">
        <v>3.4</v>
      </c>
      <c r="K5" s="18">
        <v>4.5999999999999996</v>
      </c>
      <c r="L5" s="18">
        <v>6</v>
      </c>
      <c r="M5" s="18">
        <v>7.4</v>
      </c>
      <c r="N5" s="19">
        <v>9</v>
      </c>
    </row>
    <row r="6" spans="3:14" ht="15.75" thickBot="1" x14ac:dyDescent="0.3">
      <c r="C6" s="14" t="s">
        <v>21</v>
      </c>
      <c r="D6" s="28"/>
      <c r="E6" s="21">
        <v>0</v>
      </c>
      <c r="F6" s="15">
        <v>0</v>
      </c>
      <c r="G6" s="15">
        <v>0.7</v>
      </c>
      <c r="H6" s="15">
        <v>1.4</v>
      </c>
      <c r="I6" s="15">
        <v>2.6</v>
      </c>
      <c r="J6" s="15">
        <v>3.7</v>
      </c>
      <c r="K6" s="15">
        <v>4.5</v>
      </c>
      <c r="L6" s="15">
        <v>6.2</v>
      </c>
      <c r="M6" s="15">
        <v>8</v>
      </c>
      <c r="N6" s="16">
        <v>9.4</v>
      </c>
    </row>
  </sheetData>
  <mergeCells count="1">
    <mergeCell ref="D5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</cp:lastModifiedBy>
  <dcterms:created xsi:type="dcterms:W3CDTF">2018-03-09T20:40:56Z</dcterms:created>
  <dcterms:modified xsi:type="dcterms:W3CDTF">2018-03-10T08:42:37Z</dcterms:modified>
</cp:coreProperties>
</file>